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20" windowWidth="19032" windowHeight="8148"/>
  </bookViews>
  <sheets>
    <sheet name="KI Local Authority Dropdown" sheetId="1" r:id="rId1"/>
    <sheet name="KI 2016-17" sheetId="2" r:id="rId2"/>
    <sheet name="KI 2017-18" sheetId="3" r:id="rId3"/>
    <sheet name="KI 2018-19" sheetId="4" r:id="rId4"/>
    <sheet name="KI 2019-20" sheetId="5" r:id="rId5"/>
    <sheet name="input" sheetId="6"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'KI 2017-18'!$A$7:$AA$391</definedName>
    <definedName name="_xlnm._FilterDatabase" localSheetId="3" hidden="1">'KI 2018-19'!$A$6:$AC$391</definedName>
    <definedName name="_xlnm._FilterDatabase" localSheetId="4" hidden="1">'KI 2019-20'!$A$6:$AG$389</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hidden="1">{#N/A,#N/A,FALSE,"TMCOMP96";#N/A,#N/A,FALSE,"MAT96";#N/A,#N/A,FALSE,"FANDA96";#N/A,#N/A,FALSE,"INTRAN96";#N/A,#N/A,FALSE,"NAA9697";#N/A,#N/A,FALSE,"ECWEBB";#N/A,#N/A,FALSE,"MFT96";#N/A,#N/A,FALSE,"CTrecon"}</definedName>
    <definedName name="AuthorityList">'[9]LA Dropdown'!$J$4:$J$409</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14</definedName>
    <definedName name="Data">#REF!</definedName>
    <definedName name="Data_col1">#REF!</definedName>
    <definedName name="Data_col2">#REF!</definedName>
    <definedName name="Data_col3">#REF!</definedName>
    <definedName name="datar">#REF!</definedName>
    <definedName name="detruse">#REF!</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10</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hidden="1">{#N/A,#N/A,FALSE,"TMCOMP96";#N/A,#N/A,FALSE,"MAT96";#N/A,#N/A,FALSE,"FANDA96";#N/A,#N/A,FALSE,"INTRAN96";#N/A,#N/A,FALSE,"NAA9697";#N/A,#N/A,FALSE,"ECWEBB";#N/A,#N/A,FALSE,"MFT96";#N/A,#N/A,FALSE,"CTrecon"}</definedName>
    <definedName name="zzz">#REF!</definedName>
  </definedNames>
  <calcPr calcId="145621"/>
</workbook>
</file>

<file path=xl/calcChain.xml><?xml version="1.0" encoding="utf-8"?>
<calcChain xmlns="http://schemas.openxmlformats.org/spreadsheetml/2006/main">
  <c r="G7" i="4" l="1"/>
  <c r="BH1" i="6"/>
  <c r="BG1" i="6"/>
  <c r="BF1" i="6"/>
  <c r="BE1" i="6"/>
  <c r="BD1" i="6"/>
  <c r="BC1" i="6"/>
  <c r="BB1" i="6"/>
  <c r="BA1" i="6"/>
  <c r="AZ1" i="6"/>
  <c r="AY1" i="6"/>
  <c r="AX1" i="6"/>
  <c r="AW1" i="6"/>
  <c r="AV1" i="6"/>
  <c r="AU1" i="6"/>
  <c r="AT1" i="6"/>
  <c r="AS1" i="6"/>
  <c r="AR1" i="6"/>
  <c r="AQ1" i="6"/>
  <c r="AP1" i="6"/>
  <c r="AO1" i="6"/>
  <c r="AN1" i="6"/>
  <c r="AM1" i="6"/>
  <c r="AL1" i="6"/>
  <c r="AK1" i="6"/>
  <c r="AJ1" i="6"/>
  <c r="AI1" i="6"/>
  <c r="AH1" i="6"/>
  <c r="AG1" i="6"/>
  <c r="AF1" i="6"/>
  <c r="AE1" i="6"/>
  <c r="AD1" i="6"/>
  <c r="AC1" i="6"/>
  <c r="AB1" i="6"/>
  <c r="AA1" i="6"/>
  <c r="Z1" i="6"/>
  <c r="Y1" i="6"/>
  <c r="X1" i="6"/>
  <c r="W1" i="6"/>
  <c r="V1" i="6"/>
  <c r="U1" i="6"/>
  <c r="T1" i="6"/>
  <c r="J1" i="6"/>
  <c r="I1" i="6"/>
  <c r="H1" i="6"/>
  <c r="G1" i="6"/>
  <c r="F1" i="6"/>
  <c r="E1" i="6"/>
  <c r="D1" i="6"/>
  <c r="C1" i="6"/>
  <c r="AA389" i="5"/>
  <c r="X389" i="5"/>
  <c r="U389" i="5"/>
  <c r="T389" i="5"/>
  <c r="Y389" i="5" s="1"/>
  <c r="S389" i="5"/>
  <c r="R389" i="5"/>
  <c r="Q389" i="5"/>
  <c r="P389" i="5"/>
  <c r="Z389" i="5" s="1"/>
  <c r="O389" i="5"/>
  <c r="N389" i="5"/>
  <c r="M389" i="5"/>
  <c r="W389" i="5" s="1"/>
  <c r="L389" i="5"/>
  <c r="V389" i="5" s="1"/>
  <c r="K389" i="5"/>
  <c r="I389" i="5"/>
  <c r="H389" i="5"/>
  <c r="J389" i="5" s="1"/>
  <c r="G389" i="5"/>
  <c r="F389" i="5" s="1"/>
  <c r="E389" i="5"/>
  <c r="AA388" i="5"/>
  <c r="W388" i="5"/>
  <c r="U388" i="5"/>
  <c r="T388" i="5"/>
  <c r="S388" i="5"/>
  <c r="X388" i="5" s="1"/>
  <c r="R388" i="5"/>
  <c r="Q388" i="5"/>
  <c r="P388" i="5"/>
  <c r="Z388" i="5" s="1"/>
  <c r="O388" i="5"/>
  <c r="N388" i="5"/>
  <c r="M388" i="5"/>
  <c r="L388" i="5"/>
  <c r="V388" i="5" s="1"/>
  <c r="K388" i="5"/>
  <c r="I388" i="5"/>
  <c r="H388" i="5"/>
  <c r="J388" i="5" s="1"/>
  <c r="G388" i="5"/>
  <c r="F388" i="5" s="1"/>
  <c r="E388" i="5"/>
  <c r="AA387" i="5"/>
  <c r="Z387" i="5"/>
  <c r="W387" i="5"/>
  <c r="V387" i="5"/>
  <c r="U387" i="5"/>
  <c r="T387" i="5"/>
  <c r="S387" i="5"/>
  <c r="R387" i="5"/>
  <c r="Q387" i="5"/>
  <c r="P387" i="5"/>
  <c r="O387" i="5"/>
  <c r="Y387" i="5" s="1"/>
  <c r="N387" i="5"/>
  <c r="M387" i="5"/>
  <c r="L387" i="5"/>
  <c r="K387" i="5"/>
  <c r="J387" i="5"/>
  <c r="I387" i="5"/>
  <c r="H387" i="5"/>
  <c r="G387" i="5"/>
  <c r="E387" i="5"/>
  <c r="AA386" i="5"/>
  <c r="Z386" i="5"/>
  <c r="Y386" i="5"/>
  <c r="V386" i="5"/>
  <c r="U386" i="5"/>
  <c r="T386" i="5"/>
  <c r="S386" i="5"/>
  <c r="R386" i="5"/>
  <c r="Q386" i="5"/>
  <c r="P386" i="5"/>
  <c r="O386" i="5"/>
  <c r="N386" i="5"/>
  <c r="X386" i="5" s="1"/>
  <c r="M386" i="5"/>
  <c r="L386" i="5"/>
  <c r="K386" i="5"/>
  <c r="J386" i="5"/>
  <c r="I386" i="5"/>
  <c r="H386" i="5"/>
  <c r="G386" i="5"/>
  <c r="F386" i="5"/>
  <c r="E386" i="5"/>
  <c r="AA385" i="5"/>
  <c r="X385" i="5"/>
  <c r="U385" i="5"/>
  <c r="T385" i="5"/>
  <c r="Y385" i="5" s="1"/>
  <c r="S385" i="5"/>
  <c r="R385" i="5"/>
  <c r="Q385" i="5"/>
  <c r="P385" i="5"/>
  <c r="Z385" i="5" s="1"/>
  <c r="O385" i="5"/>
  <c r="N385" i="5"/>
  <c r="M385" i="5"/>
  <c r="W385" i="5" s="1"/>
  <c r="L385" i="5"/>
  <c r="V385" i="5" s="1"/>
  <c r="K385" i="5"/>
  <c r="I385" i="5"/>
  <c r="H385" i="5"/>
  <c r="J385" i="5" s="1"/>
  <c r="G385" i="5"/>
  <c r="F385" i="5" s="1"/>
  <c r="E385" i="5"/>
  <c r="AA384" i="5"/>
  <c r="W384" i="5"/>
  <c r="U384" i="5"/>
  <c r="T384" i="5"/>
  <c r="S384" i="5"/>
  <c r="X384" i="5" s="1"/>
  <c r="R384" i="5"/>
  <c r="Q384" i="5"/>
  <c r="P384" i="5"/>
  <c r="Z384" i="5" s="1"/>
  <c r="O384" i="5"/>
  <c r="N384" i="5"/>
  <c r="M384" i="5"/>
  <c r="L384" i="5"/>
  <c r="V384" i="5" s="1"/>
  <c r="K384" i="5"/>
  <c r="I384" i="5"/>
  <c r="H384" i="5"/>
  <c r="J384" i="5" s="1"/>
  <c r="G384" i="5"/>
  <c r="E384" i="5"/>
  <c r="AA383" i="5"/>
  <c r="Z383" i="5"/>
  <c r="W383" i="5"/>
  <c r="V383" i="5"/>
  <c r="U383" i="5"/>
  <c r="T383" i="5"/>
  <c r="S383" i="5"/>
  <c r="R383" i="5"/>
  <c r="Q383" i="5"/>
  <c r="P383" i="5"/>
  <c r="O383" i="5"/>
  <c r="Y383" i="5" s="1"/>
  <c r="N383" i="5"/>
  <c r="M383" i="5"/>
  <c r="L383" i="5"/>
  <c r="K383" i="5"/>
  <c r="J383" i="5"/>
  <c r="I383" i="5"/>
  <c r="H383" i="5"/>
  <c r="G383" i="5"/>
  <c r="F383" i="5" s="1"/>
  <c r="E383" i="5"/>
  <c r="AA382" i="5"/>
  <c r="Z382" i="5"/>
  <c r="Y382" i="5"/>
  <c r="V382" i="5"/>
  <c r="U382" i="5"/>
  <c r="T382" i="5"/>
  <c r="S382" i="5"/>
  <c r="R382" i="5"/>
  <c r="Q382" i="5"/>
  <c r="P382" i="5"/>
  <c r="O382" i="5"/>
  <c r="N382" i="5"/>
  <c r="X382" i="5" s="1"/>
  <c r="M382" i="5"/>
  <c r="L382" i="5"/>
  <c r="K382" i="5"/>
  <c r="J382" i="5"/>
  <c r="I382" i="5"/>
  <c r="H382" i="5"/>
  <c r="G382" i="5"/>
  <c r="F382" i="5"/>
  <c r="E382" i="5"/>
  <c r="AA381" i="5"/>
  <c r="X381" i="5"/>
  <c r="U381" i="5"/>
  <c r="T381" i="5"/>
  <c r="Y381" i="5" s="1"/>
  <c r="S381" i="5"/>
  <c r="R381" i="5"/>
  <c r="Q381" i="5"/>
  <c r="P381" i="5"/>
  <c r="Z381" i="5" s="1"/>
  <c r="O381" i="5"/>
  <c r="N381" i="5"/>
  <c r="M381" i="5"/>
  <c r="W381" i="5" s="1"/>
  <c r="L381" i="5"/>
  <c r="V381" i="5" s="1"/>
  <c r="K381" i="5"/>
  <c r="I381" i="5"/>
  <c r="H381" i="5"/>
  <c r="J381" i="5" s="1"/>
  <c r="G381" i="5"/>
  <c r="F381" i="5" s="1"/>
  <c r="E381" i="5"/>
  <c r="AA380" i="5"/>
  <c r="W380" i="5"/>
  <c r="U380" i="5"/>
  <c r="T380" i="5"/>
  <c r="S380" i="5"/>
  <c r="X380" i="5" s="1"/>
  <c r="R380" i="5"/>
  <c r="Q380" i="5"/>
  <c r="P380" i="5"/>
  <c r="Z380" i="5" s="1"/>
  <c r="O380" i="5"/>
  <c r="N380" i="5"/>
  <c r="M380" i="5"/>
  <c r="L380" i="5"/>
  <c r="V380" i="5" s="1"/>
  <c r="K380" i="5"/>
  <c r="I380" i="5"/>
  <c r="H380" i="5"/>
  <c r="J380" i="5" s="1"/>
  <c r="G380" i="5"/>
  <c r="F380" i="5" s="1"/>
  <c r="E380" i="5"/>
  <c r="AA379" i="5"/>
  <c r="Z379" i="5"/>
  <c r="W379" i="5"/>
  <c r="V379" i="5"/>
  <c r="U379" i="5"/>
  <c r="T379" i="5"/>
  <c r="S379" i="5"/>
  <c r="R379" i="5"/>
  <c r="Q379" i="5"/>
  <c r="P379" i="5"/>
  <c r="O379" i="5"/>
  <c r="Y379" i="5" s="1"/>
  <c r="N379" i="5"/>
  <c r="M379" i="5"/>
  <c r="L379" i="5"/>
  <c r="K379" i="5"/>
  <c r="J379" i="5"/>
  <c r="I379" i="5"/>
  <c r="H379" i="5"/>
  <c r="G379" i="5"/>
  <c r="F379" i="5" s="1"/>
  <c r="E379" i="5"/>
  <c r="AA378" i="5"/>
  <c r="Z378" i="5"/>
  <c r="Y378" i="5"/>
  <c r="V378" i="5"/>
  <c r="U378" i="5"/>
  <c r="T378" i="5"/>
  <c r="S378" i="5"/>
  <c r="R378" i="5"/>
  <c r="Q378" i="5"/>
  <c r="P378" i="5"/>
  <c r="O378" i="5"/>
  <c r="N378" i="5"/>
  <c r="X378" i="5" s="1"/>
  <c r="M378" i="5"/>
  <c r="L378" i="5"/>
  <c r="K378" i="5"/>
  <c r="J378" i="5"/>
  <c r="I378" i="5"/>
  <c r="H378" i="5"/>
  <c r="G378" i="5"/>
  <c r="F378" i="5"/>
  <c r="E378" i="5"/>
  <c r="AA377" i="5"/>
  <c r="X377" i="5"/>
  <c r="U377" i="5"/>
  <c r="T377" i="5"/>
  <c r="Y377" i="5" s="1"/>
  <c r="S377" i="5"/>
  <c r="R377" i="5"/>
  <c r="Q377" i="5"/>
  <c r="P377" i="5"/>
  <c r="Z377" i="5" s="1"/>
  <c r="O377" i="5"/>
  <c r="N377" i="5"/>
  <c r="M377" i="5"/>
  <c r="W377" i="5" s="1"/>
  <c r="L377" i="5"/>
  <c r="V377" i="5" s="1"/>
  <c r="K377" i="5"/>
  <c r="I377" i="5"/>
  <c r="H377" i="5"/>
  <c r="J377" i="5" s="1"/>
  <c r="G377" i="5"/>
  <c r="F377" i="5" s="1"/>
  <c r="E377" i="5"/>
  <c r="AA376" i="5"/>
  <c r="W376" i="5"/>
  <c r="U376" i="5"/>
  <c r="T376" i="5"/>
  <c r="S376" i="5"/>
  <c r="X376" i="5" s="1"/>
  <c r="R376" i="5"/>
  <c r="Q376" i="5"/>
  <c r="P376" i="5"/>
  <c r="Z376" i="5" s="1"/>
  <c r="O376" i="5"/>
  <c r="N376" i="5"/>
  <c r="M376" i="5"/>
  <c r="L376" i="5"/>
  <c r="V376" i="5" s="1"/>
  <c r="K376" i="5"/>
  <c r="I376" i="5"/>
  <c r="H376" i="5"/>
  <c r="J376" i="5" s="1"/>
  <c r="G376" i="5"/>
  <c r="E376" i="5"/>
  <c r="AA375" i="5"/>
  <c r="Z375" i="5"/>
  <c r="W375" i="5"/>
  <c r="V375" i="5"/>
  <c r="U375" i="5"/>
  <c r="T375" i="5"/>
  <c r="S375" i="5"/>
  <c r="R375" i="5"/>
  <c r="Q375" i="5"/>
  <c r="P375" i="5"/>
  <c r="O375" i="5"/>
  <c r="Y375" i="5" s="1"/>
  <c r="N375" i="5"/>
  <c r="M375" i="5"/>
  <c r="L375" i="5"/>
  <c r="K375" i="5"/>
  <c r="J375" i="5"/>
  <c r="I375" i="5"/>
  <c r="H375" i="5"/>
  <c r="G375" i="5"/>
  <c r="E375" i="5"/>
  <c r="AA374" i="5"/>
  <c r="Z374" i="5"/>
  <c r="Y374" i="5"/>
  <c r="V374" i="5"/>
  <c r="U374" i="5"/>
  <c r="T374" i="5"/>
  <c r="S374" i="5"/>
  <c r="R374" i="5"/>
  <c r="Q374" i="5"/>
  <c r="P374" i="5"/>
  <c r="O374" i="5"/>
  <c r="N374" i="5"/>
  <c r="X374" i="5" s="1"/>
  <c r="M374" i="5"/>
  <c r="L374" i="5"/>
  <c r="K374" i="5"/>
  <c r="J374" i="5"/>
  <c r="I374" i="5"/>
  <c r="H374" i="5"/>
  <c r="G374" i="5"/>
  <c r="F374" i="5"/>
  <c r="E374" i="5"/>
  <c r="AA373" i="5"/>
  <c r="X373" i="5"/>
  <c r="U373" i="5"/>
  <c r="T373" i="5"/>
  <c r="Y373" i="5" s="1"/>
  <c r="S373" i="5"/>
  <c r="R373" i="5"/>
  <c r="Q373" i="5"/>
  <c r="P373" i="5"/>
  <c r="Z373" i="5" s="1"/>
  <c r="O373" i="5"/>
  <c r="N373" i="5"/>
  <c r="M373" i="5"/>
  <c r="W373" i="5" s="1"/>
  <c r="L373" i="5"/>
  <c r="V373" i="5" s="1"/>
  <c r="K373" i="5"/>
  <c r="I373" i="5"/>
  <c r="H373" i="5"/>
  <c r="J373" i="5" s="1"/>
  <c r="G373" i="5"/>
  <c r="F373" i="5" s="1"/>
  <c r="E373" i="5"/>
  <c r="AA372" i="5"/>
  <c r="W372" i="5"/>
  <c r="U372" i="5"/>
  <c r="T372" i="5"/>
  <c r="S372" i="5"/>
  <c r="X372" i="5" s="1"/>
  <c r="R372" i="5"/>
  <c r="Q372" i="5"/>
  <c r="P372" i="5"/>
  <c r="Z372" i="5" s="1"/>
  <c r="O372" i="5"/>
  <c r="N372" i="5"/>
  <c r="M372" i="5"/>
  <c r="L372" i="5"/>
  <c r="V372" i="5" s="1"/>
  <c r="K372" i="5"/>
  <c r="I372" i="5"/>
  <c r="H372" i="5"/>
  <c r="J372" i="5" s="1"/>
  <c r="G372" i="5"/>
  <c r="F372" i="5" s="1"/>
  <c r="E372" i="5"/>
  <c r="AA371" i="5"/>
  <c r="Z371" i="5"/>
  <c r="W371" i="5"/>
  <c r="V371" i="5"/>
  <c r="U371" i="5"/>
  <c r="T371" i="5"/>
  <c r="S371" i="5"/>
  <c r="R371" i="5"/>
  <c r="Q371" i="5"/>
  <c r="P371" i="5"/>
  <c r="O371" i="5"/>
  <c r="Y371" i="5" s="1"/>
  <c r="N371" i="5"/>
  <c r="M371" i="5"/>
  <c r="L371" i="5"/>
  <c r="K371" i="5"/>
  <c r="J371" i="5"/>
  <c r="I371" i="5"/>
  <c r="H371" i="5"/>
  <c r="G371" i="5"/>
  <c r="E371" i="5"/>
  <c r="AA370" i="5"/>
  <c r="Z370" i="5"/>
  <c r="Y370" i="5"/>
  <c r="V370" i="5"/>
  <c r="U370" i="5"/>
  <c r="T370" i="5"/>
  <c r="S370" i="5"/>
  <c r="R370" i="5"/>
  <c r="Q370" i="5"/>
  <c r="P370" i="5"/>
  <c r="O370" i="5"/>
  <c r="N370" i="5"/>
  <c r="X370" i="5" s="1"/>
  <c r="M370" i="5"/>
  <c r="L370" i="5"/>
  <c r="K370" i="5"/>
  <c r="J370" i="5"/>
  <c r="I370" i="5"/>
  <c r="H370" i="5"/>
  <c r="G370" i="5"/>
  <c r="F370" i="5"/>
  <c r="E370" i="5"/>
  <c r="AA369" i="5"/>
  <c r="X369" i="5"/>
  <c r="U369" i="5"/>
  <c r="T369" i="5"/>
  <c r="Y369" i="5" s="1"/>
  <c r="S369" i="5"/>
  <c r="R369" i="5"/>
  <c r="Q369" i="5"/>
  <c r="P369" i="5"/>
  <c r="Z369" i="5" s="1"/>
  <c r="O369" i="5"/>
  <c r="N369" i="5"/>
  <c r="M369" i="5"/>
  <c r="W369" i="5" s="1"/>
  <c r="L369" i="5"/>
  <c r="V369" i="5" s="1"/>
  <c r="K369" i="5"/>
  <c r="I369" i="5"/>
  <c r="H369" i="5"/>
  <c r="J369" i="5" s="1"/>
  <c r="G369" i="5"/>
  <c r="F369" i="5" s="1"/>
  <c r="E369" i="5"/>
  <c r="AA368" i="5"/>
  <c r="W368" i="5"/>
  <c r="U368" i="5"/>
  <c r="T368" i="5"/>
  <c r="S368" i="5"/>
  <c r="X368" i="5" s="1"/>
  <c r="R368" i="5"/>
  <c r="Q368" i="5"/>
  <c r="P368" i="5"/>
  <c r="Z368" i="5" s="1"/>
  <c r="O368" i="5"/>
  <c r="N368" i="5"/>
  <c r="M368" i="5"/>
  <c r="L368" i="5"/>
  <c r="V368" i="5" s="1"/>
  <c r="K368" i="5"/>
  <c r="I368" i="5"/>
  <c r="H368" i="5"/>
  <c r="J368" i="5" s="1"/>
  <c r="G368" i="5"/>
  <c r="E368" i="5"/>
  <c r="AA367" i="5"/>
  <c r="Z367" i="5"/>
  <c r="W367" i="5"/>
  <c r="V367" i="5"/>
  <c r="U367" i="5"/>
  <c r="T367" i="5"/>
  <c r="S367" i="5"/>
  <c r="R367" i="5"/>
  <c r="Q367" i="5"/>
  <c r="P367" i="5"/>
  <c r="O367" i="5"/>
  <c r="Y367" i="5" s="1"/>
  <c r="N367" i="5"/>
  <c r="M367" i="5"/>
  <c r="L367" i="5"/>
  <c r="K367" i="5"/>
  <c r="J367" i="5"/>
  <c r="I367" i="5"/>
  <c r="H367" i="5"/>
  <c r="G367" i="5"/>
  <c r="F367" i="5" s="1"/>
  <c r="E367" i="5"/>
  <c r="AA366" i="5"/>
  <c r="Z366" i="5"/>
  <c r="Y366" i="5"/>
  <c r="V366" i="5"/>
  <c r="U366" i="5"/>
  <c r="T366" i="5"/>
  <c r="S366" i="5"/>
  <c r="R366" i="5"/>
  <c r="Q366" i="5"/>
  <c r="P366" i="5"/>
  <c r="O366" i="5"/>
  <c r="N366" i="5"/>
  <c r="X366" i="5" s="1"/>
  <c r="M366" i="5"/>
  <c r="L366" i="5"/>
  <c r="K366" i="5"/>
  <c r="J366" i="5"/>
  <c r="I366" i="5"/>
  <c r="H366" i="5"/>
  <c r="G366" i="5"/>
  <c r="F366" i="5"/>
  <c r="E366" i="5"/>
  <c r="AA365" i="5"/>
  <c r="X365" i="5"/>
  <c r="U365" i="5"/>
  <c r="T365" i="5"/>
  <c r="Y365" i="5" s="1"/>
  <c r="S365" i="5"/>
  <c r="R365" i="5"/>
  <c r="Q365" i="5"/>
  <c r="P365" i="5"/>
  <c r="Z365" i="5" s="1"/>
  <c r="O365" i="5"/>
  <c r="N365" i="5"/>
  <c r="M365" i="5"/>
  <c r="W365" i="5" s="1"/>
  <c r="L365" i="5"/>
  <c r="V365" i="5" s="1"/>
  <c r="K365" i="5"/>
  <c r="I365" i="5"/>
  <c r="H365" i="5"/>
  <c r="J365" i="5" s="1"/>
  <c r="G365" i="5"/>
  <c r="F365" i="5" s="1"/>
  <c r="E365" i="5"/>
  <c r="AA364" i="5"/>
  <c r="W364" i="5"/>
  <c r="U364" i="5"/>
  <c r="T364" i="5"/>
  <c r="S364" i="5"/>
  <c r="X364" i="5" s="1"/>
  <c r="R364" i="5"/>
  <c r="Q364" i="5"/>
  <c r="P364" i="5"/>
  <c r="Z364" i="5" s="1"/>
  <c r="O364" i="5"/>
  <c r="N364" i="5"/>
  <c r="M364" i="5"/>
  <c r="L364" i="5"/>
  <c r="V364" i="5" s="1"/>
  <c r="K364" i="5"/>
  <c r="I364" i="5"/>
  <c r="H364" i="5"/>
  <c r="J364" i="5" s="1"/>
  <c r="G364" i="5"/>
  <c r="F364" i="5" s="1"/>
  <c r="E364" i="5"/>
  <c r="AA363" i="5"/>
  <c r="Z363" i="5"/>
  <c r="W363" i="5"/>
  <c r="V363" i="5"/>
  <c r="U363" i="5"/>
  <c r="T363" i="5"/>
  <c r="S363" i="5"/>
  <c r="R363" i="5"/>
  <c r="Q363" i="5"/>
  <c r="P363" i="5"/>
  <c r="O363" i="5"/>
  <c r="Y363" i="5" s="1"/>
  <c r="N363" i="5"/>
  <c r="M363" i="5"/>
  <c r="L363" i="5"/>
  <c r="K363" i="5"/>
  <c r="J363" i="5"/>
  <c r="I363" i="5"/>
  <c r="H363" i="5"/>
  <c r="G363" i="5"/>
  <c r="F363" i="5" s="1"/>
  <c r="E363" i="5"/>
  <c r="AA362" i="5"/>
  <c r="Z362" i="5"/>
  <c r="Y362" i="5"/>
  <c r="V362" i="5"/>
  <c r="U362" i="5"/>
  <c r="T362" i="5"/>
  <c r="S362" i="5"/>
  <c r="R362" i="5"/>
  <c r="Q362" i="5"/>
  <c r="P362" i="5"/>
  <c r="O362" i="5"/>
  <c r="N362" i="5"/>
  <c r="X362" i="5" s="1"/>
  <c r="M362" i="5"/>
  <c r="L362" i="5"/>
  <c r="K362" i="5"/>
  <c r="J362" i="5"/>
  <c r="I362" i="5"/>
  <c r="H362" i="5"/>
  <c r="G362" i="5"/>
  <c r="F362" i="5"/>
  <c r="E362" i="5"/>
  <c r="AA361" i="5"/>
  <c r="X361" i="5"/>
  <c r="U361" i="5"/>
  <c r="T361" i="5"/>
  <c r="Y361" i="5" s="1"/>
  <c r="S361" i="5"/>
  <c r="R361" i="5"/>
  <c r="Q361" i="5"/>
  <c r="P361" i="5"/>
  <c r="Z361" i="5" s="1"/>
  <c r="O361" i="5"/>
  <c r="N361" i="5"/>
  <c r="M361" i="5"/>
  <c r="W361" i="5" s="1"/>
  <c r="L361" i="5"/>
  <c r="V361" i="5" s="1"/>
  <c r="K361" i="5"/>
  <c r="I361" i="5"/>
  <c r="H361" i="5"/>
  <c r="J361" i="5" s="1"/>
  <c r="G361" i="5"/>
  <c r="F361" i="5" s="1"/>
  <c r="E361" i="5"/>
  <c r="AA360" i="5"/>
  <c r="W360" i="5"/>
  <c r="U360" i="5"/>
  <c r="T360" i="5"/>
  <c r="S360" i="5"/>
  <c r="X360" i="5" s="1"/>
  <c r="R360" i="5"/>
  <c r="Q360" i="5"/>
  <c r="P360" i="5"/>
  <c r="Z360" i="5" s="1"/>
  <c r="O360" i="5"/>
  <c r="N360" i="5"/>
  <c r="M360" i="5"/>
  <c r="L360" i="5"/>
  <c r="V360" i="5" s="1"/>
  <c r="K360" i="5"/>
  <c r="I360" i="5"/>
  <c r="H360" i="5"/>
  <c r="J360" i="5" s="1"/>
  <c r="G360" i="5"/>
  <c r="E360" i="5"/>
  <c r="AA359" i="5"/>
  <c r="Z359" i="5"/>
  <c r="W359" i="5"/>
  <c r="V359" i="5"/>
  <c r="U359" i="5"/>
  <c r="T359" i="5"/>
  <c r="S359" i="5"/>
  <c r="R359" i="5"/>
  <c r="Q359" i="5"/>
  <c r="P359" i="5"/>
  <c r="O359" i="5"/>
  <c r="Y359" i="5" s="1"/>
  <c r="N359" i="5"/>
  <c r="M359" i="5"/>
  <c r="L359" i="5"/>
  <c r="K359" i="5"/>
  <c r="J359" i="5"/>
  <c r="I359" i="5"/>
  <c r="H359" i="5"/>
  <c r="G359" i="5"/>
  <c r="E359" i="5"/>
  <c r="AA358" i="5"/>
  <c r="Z358" i="5"/>
  <c r="Y358" i="5"/>
  <c r="V358" i="5"/>
  <c r="U358" i="5"/>
  <c r="T358" i="5"/>
  <c r="S358" i="5"/>
  <c r="R358" i="5"/>
  <c r="Q358" i="5"/>
  <c r="P358" i="5"/>
  <c r="O358" i="5"/>
  <c r="N358" i="5"/>
  <c r="X358" i="5" s="1"/>
  <c r="M358" i="5"/>
  <c r="L358" i="5"/>
  <c r="K358" i="5"/>
  <c r="J358" i="5"/>
  <c r="I358" i="5"/>
  <c r="H358" i="5"/>
  <c r="G358" i="5"/>
  <c r="F358" i="5"/>
  <c r="E358" i="5"/>
  <c r="AA357" i="5"/>
  <c r="X357" i="5"/>
  <c r="U357" i="5"/>
  <c r="T357" i="5"/>
  <c r="Y357" i="5" s="1"/>
  <c r="S357" i="5"/>
  <c r="R357" i="5"/>
  <c r="Q357" i="5"/>
  <c r="P357" i="5"/>
  <c r="Z357" i="5" s="1"/>
  <c r="O357" i="5"/>
  <c r="N357" i="5"/>
  <c r="M357" i="5"/>
  <c r="W357" i="5" s="1"/>
  <c r="L357" i="5"/>
  <c r="V357" i="5" s="1"/>
  <c r="K357" i="5"/>
  <c r="I357" i="5"/>
  <c r="H357" i="5"/>
  <c r="J357" i="5" s="1"/>
  <c r="G357" i="5"/>
  <c r="F357" i="5" s="1"/>
  <c r="E357" i="5"/>
  <c r="AA356" i="5"/>
  <c r="W356" i="5"/>
  <c r="U356" i="5"/>
  <c r="T356" i="5"/>
  <c r="S356" i="5"/>
  <c r="X356" i="5" s="1"/>
  <c r="R356" i="5"/>
  <c r="Q356" i="5"/>
  <c r="P356" i="5"/>
  <c r="Z356" i="5" s="1"/>
  <c r="O356" i="5"/>
  <c r="N356" i="5"/>
  <c r="M356" i="5"/>
  <c r="L356" i="5"/>
  <c r="V356" i="5" s="1"/>
  <c r="K356" i="5"/>
  <c r="I356" i="5"/>
  <c r="H356" i="5"/>
  <c r="J356" i="5" s="1"/>
  <c r="G356" i="5"/>
  <c r="F356" i="5" s="1"/>
  <c r="E356" i="5"/>
  <c r="AA355" i="5"/>
  <c r="Z355" i="5"/>
  <c r="W355" i="5"/>
  <c r="V355" i="5"/>
  <c r="U355" i="5"/>
  <c r="T355" i="5"/>
  <c r="S355" i="5"/>
  <c r="R355" i="5"/>
  <c r="Q355" i="5"/>
  <c r="P355" i="5"/>
  <c r="O355" i="5"/>
  <c r="Y355" i="5" s="1"/>
  <c r="N355" i="5"/>
  <c r="M355" i="5"/>
  <c r="L355" i="5"/>
  <c r="K355" i="5"/>
  <c r="J355" i="5"/>
  <c r="I355" i="5"/>
  <c r="H355" i="5"/>
  <c r="G355" i="5"/>
  <c r="E355" i="5"/>
  <c r="AA354" i="5"/>
  <c r="Z354" i="5"/>
  <c r="Y354" i="5"/>
  <c r="V354" i="5"/>
  <c r="U354" i="5"/>
  <c r="T354" i="5"/>
  <c r="S354" i="5"/>
  <c r="R354" i="5"/>
  <c r="Q354" i="5"/>
  <c r="P354" i="5"/>
  <c r="O354" i="5"/>
  <c r="N354" i="5"/>
  <c r="X354" i="5" s="1"/>
  <c r="M354" i="5"/>
  <c r="L354" i="5"/>
  <c r="K354" i="5"/>
  <c r="J354" i="5"/>
  <c r="I354" i="5"/>
  <c r="H354" i="5"/>
  <c r="G354" i="5"/>
  <c r="F354" i="5"/>
  <c r="E354" i="5"/>
  <c r="AA353" i="5"/>
  <c r="X353" i="5"/>
  <c r="U353" i="5"/>
  <c r="T353" i="5"/>
  <c r="Y353" i="5" s="1"/>
  <c r="S353" i="5"/>
  <c r="R353" i="5"/>
  <c r="Q353" i="5"/>
  <c r="P353" i="5"/>
  <c r="Z353" i="5" s="1"/>
  <c r="O353" i="5"/>
  <c r="N353" i="5"/>
  <c r="M353" i="5"/>
  <c r="W353" i="5" s="1"/>
  <c r="L353" i="5"/>
  <c r="V353" i="5" s="1"/>
  <c r="K353" i="5"/>
  <c r="I353" i="5"/>
  <c r="H353" i="5"/>
  <c r="J353" i="5" s="1"/>
  <c r="G353" i="5"/>
  <c r="F353" i="5" s="1"/>
  <c r="E353" i="5"/>
  <c r="AA352" i="5"/>
  <c r="W352" i="5"/>
  <c r="U352" i="5"/>
  <c r="T352" i="5"/>
  <c r="S352" i="5"/>
  <c r="X352" i="5" s="1"/>
  <c r="R352" i="5"/>
  <c r="Q352" i="5"/>
  <c r="P352" i="5"/>
  <c r="Z352" i="5" s="1"/>
  <c r="O352" i="5"/>
  <c r="N352" i="5"/>
  <c r="M352" i="5"/>
  <c r="L352" i="5"/>
  <c r="V352" i="5" s="1"/>
  <c r="K352" i="5"/>
  <c r="I352" i="5"/>
  <c r="H352" i="5"/>
  <c r="J352" i="5" s="1"/>
  <c r="G352" i="5"/>
  <c r="E352" i="5"/>
  <c r="AA351" i="5"/>
  <c r="Z351" i="5"/>
  <c r="W351" i="5"/>
  <c r="V351" i="5"/>
  <c r="U351" i="5"/>
  <c r="T351" i="5"/>
  <c r="S351" i="5"/>
  <c r="R351" i="5"/>
  <c r="Q351" i="5"/>
  <c r="P351" i="5"/>
  <c r="O351" i="5"/>
  <c r="Y351" i="5" s="1"/>
  <c r="N351" i="5"/>
  <c r="M351" i="5"/>
  <c r="L351" i="5"/>
  <c r="K351" i="5"/>
  <c r="J351" i="5"/>
  <c r="I351" i="5"/>
  <c r="H351" i="5"/>
  <c r="G351" i="5"/>
  <c r="F351" i="5" s="1"/>
  <c r="E351" i="5"/>
  <c r="AA350" i="5"/>
  <c r="Z350" i="5"/>
  <c r="Y350" i="5"/>
  <c r="V350" i="5"/>
  <c r="U350" i="5"/>
  <c r="T350" i="5"/>
  <c r="S350" i="5"/>
  <c r="R350" i="5"/>
  <c r="Q350" i="5"/>
  <c r="P350" i="5"/>
  <c r="O350" i="5"/>
  <c r="N350" i="5"/>
  <c r="X350" i="5" s="1"/>
  <c r="M350" i="5"/>
  <c r="L350" i="5"/>
  <c r="K350" i="5"/>
  <c r="J350" i="5"/>
  <c r="I350" i="5"/>
  <c r="H350" i="5"/>
  <c r="G350" i="5"/>
  <c r="F350" i="5"/>
  <c r="E350" i="5"/>
  <c r="AA349" i="5"/>
  <c r="X349" i="5"/>
  <c r="U349" i="5"/>
  <c r="T349" i="5"/>
  <c r="Y349" i="5" s="1"/>
  <c r="S349" i="5"/>
  <c r="R349" i="5"/>
  <c r="Q349" i="5"/>
  <c r="P349" i="5"/>
  <c r="Z349" i="5" s="1"/>
  <c r="O349" i="5"/>
  <c r="N349" i="5"/>
  <c r="M349" i="5"/>
  <c r="W349" i="5" s="1"/>
  <c r="L349" i="5"/>
  <c r="V349" i="5" s="1"/>
  <c r="K349" i="5"/>
  <c r="I349" i="5"/>
  <c r="H349" i="5"/>
  <c r="J349" i="5" s="1"/>
  <c r="G349" i="5"/>
  <c r="F349" i="5" s="1"/>
  <c r="E349" i="5"/>
  <c r="AA348" i="5"/>
  <c r="W348" i="5"/>
  <c r="U348" i="5"/>
  <c r="T348" i="5"/>
  <c r="S348" i="5"/>
  <c r="X348" i="5" s="1"/>
  <c r="R348" i="5"/>
  <c r="Q348" i="5"/>
  <c r="P348" i="5"/>
  <c r="Z348" i="5" s="1"/>
  <c r="O348" i="5"/>
  <c r="N348" i="5"/>
  <c r="M348" i="5"/>
  <c r="L348" i="5"/>
  <c r="V348" i="5" s="1"/>
  <c r="K348" i="5"/>
  <c r="I348" i="5"/>
  <c r="H348" i="5"/>
  <c r="J348" i="5" s="1"/>
  <c r="G348" i="5"/>
  <c r="F348" i="5" s="1"/>
  <c r="E348" i="5"/>
  <c r="AA347" i="5"/>
  <c r="Z347" i="5"/>
  <c r="W347" i="5"/>
  <c r="V347" i="5"/>
  <c r="U347" i="5"/>
  <c r="T347" i="5"/>
  <c r="S347" i="5"/>
  <c r="R347" i="5"/>
  <c r="Q347" i="5"/>
  <c r="P347" i="5"/>
  <c r="O347" i="5"/>
  <c r="Y347" i="5" s="1"/>
  <c r="N347" i="5"/>
  <c r="M347" i="5"/>
  <c r="L347" i="5"/>
  <c r="K347" i="5"/>
  <c r="J347" i="5"/>
  <c r="I347" i="5"/>
  <c r="H347" i="5"/>
  <c r="G347" i="5"/>
  <c r="F347" i="5" s="1"/>
  <c r="E347" i="5"/>
  <c r="AA346" i="5"/>
  <c r="Z346" i="5"/>
  <c r="Y346" i="5"/>
  <c r="V346" i="5"/>
  <c r="U346" i="5"/>
  <c r="T346" i="5"/>
  <c r="S346" i="5"/>
  <c r="R346" i="5"/>
  <c r="Q346" i="5"/>
  <c r="P346" i="5"/>
  <c r="O346" i="5"/>
  <c r="N346" i="5"/>
  <c r="X346" i="5" s="1"/>
  <c r="M346" i="5"/>
  <c r="L346" i="5"/>
  <c r="K346" i="5"/>
  <c r="J346" i="5"/>
  <c r="I346" i="5"/>
  <c r="H346" i="5"/>
  <c r="G346" i="5"/>
  <c r="F346" i="5"/>
  <c r="E346" i="5"/>
  <c r="AA345" i="5"/>
  <c r="X345" i="5"/>
  <c r="U345" i="5"/>
  <c r="T345" i="5"/>
  <c r="Y345" i="5" s="1"/>
  <c r="S345" i="5"/>
  <c r="R345" i="5"/>
  <c r="Q345" i="5"/>
  <c r="P345" i="5"/>
  <c r="Z345" i="5" s="1"/>
  <c r="O345" i="5"/>
  <c r="N345" i="5"/>
  <c r="M345" i="5"/>
  <c r="W345" i="5" s="1"/>
  <c r="L345" i="5"/>
  <c r="V345" i="5" s="1"/>
  <c r="K345" i="5"/>
  <c r="I345" i="5"/>
  <c r="H345" i="5"/>
  <c r="J345" i="5" s="1"/>
  <c r="G345" i="5"/>
  <c r="F345" i="5" s="1"/>
  <c r="E345" i="5"/>
  <c r="AA344" i="5"/>
  <c r="W344" i="5"/>
  <c r="U344" i="5"/>
  <c r="T344" i="5"/>
  <c r="S344" i="5"/>
  <c r="X344" i="5" s="1"/>
  <c r="R344" i="5"/>
  <c r="Q344" i="5"/>
  <c r="P344" i="5"/>
  <c r="Z344" i="5" s="1"/>
  <c r="O344" i="5"/>
  <c r="N344" i="5"/>
  <c r="M344" i="5"/>
  <c r="L344" i="5"/>
  <c r="V344" i="5" s="1"/>
  <c r="K344" i="5"/>
  <c r="I344" i="5"/>
  <c r="H344" i="5"/>
  <c r="J344" i="5" s="1"/>
  <c r="G344" i="5"/>
  <c r="E344" i="5"/>
  <c r="AA343" i="5"/>
  <c r="Z343" i="5"/>
  <c r="W343" i="5"/>
  <c r="V343" i="5"/>
  <c r="U343" i="5"/>
  <c r="T343" i="5"/>
  <c r="S343" i="5"/>
  <c r="R343" i="5"/>
  <c r="Q343" i="5"/>
  <c r="P343" i="5"/>
  <c r="O343" i="5"/>
  <c r="Y343" i="5" s="1"/>
  <c r="N343" i="5"/>
  <c r="M343" i="5"/>
  <c r="L343" i="5"/>
  <c r="K343" i="5"/>
  <c r="J343" i="5"/>
  <c r="I343" i="5"/>
  <c r="H343" i="5"/>
  <c r="G343" i="5"/>
  <c r="E343" i="5"/>
  <c r="AA342" i="5"/>
  <c r="Z342" i="5"/>
  <c r="Y342" i="5"/>
  <c r="V342" i="5"/>
  <c r="U342" i="5"/>
  <c r="T342" i="5"/>
  <c r="S342" i="5"/>
  <c r="R342" i="5"/>
  <c r="Q342" i="5"/>
  <c r="P342" i="5"/>
  <c r="O342" i="5"/>
  <c r="N342" i="5"/>
  <c r="X342" i="5" s="1"/>
  <c r="M342" i="5"/>
  <c r="L342" i="5"/>
  <c r="K342" i="5"/>
  <c r="J342" i="5"/>
  <c r="I342" i="5"/>
  <c r="H342" i="5"/>
  <c r="G342" i="5"/>
  <c r="F342" i="5"/>
  <c r="E342" i="5"/>
  <c r="AA341" i="5"/>
  <c r="U341" i="5"/>
  <c r="T341" i="5"/>
  <c r="S341" i="5"/>
  <c r="R341" i="5"/>
  <c r="W341" i="5" s="1"/>
  <c r="Q341" i="5"/>
  <c r="P341" i="5"/>
  <c r="Z341" i="5" s="1"/>
  <c r="O341" i="5"/>
  <c r="N341" i="5"/>
  <c r="X341" i="5" s="1"/>
  <c r="M341" i="5"/>
  <c r="L341" i="5"/>
  <c r="V341" i="5" s="1"/>
  <c r="K341" i="5"/>
  <c r="I341" i="5"/>
  <c r="H341" i="5"/>
  <c r="J341" i="5" s="1"/>
  <c r="G341" i="5"/>
  <c r="E341" i="5"/>
  <c r="AA340" i="5"/>
  <c r="W340" i="5"/>
  <c r="U340" i="5"/>
  <c r="Z340" i="5" s="1"/>
  <c r="T340" i="5"/>
  <c r="S340" i="5"/>
  <c r="R340" i="5"/>
  <c r="Q340" i="5"/>
  <c r="V340" i="5" s="1"/>
  <c r="P340" i="5"/>
  <c r="O340" i="5"/>
  <c r="Y340" i="5" s="1"/>
  <c r="N340" i="5"/>
  <c r="X340" i="5" s="1"/>
  <c r="M340" i="5"/>
  <c r="L340" i="5"/>
  <c r="K340" i="5"/>
  <c r="J340" i="5"/>
  <c r="I340" i="5"/>
  <c r="H340" i="5"/>
  <c r="G340" i="5"/>
  <c r="E340" i="5"/>
  <c r="AA339" i="5"/>
  <c r="Z339" i="5"/>
  <c r="V339" i="5"/>
  <c r="U339" i="5"/>
  <c r="T339" i="5"/>
  <c r="Y339" i="5" s="1"/>
  <c r="S339" i="5"/>
  <c r="R339" i="5"/>
  <c r="Q339" i="5"/>
  <c r="P339" i="5"/>
  <c r="O339" i="5"/>
  <c r="N339" i="5"/>
  <c r="X339" i="5" s="1"/>
  <c r="M339" i="5"/>
  <c r="L339" i="5"/>
  <c r="K339" i="5"/>
  <c r="J339" i="5"/>
  <c r="I339" i="5"/>
  <c r="H339" i="5"/>
  <c r="G339" i="5"/>
  <c r="F339" i="5"/>
  <c r="E339" i="5"/>
  <c r="AA338" i="5"/>
  <c r="W338" i="5"/>
  <c r="U338" i="5"/>
  <c r="T338" i="5"/>
  <c r="S338" i="5"/>
  <c r="X338" i="5" s="1"/>
  <c r="R338" i="5"/>
  <c r="Q338" i="5"/>
  <c r="P338" i="5"/>
  <c r="Z338" i="5" s="1"/>
  <c r="O338" i="5"/>
  <c r="Y338" i="5" s="1"/>
  <c r="N338" i="5"/>
  <c r="M338" i="5"/>
  <c r="L338" i="5"/>
  <c r="V338" i="5" s="1"/>
  <c r="K338" i="5"/>
  <c r="I338" i="5"/>
  <c r="H338" i="5"/>
  <c r="J338" i="5" s="1"/>
  <c r="G338" i="5"/>
  <c r="F338" i="5" s="1"/>
  <c r="E338" i="5"/>
  <c r="AA337" i="5"/>
  <c r="X337" i="5"/>
  <c r="U337" i="5"/>
  <c r="T337" i="5"/>
  <c r="S337" i="5"/>
  <c r="R337" i="5"/>
  <c r="W337" i="5" s="1"/>
  <c r="Q337" i="5"/>
  <c r="P337" i="5"/>
  <c r="Z337" i="5" s="1"/>
  <c r="O337" i="5"/>
  <c r="Y337" i="5" s="1"/>
  <c r="N337" i="5"/>
  <c r="M337" i="5"/>
  <c r="L337" i="5"/>
  <c r="V337" i="5" s="1"/>
  <c r="K337" i="5"/>
  <c r="I337" i="5"/>
  <c r="H337" i="5"/>
  <c r="J337" i="5" s="1"/>
  <c r="G337" i="5"/>
  <c r="E337" i="5"/>
  <c r="AA336" i="5"/>
  <c r="Y336" i="5"/>
  <c r="U336" i="5"/>
  <c r="Z336" i="5" s="1"/>
  <c r="T336" i="5"/>
  <c r="S336" i="5"/>
  <c r="R336" i="5"/>
  <c r="Q336" i="5"/>
  <c r="V336" i="5" s="1"/>
  <c r="P336" i="5"/>
  <c r="O336" i="5"/>
  <c r="N336" i="5"/>
  <c r="M336" i="5"/>
  <c r="W336" i="5" s="1"/>
  <c r="L336" i="5"/>
  <c r="K336" i="5"/>
  <c r="J336" i="5"/>
  <c r="I336" i="5"/>
  <c r="H336" i="5"/>
  <c r="G336" i="5"/>
  <c r="F336" i="5" s="1"/>
  <c r="E336" i="5"/>
  <c r="AA335" i="5"/>
  <c r="X335" i="5"/>
  <c r="U335" i="5"/>
  <c r="T335" i="5"/>
  <c r="Y335" i="5" s="1"/>
  <c r="S335" i="5"/>
  <c r="R335" i="5"/>
  <c r="Q335" i="5"/>
  <c r="P335" i="5"/>
  <c r="Z335" i="5" s="1"/>
  <c r="O335" i="5"/>
  <c r="N335" i="5"/>
  <c r="M335" i="5"/>
  <c r="W335" i="5" s="1"/>
  <c r="L335" i="5"/>
  <c r="V335" i="5" s="1"/>
  <c r="K335" i="5"/>
  <c r="I335" i="5"/>
  <c r="H335" i="5"/>
  <c r="J335" i="5" s="1"/>
  <c r="G335" i="5"/>
  <c r="E335" i="5"/>
  <c r="AA334" i="5"/>
  <c r="U334" i="5"/>
  <c r="T334" i="5"/>
  <c r="S334" i="5"/>
  <c r="X334" i="5" s="1"/>
  <c r="R334" i="5"/>
  <c r="Q334" i="5"/>
  <c r="P334" i="5"/>
  <c r="O334" i="5"/>
  <c r="Y334" i="5" s="1"/>
  <c r="N334" i="5"/>
  <c r="M334" i="5"/>
  <c r="W334" i="5" s="1"/>
  <c r="L334" i="5"/>
  <c r="K334" i="5"/>
  <c r="I334" i="5"/>
  <c r="H334" i="5"/>
  <c r="J334" i="5" s="1"/>
  <c r="G334" i="5"/>
  <c r="F334" i="5" s="1"/>
  <c r="E334" i="5"/>
  <c r="AA333" i="5"/>
  <c r="Z333" i="5"/>
  <c r="U333" i="5"/>
  <c r="T333" i="5"/>
  <c r="S333" i="5"/>
  <c r="R333" i="5"/>
  <c r="W333" i="5" s="1"/>
  <c r="Q333" i="5"/>
  <c r="P333" i="5"/>
  <c r="O333" i="5"/>
  <c r="N333" i="5"/>
  <c r="X333" i="5" s="1"/>
  <c r="M333" i="5"/>
  <c r="L333" i="5"/>
  <c r="V333" i="5" s="1"/>
  <c r="K333" i="5"/>
  <c r="I333" i="5"/>
  <c r="H333" i="5"/>
  <c r="J333" i="5" s="1"/>
  <c r="G333" i="5"/>
  <c r="E333" i="5"/>
  <c r="AA332" i="5"/>
  <c r="W332" i="5"/>
  <c r="U332" i="5"/>
  <c r="Z332" i="5" s="1"/>
  <c r="T332" i="5"/>
  <c r="S332" i="5"/>
  <c r="R332" i="5"/>
  <c r="Q332" i="5"/>
  <c r="V332" i="5" s="1"/>
  <c r="P332" i="5"/>
  <c r="O332" i="5"/>
  <c r="Y332" i="5" s="1"/>
  <c r="N332" i="5"/>
  <c r="X332" i="5" s="1"/>
  <c r="M332" i="5"/>
  <c r="L332" i="5"/>
  <c r="K332" i="5"/>
  <c r="J332" i="5"/>
  <c r="I332" i="5"/>
  <c r="H332" i="5"/>
  <c r="G332" i="5"/>
  <c r="E332" i="5"/>
  <c r="AA331" i="5"/>
  <c r="Z331" i="5"/>
  <c r="V331" i="5"/>
  <c r="U331" i="5"/>
  <c r="T331" i="5"/>
  <c r="Y331" i="5" s="1"/>
  <c r="S331" i="5"/>
  <c r="R331" i="5"/>
  <c r="Q331" i="5"/>
  <c r="P331" i="5"/>
  <c r="O331" i="5"/>
  <c r="N331" i="5"/>
  <c r="X331" i="5" s="1"/>
  <c r="M331" i="5"/>
  <c r="L331" i="5"/>
  <c r="K331" i="5"/>
  <c r="J331" i="5"/>
  <c r="I331" i="5"/>
  <c r="H331" i="5"/>
  <c r="G331" i="5"/>
  <c r="F331" i="5"/>
  <c r="E331" i="5"/>
  <c r="AA330" i="5"/>
  <c r="W330" i="5"/>
  <c r="U330" i="5"/>
  <c r="T330" i="5"/>
  <c r="S330" i="5"/>
  <c r="X330" i="5" s="1"/>
  <c r="R330" i="5"/>
  <c r="Q330" i="5"/>
  <c r="P330" i="5"/>
  <c r="Z330" i="5" s="1"/>
  <c r="O330" i="5"/>
  <c r="Y330" i="5" s="1"/>
  <c r="N330" i="5"/>
  <c r="M330" i="5"/>
  <c r="L330" i="5"/>
  <c r="V330" i="5" s="1"/>
  <c r="K330" i="5"/>
  <c r="I330" i="5"/>
  <c r="H330" i="5"/>
  <c r="J330" i="5" s="1"/>
  <c r="G330" i="5"/>
  <c r="F330" i="5" s="1"/>
  <c r="E330" i="5"/>
  <c r="AA329" i="5"/>
  <c r="X329" i="5"/>
  <c r="V329" i="5"/>
  <c r="U329" i="5"/>
  <c r="T329" i="5"/>
  <c r="S329" i="5"/>
  <c r="R329" i="5"/>
  <c r="W329" i="5" s="1"/>
  <c r="Q329" i="5"/>
  <c r="P329" i="5"/>
  <c r="Z329" i="5" s="1"/>
  <c r="O329" i="5"/>
  <c r="Y329" i="5" s="1"/>
  <c r="N329" i="5"/>
  <c r="M329" i="5"/>
  <c r="L329" i="5"/>
  <c r="K329" i="5"/>
  <c r="J329" i="5"/>
  <c r="I329" i="5"/>
  <c r="H329" i="5"/>
  <c r="G329" i="5"/>
  <c r="F329" i="5"/>
  <c r="E329" i="5"/>
  <c r="AA328" i="5"/>
  <c r="U328" i="5"/>
  <c r="Z328" i="5" s="1"/>
  <c r="T328" i="5"/>
  <c r="S328" i="5"/>
  <c r="R328" i="5"/>
  <c r="Q328" i="5"/>
  <c r="V328" i="5" s="1"/>
  <c r="P328" i="5"/>
  <c r="O328" i="5"/>
  <c r="Y328" i="5" s="1"/>
  <c r="N328" i="5"/>
  <c r="M328" i="5"/>
  <c r="W328" i="5" s="1"/>
  <c r="L328" i="5"/>
  <c r="K328" i="5"/>
  <c r="J328" i="5"/>
  <c r="I328" i="5"/>
  <c r="H328" i="5"/>
  <c r="G328" i="5"/>
  <c r="F328" i="5" s="1"/>
  <c r="E328" i="5"/>
  <c r="AA327" i="5"/>
  <c r="X327" i="5"/>
  <c r="V327" i="5"/>
  <c r="U327" i="5"/>
  <c r="T327" i="5"/>
  <c r="Y327" i="5" s="1"/>
  <c r="S327" i="5"/>
  <c r="R327" i="5"/>
  <c r="Q327" i="5"/>
  <c r="P327" i="5"/>
  <c r="Z327" i="5" s="1"/>
  <c r="O327" i="5"/>
  <c r="N327" i="5"/>
  <c r="M327" i="5"/>
  <c r="W327" i="5" s="1"/>
  <c r="L327" i="5"/>
  <c r="K327" i="5"/>
  <c r="J327" i="5"/>
  <c r="I327" i="5"/>
  <c r="H327" i="5"/>
  <c r="G327" i="5"/>
  <c r="F327" i="5"/>
  <c r="E327" i="5"/>
  <c r="AA326" i="5"/>
  <c r="U326" i="5"/>
  <c r="T326" i="5"/>
  <c r="S326" i="5"/>
  <c r="X326" i="5" s="1"/>
  <c r="R326" i="5"/>
  <c r="Q326" i="5"/>
  <c r="P326" i="5"/>
  <c r="O326" i="5"/>
  <c r="Y326" i="5" s="1"/>
  <c r="N326" i="5"/>
  <c r="M326" i="5"/>
  <c r="W326" i="5" s="1"/>
  <c r="L326" i="5"/>
  <c r="K326" i="5"/>
  <c r="I326" i="5"/>
  <c r="H326" i="5"/>
  <c r="J326" i="5" s="1"/>
  <c r="G326" i="5"/>
  <c r="F326" i="5" s="1"/>
  <c r="E326" i="5"/>
  <c r="AA325" i="5"/>
  <c r="Z325" i="5"/>
  <c r="V325" i="5"/>
  <c r="U325" i="5"/>
  <c r="T325" i="5"/>
  <c r="S325" i="5"/>
  <c r="R325" i="5"/>
  <c r="W325" i="5" s="1"/>
  <c r="Q325" i="5"/>
  <c r="P325" i="5"/>
  <c r="O325" i="5"/>
  <c r="N325" i="5"/>
  <c r="X325" i="5" s="1"/>
  <c r="M325" i="5"/>
  <c r="L325" i="5"/>
  <c r="K325" i="5"/>
  <c r="J325" i="5"/>
  <c r="I325" i="5"/>
  <c r="H325" i="5"/>
  <c r="G325" i="5"/>
  <c r="F325" i="5"/>
  <c r="E325" i="5"/>
  <c r="AA324" i="5"/>
  <c r="W324" i="5"/>
  <c r="U324" i="5"/>
  <c r="Z324" i="5" s="1"/>
  <c r="T324" i="5"/>
  <c r="S324" i="5"/>
  <c r="R324" i="5"/>
  <c r="Q324" i="5"/>
  <c r="V324" i="5" s="1"/>
  <c r="P324" i="5"/>
  <c r="O324" i="5"/>
  <c r="Y324" i="5" s="1"/>
  <c r="N324" i="5"/>
  <c r="X324" i="5" s="1"/>
  <c r="M324" i="5"/>
  <c r="L324" i="5"/>
  <c r="K324" i="5"/>
  <c r="J324" i="5"/>
  <c r="I324" i="5"/>
  <c r="H324" i="5"/>
  <c r="G324" i="5"/>
  <c r="E324" i="5"/>
  <c r="AA323" i="5"/>
  <c r="Z323" i="5"/>
  <c r="U323" i="5"/>
  <c r="T323" i="5"/>
  <c r="Y323" i="5" s="1"/>
  <c r="S323" i="5"/>
  <c r="R323" i="5"/>
  <c r="Q323" i="5"/>
  <c r="P323" i="5"/>
  <c r="O323" i="5"/>
  <c r="N323" i="5"/>
  <c r="X323" i="5" s="1"/>
  <c r="M323" i="5"/>
  <c r="L323" i="5"/>
  <c r="V323" i="5" s="1"/>
  <c r="K323" i="5"/>
  <c r="I323" i="5"/>
  <c r="H323" i="5"/>
  <c r="J323" i="5" s="1"/>
  <c r="G323" i="5"/>
  <c r="E323" i="5"/>
  <c r="AA322" i="5"/>
  <c r="W322" i="5"/>
  <c r="U322" i="5"/>
  <c r="T322" i="5"/>
  <c r="S322" i="5"/>
  <c r="X322" i="5" s="1"/>
  <c r="R322" i="5"/>
  <c r="Q322" i="5"/>
  <c r="P322" i="5"/>
  <c r="Z322" i="5" s="1"/>
  <c r="O322" i="5"/>
  <c r="Y322" i="5" s="1"/>
  <c r="N322" i="5"/>
  <c r="M322" i="5"/>
  <c r="L322" i="5"/>
  <c r="V322" i="5" s="1"/>
  <c r="K322" i="5"/>
  <c r="I322" i="5"/>
  <c r="H322" i="5"/>
  <c r="J322" i="5" s="1"/>
  <c r="G322" i="5"/>
  <c r="F322" i="5" s="1"/>
  <c r="E322" i="5"/>
  <c r="AA321" i="5"/>
  <c r="X321" i="5"/>
  <c r="U321" i="5"/>
  <c r="T321" i="5"/>
  <c r="S321" i="5"/>
  <c r="R321" i="5"/>
  <c r="W321" i="5" s="1"/>
  <c r="Q321" i="5"/>
  <c r="P321" i="5"/>
  <c r="Z321" i="5" s="1"/>
  <c r="O321" i="5"/>
  <c r="Y321" i="5" s="1"/>
  <c r="N321" i="5"/>
  <c r="M321" i="5"/>
  <c r="L321" i="5"/>
  <c r="V321" i="5" s="1"/>
  <c r="K321" i="5"/>
  <c r="I321" i="5"/>
  <c r="H321" i="5"/>
  <c r="J321" i="5" s="1"/>
  <c r="G321" i="5"/>
  <c r="E321" i="5"/>
  <c r="AA320" i="5"/>
  <c r="Y320" i="5"/>
  <c r="U320" i="5"/>
  <c r="Z320" i="5" s="1"/>
  <c r="T320" i="5"/>
  <c r="S320" i="5"/>
  <c r="R320" i="5"/>
  <c r="Q320" i="5"/>
  <c r="V320" i="5" s="1"/>
  <c r="P320" i="5"/>
  <c r="O320" i="5"/>
  <c r="N320" i="5"/>
  <c r="M320" i="5"/>
  <c r="W320" i="5" s="1"/>
  <c r="L320" i="5"/>
  <c r="K320" i="5"/>
  <c r="J320" i="5"/>
  <c r="I320" i="5"/>
  <c r="H320" i="5"/>
  <c r="G320" i="5"/>
  <c r="F320" i="5" s="1"/>
  <c r="E320" i="5"/>
  <c r="AA319" i="5"/>
  <c r="X319" i="5"/>
  <c r="U319" i="5"/>
  <c r="T319" i="5"/>
  <c r="Y319" i="5" s="1"/>
  <c r="S319" i="5"/>
  <c r="R319" i="5"/>
  <c r="Q319" i="5"/>
  <c r="P319" i="5"/>
  <c r="Z319" i="5" s="1"/>
  <c r="O319" i="5"/>
  <c r="N319" i="5"/>
  <c r="M319" i="5"/>
  <c r="W319" i="5" s="1"/>
  <c r="L319" i="5"/>
  <c r="V319" i="5" s="1"/>
  <c r="K319" i="5"/>
  <c r="I319" i="5"/>
  <c r="H319" i="5"/>
  <c r="J319" i="5" s="1"/>
  <c r="G319" i="5"/>
  <c r="E319" i="5"/>
  <c r="AA318" i="5"/>
  <c r="U318" i="5"/>
  <c r="T318" i="5"/>
  <c r="S318" i="5"/>
  <c r="X318" i="5" s="1"/>
  <c r="R318" i="5"/>
  <c r="Q318" i="5"/>
  <c r="P318" i="5"/>
  <c r="O318" i="5"/>
  <c r="Y318" i="5" s="1"/>
  <c r="N318" i="5"/>
  <c r="M318" i="5"/>
  <c r="W318" i="5" s="1"/>
  <c r="L318" i="5"/>
  <c r="K318" i="5"/>
  <c r="I318" i="5"/>
  <c r="H318" i="5"/>
  <c r="J318" i="5" s="1"/>
  <c r="G318" i="5"/>
  <c r="F318" i="5" s="1"/>
  <c r="E318" i="5"/>
  <c r="AA317" i="5"/>
  <c r="Z317" i="5"/>
  <c r="V317" i="5"/>
  <c r="U317" i="5"/>
  <c r="T317" i="5"/>
  <c r="S317" i="5"/>
  <c r="R317" i="5"/>
  <c r="W317" i="5" s="1"/>
  <c r="Q317" i="5"/>
  <c r="P317" i="5"/>
  <c r="O317" i="5"/>
  <c r="N317" i="5"/>
  <c r="X317" i="5" s="1"/>
  <c r="M317" i="5"/>
  <c r="L317" i="5"/>
  <c r="K317" i="5"/>
  <c r="J317" i="5"/>
  <c r="I317" i="5"/>
  <c r="H317" i="5"/>
  <c r="G317" i="5"/>
  <c r="F317" i="5"/>
  <c r="E317" i="5"/>
  <c r="AA316" i="5"/>
  <c r="W316" i="5"/>
  <c r="U316" i="5"/>
  <c r="Z316" i="5" s="1"/>
  <c r="T316" i="5"/>
  <c r="S316" i="5"/>
  <c r="R316" i="5"/>
  <c r="Q316" i="5"/>
  <c r="V316" i="5" s="1"/>
  <c r="P316" i="5"/>
  <c r="O316" i="5"/>
  <c r="Y316" i="5" s="1"/>
  <c r="N316" i="5"/>
  <c r="X316" i="5" s="1"/>
  <c r="M316" i="5"/>
  <c r="L316" i="5"/>
  <c r="K316" i="5"/>
  <c r="J316" i="5"/>
  <c r="I316" i="5"/>
  <c r="H316" i="5"/>
  <c r="G316" i="5"/>
  <c r="E316" i="5"/>
  <c r="AA315" i="5"/>
  <c r="Z315" i="5"/>
  <c r="U315" i="5"/>
  <c r="T315" i="5"/>
  <c r="Y315" i="5" s="1"/>
  <c r="S315" i="5"/>
  <c r="R315" i="5"/>
  <c r="Q315" i="5"/>
  <c r="P315" i="5"/>
  <c r="O315" i="5"/>
  <c r="N315" i="5"/>
  <c r="X315" i="5" s="1"/>
  <c r="M315" i="5"/>
  <c r="L315" i="5"/>
  <c r="V315" i="5" s="1"/>
  <c r="K315" i="5"/>
  <c r="I315" i="5"/>
  <c r="H315" i="5"/>
  <c r="J315" i="5" s="1"/>
  <c r="G315" i="5"/>
  <c r="E315" i="5"/>
  <c r="AA314" i="5"/>
  <c r="W314" i="5"/>
  <c r="U314" i="5"/>
  <c r="T314" i="5"/>
  <c r="S314" i="5"/>
  <c r="X314" i="5" s="1"/>
  <c r="R314" i="5"/>
  <c r="Q314" i="5"/>
  <c r="P314" i="5"/>
  <c r="Z314" i="5" s="1"/>
  <c r="O314" i="5"/>
  <c r="Y314" i="5" s="1"/>
  <c r="N314" i="5"/>
  <c r="M314" i="5"/>
  <c r="L314" i="5"/>
  <c r="V314" i="5" s="1"/>
  <c r="K314" i="5"/>
  <c r="I314" i="5"/>
  <c r="H314" i="5"/>
  <c r="J314" i="5" s="1"/>
  <c r="G314" i="5"/>
  <c r="F314" i="5" s="1"/>
  <c r="E314" i="5"/>
  <c r="AA313" i="5"/>
  <c r="X313" i="5"/>
  <c r="V313" i="5"/>
  <c r="U313" i="5"/>
  <c r="T313" i="5"/>
  <c r="S313" i="5"/>
  <c r="R313" i="5"/>
  <c r="W313" i="5" s="1"/>
  <c r="Q313" i="5"/>
  <c r="P313" i="5"/>
  <c r="Z313" i="5" s="1"/>
  <c r="O313" i="5"/>
  <c r="Y313" i="5" s="1"/>
  <c r="N313" i="5"/>
  <c r="M313" i="5"/>
  <c r="L313" i="5"/>
  <c r="K313" i="5"/>
  <c r="J313" i="5"/>
  <c r="I313" i="5"/>
  <c r="H313" i="5"/>
  <c r="G313" i="5"/>
  <c r="F313" i="5"/>
  <c r="E313" i="5"/>
  <c r="AA312" i="5"/>
  <c r="U312" i="5"/>
  <c r="Z312" i="5" s="1"/>
  <c r="T312" i="5"/>
  <c r="S312" i="5"/>
  <c r="R312" i="5"/>
  <c r="Q312" i="5"/>
  <c r="V312" i="5" s="1"/>
  <c r="P312" i="5"/>
  <c r="O312" i="5"/>
  <c r="Y312" i="5" s="1"/>
  <c r="N312" i="5"/>
  <c r="M312" i="5"/>
  <c r="W312" i="5" s="1"/>
  <c r="L312" i="5"/>
  <c r="K312" i="5"/>
  <c r="J312" i="5"/>
  <c r="I312" i="5"/>
  <c r="H312" i="5"/>
  <c r="G312" i="5"/>
  <c r="F312" i="5" s="1"/>
  <c r="E312" i="5"/>
  <c r="AA311" i="5"/>
  <c r="X311" i="5"/>
  <c r="V311" i="5"/>
  <c r="U311" i="5"/>
  <c r="T311" i="5"/>
  <c r="Y311" i="5" s="1"/>
  <c r="S311" i="5"/>
  <c r="R311" i="5"/>
  <c r="Q311" i="5"/>
  <c r="P311" i="5"/>
  <c r="Z311" i="5" s="1"/>
  <c r="O311" i="5"/>
  <c r="N311" i="5"/>
  <c r="M311" i="5"/>
  <c r="W311" i="5" s="1"/>
  <c r="L311" i="5"/>
  <c r="K311" i="5"/>
  <c r="J311" i="5"/>
  <c r="I311" i="5"/>
  <c r="H311" i="5"/>
  <c r="G311" i="5"/>
  <c r="F311" i="5"/>
  <c r="E311" i="5"/>
  <c r="AA310" i="5"/>
  <c r="U310" i="5"/>
  <c r="T310" i="5"/>
  <c r="S310" i="5"/>
  <c r="X310" i="5" s="1"/>
  <c r="R310" i="5"/>
  <c r="Q310" i="5"/>
  <c r="P310" i="5"/>
  <c r="O310" i="5"/>
  <c r="Y310" i="5" s="1"/>
  <c r="N310" i="5"/>
  <c r="M310" i="5"/>
  <c r="W310" i="5" s="1"/>
  <c r="L310" i="5"/>
  <c r="K310" i="5"/>
  <c r="I310" i="5"/>
  <c r="H310" i="5"/>
  <c r="J310" i="5" s="1"/>
  <c r="G310" i="5"/>
  <c r="F310" i="5" s="1"/>
  <c r="E310" i="5"/>
  <c r="AA309" i="5"/>
  <c r="Z309" i="5"/>
  <c r="U309" i="5"/>
  <c r="T309" i="5"/>
  <c r="S309" i="5"/>
  <c r="R309" i="5"/>
  <c r="W309" i="5" s="1"/>
  <c r="Q309" i="5"/>
  <c r="P309" i="5"/>
  <c r="O309" i="5"/>
  <c r="N309" i="5"/>
  <c r="X309" i="5" s="1"/>
  <c r="M309" i="5"/>
  <c r="L309" i="5"/>
  <c r="V309" i="5" s="1"/>
  <c r="K309" i="5"/>
  <c r="I309" i="5"/>
  <c r="H309" i="5"/>
  <c r="J309" i="5" s="1"/>
  <c r="G309" i="5"/>
  <c r="E309" i="5"/>
  <c r="AA308" i="5"/>
  <c r="F308" i="5" s="1"/>
  <c r="Y308" i="5"/>
  <c r="V308" i="5"/>
  <c r="U308" i="5"/>
  <c r="Z308" i="5" s="1"/>
  <c r="T308" i="5"/>
  <c r="S308" i="5"/>
  <c r="R308" i="5"/>
  <c r="W308" i="5" s="1"/>
  <c r="Q308" i="5"/>
  <c r="P308" i="5"/>
  <c r="O308" i="5"/>
  <c r="N308" i="5"/>
  <c r="X308" i="5" s="1"/>
  <c r="M308" i="5"/>
  <c r="L308" i="5"/>
  <c r="K308" i="5"/>
  <c r="J308" i="5"/>
  <c r="I308" i="5"/>
  <c r="H308" i="5"/>
  <c r="G308" i="5"/>
  <c r="E308" i="5"/>
  <c r="AA307" i="5"/>
  <c r="Y307" i="5"/>
  <c r="U307" i="5"/>
  <c r="T307" i="5"/>
  <c r="S307" i="5"/>
  <c r="R307" i="5"/>
  <c r="Q307" i="5"/>
  <c r="P307" i="5"/>
  <c r="Z307" i="5" s="1"/>
  <c r="O307" i="5"/>
  <c r="N307" i="5"/>
  <c r="X307" i="5" s="1"/>
  <c r="M307" i="5"/>
  <c r="L307" i="5"/>
  <c r="V307" i="5" s="1"/>
  <c r="K307" i="5"/>
  <c r="I307" i="5"/>
  <c r="H307" i="5"/>
  <c r="J307" i="5" s="1"/>
  <c r="G307" i="5"/>
  <c r="E307" i="5"/>
  <c r="AA306" i="5"/>
  <c r="X306" i="5"/>
  <c r="U306" i="5"/>
  <c r="T306" i="5"/>
  <c r="S306" i="5"/>
  <c r="R306" i="5"/>
  <c r="Q306" i="5"/>
  <c r="P306" i="5"/>
  <c r="O306" i="5"/>
  <c r="Y306" i="5" s="1"/>
  <c r="N306" i="5"/>
  <c r="M306" i="5"/>
  <c r="W306" i="5" s="1"/>
  <c r="L306" i="5"/>
  <c r="K306" i="5"/>
  <c r="I306" i="5"/>
  <c r="H306" i="5"/>
  <c r="J306" i="5" s="1"/>
  <c r="G306" i="5"/>
  <c r="E306" i="5"/>
  <c r="AA305" i="5"/>
  <c r="Z305" i="5"/>
  <c r="W305" i="5"/>
  <c r="V305" i="5"/>
  <c r="U305" i="5"/>
  <c r="T305" i="5"/>
  <c r="S305" i="5"/>
  <c r="R305" i="5"/>
  <c r="Q305" i="5"/>
  <c r="P305" i="5"/>
  <c r="O305" i="5"/>
  <c r="Y305" i="5" s="1"/>
  <c r="N305" i="5"/>
  <c r="M305" i="5"/>
  <c r="L305" i="5"/>
  <c r="K305" i="5"/>
  <c r="J305" i="5"/>
  <c r="I305" i="5"/>
  <c r="H305" i="5"/>
  <c r="G305" i="5"/>
  <c r="F305" i="5" s="1"/>
  <c r="E305" i="5"/>
  <c r="AA304" i="5"/>
  <c r="W304" i="5"/>
  <c r="U304" i="5"/>
  <c r="Z304" i="5" s="1"/>
  <c r="T304" i="5"/>
  <c r="S304" i="5"/>
  <c r="R304" i="5"/>
  <c r="Q304" i="5"/>
  <c r="V304" i="5" s="1"/>
  <c r="P304" i="5"/>
  <c r="O304" i="5"/>
  <c r="Y304" i="5" s="1"/>
  <c r="N304" i="5"/>
  <c r="M304" i="5"/>
  <c r="L304" i="5"/>
  <c r="K304" i="5"/>
  <c r="J304" i="5"/>
  <c r="I304" i="5"/>
  <c r="H304" i="5"/>
  <c r="G304" i="5"/>
  <c r="F304" i="5" s="1"/>
  <c r="E304" i="5"/>
  <c r="AA303" i="5"/>
  <c r="Z303" i="5"/>
  <c r="X303" i="5"/>
  <c r="U303" i="5"/>
  <c r="T303" i="5"/>
  <c r="Y303" i="5" s="1"/>
  <c r="S303" i="5"/>
  <c r="R303" i="5"/>
  <c r="Q303" i="5"/>
  <c r="V303" i="5" s="1"/>
  <c r="P303" i="5"/>
  <c r="O303" i="5"/>
  <c r="N303" i="5"/>
  <c r="M303" i="5"/>
  <c r="W303" i="5" s="1"/>
  <c r="L303" i="5"/>
  <c r="K303" i="5"/>
  <c r="J303" i="5"/>
  <c r="I303" i="5"/>
  <c r="H303" i="5"/>
  <c r="G303" i="5"/>
  <c r="F303" i="5"/>
  <c r="E303" i="5"/>
  <c r="AA302" i="5"/>
  <c r="Y302" i="5"/>
  <c r="W302" i="5"/>
  <c r="U302" i="5"/>
  <c r="T302" i="5"/>
  <c r="S302" i="5"/>
  <c r="X302" i="5" s="1"/>
  <c r="R302" i="5"/>
  <c r="Q302" i="5"/>
  <c r="P302" i="5"/>
  <c r="Z302" i="5" s="1"/>
  <c r="O302" i="5"/>
  <c r="N302" i="5"/>
  <c r="M302" i="5"/>
  <c r="L302" i="5"/>
  <c r="V302" i="5" s="1"/>
  <c r="K302" i="5"/>
  <c r="I302" i="5"/>
  <c r="H302" i="5"/>
  <c r="J302" i="5" s="1"/>
  <c r="G302" i="5"/>
  <c r="F302" i="5" s="1"/>
  <c r="E302" i="5"/>
  <c r="AA301" i="5"/>
  <c r="X301" i="5"/>
  <c r="V301" i="5"/>
  <c r="U301" i="5"/>
  <c r="T301" i="5"/>
  <c r="S301" i="5"/>
  <c r="R301" i="5"/>
  <c r="W301" i="5" s="1"/>
  <c r="Q301" i="5"/>
  <c r="P301" i="5"/>
  <c r="Z301" i="5" s="1"/>
  <c r="O301" i="5"/>
  <c r="N301" i="5"/>
  <c r="M301" i="5"/>
  <c r="L301" i="5"/>
  <c r="K301" i="5"/>
  <c r="J301" i="5"/>
  <c r="I301" i="5"/>
  <c r="H301" i="5"/>
  <c r="G301" i="5"/>
  <c r="F301" i="5"/>
  <c r="E301" i="5"/>
  <c r="AA300" i="5"/>
  <c r="Y300" i="5"/>
  <c r="V300" i="5"/>
  <c r="U300" i="5"/>
  <c r="Z300" i="5" s="1"/>
  <c r="T300" i="5"/>
  <c r="S300" i="5"/>
  <c r="R300" i="5"/>
  <c r="Q300" i="5"/>
  <c r="P300" i="5"/>
  <c r="O300" i="5"/>
  <c r="N300" i="5"/>
  <c r="X300" i="5" s="1"/>
  <c r="M300" i="5"/>
  <c r="W300" i="5" s="1"/>
  <c r="L300" i="5"/>
  <c r="K300" i="5"/>
  <c r="J300" i="5"/>
  <c r="I300" i="5"/>
  <c r="H300" i="5"/>
  <c r="G300" i="5"/>
  <c r="F300" i="5"/>
  <c r="E300" i="5"/>
  <c r="AA299" i="5"/>
  <c r="Y299" i="5"/>
  <c r="V299" i="5"/>
  <c r="U299" i="5"/>
  <c r="T299" i="5"/>
  <c r="S299" i="5"/>
  <c r="R299" i="5"/>
  <c r="Q299" i="5"/>
  <c r="P299" i="5"/>
  <c r="Z299" i="5" s="1"/>
  <c r="O299" i="5"/>
  <c r="N299" i="5"/>
  <c r="X299" i="5" s="1"/>
  <c r="M299" i="5"/>
  <c r="L299" i="5"/>
  <c r="K299" i="5"/>
  <c r="J299" i="5"/>
  <c r="I299" i="5"/>
  <c r="H299" i="5"/>
  <c r="G299" i="5"/>
  <c r="F299" i="5"/>
  <c r="E299" i="5"/>
  <c r="AA298" i="5"/>
  <c r="X298" i="5"/>
  <c r="U298" i="5"/>
  <c r="T298" i="5"/>
  <c r="S298" i="5"/>
  <c r="R298" i="5"/>
  <c r="Q298" i="5"/>
  <c r="P298" i="5"/>
  <c r="O298" i="5"/>
  <c r="Y298" i="5" s="1"/>
  <c r="N298" i="5"/>
  <c r="M298" i="5"/>
  <c r="W298" i="5" s="1"/>
  <c r="L298" i="5"/>
  <c r="K298" i="5"/>
  <c r="I298" i="5"/>
  <c r="H298" i="5"/>
  <c r="J298" i="5" s="1"/>
  <c r="G298" i="5"/>
  <c r="E298" i="5"/>
  <c r="AA297" i="5"/>
  <c r="Z297" i="5"/>
  <c r="W297" i="5"/>
  <c r="U297" i="5"/>
  <c r="T297" i="5"/>
  <c r="S297" i="5"/>
  <c r="X297" i="5" s="1"/>
  <c r="R297" i="5"/>
  <c r="Q297" i="5"/>
  <c r="P297" i="5"/>
  <c r="O297" i="5"/>
  <c r="Y297" i="5" s="1"/>
  <c r="N297" i="5"/>
  <c r="M297" i="5"/>
  <c r="L297" i="5"/>
  <c r="V297" i="5" s="1"/>
  <c r="K297" i="5"/>
  <c r="I297" i="5"/>
  <c r="H297" i="5"/>
  <c r="J297" i="5" s="1"/>
  <c r="G297" i="5"/>
  <c r="F297" i="5" s="1"/>
  <c r="E297" i="5"/>
  <c r="AA296" i="5"/>
  <c r="W296" i="5"/>
  <c r="U296" i="5"/>
  <c r="Z296" i="5" s="1"/>
  <c r="T296" i="5"/>
  <c r="S296" i="5"/>
  <c r="R296" i="5"/>
  <c r="Q296" i="5"/>
  <c r="V296" i="5" s="1"/>
  <c r="P296" i="5"/>
  <c r="O296" i="5"/>
  <c r="Y296" i="5" s="1"/>
  <c r="N296" i="5"/>
  <c r="M296" i="5"/>
  <c r="L296" i="5"/>
  <c r="K296" i="5"/>
  <c r="J296" i="5"/>
  <c r="I296" i="5"/>
  <c r="H296" i="5"/>
  <c r="G296" i="5"/>
  <c r="F296" i="5" s="1"/>
  <c r="E296" i="5"/>
  <c r="AA295" i="5"/>
  <c r="Z295" i="5"/>
  <c r="X295" i="5"/>
  <c r="U295" i="5"/>
  <c r="T295" i="5"/>
  <c r="Y295" i="5" s="1"/>
  <c r="S295" i="5"/>
  <c r="R295" i="5"/>
  <c r="Q295" i="5"/>
  <c r="P295" i="5"/>
  <c r="O295" i="5"/>
  <c r="N295" i="5"/>
  <c r="M295" i="5"/>
  <c r="W295" i="5" s="1"/>
  <c r="L295" i="5"/>
  <c r="K295" i="5"/>
  <c r="I295" i="5"/>
  <c r="H295" i="5"/>
  <c r="J295" i="5" s="1"/>
  <c r="G295" i="5"/>
  <c r="E295" i="5"/>
  <c r="AA294" i="5"/>
  <c r="Y294" i="5"/>
  <c r="W294" i="5"/>
  <c r="U294" i="5"/>
  <c r="T294" i="5"/>
  <c r="S294" i="5"/>
  <c r="X294" i="5" s="1"/>
  <c r="R294" i="5"/>
  <c r="Q294" i="5"/>
  <c r="P294" i="5"/>
  <c r="Z294" i="5" s="1"/>
  <c r="O294" i="5"/>
  <c r="N294" i="5"/>
  <c r="M294" i="5"/>
  <c r="L294" i="5"/>
  <c r="V294" i="5" s="1"/>
  <c r="K294" i="5"/>
  <c r="I294" i="5"/>
  <c r="H294" i="5"/>
  <c r="J294" i="5" s="1"/>
  <c r="G294" i="5"/>
  <c r="F294" i="5" s="1"/>
  <c r="E294" i="5"/>
  <c r="AA293" i="5"/>
  <c r="X293" i="5"/>
  <c r="U293" i="5"/>
  <c r="T293" i="5"/>
  <c r="S293" i="5"/>
  <c r="R293" i="5"/>
  <c r="W293" i="5" s="1"/>
  <c r="Q293" i="5"/>
  <c r="P293" i="5"/>
  <c r="Z293" i="5" s="1"/>
  <c r="O293" i="5"/>
  <c r="N293" i="5"/>
  <c r="M293" i="5"/>
  <c r="L293" i="5"/>
  <c r="V293" i="5" s="1"/>
  <c r="K293" i="5"/>
  <c r="I293" i="5"/>
  <c r="H293" i="5"/>
  <c r="J293" i="5" s="1"/>
  <c r="G293" i="5"/>
  <c r="E293" i="5"/>
  <c r="AA292" i="5"/>
  <c r="F292" i="5" s="1"/>
  <c r="Y292" i="5"/>
  <c r="V292" i="5"/>
  <c r="U292" i="5"/>
  <c r="Z292" i="5" s="1"/>
  <c r="T292" i="5"/>
  <c r="S292" i="5"/>
  <c r="R292" i="5"/>
  <c r="W292" i="5" s="1"/>
  <c r="Q292" i="5"/>
  <c r="P292" i="5"/>
  <c r="O292" i="5"/>
  <c r="N292" i="5"/>
  <c r="X292" i="5" s="1"/>
  <c r="M292" i="5"/>
  <c r="L292" i="5"/>
  <c r="K292" i="5"/>
  <c r="J292" i="5"/>
  <c r="I292" i="5"/>
  <c r="H292" i="5"/>
  <c r="G292" i="5"/>
  <c r="E292" i="5"/>
  <c r="AA291" i="5"/>
  <c r="Y291" i="5"/>
  <c r="U291" i="5"/>
  <c r="T291" i="5"/>
  <c r="S291" i="5"/>
  <c r="R291" i="5"/>
  <c r="Q291" i="5"/>
  <c r="P291" i="5"/>
  <c r="Z291" i="5" s="1"/>
  <c r="O291" i="5"/>
  <c r="N291" i="5"/>
  <c r="X291" i="5" s="1"/>
  <c r="M291" i="5"/>
  <c r="L291" i="5"/>
  <c r="V291" i="5" s="1"/>
  <c r="K291" i="5"/>
  <c r="I291" i="5"/>
  <c r="H291" i="5"/>
  <c r="J291" i="5" s="1"/>
  <c r="G291" i="5"/>
  <c r="E291" i="5"/>
  <c r="AA290" i="5"/>
  <c r="X290" i="5"/>
  <c r="U290" i="5"/>
  <c r="T290" i="5"/>
  <c r="S290" i="5"/>
  <c r="R290" i="5"/>
  <c r="Q290" i="5"/>
  <c r="P290" i="5"/>
  <c r="O290" i="5"/>
  <c r="Y290" i="5" s="1"/>
  <c r="N290" i="5"/>
  <c r="M290" i="5"/>
  <c r="W290" i="5" s="1"/>
  <c r="L290" i="5"/>
  <c r="K290" i="5"/>
  <c r="I290" i="5"/>
  <c r="H290" i="5"/>
  <c r="J290" i="5" s="1"/>
  <c r="G290" i="5"/>
  <c r="E290" i="5"/>
  <c r="AA289" i="5"/>
  <c r="Z289" i="5"/>
  <c r="W289" i="5"/>
  <c r="V289" i="5"/>
  <c r="U289" i="5"/>
  <c r="T289" i="5"/>
  <c r="S289" i="5"/>
  <c r="R289" i="5"/>
  <c r="Q289" i="5"/>
  <c r="P289" i="5"/>
  <c r="O289" i="5"/>
  <c r="Y289" i="5" s="1"/>
  <c r="N289" i="5"/>
  <c r="M289" i="5"/>
  <c r="L289" i="5"/>
  <c r="K289" i="5"/>
  <c r="J289" i="5"/>
  <c r="I289" i="5"/>
  <c r="H289" i="5"/>
  <c r="G289" i="5"/>
  <c r="F289" i="5" s="1"/>
  <c r="E289" i="5"/>
  <c r="AA288" i="5"/>
  <c r="X288" i="5"/>
  <c r="V288" i="5"/>
  <c r="U288" i="5"/>
  <c r="T288" i="5"/>
  <c r="Y288" i="5" s="1"/>
  <c r="S288" i="5"/>
  <c r="R288" i="5"/>
  <c r="Q288" i="5"/>
  <c r="P288" i="5"/>
  <c r="Z288" i="5" s="1"/>
  <c r="O288" i="5"/>
  <c r="N288" i="5"/>
  <c r="M288" i="5"/>
  <c r="W288" i="5" s="1"/>
  <c r="L288" i="5"/>
  <c r="K288" i="5"/>
  <c r="J288" i="5"/>
  <c r="I288" i="5"/>
  <c r="H288" i="5"/>
  <c r="G288" i="5"/>
  <c r="F288" i="5"/>
  <c r="E288" i="5"/>
  <c r="AA287" i="5"/>
  <c r="U287" i="5"/>
  <c r="T287" i="5"/>
  <c r="S287" i="5"/>
  <c r="X287" i="5" s="1"/>
  <c r="R287" i="5"/>
  <c r="Q287" i="5"/>
  <c r="P287" i="5"/>
  <c r="O287" i="5"/>
  <c r="Y287" i="5" s="1"/>
  <c r="N287" i="5"/>
  <c r="M287" i="5"/>
  <c r="W287" i="5" s="1"/>
  <c r="L287" i="5"/>
  <c r="K287" i="5"/>
  <c r="I287" i="5"/>
  <c r="H287" i="5"/>
  <c r="J287" i="5" s="1"/>
  <c r="G287" i="5"/>
  <c r="F287" i="5" s="1"/>
  <c r="E287" i="5"/>
  <c r="AA286" i="5"/>
  <c r="Z286" i="5"/>
  <c r="V286" i="5"/>
  <c r="U286" i="5"/>
  <c r="T286" i="5"/>
  <c r="S286" i="5"/>
  <c r="R286" i="5"/>
  <c r="W286" i="5" s="1"/>
  <c r="Q286" i="5"/>
  <c r="P286" i="5"/>
  <c r="O286" i="5"/>
  <c r="N286" i="5"/>
  <c r="X286" i="5" s="1"/>
  <c r="M286" i="5"/>
  <c r="L286" i="5"/>
  <c r="K286" i="5"/>
  <c r="J286" i="5"/>
  <c r="I286" i="5"/>
  <c r="H286" i="5"/>
  <c r="G286" i="5"/>
  <c r="F286" i="5"/>
  <c r="E286" i="5"/>
  <c r="AA285" i="5"/>
  <c r="W285" i="5"/>
  <c r="U285" i="5"/>
  <c r="Z285" i="5" s="1"/>
  <c r="T285" i="5"/>
  <c r="S285" i="5"/>
  <c r="R285" i="5"/>
  <c r="Q285" i="5"/>
  <c r="V285" i="5" s="1"/>
  <c r="P285" i="5"/>
  <c r="O285" i="5"/>
  <c r="Y285" i="5" s="1"/>
  <c r="N285" i="5"/>
  <c r="X285" i="5" s="1"/>
  <c r="M285" i="5"/>
  <c r="L285" i="5"/>
  <c r="K285" i="5"/>
  <c r="J285" i="5"/>
  <c r="I285" i="5"/>
  <c r="H285" i="5"/>
  <c r="G285" i="5"/>
  <c r="E285" i="5"/>
  <c r="AA284" i="5"/>
  <c r="Z284" i="5"/>
  <c r="U284" i="5"/>
  <c r="T284" i="5"/>
  <c r="Y284" i="5" s="1"/>
  <c r="S284" i="5"/>
  <c r="R284" i="5"/>
  <c r="Q284" i="5"/>
  <c r="P284" i="5"/>
  <c r="O284" i="5"/>
  <c r="N284" i="5"/>
  <c r="X284" i="5" s="1"/>
  <c r="M284" i="5"/>
  <c r="L284" i="5"/>
  <c r="V284" i="5" s="1"/>
  <c r="K284" i="5"/>
  <c r="I284" i="5"/>
  <c r="H284" i="5"/>
  <c r="G284" i="5"/>
  <c r="E284" i="5"/>
  <c r="AA283" i="5"/>
  <c r="W283" i="5"/>
  <c r="U283" i="5"/>
  <c r="T283" i="5"/>
  <c r="S283" i="5"/>
  <c r="X283" i="5" s="1"/>
  <c r="R283" i="5"/>
  <c r="Q283" i="5"/>
  <c r="P283" i="5"/>
  <c r="Z283" i="5" s="1"/>
  <c r="O283" i="5"/>
  <c r="Y283" i="5" s="1"/>
  <c r="N283" i="5"/>
  <c r="M283" i="5"/>
  <c r="L283" i="5"/>
  <c r="V283" i="5" s="1"/>
  <c r="K283" i="5"/>
  <c r="I283" i="5"/>
  <c r="H283" i="5"/>
  <c r="J283" i="5" s="1"/>
  <c r="G283" i="5"/>
  <c r="E283" i="5"/>
  <c r="AA282" i="5"/>
  <c r="X282" i="5"/>
  <c r="U282" i="5"/>
  <c r="T282" i="5"/>
  <c r="S282" i="5"/>
  <c r="R282" i="5"/>
  <c r="W282" i="5" s="1"/>
  <c r="Q282" i="5"/>
  <c r="P282" i="5"/>
  <c r="Z282" i="5" s="1"/>
  <c r="O282" i="5"/>
  <c r="Y282" i="5" s="1"/>
  <c r="N282" i="5"/>
  <c r="M282" i="5"/>
  <c r="L282" i="5"/>
  <c r="V282" i="5" s="1"/>
  <c r="K282" i="5"/>
  <c r="I282" i="5"/>
  <c r="H282" i="5"/>
  <c r="J282" i="5" s="1"/>
  <c r="G282" i="5"/>
  <c r="E282" i="5"/>
  <c r="AA281" i="5"/>
  <c r="Y281" i="5"/>
  <c r="U281" i="5"/>
  <c r="Z281" i="5" s="1"/>
  <c r="T281" i="5"/>
  <c r="S281" i="5"/>
  <c r="R281" i="5"/>
  <c r="Q281" i="5"/>
  <c r="V281" i="5" s="1"/>
  <c r="P281" i="5"/>
  <c r="O281" i="5"/>
  <c r="N281" i="5"/>
  <c r="M281" i="5"/>
  <c r="W281" i="5" s="1"/>
  <c r="L281" i="5"/>
  <c r="K281" i="5"/>
  <c r="J281" i="5"/>
  <c r="I281" i="5"/>
  <c r="H281" i="5"/>
  <c r="G281" i="5"/>
  <c r="F281" i="5" s="1"/>
  <c r="E281" i="5"/>
  <c r="AA280" i="5"/>
  <c r="X280" i="5"/>
  <c r="U280" i="5"/>
  <c r="T280" i="5"/>
  <c r="Y280" i="5" s="1"/>
  <c r="S280" i="5"/>
  <c r="R280" i="5"/>
  <c r="Q280" i="5"/>
  <c r="P280" i="5"/>
  <c r="Z280" i="5" s="1"/>
  <c r="O280" i="5"/>
  <c r="N280" i="5"/>
  <c r="M280" i="5"/>
  <c r="W280" i="5" s="1"/>
  <c r="L280" i="5"/>
  <c r="V280" i="5" s="1"/>
  <c r="K280" i="5"/>
  <c r="I280" i="5"/>
  <c r="H280" i="5"/>
  <c r="J280" i="5" s="1"/>
  <c r="G280" i="5"/>
  <c r="E280" i="5"/>
  <c r="AA279" i="5"/>
  <c r="U279" i="5"/>
  <c r="T279" i="5"/>
  <c r="S279" i="5"/>
  <c r="X279" i="5" s="1"/>
  <c r="R279" i="5"/>
  <c r="Q279" i="5"/>
  <c r="P279" i="5"/>
  <c r="O279" i="5"/>
  <c r="Y279" i="5" s="1"/>
  <c r="N279" i="5"/>
  <c r="M279" i="5"/>
  <c r="W279" i="5" s="1"/>
  <c r="L279" i="5"/>
  <c r="K279" i="5"/>
  <c r="I279" i="5"/>
  <c r="H279" i="5"/>
  <c r="J279" i="5" s="1"/>
  <c r="G279" i="5"/>
  <c r="F279" i="5" s="1"/>
  <c r="E279" i="5"/>
  <c r="AA278" i="5"/>
  <c r="Z278" i="5"/>
  <c r="V278" i="5"/>
  <c r="U278" i="5"/>
  <c r="T278" i="5"/>
  <c r="S278" i="5"/>
  <c r="R278" i="5"/>
  <c r="W278" i="5" s="1"/>
  <c r="Q278" i="5"/>
  <c r="P278" i="5"/>
  <c r="O278" i="5"/>
  <c r="N278" i="5"/>
  <c r="X278" i="5" s="1"/>
  <c r="M278" i="5"/>
  <c r="L278" i="5"/>
  <c r="K278" i="5"/>
  <c r="J278" i="5"/>
  <c r="I278" i="5"/>
  <c r="H278" i="5"/>
  <c r="G278" i="5"/>
  <c r="F278" i="5"/>
  <c r="E278" i="5"/>
  <c r="AA277" i="5"/>
  <c r="W277" i="5"/>
  <c r="U277" i="5"/>
  <c r="Z277" i="5" s="1"/>
  <c r="T277" i="5"/>
  <c r="S277" i="5"/>
  <c r="R277" i="5"/>
  <c r="Q277" i="5"/>
  <c r="V277" i="5" s="1"/>
  <c r="P277" i="5"/>
  <c r="O277" i="5"/>
  <c r="Y277" i="5" s="1"/>
  <c r="N277" i="5"/>
  <c r="X277" i="5" s="1"/>
  <c r="M277" i="5"/>
  <c r="L277" i="5"/>
  <c r="K277" i="5"/>
  <c r="J277" i="5"/>
  <c r="I277" i="5"/>
  <c r="H277" i="5"/>
  <c r="G277" i="5"/>
  <c r="E277" i="5"/>
  <c r="AA276" i="5"/>
  <c r="Z276" i="5"/>
  <c r="U276" i="5"/>
  <c r="T276" i="5"/>
  <c r="Y276" i="5" s="1"/>
  <c r="S276" i="5"/>
  <c r="R276" i="5"/>
  <c r="Q276" i="5"/>
  <c r="P276" i="5"/>
  <c r="O276" i="5"/>
  <c r="N276" i="5"/>
  <c r="X276" i="5" s="1"/>
  <c r="M276" i="5"/>
  <c r="L276" i="5"/>
  <c r="V276" i="5" s="1"/>
  <c r="K276" i="5"/>
  <c r="I276" i="5"/>
  <c r="H276" i="5"/>
  <c r="G276" i="5"/>
  <c r="E276" i="5"/>
  <c r="AA275" i="5"/>
  <c r="W275" i="5"/>
  <c r="U275" i="5"/>
  <c r="T275" i="5"/>
  <c r="S275" i="5"/>
  <c r="X275" i="5" s="1"/>
  <c r="R275" i="5"/>
  <c r="Q275" i="5"/>
  <c r="P275" i="5"/>
  <c r="Z275" i="5" s="1"/>
  <c r="O275" i="5"/>
  <c r="Y275" i="5" s="1"/>
  <c r="N275" i="5"/>
  <c r="M275" i="5"/>
  <c r="L275" i="5"/>
  <c r="V275" i="5" s="1"/>
  <c r="K275" i="5"/>
  <c r="I275" i="5"/>
  <c r="H275" i="5"/>
  <c r="J275" i="5" s="1"/>
  <c r="G275" i="5"/>
  <c r="E275" i="5"/>
  <c r="AA274" i="5"/>
  <c r="X274" i="5"/>
  <c r="V274" i="5"/>
  <c r="U274" i="5"/>
  <c r="T274" i="5"/>
  <c r="S274" i="5"/>
  <c r="R274" i="5"/>
  <c r="W274" i="5" s="1"/>
  <c r="Q274" i="5"/>
  <c r="P274" i="5"/>
  <c r="Z274" i="5" s="1"/>
  <c r="O274" i="5"/>
  <c r="Y274" i="5" s="1"/>
  <c r="N274" i="5"/>
  <c r="M274" i="5"/>
  <c r="L274" i="5"/>
  <c r="K274" i="5"/>
  <c r="J274" i="5"/>
  <c r="I274" i="5"/>
  <c r="H274" i="5"/>
  <c r="G274" i="5"/>
  <c r="F274" i="5"/>
  <c r="E274" i="5"/>
  <c r="AA273" i="5"/>
  <c r="U273" i="5"/>
  <c r="Z273" i="5" s="1"/>
  <c r="T273" i="5"/>
  <c r="S273" i="5"/>
  <c r="R273" i="5"/>
  <c r="Q273" i="5"/>
  <c r="V273" i="5" s="1"/>
  <c r="P273" i="5"/>
  <c r="O273" i="5"/>
  <c r="Y273" i="5" s="1"/>
  <c r="N273" i="5"/>
  <c r="M273" i="5"/>
  <c r="W273" i="5" s="1"/>
  <c r="L273" i="5"/>
  <c r="K273" i="5"/>
  <c r="J273" i="5"/>
  <c r="I273" i="5"/>
  <c r="H273" i="5"/>
  <c r="G273" i="5"/>
  <c r="F273" i="5" s="1"/>
  <c r="E273" i="5"/>
  <c r="AA272" i="5"/>
  <c r="X272" i="5"/>
  <c r="V272" i="5"/>
  <c r="U272" i="5"/>
  <c r="T272" i="5"/>
  <c r="Y272" i="5" s="1"/>
  <c r="S272" i="5"/>
  <c r="R272" i="5"/>
  <c r="Q272" i="5"/>
  <c r="P272" i="5"/>
  <c r="Z272" i="5" s="1"/>
  <c r="O272" i="5"/>
  <c r="N272" i="5"/>
  <c r="M272" i="5"/>
  <c r="W272" i="5" s="1"/>
  <c r="L272" i="5"/>
  <c r="K272" i="5"/>
  <c r="J272" i="5"/>
  <c r="I272" i="5"/>
  <c r="H272" i="5"/>
  <c r="G272" i="5"/>
  <c r="F272" i="5"/>
  <c r="E272" i="5"/>
  <c r="AA271" i="5"/>
  <c r="Y271" i="5"/>
  <c r="U271" i="5"/>
  <c r="T271" i="5"/>
  <c r="S271" i="5"/>
  <c r="X271" i="5" s="1"/>
  <c r="R271" i="5"/>
  <c r="Q271" i="5"/>
  <c r="P271" i="5"/>
  <c r="O271" i="5"/>
  <c r="N271" i="5"/>
  <c r="M271" i="5"/>
  <c r="W271" i="5" s="1"/>
  <c r="L271" i="5"/>
  <c r="K271" i="5"/>
  <c r="I271" i="5"/>
  <c r="H271" i="5"/>
  <c r="J271" i="5" s="1"/>
  <c r="G271" i="5"/>
  <c r="F271" i="5" s="1"/>
  <c r="E271" i="5"/>
  <c r="AA270" i="5"/>
  <c r="Z270" i="5"/>
  <c r="U270" i="5"/>
  <c r="T270" i="5"/>
  <c r="S270" i="5"/>
  <c r="R270" i="5"/>
  <c r="W270" i="5" s="1"/>
  <c r="Q270" i="5"/>
  <c r="P270" i="5"/>
  <c r="O270" i="5"/>
  <c r="N270" i="5"/>
  <c r="X270" i="5" s="1"/>
  <c r="M270" i="5"/>
  <c r="L270" i="5"/>
  <c r="V270" i="5" s="1"/>
  <c r="K270" i="5"/>
  <c r="I270" i="5"/>
  <c r="H270" i="5"/>
  <c r="G270" i="5"/>
  <c r="E270" i="5"/>
  <c r="AA269" i="5"/>
  <c r="W269" i="5"/>
  <c r="U269" i="5"/>
  <c r="Z269" i="5" s="1"/>
  <c r="T269" i="5"/>
  <c r="S269" i="5"/>
  <c r="R269" i="5"/>
  <c r="Q269" i="5"/>
  <c r="V269" i="5" s="1"/>
  <c r="P269" i="5"/>
  <c r="O269" i="5"/>
  <c r="Y269" i="5" s="1"/>
  <c r="N269" i="5"/>
  <c r="X269" i="5" s="1"/>
  <c r="M269" i="5"/>
  <c r="L269" i="5"/>
  <c r="K269" i="5"/>
  <c r="J269" i="5"/>
  <c r="I269" i="5"/>
  <c r="H269" i="5"/>
  <c r="G269" i="5"/>
  <c r="E269" i="5"/>
  <c r="AA268" i="5"/>
  <c r="Z268" i="5"/>
  <c r="V268" i="5"/>
  <c r="U268" i="5"/>
  <c r="T268" i="5"/>
  <c r="Y268" i="5" s="1"/>
  <c r="S268" i="5"/>
  <c r="R268" i="5"/>
  <c r="Q268" i="5"/>
  <c r="P268" i="5"/>
  <c r="O268" i="5"/>
  <c r="N268" i="5"/>
  <c r="X268" i="5" s="1"/>
  <c r="M268" i="5"/>
  <c r="L268" i="5"/>
  <c r="K268" i="5"/>
  <c r="J268" i="5"/>
  <c r="I268" i="5"/>
  <c r="H268" i="5"/>
  <c r="G268" i="5"/>
  <c r="F268" i="5"/>
  <c r="E268" i="5"/>
  <c r="AA267" i="5"/>
  <c r="W267" i="5"/>
  <c r="U267" i="5"/>
  <c r="T267" i="5"/>
  <c r="S267" i="5"/>
  <c r="X267" i="5" s="1"/>
  <c r="R267" i="5"/>
  <c r="Q267" i="5"/>
  <c r="P267" i="5"/>
  <c r="Z267" i="5" s="1"/>
  <c r="O267" i="5"/>
  <c r="Y267" i="5" s="1"/>
  <c r="N267" i="5"/>
  <c r="M267" i="5"/>
  <c r="L267" i="5"/>
  <c r="V267" i="5" s="1"/>
  <c r="K267" i="5"/>
  <c r="I267" i="5"/>
  <c r="H267" i="5"/>
  <c r="J267" i="5" s="1"/>
  <c r="G267" i="5"/>
  <c r="F267" i="5" s="1"/>
  <c r="E267" i="5"/>
  <c r="AA266" i="5"/>
  <c r="X266" i="5"/>
  <c r="U266" i="5"/>
  <c r="T266" i="5"/>
  <c r="S266" i="5"/>
  <c r="R266" i="5"/>
  <c r="W266" i="5" s="1"/>
  <c r="Q266" i="5"/>
  <c r="P266" i="5"/>
  <c r="Z266" i="5" s="1"/>
  <c r="O266" i="5"/>
  <c r="Y266" i="5" s="1"/>
  <c r="N266" i="5"/>
  <c r="M266" i="5"/>
  <c r="L266" i="5"/>
  <c r="V266" i="5" s="1"/>
  <c r="K266" i="5"/>
  <c r="I266" i="5"/>
  <c r="H266" i="5"/>
  <c r="J266" i="5" s="1"/>
  <c r="G266" i="5"/>
  <c r="E266" i="5"/>
  <c r="AA265" i="5"/>
  <c r="U265" i="5"/>
  <c r="Z265" i="5" s="1"/>
  <c r="T265" i="5"/>
  <c r="S265" i="5"/>
  <c r="R265" i="5"/>
  <c r="Q265" i="5"/>
  <c r="V265" i="5" s="1"/>
  <c r="P265" i="5"/>
  <c r="O265" i="5"/>
  <c r="Y265" i="5" s="1"/>
  <c r="N265" i="5"/>
  <c r="M265" i="5"/>
  <c r="W265" i="5" s="1"/>
  <c r="L265" i="5"/>
  <c r="K265" i="5"/>
  <c r="J265" i="5"/>
  <c r="I265" i="5"/>
  <c r="H265" i="5"/>
  <c r="G265" i="5"/>
  <c r="F265" i="5" s="1"/>
  <c r="E265" i="5"/>
  <c r="AA264" i="5"/>
  <c r="X264" i="5"/>
  <c r="U264" i="5"/>
  <c r="T264" i="5"/>
  <c r="Y264" i="5" s="1"/>
  <c r="S264" i="5"/>
  <c r="R264" i="5"/>
  <c r="Q264" i="5"/>
  <c r="P264" i="5"/>
  <c r="Z264" i="5" s="1"/>
  <c r="O264" i="5"/>
  <c r="N264" i="5"/>
  <c r="M264" i="5"/>
  <c r="W264" i="5" s="1"/>
  <c r="L264" i="5"/>
  <c r="V264" i="5" s="1"/>
  <c r="K264" i="5"/>
  <c r="I264" i="5"/>
  <c r="H264" i="5"/>
  <c r="J264" i="5" s="1"/>
  <c r="G264" i="5"/>
  <c r="E264" i="5"/>
  <c r="AA263" i="5"/>
  <c r="Y263" i="5"/>
  <c r="U263" i="5"/>
  <c r="T263" i="5"/>
  <c r="S263" i="5"/>
  <c r="X263" i="5" s="1"/>
  <c r="R263" i="5"/>
  <c r="Q263" i="5"/>
  <c r="P263" i="5"/>
  <c r="O263" i="5"/>
  <c r="N263" i="5"/>
  <c r="M263" i="5"/>
  <c r="W263" i="5" s="1"/>
  <c r="L263" i="5"/>
  <c r="K263" i="5"/>
  <c r="I263" i="5"/>
  <c r="H263" i="5"/>
  <c r="J263" i="5" s="1"/>
  <c r="G263" i="5"/>
  <c r="F263" i="5" s="1"/>
  <c r="E263" i="5"/>
  <c r="AA262" i="5"/>
  <c r="Z262" i="5"/>
  <c r="U262" i="5"/>
  <c r="T262" i="5"/>
  <c r="S262" i="5"/>
  <c r="R262" i="5"/>
  <c r="W262" i="5" s="1"/>
  <c r="Q262" i="5"/>
  <c r="P262" i="5"/>
  <c r="O262" i="5"/>
  <c r="N262" i="5"/>
  <c r="X262" i="5" s="1"/>
  <c r="M262" i="5"/>
  <c r="L262" i="5"/>
  <c r="V262" i="5" s="1"/>
  <c r="K262" i="5"/>
  <c r="I262" i="5"/>
  <c r="H262" i="5"/>
  <c r="G262" i="5"/>
  <c r="E262" i="5"/>
  <c r="AA261" i="5"/>
  <c r="W261" i="5"/>
  <c r="U261" i="5"/>
  <c r="Z261" i="5" s="1"/>
  <c r="T261" i="5"/>
  <c r="S261" i="5"/>
  <c r="R261" i="5"/>
  <c r="Q261" i="5"/>
  <c r="V261" i="5" s="1"/>
  <c r="P261" i="5"/>
  <c r="O261" i="5"/>
  <c r="Y261" i="5" s="1"/>
  <c r="N261" i="5"/>
  <c r="X261" i="5" s="1"/>
  <c r="M261" i="5"/>
  <c r="L261" i="5"/>
  <c r="K261" i="5"/>
  <c r="J261" i="5"/>
  <c r="I261" i="5"/>
  <c r="H261" i="5"/>
  <c r="G261" i="5"/>
  <c r="E261" i="5"/>
  <c r="AA260" i="5"/>
  <c r="Z260" i="5"/>
  <c r="V260" i="5"/>
  <c r="U260" i="5"/>
  <c r="T260" i="5"/>
  <c r="Y260" i="5" s="1"/>
  <c r="S260" i="5"/>
  <c r="R260" i="5"/>
  <c r="Q260" i="5"/>
  <c r="P260" i="5"/>
  <c r="O260" i="5"/>
  <c r="N260" i="5"/>
  <c r="X260" i="5" s="1"/>
  <c r="M260" i="5"/>
  <c r="L260" i="5"/>
  <c r="K260" i="5"/>
  <c r="J260" i="5"/>
  <c r="I260" i="5"/>
  <c r="H260" i="5"/>
  <c r="G260" i="5"/>
  <c r="F260" i="5"/>
  <c r="E260" i="5"/>
  <c r="AA259" i="5"/>
  <c r="W259" i="5"/>
  <c r="U259" i="5"/>
  <c r="T259" i="5"/>
  <c r="S259" i="5"/>
  <c r="X259" i="5" s="1"/>
  <c r="R259" i="5"/>
  <c r="Q259" i="5"/>
  <c r="P259" i="5"/>
  <c r="Z259" i="5" s="1"/>
  <c r="O259" i="5"/>
  <c r="Y259" i="5" s="1"/>
  <c r="N259" i="5"/>
  <c r="M259" i="5"/>
  <c r="L259" i="5"/>
  <c r="V259" i="5" s="1"/>
  <c r="K259" i="5"/>
  <c r="I259" i="5"/>
  <c r="H259" i="5"/>
  <c r="J259" i="5" s="1"/>
  <c r="G259" i="5"/>
  <c r="F259" i="5" s="1"/>
  <c r="E259" i="5"/>
  <c r="AA258" i="5"/>
  <c r="X258" i="5"/>
  <c r="V258" i="5"/>
  <c r="U258" i="5"/>
  <c r="T258" i="5"/>
  <c r="S258" i="5"/>
  <c r="R258" i="5"/>
  <c r="W258" i="5" s="1"/>
  <c r="Q258" i="5"/>
  <c r="P258" i="5"/>
  <c r="Z258" i="5" s="1"/>
  <c r="O258" i="5"/>
  <c r="Y258" i="5" s="1"/>
  <c r="N258" i="5"/>
  <c r="M258" i="5"/>
  <c r="L258" i="5"/>
  <c r="K258" i="5"/>
  <c r="J258" i="5"/>
  <c r="I258" i="5"/>
  <c r="H258" i="5"/>
  <c r="G258" i="5"/>
  <c r="F258" i="5"/>
  <c r="E258" i="5"/>
  <c r="AA257" i="5"/>
  <c r="Y257" i="5"/>
  <c r="U257" i="5"/>
  <c r="Z257" i="5" s="1"/>
  <c r="T257" i="5"/>
  <c r="S257" i="5"/>
  <c r="R257" i="5"/>
  <c r="Q257" i="5"/>
  <c r="V257" i="5" s="1"/>
  <c r="P257" i="5"/>
  <c r="O257" i="5"/>
  <c r="N257" i="5"/>
  <c r="M257" i="5"/>
  <c r="W257" i="5" s="1"/>
  <c r="L257" i="5"/>
  <c r="K257" i="5"/>
  <c r="J257" i="5"/>
  <c r="I257" i="5"/>
  <c r="H257" i="5"/>
  <c r="G257" i="5"/>
  <c r="F257" i="5" s="1"/>
  <c r="E257" i="5"/>
  <c r="AA256" i="5"/>
  <c r="X256" i="5"/>
  <c r="V256" i="5"/>
  <c r="U256" i="5"/>
  <c r="T256" i="5"/>
  <c r="Y256" i="5" s="1"/>
  <c r="S256" i="5"/>
  <c r="R256" i="5"/>
  <c r="Q256" i="5"/>
  <c r="P256" i="5"/>
  <c r="Z256" i="5" s="1"/>
  <c r="O256" i="5"/>
  <c r="N256" i="5"/>
  <c r="M256" i="5"/>
  <c r="W256" i="5" s="1"/>
  <c r="L256" i="5"/>
  <c r="K256" i="5"/>
  <c r="J256" i="5"/>
  <c r="I256" i="5"/>
  <c r="H256" i="5"/>
  <c r="G256" i="5"/>
  <c r="F256" i="5"/>
  <c r="E256" i="5"/>
  <c r="AA255" i="5"/>
  <c r="U255" i="5"/>
  <c r="T255" i="5"/>
  <c r="S255" i="5"/>
  <c r="X255" i="5" s="1"/>
  <c r="R255" i="5"/>
  <c r="Q255" i="5"/>
  <c r="P255" i="5"/>
  <c r="O255" i="5"/>
  <c r="Y255" i="5" s="1"/>
  <c r="N255" i="5"/>
  <c r="M255" i="5"/>
  <c r="W255" i="5" s="1"/>
  <c r="L255" i="5"/>
  <c r="K255" i="5"/>
  <c r="I255" i="5"/>
  <c r="H255" i="5"/>
  <c r="J255" i="5" s="1"/>
  <c r="G255" i="5"/>
  <c r="E255" i="5"/>
  <c r="AA254" i="5"/>
  <c r="Z254" i="5"/>
  <c r="W254" i="5"/>
  <c r="U254" i="5"/>
  <c r="T254" i="5"/>
  <c r="S254" i="5"/>
  <c r="R254" i="5"/>
  <c r="Q254" i="5"/>
  <c r="P254" i="5"/>
  <c r="O254" i="5"/>
  <c r="Y254" i="5" s="1"/>
  <c r="N254" i="5"/>
  <c r="X254" i="5" s="1"/>
  <c r="M254" i="5"/>
  <c r="L254" i="5"/>
  <c r="V254" i="5" s="1"/>
  <c r="K254" i="5"/>
  <c r="J254" i="5"/>
  <c r="I254" i="5"/>
  <c r="H254" i="5"/>
  <c r="G254" i="5"/>
  <c r="F254" i="5" s="1"/>
  <c r="E254" i="5"/>
  <c r="AA253" i="5"/>
  <c r="U253" i="5"/>
  <c r="Z253" i="5" s="1"/>
  <c r="T253" i="5"/>
  <c r="S253" i="5"/>
  <c r="R253" i="5"/>
  <c r="Q253" i="5"/>
  <c r="V253" i="5" s="1"/>
  <c r="P253" i="5"/>
  <c r="O253" i="5"/>
  <c r="Y253" i="5" s="1"/>
  <c r="N253" i="5"/>
  <c r="M253" i="5"/>
  <c r="W253" i="5" s="1"/>
  <c r="L253" i="5"/>
  <c r="K253" i="5"/>
  <c r="J253" i="5"/>
  <c r="I253" i="5"/>
  <c r="H253" i="5"/>
  <c r="G253" i="5"/>
  <c r="F253" i="5" s="1"/>
  <c r="E253" i="5"/>
  <c r="AA252" i="5"/>
  <c r="Z252" i="5"/>
  <c r="X252" i="5"/>
  <c r="U252" i="5"/>
  <c r="T252" i="5"/>
  <c r="Y252" i="5" s="1"/>
  <c r="S252" i="5"/>
  <c r="R252" i="5"/>
  <c r="Q252" i="5"/>
  <c r="P252" i="5"/>
  <c r="O252" i="5"/>
  <c r="N252" i="5"/>
  <c r="M252" i="5"/>
  <c r="W252" i="5" s="1"/>
  <c r="L252" i="5"/>
  <c r="V252" i="5" s="1"/>
  <c r="K252" i="5"/>
  <c r="I252" i="5"/>
  <c r="H252" i="5"/>
  <c r="J252" i="5" s="1"/>
  <c r="G252" i="5"/>
  <c r="E252" i="5"/>
  <c r="AA251" i="5"/>
  <c r="Y251" i="5"/>
  <c r="W251" i="5"/>
  <c r="U251" i="5"/>
  <c r="T251" i="5"/>
  <c r="S251" i="5"/>
  <c r="X251" i="5" s="1"/>
  <c r="R251" i="5"/>
  <c r="Q251" i="5"/>
  <c r="P251" i="5"/>
  <c r="Z251" i="5" s="1"/>
  <c r="O251" i="5"/>
  <c r="N251" i="5"/>
  <c r="M251" i="5"/>
  <c r="L251" i="5"/>
  <c r="V251" i="5" s="1"/>
  <c r="K251" i="5"/>
  <c r="I251" i="5"/>
  <c r="H251" i="5"/>
  <c r="J251" i="5" s="1"/>
  <c r="G251" i="5"/>
  <c r="F251" i="5" s="1"/>
  <c r="E251" i="5"/>
  <c r="AA250" i="5"/>
  <c r="X250" i="5"/>
  <c r="U250" i="5"/>
  <c r="T250" i="5"/>
  <c r="S250" i="5"/>
  <c r="R250" i="5"/>
  <c r="W250" i="5" s="1"/>
  <c r="Q250" i="5"/>
  <c r="P250" i="5"/>
  <c r="Z250" i="5" s="1"/>
  <c r="O250" i="5"/>
  <c r="N250" i="5"/>
  <c r="M250" i="5"/>
  <c r="L250" i="5"/>
  <c r="V250" i="5" s="1"/>
  <c r="K250" i="5"/>
  <c r="I250" i="5"/>
  <c r="H250" i="5"/>
  <c r="G250" i="5"/>
  <c r="E250" i="5"/>
  <c r="AA249" i="5"/>
  <c r="F249" i="5" s="1"/>
  <c r="Y249" i="5"/>
  <c r="V249" i="5"/>
  <c r="U249" i="5"/>
  <c r="Z249" i="5" s="1"/>
  <c r="T249" i="5"/>
  <c r="S249" i="5"/>
  <c r="R249" i="5"/>
  <c r="W249" i="5" s="1"/>
  <c r="Q249" i="5"/>
  <c r="P249" i="5"/>
  <c r="O249" i="5"/>
  <c r="N249" i="5"/>
  <c r="X249" i="5" s="1"/>
  <c r="M249" i="5"/>
  <c r="L249" i="5"/>
  <c r="K249" i="5"/>
  <c r="J249" i="5"/>
  <c r="I249" i="5"/>
  <c r="H249" i="5"/>
  <c r="G249" i="5"/>
  <c r="E249" i="5"/>
  <c r="AA248" i="5"/>
  <c r="U248" i="5"/>
  <c r="T248" i="5"/>
  <c r="Y248" i="5" s="1"/>
  <c r="S248" i="5"/>
  <c r="R248" i="5"/>
  <c r="Q248" i="5"/>
  <c r="P248" i="5"/>
  <c r="Z248" i="5" s="1"/>
  <c r="O248" i="5"/>
  <c r="N248" i="5"/>
  <c r="X248" i="5" s="1"/>
  <c r="M248" i="5"/>
  <c r="L248" i="5"/>
  <c r="V248" i="5" s="1"/>
  <c r="K248" i="5"/>
  <c r="I248" i="5"/>
  <c r="H248" i="5"/>
  <c r="G248" i="5"/>
  <c r="E248" i="5"/>
  <c r="AA247" i="5"/>
  <c r="X247" i="5"/>
  <c r="U247" i="5"/>
  <c r="T247" i="5"/>
  <c r="S247" i="5"/>
  <c r="R247" i="5"/>
  <c r="Q247" i="5"/>
  <c r="P247" i="5"/>
  <c r="O247" i="5"/>
  <c r="Y247" i="5" s="1"/>
  <c r="N247" i="5"/>
  <c r="M247" i="5"/>
  <c r="W247" i="5" s="1"/>
  <c r="L247" i="5"/>
  <c r="K247" i="5"/>
  <c r="I247" i="5"/>
  <c r="H247" i="5"/>
  <c r="J247" i="5" s="1"/>
  <c r="G247" i="5"/>
  <c r="E247" i="5"/>
  <c r="AA246" i="5"/>
  <c r="Z246" i="5"/>
  <c r="W246" i="5"/>
  <c r="V246" i="5"/>
  <c r="U246" i="5"/>
  <c r="T246" i="5"/>
  <c r="S246" i="5"/>
  <c r="R246" i="5"/>
  <c r="Q246" i="5"/>
  <c r="P246" i="5"/>
  <c r="O246" i="5"/>
  <c r="Y246" i="5" s="1"/>
  <c r="N246" i="5"/>
  <c r="X246" i="5" s="1"/>
  <c r="M246" i="5"/>
  <c r="L246" i="5"/>
  <c r="K246" i="5"/>
  <c r="J246" i="5"/>
  <c r="I246" i="5"/>
  <c r="H246" i="5"/>
  <c r="G246" i="5"/>
  <c r="F246" i="5" s="1"/>
  <c r="E246" i="5"/>
  <c r="AA245" i="5"/>
  <c r="U245" i="5"/>
  <c r="Z245" i="5" s="1"/>
  <c r="T245" i="5"/>
  <c r="S245" i="5"/>
  <c r="R245" i="5"/>
  <c r="Q245" i="5"/>
  <c r="V245" i="5" s="1"/>
  <c r="P245" i="5"/>
  <c r="O245" i="5"/>
  <c r="Y245" i="5" s="1"/>
  <c r="N245" i="5"/>
  <c r="M245" i="5"/>
  <c r="W245" i="5" s="1"/>
  <c r="L245" i="5"/>
  <c r="K245" i="5"/>
  <c r="J245" i="5"/>
  <c r="I245" i="5"/>
  <c r="H245" i="5"/>
  <c r="G245" i="5"/>
  <c r="F245" i="5" s="1"/>
  <c r="E245" i="5"/>
  <c r="AA244" i="5"/>
  <c r="Z244" i="5"/>
  <c r="X244" i="5"/>
  <c r="U244" i="5"/>
  <c r="T244" i="5"/>
  <c r="Y244" i="5" s="1"/>
  <c r="S244" i="5"/>
  <c r="R244" i="5"/>
  <c r="Q244" i="5"/>
  <c r="V244" i="5" s="1"/>
  <c r="P244" i="5"/>
  <c r="O244" i="5"/>
  <c r="N244" i="5"/>
  <c r="M244" i="5"/>
  <c r="W244" i="5" s="1"/>
  <c r="L244" i="5"/>
  <c r="K244" i="5"/>
  <c r="J244" i="5"/>
  <c r="I244" i="5"/>
  <c r="H244" i="5"/>
  <c r="G244" i="5"/>
  <c r="F244" i="5"/>
  <c r="E244" i="5"/>
  <c r="AA243" i="5"/>
  <c r="W243" i="5"/>
  <c r="U243" i="5"/>
  <c r="T243" i="5"/>
  <c r="Y243" i="5" s="1"/>
  <c r="S243" i="5"/>
  <c r="X243" i="5" s="1"/>
  <c r="R243" i="5"/>
  <c r="Q243" i="5"/>
  <c r="P243" i="5"/>
  <c r="Z243" i="5" s="1"/>
  <c r="O243" i="5"/>
  <c r="N243" i="5"/>
  <c r="M243" i="5"/>
  <c r="L243" i="5"/>
  <c r="V243" i="5" s="1"/>
  <c r="K243" i="5"/>
  <c r="I243" i="5"/>
  <c r="H243" i="5"/>
  <c r="J243" i="5" s="1"/>
  <c r="G243" i="5"/>
  <c r="F243" i="5" s="1"/>
  <c r="E243" i="5"/>
  <c r="AA242" i="5"/>
  <c r="V242" i="5"/>
  <c r="U242" i="5"/>
  <c r="T242" i="5"/>
  <c r="S242" i="5"/>
  <c r="R242" i="5"/>
  <c r="W242" i="5" s="1"/>
  <c r="Q242" i="5"/>
  <c r="P242" i="5"/>
  <c r="Z242" i="5" s="1"/>
  <c r="O242" i="5"/>
  <c r="N242" i="5"/>
  <c r="X242" i="5" s="1"/>
  <c r="M242" i="5"/>
  <c r="L242" i="5"/>
  <c r="K242" i="5"/>
  <c r="J242" i="5"/>
  <c r="I242" i="5"/>
  <c r="H242" i="5"/>
  <c r="G242" i="5"/>
  <c r="F242" i="5"/>
  <c r="E242" i="5"/>
  <c r="AA241" i="5"/>
  <c r="Y241" i="5"/>
  <c r="V241" i="5"/>
  <c r="U241" i="5"/>
  <c r="Z241" i="5" s="1"/>
  <c r="T241" i="5"/>
  <c r="S241" i="5"/>
  <c r="R241" i="5"/>
  <c r="Q241" i="5"/>
  <c r="P241" i="5"/>
  <c r="O241" i="5"/>
  <c r="N241" i="5"/>
  <c r="X241" i="5" s="1"/>
  <c r="M241" i="5"/>
  <c r="W241" i="5" s="1"/>
  <c r="L241" i="5"/>
  <c r="K241" i="5"/>
  <c r="J241" i="5"/>
  <c r="I241" i="5"/>
  <c r="H241" i="5"/>
  <c r="G241" i="5"/>
  <c r="F241" i="5"/>
  <c r="E241" i="5"/>
  <c r="AA240" i="5"/>
  <c r="Y240" i="5"/>
  <c r="V240" i="5"/>
  <c r="U240" i="5"/>
  <c r="T240" i="5"/>
  <c r="S240" i="5"/>
  <c r="R240" i="5"/>
  <c r="Q240" i="5"/>
  <c r="P240" i="5"/>
  <c r="Z240" i="5" s="1"/>
  <c r="O240" i="5"/>
  <c r="N240" i="5"/>
  <c r="X240" i="5" s="1"/>
  <c r="M240" i="5"/>
  <c r="L240" i="5"/>
  <c r="K240" i="5"/>
  <c r="J240" i="5"/>
  <c r="I240" i="5"/>
  <c r="H240" i="5"/>
  <c r="G240" i="5"/>
  <c r="F240" i="5"/>
  <c r="E240" i="5"/>
  <c r="AA239" i="5"/>
  <c r="X239" i="5"/>
  <c r="U239" i="5"/>
  <c r="T239" i="5"/>
  <c r="S239" i="5"/>
  <c r="R239" i="5"/>
  <c r="Q239" i="5"/>
  <c r="P239" i="5"/>
  <c r="O239" i="5"/>
  <c r="Y239" i="5" s="1"/>
  <c r="N239" i="5"/>
  <c r="M239" i="5"/>
  <c r="W239" i="5" s="1"/>
  <c r="L239" i="5"/>
  <c r="K239" i="5"/>
  <c r="I239" i="5"/>
  <c r="H239" i="5"/>
  <c r="J239" i="5" s="1"/>
  <c r="G239" i="5"/>
  <c r="E239" i="5"/>
  <c r="AA238" i="5"/>
  <c r="Z238" i="5"/>
  <c r="X238" i="5"/>
  <c r="U238" i="5"/>
  <c r="T238" i="5"/>
  <c r="Y238" i="5" s="1"/>
  <c r="S238" i="5"/>
  <c r="R238" i="5"/>
  <c r="Q238" i="5"/>
  <c r="P238" i="5"/>
  <c r="O238" i="5"/>
  <c r="N238" i="5"/>
  <c r="M238" i="5"/>
  <c r="W238" i="5" s="1"/>
  <c r="L238" i="5"/>
  <c r="V238" i="5" s="1"/>
  <c r="K238" i="5"/>
  <c r="I238" i="5"/>
  <c r="H238" i="5"/>
  <c r="G238" i="5"/>
  <c r="E238" i="5"/>
  <c r="AA237" i="5"/>
  <c r="U237" i="5"/>
  <c r="T237" i="5"/>
  <c r="S237" i="5"/>
  <c r="X237" i="5" s="1"/>
  <c r="R237" i="5"/>
  <c r="Q237" i="5"/>
  <c r="P237" i="5"/>
  <c r="Z237" i="5" s="1"/>
  <c r="O237" i="5"/>
  <c r="Y237" i="5" s="1"/>
  <c r="N237" i="5"/>
  <c r="M237" i="5"/>
  <c r="W237" i="5" s="1"/>
  <c r="L237" i="5"/>
  <c r="V237" i="5" s="1"/>
  <c r="K237" i="5"/>
  <c r="I237" i="5"/>
  <c r="H237" i="5"/>
  <c r="J237" i="5" s="1"/>
  <c r="G237" i="5"/>
  <c r="F237" i="5" s="1"/>
  <c r="E237" i="5"/>
  <c r="AA236" i="5"/>
  <c r="V236" i="5"/>
  <c r="U236" i="5"/>
  <c r="T236" i="5"/>
  <c r="S236" i="5"/>
  <c r="R236" i="5"/>
  <c r="W236" i="5" s="1"/>
  <c r="Q236" i="5"/>
  <c r="P236" i="5"/>
  <c r="Z236" i="5" s="1"/>
  <c r="O236" i="5"/>
  <c r="Y236" i="5" s="1"/>
  <c r="N236" i="5"/>
  <c r="X236" i="5" s="1"/>
  <c r="M236" i="5"/>
  <c r="L236" i="5"/>
  <c r="K236" i="5"/>
  <c r="J236" i="5"/>
  <c r="I236" i="5"/>
  <c r="H236" i="5"/>
  <c r="G236" i="5"/>
  <c r="F236" i="5"/>
  <c r="E236" i="5"/>
  <c r="AA235" i="5"/>
  <c r="W235" i="5"/>
  <c r="U235" i="5"/>
  <c r="Z235" i="5" s="1"/>
  <c r="T235" i="5"/>
  <c r="S235" i="5"/>
  <c r="R235" i="5"/>
  <c r="Q235" i="5"/>
  <c r="V235" i="5" s="1"/>
  <c r="P235" i="5"/>
  <c r="O235" i="5"/>
  <c r="Y235" i="5" s="1"/>
  <c r="N235" i="5"/>
  <c r="X235" i="5" s="1"/>
  <c r="M235" i="5"/>
  <c r="L235" i="5"/>
  <c r="K235" i="5"/>
  <c r="J235" i="5"/>
  <c r="I235" i="5"/>
  <c r="H235" i="5"/>
  <c r="G235" i="5"/>
  <c r="F235" i="5" s="1"/>
  <c r="E235" i="5"/>
  <c r="AA234" i="5"/>
  <c r="V234" i="5"/>
  <c r="U234" i="5"/>
  <c r="T234" i="5"/>
  <c r="Y234" i="5" s="1"/>
  <c r="S234" i="5"/>
  <c r="R234" i="5"/>
  <c r="Q234" i="5"/>
  <c r="P234" i="5"/>
  <c r="Z234" i="5" s="1"/>
  <c r="O234" i="5"/>
  <c r="N234" i="5"/>
  <c r="X234" i="5" s="1"/>
  <c r="M234" i="5"/>
  <c r="L234" i="5"/>
  <c r="K234" i="5"/>
  <c r="J234" i="5"/>
  <c r="I234" i="5"/>
  <c r="H234" i="5"/>
  <c r="G234" i="5"/>
  <c r="F234" i="5"/>
  <c r="E234" i="5"/>
  <c r="AA233" i="5"/>
  <c r="W233" i="5"/>
  <c r="U233" i="5"/>
  <c r="T233" i="5"/>
  <c r="S233" i="5"/>
  <c r="X233" i="5" s="1"/>
  <c r="R233" i="5"/>
  <c r="Q233" i="5"/>
  <c r="P233" i="5"/>
  <c r="Z233" i="5" s="1"/>
  <c r="O233" i="5"/>
  <c r="Y233" i="5" s="1"/>
  <c r="N233" i="5"/>
  <c r="M233" i="5"/>
  <c r="L233" i="5"/>
  <c r="V233" i="5" s="1"/>
  <c r="K233" i="5"/>
  <c r="I233" i="5"/>
  <c r="H233" i="5"/>
  <c r="J233" i="5" s="1"/>
  <c r="G233" i="5"/>
  <c r="F233" i="5" s="1"/>
  <c r="E233" i="5"/>
  <c r="AA232" i="5"/>
  <c r="V232" i="5"/>
  <c r="U232" i="5"/>
  <c r="T232" i="5"/>
  <c r="S232" i="5"/>
  <c r="R232" i="5"/>
  <c r="W232" i="5" s="1"/>
  <c r="Q232" i="5"/>
  <c r="P232" i="5"/>
  <c r="Z232" i="5" s="1"/>
  <c r="O232" i="5"/>
  <c r="Y232" i="5" s="1"/>
  <c r="N232" i="5"/>
  <c r="X232" i="5" s="1"/>
  <c r="M232" i="5"/>
  <c r="L232" i="5"/>
  <c r="K232" i="5"/>
  <c r="J232" i="5"/>
  <c r="I232" i="5"/>
  <c r="H232" i="5"/>
  <c r="G232" i="5"/>
  <c r="F232" i="5"/>
  <c r="E232" i="5"/>
  <c r="AA231" i="5"/>
  <c r="U231" i="5"/>
  <c r="Z231" i="5" s="1"/>
  <c r="T231" i="5"/>
  <c r="S231" i="5"/>
  <c r="R231" i="5"/>
  <c r="Q231" i="5"/>
  <c r="V231" i="5" s="1"/>
  <c r="P231" i="5"/>
  <c r="O231" i="5"/>
  <c r="Y231" i="5" s="1"/>
  <c r="N231" i="5"/>
  <c r="X231" i="5" s="1"/>
  <c r="M231" i="5"/>
  <c r="W231" i="5" s="1"/>
  <c r="L231" i="5"/>
  <c r="K231" i="5"/>
  <c r="J231" i="5"/>
  <c r="I231" i="5"/>
  <c r="H231" i="5"/>
  <c r="G231" i="5"/>
  <c r="E231" i="5"/>
  <c r="AA230" i="5"/>
  <c r="V230" i="5"/>
  <c r="U230" i="5"/>
  <c r="T230" i="5"/>
  <c r="Y230" i="5" s="1"/>
  <c r="S230" i="5"/>
  <c r="R230" i="5"/>
  <c r="Q230" i="5"/>
  <c r="P230" i="5"/>
  <c r="Z230" i="5" s="1"/>
  <c r="O230" i="5"/>
  <c r="N230" i="5"/>
  <c r="X230" i="5" s="1"/>
  <c r="M230" i="5"/>
  <c r="L230" i="5"/>
  <c r="K230" i="5"/>
  <c r="J230" i="5"/>
  <c r="I230" i="5"/>
  <c r="H230" i="5"/>
  <c r="G230" i="5"/>
  <c r="F230" i="5"/>
  <c r="E230" i="5"/>
  <c r="AA229" i="5"/>
  <c r="W229" i="5"/>
  <c r="U229" i="5"/>
  <c r="T229" i="5"/>
  <c r="S229" i="5"/>
  <c r="X229" i="5" s="1"/>
  <c r="R229" i="5"/>
  <c r="Q229" i="5"/>
  <c r="P229" i="5"/>
  <c r="O229" i="5"/>
  <c r="Y229" i="5" s="1"/>
  <c r="N229" i="5"/>
  <c r="M229" i="5"/>
  <c r="L229" i="5"/>
  <c r="K229" i="5"/>
  <c r="I229" i="5"/>
  <c r="H229" i="5"/>
  <c r="J229" i="5" s="1"/>
  <c r="G229" i="5"/>
  <c r="F229" i="5" s="1"/>
  <c r="E229" i="5"/>
  <c r="AA228" i="5"/>
  <c r="Z228" i="5"/>
  <c r="U228" i="5"/>
  <c r="T228" i="5"/>
  <c r="S228" i="5"/>
  <c r="R228" i="5"/>
  <c r="W228" i="5" s="1"/>
  <c r="Q228" i="5"/>
  <c r="P228" i="5"/>
  <c r="O228" i="5"/>
  <c r="N228" i="5"/>
  <c r="X228" i="5" s="1"/>
  <c r="M228" i="5"/>
  <c r="L228" i="5"/>
  <c r="V228" i="5" s="1"/>
  <c r="K228" i="5"/>
  <c r="I228" i="5"/>
  <c r="H228" i="5"/>
  <c r="G228" i="5"/>
  <c r="E228" i="5"/>
  <c r="AA227" i="5"/>
  <c r="U227" i="5"/>
  <c r="Z227" i="5" s="1"/>
  <c r="T227" i="5"/>
  <c r="S227" i="5"/>
  <c r="R227" i="5"/>
  <c r="Q227" i="5"/>
  <c r="V227" i="5" s="1"/>
  <c r="P227" i="5"/>
  <c r="O227" i="5"/>
  <c r="Y227" i="5" s="1"/>
  <c r="N227" i="5"/>
  <c r="M227" i="5"/>
  <c r="W227" i="5" s="1"/>
  <c r="L227" i="5"/>
  <c r="K227" i="5"/>
  <c r="J227" i="5"/>
  <c r="I227" i="5"/>
  <c r="H227" i="5"/>
  <c r="G227" i="5"/>
  <c r="E227" i="5"/>
  <c r="AA226" i="5"/>
  <c r="Z226" i="5"/>
  <c r="X226" i="5"/>
  <c r="U226" i="5"/>
  <c r="T226" i="5"/>
  <c r="Y226" i="5" s="1"/>
  <c r="S226" i="5"/>
  <c r="R226" i="5"/>
  <c r="Q226" i="5"/>
  <c r="P226" i="5"/>
  <c r="O226" i="5"/>
  <c r="N226" i="5"/>
  <c r="M226" i="5"/>
  <c r="W226" i="5" s="1"/>
  <c r="L226" i="5"/>
  <c r="V226" i="5" s="1"/>
  <c r="K226" i="5"/>
  <c r="I226" i="5"/>
  <c r="H226" i="5"/>
  <c r="G226" i="5"/>
  <c r="E226" i="5"/>
  <c r="AA225" i="5"/>
  <c r="U225" i="5"/>
  <c r="T225" i="5"/>
  <c r="S225" i="5"/>
  <c r="X225" i="5" s="1"/>
  <c r="R225" i="5"/>
  <c r="Q225" i="5"/>
  <c r="P225" i="5"/>
  <c r="O225" i="5"/>
  <c r="Y225" i="5" s="1"/>
  <c r="N225" i="5"/>
  <c r="M225" i="5"/>
  <c r="W225" i="5" s="1"/>
  <c r="L225" i="5"/>
  <c r="K225" i="5"/>
  <c r="I225" i="5"/>
  <c r="H225" i="5"/>
  <c r="J225" i="5" s="1"/>
  <c r="G225" i="5"/>
  <c r="E225" i="5"/>
  <c r="AA224" i="5"/>
  <c r="X224" i="5"/>
  <c r="U224" i="5"/>
  <c r="T224" i="5"/>
  <c r="S224" i="5"/>
  <c r="R224" i="5"/>
  <c r="W224" i="5" s="1"/>
  <c r="Q224" i="5"/>
  <c r="P224" i="5"/>
  <c r="Z224" i="5" s="1"/>
  <c r="O224" i="5"/>
  <c r="N224" i="5"/>
  <c r="M224" i="5"/>
  <c r="L224" i="5"/>
  <c r="V224" i="5" s="1"/>
  <c r="K224" i="5"/>
  <c r="I224" i="5"/>
  <c r="H224" i="5"/>
  <c r="G224" i="5"/>
  <c r="E224" i="5"/>
  <c r="AA223" i="5"/>
  <c r="W223" i="5"/>
  <c r="U223" i="5"/>
  <c r="Z223" i="5" s="1"/>
  <c r="T223" i="5"/>
  <c r="S223" i="5"/>
  <c r="R223" i="5"/>
  <c r="Q223" i="5"/>
  <c r="V223" i="5" s="1"/>
  <c r="P223" i="5"/>
  <c r="O223" i="5"/>
  <c r="Y223" i="5" s="1"/>
  <c r="N223" i="5"/>
  <c r="M223" i="5"/>
  <c r="L223" i="5"/>
  <c r="K223" i="5"/>
  <c r="J223" i="5"/>
  <c r="I223" i="5"/>
  <c r="H223" i="5"/>
  <c r="G223" i="5"/>
  <c r="F223" i="5" s="1"/>
  <c r="E223" i="5"/>
  <c r="AA222" i="5"/>
  <c r="X222" i="5"/>
  <c r="U222" i="5"/>
  <c r="T222" i="5"/>
  <c r="Y222" i="5" s="1"/>
  <c r="S222" i="5"/>
  <c r="R222" i="5"/>
  <c r="Q222" i="5"/>
  <c r="P222" i="5"/>
  <c r="Z222" i="5" s="1"/>
  <c r="O222" i="5"/>
  <c r="N222" i="5"/>
  <c r="M222" i="5"/>
  <c r="L222" i="5"/>
  <c r="V222" i="5" s="1"/>
  <c r="K222" i="5"/>
  <c r="I222" i="5"/>
  <c r="H222" i="5"/>
  <c r="G222" i="5"/>
  <c r="E222" i="5"/>
  <c r="AA221" i="5"/>
  <c r="W221" i="5"/>
  <c r="U221" i="5"/>
  <c r="T221" i="5"/>
  <c r="S221" i="5"/>
  <c r="X221" i="5" s="1"/>
  <c r="R221" i="5"/>
  <c r="Q221" i="5"/>
  <c r="P221" i="5"/>
  <c r="Z221" i="5" s="1"/>
  <c r="O221" i="5"/>
  <c r="Y221" i="5" s="1"/>
  <c r="N221" i="5"/>
  <c r="M221" i="5"/>
  <c r="L221" i="5"/>
  <c r="V221" i="5" s="1"/>
  <c r="K221" i="5"/>
  <c r="I221" i="5"/>
  <c r="H221" i="5"/>
  <c r="J221" i="5" s="1"/>
  <c r="G221" i="5"/>
  <c r="F221" i="5" s="1"/>
  <c r="E221" i="5"/>
  <c r="AA220" i="5"/>
  <c r="V220" i="5"/>
  <c r="U220" i="5"/>
  <c r="T220" i="5"/>
  <c r="S220" i="5"/>
  <c r="R220" i="5"/>
  <c r="W220" i="5" s="1"/>
  <c r="Q220" i="5"/>
  <c r="P220" i="5"/>
  <c r="Z220" i="5" s="1"/>
  <c r="O220" i="5"/>
  <c r="Y220" i="5" s="1"/>
  <c r="N220" i="5"/>
  <c r="X220" i="5" s="1"/>
  <c r="M220" i="5"/>
  <c r="L220" i="5"/>
  <c r="K220" i="5"/>
  <c r="J220" i="5"/>
  <c r="I220" i="5"/>
  <c r="H220" i="5"/>
  <c r="G220" i="5"/>
  <c r="F220" i="5"/>
  <c r="E220" i="5"/>
  <c r="AA219" i="5"/>
  <c r="W219" i="5"/>
  <c r="U219" i="5"/>
  <c r="Z219" i="5" s="1"/>
  <c r="T219" i="5"/>
  <c r="S219" i="5"/>
  <c r="R219" i="5"/>
  <c r="Q219" i="5"/>
  <c r="V219" i="5" s="1"/>
  <c r="P219" i="5"/>
  <c r="O219" i="5"/>
  <c r="Y219" i="5" s="1"/>
  <c r="N219" i="5"/>
  <c r="X219" i="5" s="1"/>
  <c r="M219" i="5"/>
  <c r="L219" i="5"/>
  <c r="K219" i="5"/>
  <c r="J219" i="5"/>
  <c r="I219" i="5"/>
  <c r="H219" i="5"/>
  <c r="G219" i="5"/>
  <c r="F219" i="5" s="1"/>
  <c r="E219" i="5"/>
  <c r="AA218" i="5"/>
  <c r="X218" i="5"/>
  <c r="V218" i="5"/>
  <c r="U218" i="5"/>
  <c r="T218" i="5"/>
  <c r="Y218" i="5" s="1"/>
  <c r="S218" i="5"/>
  <c r="R218" i="5"/>
  <c r="Q218" i="5"/>
  <c r="P218" i="5"/>
  <c r="Z218" i="5" s="1"/>
  <c r="O218" i="5"/>
  <c r="N218" i="5"/>
  <c r="M218" i="5"/>
  <c r="L218" i="5"/>
  <c r="K218" i="5"/>
  <c r="J218" i="5"/>
  <c r="I218" i="5"/>
  <c r="H218" i="5"/>
  <c r="G218" i="5"/>
  <c r="F218" i="5"/>
  <c r="E218" i="5"/>
  <c r="AA217" i="5"/>
  <c r="W217" i="5"/>
  <c r="U217" i="5"/>
  <c r="T217" i="5"/>
  <c r="S217" i="5"/>
  <c r="X217" i="5" s="1"/>
  <c r="R217" i="5"/>
  <c r="Q217" i="5"/>
  <c r="P217" i="5"/>
  <c r="Z217" i="5" s="1"/>
  <c r="O217" i="5"/>
  <c r="Y217" i="5" s="1"/>
  <c r="N217" i="5"/>
  <c r="M217" i="5"/>
  <c r="L217" i="5"/>
  <c r="K217" i="5"/>
  <c r="I217" i="5"/>
  <c r="H217" i="5"/>
  <c r="J217" i="5" s="1"/>
  <c r="G217" i="5"/>
  <c r="F217" i="5" s="1"/>
  <c r="E217" i="5"/>
  <c r="AA216" i="5"/>
  <c r="V216" i="5"/>
  <c r="U216" i="5"/>
  <c r="T216" i="5"/>
  <c r="S216" i="5"/>
  <c r="R216" i="5"/>
  <c r="W216" i="5" s="1"/>
  <c r="Q216" i="5"/>
  <c r="P216" i="5"/>
  <c r="Z216" i="5" s="1"/>
  <c r="O216" i="5"/>
  <c r="N216" i="5"/>
  <c r="X216" i="5" s="1"/>
  <c r="M216" i="5"/>
  <c r="L216" i="5"/>
  <c r="K216" i="5"/>
  <c r="J216" i="5"/>
  <c r="I216" i="5"/>
  <c r="H216" i="5"/>
  <c r="G216" i="5"/>
  <c r="F216" i="5"/>
  <c r="E216" i="5"/>
  <c r="AA215" i="5"/>
  <c r="U215" i="5"/>
  <c r="Z215" i="5" s="1"/>
  <c r="T215" i="5"/>
  <c r="S215" i="5"/>
  <c r="R215" i="5"/>
  <c r="Q215" i="5"/>
  <c r="V215" i="5" s="1"/>
  <c r="P215" i="5"/>
  <c r="O215" i="5"/>
  <c r="Y215" i="5" s="1"/>
  <c r="N215" i="5"/>
  <c r="X215" i="5" s="1"/>
  <c r="M215" i="5"/>
  <c r="W215" i="5" s="1"/>
  <c r="L215" i="5"/>
  <c r="K215" i="5"/>
  <c r="J215" i="5"/>
  <c r="I215" i="5"/>
  <c r="H215" i="5"/>
  <c r="G215" i="5"/>
  <c r="F215" i="5" s="1"/>
  <c r="E215" i="5"/>
  <c r="AA214" i="5"/>
  <c r="V214" i="5"/>
  <c r="U214" i="5"/>
  <c r="T214" i="5"/>
  <c r="Y214" i="5" s="1"/>
  <c r="S214" i="5"/>
  <c r="R214" i="5"/>
  <c r="Q214" i="5"/>
  <c r="P214" i="5"/>
  <c r="Z214" i="5" s="1"/>
  <c r="O214" i="5"/>
  <c r="N214" i="5"/>
  <c r="X214" i="5" s="1"/>
  <c r="M214" i="5"/>
  <c r="W214" i="5" s="1"/>
  <c r="L214" i="5"/>
  <c r="K214" i="5"/>
  <c r="J214" i="5"/>
  <c r="I214" i="5"/>
  <c r="H214" i="5"/>
  <c r="G214" i="5"/>
  <c r="F214" i="5"/>
  <c r="E214" i="5"/>
  <c r="AA213" i="5"/>
  <c r="U213" i="5"/>
  <c r="T213" i="5"/>
  <c r="S213" i="5"/>
  <c r="X213" i="5" s="1"/>
  <c r="R213" i="5"/>
  <c r="Q213" i="5"/>
  <c r="P213" i="5"/>
  <c r="O213" i="5"/>
  <c r="Y213" i="5" s="1"/>
  <c r="N213" i="5"/>
  <c r="M213" i="5"/>
  <c r="W213" i="5" s="1"/>
  <c r="L213" i="5"/>
  <c r="K213" i="5"/>
  <c r="I213" i="5"/>
  <c r="H213" i="5"/>
  <c r="J213" i="5" s="1"/>
  <c r="G213" i="5"/>
  <c r="F213" i="5" s="1"/>
  <c r="E213" i="5"/>
  <c r="AA212" i="5"/>
  <c r="Z212" i="5"/>
  <c r="X212" i="5"/>
  <c r="U212" i="5"/>
  <c r="T212" i="5"/>
  <c r="S212" i="5"/>
  <c r="R212" i="5"/>
  <c r="W212" i="5" s="1"/>
  <c r="Q212" i="5"/>
  <c r="P212" i="5"/>
  <c r="O212" i="5"/>
  <c r="N212" i="5"/>
  <c r="M212" i="5"/>
  <c r="L212" i="5"/>
  <c r="V212" i="5" s="1"/>
  <c r="K212" i="5"/>
  <c r="I212" i="5"/>
  <c r="H212" i="5"/>
  <c r="G212" i="5"/>
  <c r="E212" i="5"/>
  <c r="AA211" i="5"/>
  <c r="U211" i="5"/>
  <c r="Z211" i="5" s="1"/>
  <c r="T211" i="5"/>
  <c r="S211" i="5"/>
  <c r="R211" i="5"/>
  <c r="Q211" i="5"/>
  <c r="V211" i="5" s="1"/>
  <c r="P211" i="5"/>
  <c r="O211" i="5"/>
  <c r="Y211" i="5" s="1"/>
  <c r="N211" i="5"/>
  <c r="M211" i="5"/>
  <c r="W211" i="5" s="1"/>
  <c r="L211" i="5"/>
  <c r="K211" i="5"/>
  <c r="J211" i="5"/>
  <c r="I211" i="5"/>
  <c r="H211" i="5"/>
  <c r="G211" i="5"/>
  <c r="E211" i="5"/>
  <c r="AA210" i="5"/>
  <c r="X210" i="5"/>
  <c r="U210" i="5"/>
  <c r="T210" i="5"/>
  <c r="Y210" i="5" s="1"/>
  <c r="S210" i="5"/>
  <c r="R210" i="5"/>
  <c r="Q210" i="5"/>
  <c r="P210" i="5"/>
  <c r="Z210" i="5" s="1"/>
  <c r="O210" i="5"/>
  <c r="N210" i="5"/>
  <c r="M210" i="5"/>
  <c r="W210" i="5" s="1"/>
  <c r="L210" i="5"/>
  <c r="V210" i="5" s="1"/>
  <c r="K210" i="5"/>
  <c r="I210" i="5"/>
  <c r="H210" i="5"/>
  <c r="G210" i="5"/>
  <c r="E210" i="5"/>
  <c r="AA209" i="5"/>
  <c r="U209" i="5"/>
  <c r="T209" i="5"/>
  <c r="S209" i="5"/>
  <c r="X209" i="5" s="1"/>
  <c r="R209" i="5"/>
  <c r="Q209" i="5"/>
  <c r="P209" i="5"/>
  <c r="O209" i="5"/>
  <c r="Y209" i="5" s="1"/>
  <c r="N209" i="5"/>
  <c r="M209" i="5"/>
  <c r="W209" i="5" s="1"/>
  <c r="L209" i="5"/>
  <c r="K209" i="5"/>
  <c r="I209" i="5"/>
  <c r="H209" i="5"/>
  <c r="J209" i="5" s="1"/>
  <c r="G209" i="5"/>
  <c r="E209" i="5"/>
  <c r="AA208" i="5"/>
  <c r="X208" i="5"/>
  <c r="U208" i="5"/>
  <c r="T208" i="5"/>
  <c r="S208" i="5"/>
  <c r="R208" i="5"/>
  <c r="W208" i="5" s="1"/>
  <c r="Q208" i="5"/>
  <c r="P208" i="5"/>
  <c r="Z208" i="5" s="1"/>
  <c r="O208" i="5"/>
  <c r="N208" i="5"/>
  <c r="M208" i="5"/>
  <c r="L208" i="5"/>
  <c r="V208" i="5" s="1"/>
  <c r="K208" i="5"/>
  <c r="I208" i="5"/>
  <c r="H208" i="5"/>
  <c r="G208" i="5"/>
  <c r="E208" i="5"/>
  <c r="AA207" i="5"/>
  <c r="W207" i="5"/>
  <c r="U207" i="5"/>
  <c r="Z207" i="5" s="1"/>
  <c r="T207" i="5"/>
  <c r="S207" i="5"/>
  <c r="R207" i="5"/>
  <c r="Q207" i="5"/>
  <c r="V207" i="5" s="1"/>
  <c r="P207" i="5"/>
  <c r="O207" i="5"/>
  <c r="Y207" i="5" s="1"/>
  <c r="N207" i="5"/>
  <c r="M207" i="5"/>
  <c r="L207" i="5"/>
  <c r="K207" i="5"/>
  <c r="J207" i="5"/>
  <c r="I207" i="5"/>
  <c r="H207" i="5"/>
  <c r="G207" i="5"/>
  <c r="F207" i="5" s="1"/>
  <c r="E207" i="5"/>
  <c r="AA206" i="5"/>
  <c r="X206" i="5"/>
  <c r="U206" i="5"/>
  <c r="T206" i="5"/>
  <c r="Y206" i="5" s="1"/>
  <c r="S206" i="5"/>
  <c r="R206" i="5"/>
  <c r="Q206" i="5"/>
  <c r="P206" i="5"/>
  <c r="Z206" i="5" s="1"/>
  <c r="O206" i="5"/>
  <c r="N206" i="5"/>
  <c r="M206" i="5"/>
  <c r="L206" i="5"/>
  <c r="V206" i="5" s="1"/>
  <c r="K206" i="5"/>
  <c r="I206" i="5"/>
  <c r="H206" i="5"/>
  <c r="G206" i="5"/>
  <c r="E206" i="5"/>
  <c r="AA205" i="5"/>
  <c r="Y205" i="5"/>
  <c r="U205" i="5"/>
  <c r="T205" i="5"/>
  <c r="S205" i="5"/>
  <c r="X205" i="5" s="1"/>
  <c r="R205" i="5"/>
  <c r="Q205" i="5"/>
  <c r="P205" i="5"/>
  <c r="Z205" i="5" s="1"/>
  <c r="O205" i="5"/>
  <c r="N205" i="5"/>
  <c r="M205" i="5"/>
  <c r="W205" i="5" s="1"/>
  <c r="L205" i="5"/>
  <c r="V205" i="5" s="1"/>
  <c r="K205" i="5"/>
  <c r="I205" i="5"/>
  <c r="H205" i="5"/>
  <c r="J205" i="5" s="1"/>
  <c r="G205" i="5"/>
  <c r="E205" i="5"/>
  <c r="AA204" i="5"/>
  <c r="X204" i="5"/>
  <c r="V204" i="5"/>
  <c r="U204" i="5"/>
  <c r="T204" i="5"/>
  <c r="S204" i="5"/>
  <c r="R204" i="5"/>
  <c r="W204" i="5" s="1"/>
  <c r="Q204" i="5"/>
  <c r="P204" i="5"/>
  <c r="Z204" i="5" s="1"/>
  <c r="O204" i="5"/>
  <c r="Y204" i="5" s="1"/>
  <c r="N204" i="5"/>
  <c r="M204" i="5"/>
  <c r="L204" i="5"/>
  <c r="K204" i="5"/>
  <c r="J204" i="5"/>
  <c r="I204" i="5"/>
  <c r="H204" i="5"/>
  <c r="G204" i="5"/>
  <c r="F204" i="5"/>
  <c r="E204" i="5"/>
  <c r="AA203" i="5"/>
  <c r="W203" i="5"/>
  <c r="U203" i="5"/>
  <c r="Z203" i="5" s="1"/>
  <c r="T203" i="5"/>
  <c r="S203" i="5"/>
  <c r="R203" i="5"/>
  <c r="Q203" i="5"/>
  <c r="V203" i="5" s="1"/>
  <c r="P203" i="5"/>
  <c r="O203" i="5"/>
  <c r="Y203" i="5" s="1"/>
  <c r="N203" i="5"/>
  <c r="M203" i="5"/>
  <c r="L203" i="5"/>
  <c r="K203" i="5"/>
  <c r="J203" i="5"/>
  <c r="I203" i="5"/>
  <c r="H203" i="5"/>
  <c r="G203" i="5"/>
  <c r="F203" i="5" s="1"/>
  <c r="E203" i="5"/>
  <c r="AA202" i="5"/>
  <c r="V202" i="5"/>
  <c r="U202" i="5"/>
  <c r="T202" i="5"/>
  <c r="Y202" i="5" s="1"/>
  <c r="S202" i="5"/>
  <c r="R202" i="5"/>
  <c r="Q202" i="5"/>
  <c r="P202" i="5"/>
  <c r="Z202" i="5" s="1"/>
  <c r="O202" i="5"/>
  <c r="N202" i="5"/>
  <c r="X202" i="5" s="1"/>
  <c r="M202" i="5"/>
  <c r="L202" i="5"/>
  <c r="K202" i="5"/>
  <c r="J202" i="5"/>
  <c r="I202" i="5"/>
  <c r="H202" i="5"/>
  <c r="G202" i="5"/>
  <c r="F202" i="5"/>
  <c r="E202" i="5"/>
  <c r="AA201" i="5"/>
  <c r="W201" i="5"/>
  <c r="U201" i="5"/>
  <c r="T201" i="5"/>
  <c r="S201" i="5"/>
  <c r="X201" i="5" s="1"/>
  <c r="R201" i="5"/>
  <c r="Q201" i="5"/>
  <c r="P201" i="5"/>
  <c r="Z201" i="5" s="1"/>
  <c r="O201" i="5"/>
  <c r="Y201" i="5" s="1"/>
  <c r="N201" i="5"/>
  <c r="M201" i="5"/>
  <c r="L201" i="5"/>
  <c r="V201" i="5" s="1"/>
  <c r="K201" i="5"/>
  <c r="I201" i="5"/>
  <c r="H201" i="5"/>
  <c r="J201" i="5" s="1"/>
  <c r="G201" i="5"/>
  <c r="F201" i="5" s="1"/>
  <c r="E201" i="5"/>
  <c r="AA200" i="5"/>
  <c r="V200" i="5"/>
  <c r="U200" i="5"/>
  <c r="T200" i="5"/>
  <c r="S200" i="5"/>
  <c r="R200" i="5"/>
  <c r="W200" i="5" s="1"/>
  <c r="Q200" i="5"/>
  <c r="P200" i="5"/>
  <c r="Z200" i="5" s="1"/>
  <c r="O200" i="5"/>
  <c r="Y200" i="5" s="1"/>
  <c r="N200" i="5"/>
  <c r="X200" i="5" s="1"/>
  <c r="M200" i="5"/>
  <c r="L200" i="5"/>
  <c r="K200" i="5"/>
  <c r="J200" i="5"/>
  <c r="I200" i="5"/>
  <c r="H200" i="5"/>
  <c r="G200" i="5"/>
  <c r="F200" i="5"/>
  <c r="E200" i="5"/>
  <c r="AA199" i="5"/>
  <c r="W199" i="5"/>
  <c r="U199" i="5"/>
  <c r="Z199" i="5" s="1"/>
  <c r="T199" i="5"/>
  <c r="S199" i="5"/>
  <c r="R199" i="5"/>
  <c r="Q199" i="5"/>
  <c r="V199" i="5" s="1"/>
  <c r="P199" i="5"/>
  <c r="O199" i="5"/>
  <c r="Y199" i="5" s="1"/>
  <c r="N199" i="5"/>
  <c r="X199" i="5" s="1"/>
  <c r="M199" i="5"/>
  <c r="L199" i="5"/>
  <c r="K199" i="5"/>
  <c r="J199" i="5"/>
  <c r="I199" i="5"/>
  <c r="H199" i="5"/>
  <c r="G199" i="5"/>
  <c r="F199" i="5" s="1"/>
  <c r="E199" i="5"/>
  <c r="AA198" i="5"/>
  <c r="V198" i="5"/>
  <c r="U198" i="5"/>
  <c r="T198" i="5"/>
  <c r="Y198" i="5" s="1"/>
  <c r="S198" i="5"/>
  <c r="R198" i="5"/>
  <c r="Q198" i="5"/>
  <c r="P198" i="5"/>
  <c r="Z198" i="5" s="1"/>
  <c r="O198" i="5"/>
  <c r="N198" i="5"/>
  <c r="X198" i="5" s="1"/>
  <c r="M198" i="5"/>
  <c r="W198" i="5" s="1"/>
  <c r="L198" i="5"/>
  <c r="K198" i="5"/>
  <c r="J198" i="5"/>
  <c r="I198" i="5"/>
  <c r="H198" i="5"/>
  <c r="G198" i="5"/>
  <c r="F198" i="5"/>
  <c r="E198" i="5"/>
  <c r="AA197" i="5"/>
  <c r="W197" i="5"/>
  <c r="U197" i="5"/>
  <c r="T197" i="5"/>
  <c r="S197" i="5"/>
  <c r="X197" i="5" s="1"/>
  <c r="R197" i="5"/>
  <c r="Q197" i="5"/>
  <c r="P197" i="5"/>
  <c r="O197" i="5"/>
  <c r="Y197" i="5" s="1"/>
  <c r="N197" i="5"/>
  <c r="M197" i="5"/>
  <c r="L197" i="5"/>
  <c r="K197" i="5"/>
  <c r="I197" i="5"/>
  <c r="H197" i="5"/>
  <c r="J197" i="5" s="1"/>
  <c r="G197" i="5"/>
  <c r="F197" i="5" s="1"/>
  <c r="E197" i="5"/>
  <c r="AA196" i="5"/>
  <c r="U196" i="5"/>
  <c r="T196" i="5"/>
  <c r="S196" i="5"/>
  <c r="R196" i="5"/>
  <c r="W196" i="5" s="1"/>
  <c r="Q196" i="5"/>
  <c r="P196" i="5"/>
  <c r="Z196" i="5" s="1"/>
  <c r="O196" i="5"/>
  <c r="N196" i="5"/>
  <c r="X196" i="5" s="1"/>
  <c r="M196" i="5"/>
  <c r="L196" i="5"/>
  <c r="V196" i="5" s="1"/>
  <c r="K196" i="5"/>
  <c r="I196" i="5"/>
  <c r="H196" i="5"/>
  <c r="G196" i="5"/>
  <c r="E196" i="5"/>
  <c r="AA195" i="5"/>
  <c r="U195" i="5"/>
  <c r="Z195" i="5" s="1"/>
  <c r="T195" i="5"/>
  <c r="S195" i="5"/>
  <c r="R195" i="5"/>
  <c r="Q195" i="5"/>
  <c r="V195" i="5" s="1"/>
  <c r="P195" i="5"/>
  <c r="O195" i="5"/>
  <c r="Y195" i="5" s="1"/>
  <c r="N195" i="5"/>
  <c r="X195" i="5" s="1"/>
  <c r="M195" i="5"/>
  <c r="W195" i="5" s="1"/>
  <c r="L195" i="5"/>
  <c r="K195" i="5"/>
  <c r="J195" i="5"/>
  <c r="I195" i="5"/>
  <c r="H195" i="5"/>
  <c r="G195" i="5"/>
  <c r="E195" i="5"/>
  <c r="AA194" i="5"/>
  <c r="Z194" i="5"/>
  <c r="U194" i="5"/>
  <c r="T194" i="5"/>
  <c r="S194" i="5"/>
  <c r="R194" i="5"/>
  <c r="Q194" i="5"/>
  <c r="P194" i="5"/>
  <c r="O194" i="5"/>
  <c r="N194" i="5"/>
  <c r="X194" i="5" s="1"/>
  <c r="M194" i="5"/>
  <c r="W194" i="5" s="1"/>
  <c r="L194" i="5"/>
  <c r="V194" i="5" s="1"/>
  <c r="K194" i="5"/>
  <c r="I194" i="5"/>
  <c r="H194" i="5"/>
  <c r="G194" i="5"/>
  <c r="E194" i="5"/>
  <c r="AA193" i="5"/>
  <c r="U193" i="5"/>
  <c r="T193" i="5"/>
  <c r="S193" i="5"/>
  <c r="X193" i="5" s="1"/>
  <c r="R193" i="5"/>
  <c r="Q193" i="5"/>
  <c r="P193" i="5"/>
  <c r="O193" i="5"/>
  <c r="Y193" i="5" s="1"/>
  <c r="N193" i="5"/>
  <c r="M193" i="5"/>
  <c r="W193" i="5" s="1"/>
  <c r="L193" i="5"/>
  <c r="K193" i="5"/>
  <c r="I193" i="5"/>
  <c r="H193" i="5"/>
  <c r="J193" i="5" s="1"/>
  <c r="G193" i="5"/>
  <c r="E193" i="5"/>
  <c r="AA192" i="5"/>
  <c r="X192" i="5"/>
  <c r="U192" i="5"/>
  <c r="T192" i="5"/>
  <c r="S192" i="5"/>
  <c r="R192" i="5"/>
  <c r="W192" i="5" s="1"/>
  <c r="Q192" i="5"/>
  <c r="P192" i="5"/>
  <c r="Z192" i="5" s="1"/>
  <c r="O192" i="5"/>
  <c r="N192" i="5"/>
  <c r="M192" i="5"/>
  <c r="L192" i="5"/>
  <c r="V192" i="5" s="1"/>
  <c r="K192" i="5"/>
  <c r="I192" i="5"/>
  <c r="H192" i="5"/>
  <c r="G192" i="5"/>
  <c r="E192" i="5"/>
  <c r="AA191" i="5"/>
  <c r="Y191" i="5"/>
  <c r="U191" i="5"/>
  <c r="Z191" i="5" s="1"/>
  <c r="T191" i="5"/>
  <c r="S191" i="5"/>
  <c r="R191" i="5"/>
  <c r="Q191" i="5"/>
  <c r="P191" i="5"/>
  <c r="O191" i="5"/>
  <c r="N191" i="5"/>
  <c r="M191" i="5"/>
  <c r="W191" i="5" s="1"/>
  <c r="L191" i="5"/>
  <c r="V191" i="5" s="1"/>
  <c r="K191" i="5"/>
  <c r="J191" i="5"/>
  <c r="I191" i="5"/>
  <c r="H191" i="5"/>
  <c r="G191" i="5"/>
  <c r="F191" i="5" s="1"/>
  <c r="E191" i="5"/>
  <c r="AA190" i="5"/>
  <c r="X190" i="5"/>
  <c r="U190" i="5"/>
  <c r="T190" i="5"/>
  <c r="S190" i="5"/>
  <c r="R190" i="5"/>
  <c r="Q190" i="5"/>
  <c r="P190" i="5"/>
  <c r="Z190" i="5" s="1"/>
  <c r="O190" i="5"/>
  <c r="N190" i="5"/>
  <c r="M190" i="5"/>
  <c r="W190" i="5" s="1"/>
  <c r="L190" i="5"/>
  <c r="V190" i="5" s="1"/>
  <c r="K190" i="5"/>
  <c r="I190" i="5"/>
  <c r="H190" i="5"/>
  <c r="G190" i="5"/>
  <c r="E190" i="5"/>
  <c r="AA189" i="5"/>
  <c r="Y189" i="5"/>
  <c r="U189" i="5"/>
  <c r="T189" i="5"/>
  <c r="S189" i="5"/>
  <c r="R189" i="5"/>
  <c r="Q189" i="5"/>
  <c r="P189" i="5"/>
  <c r="Z189" i="5" s="1"/>
  <c r="O189" i="5"/>
  <c r="N189" i="5"/>
  <c r="M189" i="5"/>
  <c r="W189" i="5" s="1"/>
  <c r="L189" i="5"/>
  <c r="V189" i="5" s="1"/>
  <c r="K189" i="5"/>
  <c r="I189" i="5"/>
  <c r="H189" i="5"/>
  <c r="J189" i="5" s="1"/>
  <c r="G189" i="5"/>
  <c r="E189" i="5"/>
  <c r="AA188" i="5"/>
  <c r="X188" i="5"/>
  <c r="V188" i="5"/>
  <c r="U188" i="5"/>
  <c r="T188" i="5"/>
  <c r="S188" i="5"/>
  <c r="R188" i="5"/>
  <c r="Q188" i="5"/>
  <c r="P188" i="5"/>
  <c r="Z188" i="5" s="1"/>
  <c r="O188" i="5"/>
  <c r="Y188" i="5" s="1"/>
  <c r="N188" i="5"/>
  <c r="M188" i="5"/>
  <c r="L188" i="5"/>
  <c r="K188" i="5"/>
  <c r="J188" i="5"/>
  <c r="I188" i="5"/>
  <c r="H188" i="5"/>
  <c r="G188" i="5"/>
  <c r="F188" i="5"/>
  <c r="E188" i="5"/>
  <c r="AA187" i="5"/>
  <c r="W187" i="5"/>
  <c r="U187" i="5"/>
  <c r="Z187" i="5" s="1"/>
  <c r="T187" i="5"/>
  <c r="S187" i="5"/>
  <c r="R187" i="5"/>
  <c r="Q187" i="5"/>
  <c r="P187" i="5"/>
  <c r="O187" i="5"/>
  <c r="Y187" i="5" s="1"/>
  <c r="N187" i="5"/>
  <c r="M187" i="5"/>
  <c r="L187" i="5"/>
  <c r="V187" i="5" s="1"/>
  <c r="K187" i="5"/>
  <c r="J187" i="5"/>
  <c r="I187" i="5"/>
  <c r="H187" i="5"/>
  <c r="G187" i="5"/>
  <c r="F187" i="5" s="1"/>
  <c r="E187" i="5"/>
  <c r="AA186" i="5"/>
  <c r="X186" i="5"/>
  <c r="V186" i="5"/>
  <c r="U186" i="5"/>
  <c r="T186" i="5"/>
  <c r="S186" i="5"/>
  <c r="R186" i="5"/>
  <c r="Q186" i="5"/>
  <c r="P186" i="5"/>
  <c r="Z186" i="5" s="1"/>
  <c r="O186" i="5"/>
  <c r="Y186" i="5" s="1"/>
  <c r="N186" i="5"/>
  <c r="M186" i="5"/>
  <c r="L186" i="5"/>
  <c r="K186" i="5"/>
  <c r="J186" i="5"/>
  <c r="I186" i="5"/>
  <c r="H186" i="5"/>
  <c r="G186" i="5"/>
  <c r="F186" i="5"/>
  <c r="E186" i="5"/>
  <c r="AA185" i="5"/>
  <c r="W185" i="5"/>
  <c r="U185" i="5"/>
  <c r="T185" i="5"/>
  <c r="S185" i="5"/>
  <c r="R185" i="5"/>
  <c r="Q185" i="5"/>
  <c r="P185" i="5"/>
  <c r="Z185" i="5" s="1"/>
  <c r="O185" i="5"/>
  <c r="Y185" i="5" s="1"/>
  <c r="N185" i="5"/>
  <c r="M185" i="5"/>
  <c r="L185" i="5"/>
  <c r="V185" i="5" s="1"/>
  <c r="K185" i="5"/>
  <c r="I185" i="5"/>
  <c r="H185" i="5"/>
  <c r="J185" i="5" s="1"/>
  <c r="G185" i="5"/>
  <c r="F185" i="5" s="1"/>
  <c r="E185" i="5"/>
  <c r="AA184" i="5"/>
  <c r="V184" i="5"/>
  <c r="U184" i="5"/>
  <c r="T184" i="5"/>
  <c r="S184" i="5"/>
  <c r="R184" i="5"/>
  <c r="Q184" i="5"/>
  <c r="P184" i="5"/>
  <c r="Z184" i="5" s="1"/>
  <c r="O184" i="5"/>
  <c r="Y184" i="5" s="1"/>
  <c r="N184" i="5"/>
  <c r="X184" i="5" s="1"/>
  <c r="M184" i="5"/>
  <c r="W184" i="5" s="1"/>
  <c r="L184" i="5"/>
  <c r="K184" i="5"/>
  <c r="J184" i="5"/>
  <c r="I184" i="5"/>
  <c r="H184" i="5"/>
  <c r="G184" i="5"/>
  <c r="F184" i="5"/>
  <c r="E184" i="5"/>
  <c r="AA183" i="5"/>
  <c r="W183" i="5"/>
  <c r="U183" i="5"/>
  <c r="T183" i="5"/>
  <c r="S183" i="5"/>
  <c r="R183" i="5"/>
  <c r="Q183" i="5"/>
  <c r="P183" i="5"/>
  <c r="O183" i="5"/>
  <c r="Y183" i="5" s="1"/>
  <c r="N183" i="5"/>
  <c r="X183" i="5" s="1"/>
  <c r="M183" i="5"/>
  <c r="L183" i="5"/>
  <c r="K183" i="5"/>
  <c r="I183" i="5"/>
  <c r="H183" i="5"/>
  <c r="J183" i="5" s="1"/>
  <c r="G183" i="5"/>
  <c r="F183" i="5" s="1"/>
  <c r="E183" i="5"/>
  <c r="AA182" i="5"/>
  <c r="U182" i="5"/>
  <c r="T182" i="5"/>
  <c r="S182" i="5"/>
  <c r="R182" i="5"/>
  <c r="Q182" i="5"/>
  <c r="P182" i="5"/>
  <c r="Z182" i="5" s="1"/>
  <c r="O182" i="5"/>
  <c r="N182" i="5"/>
  <c r="X182" i="5" s="1"/>
  <c r="M182" i="5"/>
  <c r="W182" i="5" s="1"/>
  <c r="L182" i="5"/>
  <c r="V182" i="5" s="1"/>
  <c r="K182" i="5"/>
  <c r="I182" i="5"/>
  <c r="H182" i="5"/>
  <c r="G182" i="5"/>
  <c r="E182" i="5"/>
  <c r="AA181" i="5"/>
  <c r="U181" i="5"/>
  <c r="T181" i="5"/>
  <c r="S181" i="5"/>
  <c r="R181" i="5"/>
  <c r="Q181" i="5"/>
  <c r="P181" i="5"/>
  <c r="Z181" i="5" s="1"/>
  <c r="O181" i="5"/>
  <c r="Y181" i="5" s="1"/>
  <c r="N181" i="5"/>
  <c r="X181" i="5" s="1"/>
  <c r="M181" i="5"/>
  <c r="W181" i="5" s="1"/>
  <c r="L181" i="5"/>
  <c r="V181" i="5" s="1"/>
  <c r="K181" i="5"/>
  <c r="I181" i="5"/>
  <c r="H181" i="5"/>
  <c r="J181" i="5" s="1"/>
  <c r="G181" i="5"/>
  <c r="F181" i="5" s="1"/>
  <c r="E181" i="5"/>
  <c r="AA180" i="5"/>
  <c r="X180" i="5"/>
  <c r="U180" i="5"/>
  <c r="T180" i="5"/>
  <c r="S180" i="5"/>
  <c r="R180" i="5"/>
  <c r="Q180" i="5"/>
  <c r="P180" i="5"/>
  <c r="Z180" i="5" s="1"/>
  <c r="O180" i="5"/>
  <c r="N180" i="5"/>
  <c r="M180" i="5"/>
  <c r="W180" i="5" s="1"/>
  <c r="L180" i="5"/>
  <c r="V180" i="5" s="1"/>
  <c r="K180" i="5"/>
  <c r="I180" i="5"/>
  <c r="H180" i="5"/>
  <c r="G180" i="5"/>
  <c r="E180" i="5"/>
  <c r="AA179" i="5"/>
  <c r="U179" i="5"/>
  <c r="T179" i="5"/>
  <c r="S179" i="5"/>
  <c r="R179" i="5"/>
  <c r="Q179" i="5"/>
  <c r="P179" i="5"/>
  <c r="Z179" i="5" s="1"/>
  <c r="O179" i="5"/>
  <c r="Y179" i="5" s="1"/>
  <c r="N179" i="5"/>
  <c r="M179" i="5"/>
  <c r="W179" i="5" s="1"/>
  <c r="L179" i="5"/>
  <c r="V179" i="5" s="1"/>
  <c r="K179" i="5"/>
  <c r="I179" i="5"/>
  <c r="H179" i="5"/>
  <c r="J179" i="5" s="1"/>
  <c r="G179" i="5"/>
  <c r="E179" i="5"/>
  <c r="AA178" i="5"/>
  <c r="V178" i="5"/>
  <c r="U178" i="5"/>
  <c r="T178" i="5"/>
  <c r="S178" i="5"/>
  <c r="R178" i="5"/>
  <c r="Q178" i="5"/>
  <c r="P178" i="5"/>
  <c r="Z178" i="5" s="1"/>
  <c r="O178" i="5"/>
  <c r="Y178" i="5" s="1"/>
  <c r="N178" i="5"/>
  <c r="X178" i="5" s="1"/>
  <c r="M178" i="5"/>
  <c r="L178" i="5"/>
  <c r="K178" i="5"/>
  <c r="J178" i="5"/>
  <c r="I178" i="5"/>
  <c r="H178" i="5"/>
  <c r="G178" i="5"/>
  <c r="F178" i="5"/>
  <c r="E178" i="5"/>
  <c r="AA177" i="5"/>
  <c r="W177" i="5"/>
  <c r="U177" i="5"/>
  <c r="Z177" i="5" s="1"/>
  <c r="T177" i="5"/>
  <c r="S177" i="5"/>
  <c r="R177" i="5"/>
  <c r="Q177" i="5"/>
  <c r="V177" i="5" s="1"/>
  <c r="P177" i="5"/>
  <c r="O177" i="5"/>
  <c r="Y177" i="5" s="1"/>
  <c r="N177" i="5"/>
  <c r="X177" i="5" s="1"/>
  <c r="M177" i="5"/>
  <c r="L177" i="5"/>
  <c r="K177" i="5"/>
  <c r="J177" i="5"/>
  <c r="I177" i="5"/>
  <c r="H177" i="5"/>
  <c r="G177" i="5"/>
  <c r="F177" i="5" s="1"/>
  <c r="E177" i="5"/>
  <c r="AA176" i="5"/>
  <c r="X176" i="5"/>
  <c r="V176" i="5"/>
  <c r="U176" i="5"/>
  <c r="T176" i="5"/>
  <c r="Y176" i="5" s="1"/>
  <c r="S176" i="5"/>
  <c r="R176" i="5"/>
  <c r="Q176" i="5"/>
  <c r="P176" i="5"/>
  <c r="Z176" i="5" s="1"/>
  <c r="O176" i="5"/>
  <c r="N176" i="5"/>
  <c r="M176" i="5"/>
  <c r="L176" i="5"/>
  <c r="K176" i="5"/>
  <c r="J176" i="5"/>
  <c r="I176" i="5"/>
  <c r="H176" i="5"/>
  <c r="G176" i="5"/>
  <c r="F176" i="5" s="1"/>
  <c r="E176" i="5"/>
  <c r="AA175" i="5"/>
  <c r="Z175" i="5"/>
  <c r="Y175" i="5"/>
  <c r="U175" i="5"/>
  <c r="T175" i="5"/>
  <c r="S175" i="5"/>
  <c r="R175" i="5"/>
  <c r="Q175" i="5"/>
  <c r="V175" i="5" s="1"/>
  <c r="P175" i="5"/>
  <c r="O175" i="5"/>
  <c r="N175" i="5"/>
  <c r="X175" i="5" s="1"/>
  <c r="M175" i="5"/>
  <c r="W175" i="5" s="1"/>
  <c r="L175" i="5"/>
  <c r="K175" i="5"/>
  <c r="J175" i="5"/>
  <c r="I175" i="5"/>
  <c r="H175" i="5"/>
  <c r="G175" i="5"/>
  <c r="F175" i="5"/>
  <c r="E175" i="5"/>
  <c r="AA174" i="5"/>
  <c r="X174" i="5"/>
  <c r="U174" i="5"/>
  <c r="T174" i="5"/>
  <c r="Y174" i="5" s="1"/>
  <c r="S174" i="5"/>
  <c r="R174" i="5"/>
  <c r="Q174" i="5"/>
  <c r="P174" i="5"/>
  <c r="O174" i="5"/>
  <c r="N174" i="5"/>
  <c r="M174" i="5"/>
  <c r="W174" i="5" s="1"/>
  <c r="L174" i="5"/>
  <c r="K174" i="5"/>
  <c r="I174" i="5"/>
  <c r="H174" i="5"/>
  <c r="G174" i="5"/>
  <c r="E174" i="5"/>
  <c r="AA173" i="5"/>
  <c r="W173" i="5"/>
  <c r="U173" i="5"/>
  <c r="T173" i="5"/>
  <c r="S173" i="5"/>
  <c r="X173" i="5" s="1"/>
  <c r="R173" i="5"/>
  <c r="Q173" i="5"/>
  <c r="P173" i="5"/>
  <c r="Z173" i="5" s="1"/>
  <c r="O173" i="5"/>
  <c r="Y173" i="5" s="1"/>
  <c r="N173" i="5"/>
  <c r="M173" i="5"/>
  <c r="L173" i="5"/>
  <c r="V173" i="5" s="1"/>
  <c r="K173" i="5"/>
  <c r="I173" i="5"/>
  <c r="H173" i="5"/>
  <c r="J173" i="5" s="1"/>
  <c r="G173" i="5"/>
  <c r="F173" i="5" s="1"/>
  <c r="E173" i="5"/>
  <c r="AA172" i="5"/>
  <c r="Z172" i="5"/>
  <c r="V172" i="5"/>
  <c r="U172" i="5"/>
  <c r="T172" i="5"/>
  <c r="S172" i="5"/>
  <c r="R172" i="5"/>
  <c r="W172" i="5" s="1"/>
  <c r="Q172" i="5"/>
  <c r="P172" i="5"/>
  <c r="O172" i="5"/>
  <c r="Y172" i="5" s="1"/>
  <c r="N172" i="5"/>
  <c r="X172" i="5" s="1"/>
  <c r="M172" i="5"/>
  <c r="L172" i="5"/>
  <c r="K172" i="5"/>
  <c r="J172" i="5"/>
  <c r="I172" i="5"/>
  <c r="H172" i="5"/>
  <c r="G172" i="5"/>
  <c r="F172" i="5"/>
  <c r="E172" i="5"/>
  <c r="AA171" i="5"/>
  <c r="Z171" i="5"/>
  <c r="Y171" i="5"/>
  <c r="V171" i="5"/>
  <c r="U171" i="5"/>
  <c r="T171" i="5"/>
  <c r="S171" i="5"/>
  <c r="R171" i="5"/>
  <c r="Q171" i="5"/>
  <c r="P171" i="5"/>
  <c r="O171" i="5"/>
  <c r="N171" i="5"/>
  <c r="X171" i="5" s="1"/>
  <c r="M171" i="5"/>
  <c r="L171" i="5"/>
  <c r="K171" i="5"/>
  <c r="J171" i="5"/>
  <c r="I171" i="5"/>
  <c r="H171" i="5"/>
  <c r="G171" i="5"/>
  <c r="F171" i="5"/>
  <c r="E171" i="5"/>
  <c r="AA170" i="5"/>
  <c r="Y170" i="5"/>
  <c r="X170" i="5"/>
  <c r="U170" i="5"/>
  <c r="T170" i="5"/>
  <c r="S170" i="5"/>
  <c r="R170" i="5"/>
  <c r="Q170" i="5"/>
  <c r="P170" i="5"/>
  <c r="Z170" i="5" s="1"/>
  <c r="O170" i="5"/>
  <c r="N170" i="5"/>
  <c r="M170" i="5"/>
  <c r="W170" i="5" s="1"/>
  <c r="L170" i="5"/>
  <c r="V170" i="5" s="1"/>
  <c r="K170" i="5"/>
  <c r="I170" i="5"/>
  <c r="H170" i="5"/>
  <c r="G170" i="5"/>
  <c r="E170" i="5"/>
  <c r="AA169" i="5"/>
  <c r="W169" i="5"/>
  <c r="U169" i="5"/>
  <c r="T169" i="5"/>
  <c r="S169" i="5"/>
  <c r="X169" i="5" s="1"/>
  <c r="R169" i="5"/>
  <c r="Q169" i="5"/>
  <c r="P169" i="5"/>
  <c r="Z169" i="5" s="1"/>
  <c r="O169" i="5"/>
  <c r="N169" i="5"/>
  <c r="M169" i="5"/>
  <c r="L169" i="5"/>
  <c r="V169" i="5" s="1"/>
  <c r="K169" i="5"/>
  <c r="I169" i="5"/>
  <c r="H169" i="5"/>
  <c r="J169" i="5" s="1"/>
  <c r="G169" i="5"/>
  <c r="E169" i="5"/>
  <c r="AA168" i="5"/>
  <c r="Z168" i="5"/>
  <c r="W168" i="5"/>
  <c r="V168" i="5"/>
  <c r="U168" i="5"/>
  <c r="T168" i="5"/>
  <c r="S168" i="5"/>
  <c r="R168" i="5"/>
  <c r="Q168" i="5"/>
  <c r="P168" i="5"/>
  <c r="O168" i="5"/>
  <c r="Y168" i="5" s="1"/>
  <c r="N168" i="5"/>
  <c r="M168" i="5"/>
  <c r="L168" i="5"/>
  <c r="K168" i="5"/>
  <c r="J168" i="5"/>
  <c r="I168" i="5"/>
  <c r="H168" i="5"/>
  <c r="G168" i="5"/>
  <c r="F168" i="5" s="1"/>
  <c r="E168" i="5"/>
  <c r="AA167" i="5"/>
  <c r="Y167" i="5"/>
  <c r="U167" i="5"/>
  <c r="Z167" i="5" s="1"/>
  <c r="T167" i="5"/>
  <c r="S167" i="5"/>
  <c r="R167" i="5"/>
  <c r="Q167" i="5"/>
  <c r="V167" i="5" s="1"/>
  <c r="P167" i="5"/>
  <c r="O167" i="5"/>
  <c r="N167" i="5"/>
  <c r="X167" i="5" s="1"/>
  <c r="M167" i="5"/>
  <c r="W167" i="5" s="1"/>
  <c r="L167" i="5"/>
  <c r="K167" i="5"/>
  <c r="J167" i="5"/>
  <c r="I167" i="5"/>
  <c r="H167" i="5"/>
  <c r="G167" i="5"/>
  <c r="F167" i="5"/>
  <c r="E167" i="5"/>
  <c r="AA166" i="5"/>
  <c r="X166" i="5"/>
  <c r="U166" i="5"/>
  <c r="T166" i="5"/>
  <c r="Y166" i="5" s="1"/>
  <c r="S166" i="5"/>
  <c r="R166" i="5"/>
  <c r="Q166" i="5"/>
  <c r="P166" i="5"/>
  <c r="Z166" i="5" s="1"/>
  <c r="O166" i="5"/>
  <c r="N166" i="5"/>
  <c r="M166" i="5"/>
  <c r="W166" i="5" s="1"/>
  <c r="L166" i="5"/>
  <c r="V166" i="5" s="1"/>
  <c r="K166" i="5"/>
  <c r="I166" i="5"/>
  <c r="H166" i="5"/>
  <c r="G166" i="5"/>
  <c r="E166" i="5"/>
  <c r="AA165" i="5"/>
  <c r="Y165" i="5"/>
  <c r="U165" i="5"/>
  <c r="T165" i="5"/>
  <c r="S165" i="5"/>
  <c r="X165" i="5" s="1"/>
  <c r="R165" i="5"/>
  <c r="Q165" i="5"/>
  <c r="P165" i="5"/>
  <c r="O165" i="5"/>
  <c r="N165" i="5"/>
  <c r="M165" i="5"/>
  <c r="W165" i="5" s="1"/>
  <c r="L165" i="5"/>
  <c r="K165" i="5"/>
  <c r="I165" i="5"/>
  <c r="H165" i="5"/>
  <c r="J165" i="5" s="1"/>
  <c r="G165" i="5"/>
  <c r="E165" i="5"/>
  <c r="AA164" i="5"/>
  <c r="Z164" i="5"/>
  <c r="X164" i="5"/>
  <c r="U164" i="5"/>
  <c r="T164" i="5"/>
  <c r="S164" i="5"/>
  <c r="R164" i="5"/>
  <c r="W164" i="5" s="1"/>
  <c r="Q164" i="5"/>
  <c r="P164" i="5"/>
  <c r="O164" i="5"/>
  <c r="N164" i="5"/>
  <c r="M164" i="5"/>
  <c r="L164" i="5"/>
  <c r="V164" i="5" s="1"/>
  <c r="K164" i="5"/>
  <c r="I164" i="5"/>
  <c r="H164" i="5"/>
  <c r="G164" i="5"/>
  <c r="E164" i="5"/>
  <c r="AA163" i="5"/>
  <c r="V163" i="5"/>
  <c r="U163" i="5"/>
  <c r="Z163" i="5" s="1"/>
  <c r="T163" i="5"/>
  <c r="S163" i="5"/>
  <c r="R163" i="5"/>
  <c r="W163" i="5" s="1"/>
  <c r="Q163" i="5"/>
  <c r="P163" i="5"/>
  <c r="O163" i="5"/>
  <c r="Y163" i="5" s="1"/>
  <c r="N163" i="5"/>
  <c r="X163" i="5" s="1"/>
  <c r="M163" i="5"/>
  <c r="L163" i="5"/>
  <c r="K163" i="5"/>
  <c r="J163" i="5"/>
  <c r="I163" i="5"/>
  <c r="H163" i="5"/>
  <c r="G163" i="5"/>
  <c r="F163" i="5"/>
  <c r="E163" i="5"/>
  <c r="AA162" i="5"/>
  <c r="Y162" i="5"/>
  <c r="U162" i="5"/>
  <c r="T162" i="5"/>
  <c r="S162" i="5"/>
  <c r="R162" i="5"/>
  <c r="Q162" i="5"/>
  <c r="P162" i="5"/>
  <c r="O162" i="5"/>
  <c r="N162" i="5"/>
  <c r="X162" i="5" s="1"/>
  <c r="M162" i="5"/>
  <c r="W162" i="5" s="1"/>
  <c r="L162" i="5"/>
  <c r="K162" i="5"/>
  <c r="I162" i="5"/>
  <c r="H162" i="5"/>
  <c r="G162" i="5"/>
  <c r="E162" i="5"/>
  <c r="AA161" i="5"/>
  <c r="W161" i="5"/>
  <c r="U161" i="5"/>
  <c r="T161" i="5"/>
  <c r="S161" i="5"/>
  <c r="X161" i="5" s="1"/>
  <c r="R161" i="5"/>
  <c r="Q161" i="5"/>
  <c r="P161" i="5"/>
  <c r="Z161" i="5" s="1"/>
  <c r="O161" i="5"/>
  <c r="N161" i="5"/>
  <c r="M161" i="5"/>
  <c r="L161" i="5"/>
  <c r="V161" i="5" s="1"/>
  <c r="K161" i="5"/>
  <c r="I161" i="5"/>
  <c r="H161" i="5"/>
  <c r="J161" i="5" s="1"/>
  <c r="G161" i="5"/>
  <c r="E161" i="5"/>
  <c r="AA160" i="5"/>
  <c r="Z160" i="5"/>
  <c r="W160" i="5"/>
  <c r="V160" i="5"/>
  <c r="U160" i="5"/>
  <c r="T160" i="5"/>
  <c r="S160" i="5"/>
  <c r="R160" i="5"/>
  <c r="Q160" i="5"/>
  <c r="P160" i="5"/>
  <c r="O160" i="5"/>
  <c r="Y160" i="5" s="1"/>
  <c r="N160" i="5"/>
  <c r="M160" i="5"/>
  <c r="L160" i="5"/>
  <c r="K160" i="5"/>
  <c r="J160" i="5"/>
  <c r="I160" i="5"/>
  <c r="H160" i="5"/>
  <c r="G160" i="5"/>
  <c r="F160" i="5" s="1"/>
  <c r="E160" i="5"/>
  <c r="AA159" i="5"/>
  <c r="Z159" i="5"/>
  <c r="Y159" i="5"/>
  <c r="V159" i="5"/>
  <c r="U159" i="5"/>
  <c r="T159" i="5"/>
  <c r="S159" i="5"/>
  <c r="R159" i="5"/>
  <c r="Q159" i="5"/>
  <c r="P159" i="5"/>
  <c r="O159" i="5"/>
  <c r="N159" i="5"/>
  <c r="X159" i="5" s="1"/>
  <c r="M159" i="5"/>
  <c r="L159" i="5"/>
  <c r="K159" i="5"/>
  <c r="J159" i="5"/>
  <c r="I159" i="5"/>
  <c r="H159" i="5"/>
  <c r="G159" i="5"/>
  <c r="F159" i="5"/>
  <c r="E159" i="5"/>
  <c r="AA158" i="5"/>
  <c r="X158" i="5"/>
  <c r="U158" i="5"/>
  <c r="T158" i="5"/>
  <c r="Y158" i="5" s="1"/>
  <c r="S158" i="5"/>
  <c r="R158" i="5"/>
  <c r="Q158" i="5"/>
  <c r="P158" i="5"/>
  <c r="Z158" i="5" s="1"/>
  <c r="O158" i="5"/>
  <c r="N158" i="5"/>
  <c r="M158" i="5"/>
  <c r="W158" i="5" s="1"/>
  <c r="L158" i="5"/>
  <c r="V158" i="5" s="1"/>
  <c r="K158" i="5"/>
  <c r="I158" i="5"/>
  <c r="H158" i="5"/>
  <c r="G158" i="5"/>
  <c r="E158" i="5"/>
  <c r="AA157" i="5"/>
  <c r="W157" i="5"/>
  <c r="U157" i="5"/>
  <c r="T157" i="5"/>
  <c r="S157" i="5"/>
  <c r="X157" i="5" s="1"/>
  <c r="R157" i="5"/>
  <c r="Q157" i="5"/>
  <c r="P157" i="5"/>
  <c r="Z157" i="5" s="1"/>
  <c r="O157" i="5"/>
  <c r="N157" i="5"/>
  <c r="M157" i="5"/>
  <c r="L157" i="5"/>
  <c r="V157" i="5" s="1"/>
  <c r="K157" i="5"/>
  <c r="I157" i="5"/>
  <c r="H157" i="5"/>
  <c r="J157" i="5" s="1"/>
  <c r="G157" i="5"/>
  <c r="E157" i="5"/>
  <c r="AA156" i="5"/>
  <c r="Z156" i="5"/>
  <c r="W156" i="5"/>
  <c r="V156" i="5"/>
  <c r="U156" i="5"/>
  <c r="T156" i="5"/>
  <c r="S156" i="5"/>
  <c r="R156" i="5"/>
  <c r="Q156" i="5"/>
  <c r="P156" i="5"/>
  <c r="O156" i="5"/>
  <c r="Y156" i="5" s="1"/>
  <c r="N156" i="5"/>
  <c r="M156" i="5"/>
  <c r="L156" i="5"/>
  <c r="K156" i="5"/>
  <c r="J156" i="5"/>
  <c r="I156" i="5"/>
  <c r="H156" i="5"/>
  <c r="G156" i="5"/>
  <c r="F156" i="5" s="1"/>
  <c r="E156" i="5"/>
  <c r="AA155" i="5"/>
  <c r="Y155" i="5"/>
  <c r="V155" i="5"/>
  <c r="U155" i="5"/>
  <c r="Z155" i="5" s="1"/>
  <c r="T155" i="5"/>
  <c r="S155" i="5"/>
  <c r="R155" i="5"/>
  <c r="Q155" i="5"/>
  <c r="P155" i="5"/>
  <c r="O155" i="5"/>
  <c r="N155" i="5"/>
  <c r="X155" i="5" s="1"/>
  <c r="M155" i="5"/>
  <c r="L155" i="5"/>
  <c r="K155" i="5"/>
  <c r="J155" i="5"/>
  <c r="I155" i="5"/>
  <c r="H155" i="5"/>
  <c r="G155" i="5"/>
  <c r="F155" i="5"/>
  <c r="E155" i="5"/>
  <c r="AA154" i="5"/>
  <c r="X154" i="5"/>
  <c r="U154" i="5"/>
  <c r="T154" i="5"/>
  <c r="Y154" i="5" s="1"/>
  <c r="S154" i="5"/>
  <c r="R154" i="5"/>
  <c r="Q154" i="5"/>
  <c r="P154" i="5"/>
  <c r="O154" i="5"/>
  <c r="N154" i="5"/>
  <c r="M154" i="5"/>
  <c r="W154" i="5" s="1"/>
  <c r="L154" i="5"/>
  <c r="K154" i="5"/>
  <c r="I154" i="5"/>
  <c r="H154" i="5"/>
  <c r="J154" i="5" s="1"/>
  <c r="G154" i="5"/>
  <c r="E154" i="5"/>
  <c r="AA153" i="5"/>
  <c r="W153" i="5"/>
  <c r="U153" i="5"/>
  <c r="T153" i="5"/>
  <c r="S153" i="5"/>
  <c r="X153" i="5" s="1"/>
  <c r="R153" i="5"/>
  <c r="Q153" i="5"/>
  <c r="P153" i="5"/>
  <c r="Z153" i="5" s="1"/>
  <c r="O153" i="5"/>
  <c r="N153" i="5"/>
  <c r="M153" i="5"/>
  <c r="L153" i="5"/>
  <c r="V153" i="5" s="1"/>
  <c r="K153" i="5"/>
  <c r="I153" i="5"/>
  <c r="H153" i="5"/>
  <c r="J153" i="5" s="1"/>
  <c r="G153" i="5"/>
  <c r="E153" i="5"/>
  <c r="AA152" i="5"/>
  <c r="Z152" i="5"/>
  <c r="W152" i="5"/>
  <c r="V152" i="5"/>
  <c r="U152" i="5"/>
  <c r="T152" i="5"/>
  <c r="S152" i="5"/>
  <c r="R152" i="5"/>
  <c r="Q152" i="5"/>
  <c r="P152" i="5"/>
  <c r="O152" i="5"/>
  <c r="Y152" i="5" s="1"/>
  <c r="N152" i="5"/>
  <c r="M152" i="5"/>
  <c r="L152" i="5"/>
  <c r="K152" i="5"/>
  <c r="J152" i="5"/>
  <c r="I152" i="5"/>
  <c r="H152" i="5"/>
  <c r="G152" i="5"/>
  <c r="F152" i="5" s="1"/>
  <c r="E152" i="5"/>
  <c r="AA151" i="5"/>
  <c r="Z151" i="5"/>
  <c r="Y151" i="5"/>
  <c r="V151" i="5"/>
  <c r="U151" i="5"/>
  <c r="T151" i="5"/>
  <c r="S151" i="5"/>
  <c r="R151" i="5"/>
  <c r="Q151" i="5"/>
  <c r="P151" i="5"/>
  <c r="O151" i="5"/>
  <c r="N151" i="5"/>
  <c r="X151" i="5" s="1"/>
  <c r="M151" i="5"/>
  <c r="L151" i="5"/>
  <c r="K151" i="5"/>
  <c r="J151" i="5"/>
  <c r="I151" i="5"/>
  <c r="H151" i="5"/>
  <c r="G151" i="5"/>
  <c r="F151" i="5"/>
  <c r="E151" i="5"/>
  <c r="AA150" i="5"/>
  <c r="X150" i="5"/>
  <c r="U150" i="5"/>
  <c r="T150" i="5"/>
  <c r="Y150" i="5" s="1"/>
  <c r="S150" i="5"/>
  <c r="R150" i="5"/>
  <c r="Q150" i="5"/>
  <c r="P150" i="5"/>
  <c r="Z150" i="5" s="1"/>
  <c r="O150" i="5"/>
  <c r="N150" i="5"/>
  <c r="M150" i="5"/>
  <c r="W150" i="5" s="1"/>
  <c r="L150" i="5"/>
  <c r="V150" i="5" s="1"/>
  <c r="K150" i="5"/>
  <c r="I150" i="5"/>
  <c r="H150" i="5"/>
  <c r="J150" i="5" s="1"/>
  <c r="G150" i="5"/>
  <c r="F150" i="5" s="1"/>
  <c r="E150" i="5"/>
  <c r="AA149" i="5"/>
  <c r="W149" i="5"/>
  <c r="U149" i="5"/>
  <c r="T149" i="5"/>
  <c r="S149" i="5"/>
  <c r="X149" i="5" s="1"/>
  <c r="R149" i="5"/>
  <c r="Q149" i="5"/>
  <c r="P149" i="5"/>
  <c r="Z149" i="5" s="1"/>
  <c r="O149" i="5"/>
  <c r="N149" i="5"/>
  <c r="M149" i="5"/>
  <c r="L149" i="5"/>
  <c r="V149" i="5" s="1"/>
  <c r="K149" i="5"/>
  <c r="I149" i="5"/>
  <c r="H149" i="5"/>
  <c r="J149" i="5" s="1"/>
  <c r="G149" i="5"/>
  <c r="E149" i="5"/>
  <c r="AA148" i="5"/>
  <c r="Z148" i="5"/>
  <c r="W148" i="5"/>
  <c r="V148" i="5"/>
  <c r="U148" i="5"/>
  <c r="T148" i="5"/>
  <c r="S148" i="5"/>
  <c r="R148" i="5"/>
  <c r="Q148" i="5"/>
  <c r="P148" i="5"/>
  <c r="O148" i="5"/>
  <c r="Y148" i="5" s="1"/>
  <c r="N148" i="5"/>
  <c r="M148" i="5"/>
  <c r="L148" i="5"/>
  <c r="K148" i="5"/>
  <c r="J148" i="5"/>
  <c r="I148" i="5"/>
  <c r="H148" i="5"/>
  <c r="G148" i="5"/>
  <c r="F148" i="5" s="1"/>
  <c r="E148" i="5"/>
  <c r="AA147" i="5"/>
  <c r="Y147" i="5"/>
  <c r="V147" i="5"/>
  <c r="U147" i="5"/>
  <c r="Z147" i="5" s="1"/>
  <c r="T147" i="5"/>
  <c r="S147" i="5"/>
  <c r="R147" i="5"/>
  <c r="Q147" i="5"/>
  <c r="P147" i="5"/>
  <c r="O147" i="5"/>
  <c r="N147" i="5"/>
  <c r="X147" i="5" s="1"/>
  <c r="M147" i="5"/>
  <c r="L147" i="5"/>
  <c r="K147" i="5"/>
  <c r="J147" i="5"/>
  <c r="I147" i="5"/>
  <c r="H147" i="5"/>
  <c r="G147" i="5"/>
  <c r="F147" i="5"/>
  <c r="E147" i="5"/>
  <c r="AA146" i="5"/>
  <c r="X146" i="5"/>
  <c r="U146" i="5"/>
  <c r="T146" i="5"/>
  <c r="Y146" i="5" s="1"/>
  <c r="S146" i="5"/>
  <c r="R146" i="5"/>
  <c r="Q146" i="5"/>
  <c r="P146" i="5"/>
  <c r="O146" i="5"/>
  <c r="N146" i="5"/>
  <c r="M146" i="5"/>
  <c r="W146" i="5" s="1"/>
  <c r="L146" i="5"/>
  <c r="K146" i="5"/>
  <c r="I146" i="5"/>
  <c r="H146" i="5"/>
  <c r="J146" i="5" s="1"/>
  <c r="G146" i="5"/>
  <c r="E146" i="5"/>
  <c r="AA145" i="5"/>
  <c r="W145" i="5"/>
  <c r="U145" i="5"/>
  <c r="T145" i="5"/>
  <c r="S145" i="5"/>
  <c r="X145" i="5" s="1"/>
  <c r="R145" i="5"/>
  <c r="Q145" i="5"/>
  <c r="P145" i="5"/>
  <c r="Z145" i="5" s="1"/>
  <c r="O145" i="5"/>
  <c r="N145" i="5"/>
  <c r="M145" i="5"/>
  <c r="L145" i="5"/>
  <c r="V145" i="5" s="1"/>
  <c r="K145" i="5"/>
  <c r="I145" i="5"/>
  <c r="H145" i="5"/>
  <c r="J145" i="5" s="1"/>
  <c r="G145" i="5"/>
  <c r="F145" i="5" s="1"/>
  <c r="E145" i="5"/>
  <c r="AA144" i="5"/>
  <c r="Z144" i="5"/>
  <c r="W144" i="5"/>
  <c r="V144" i="5"/>
  <c r="U144" i="5"/>
  <c r="T144" i="5"/>
  <c r="S144" i="5"/>
  <c r="R144" i="5"/>
  <c r="Q144" i="5"/>
  <c r="P144" i="5"/>
  <c r="O144" i="5"/>
  <c r="Y144" i="5" s="1"/>
  <c r="N144" i="5"/>
  <c r="M144" i="5"/>
  <c r="L144" i="5"/>
  <c r="K144" i="5"/>
  <c r="J144" i="5"/>
  <c r="I144" i="5"/>
  <c r="H144" i="5"/>
  <c r="G144" i="5"/>
  <c r="F144" i="5" s="1"/>
  <c r="E144" i="5"/>
  <c r="AA143" i="5"/>
  <c r="Z143" i="5"/>
  <c r="Y143" i="5"/>
  <c r="V143" i="5"/>
  <c r="U143" i="5"/>
  <c r="T143" i="5"/>
  <c r="S143" i="5"/>
  <c r="R143" i="5"/>
  <c r="Q143" i="5"/>
  <c r="P143" i="5"/>
  <c r="O143" i="5"/>
  <c r="N143" i="5"/>
  <c r="X143" i="5" s="1"/>
  <c r="M143" i="5"/>
  <c r="L143" i="5"/>
  <c r="K143" i="5"/>
  <c r="J143" i="5"/>
  <c r="I143" i="5"/>
  <c r="H143" i="5"/>
  <c r="G143" i="5"/>
  <c r="F143" i="5"/>
  <c r="E143" i="5"/>
  <c r="AA142" i="5"/>
  <c r="X142" i="5"/>
  <c r="U142" i="5"/>
  <c r="T142" i="5"/>
  <c r="Y142" i="5" s="1"/>
  <c r="S142" i="5"/>
  <c r="R142" i="5"/>
  <c r="Q142" i="5"/>
  <c r="P142" i="5"/>
  <c r="Z142" i="5" s="1"/>
  <c r="O142" i="5"/>
  <c r="N142" i="5"/>
  <c r="M142" i="5"/>
  <c r="W142" i="5" s="1"/>
  <c r="L142" i="5"/>
  <c r="V142" i="5" s="1"/>
  <c r="K142" i="5"/>
  <c r="I142" i="5"/>
  <c r="H142" i="5"/>
  <c r="J142" i="5" s="1"/>
  <c r="G142" i="5"/>
  <c r="F142" i="5" s="1"/>
  <c r="E142" i="5"/>
  <c r="AA141" i="5"/>
  <c r="W141" i="5"/>
  <c r="U141" i="5"/>
  <c r="T141" i="5"/>
  <c r="S141" i="5"/>
  <c r="X141" i="5" s="1"/>
  <c r="R141" i="5"/>
  <c r="Q141" i="5"/>
  <c r="P141" i="5"/>
  <c r="Z141" i="5" s="1"/>
  <c r="O141" i="5"/>
  <c r="N141" i="5"/>
  <c r="M141" i="5"/>
  <c r="L141" i="5"/>
  <c r="V141" i="5" s="1"/>
  <c r="K141" i="5"/>
  <c r="I141" i="5"/>
  <c r="H141" i="5"/>
  <c r="J141" i="5" s="1"/>
  <c r="G141" i="5"/>
  <c r="E141" i="5"/>
  <c r="AA140" i="5"/>
  <c r="Z140" i="5"/>
  <c r="W140" i="5"/>
  <c r="V140" i="5"/>
  <c r="U140" i="5"/>
  <c r="T140" i="5"/>
  <c r="S140" i="5"/>
  <c r="R140" i="5"/>
  <c r="Q140" i="5"/>
  <c r="P140" i="5"/>
  <c r="O140" i="5"/>
  <c r="Y140" i="5" s="1"/>
  <c r="N140" i="5"/>
  <c r="M140" i="5"/>
  <c r="L140" i="5"/>
  <c r="K140" i="5"/>
  <c r="J140" i="5"/>
  <c r="I140" i="5"/>
  <c r="H140" i="5"/>
  <c r="G140" i="5"/>
  <c r="F140" i="5" s="1"/>
  <c r="E140" i="5"/>
  <c r="AA139" i="5"/>
  <c r="Y139" i="5"/>
  <c r="V139" i="5"/>
  <c r="U139" i="5"/>
  <c r="Z139" i="5" s="1"/>
  <c r="T139" i="5"/>
  <c r="S139" i="5"/>
  <c r="R139" i="5"/>
  <c r="Q139" i="5"/>
  <c r="P139" i="5"/>
  <c r="O139" i="5"/>
  <c r="N139" i="5"/>
  <c r="X139" i="5" s="1"/>
  <c r="M139" i="5"/>
  <c r="L139" i="5"/>
  <c r="K139" i="5"/>
  <c r="J139" i="5"/>
  <c r="I139" i="5"/>
  <c r="H139" i="5"/>
  <c r="G139" i="5"/>
  <c r="F139" i="5"/>
  <c r="E139" i="5"/>
  <c r="AA138" i="5"/>
  <c r="X138" i="5"/>
  <c r="U138" i="5"/>
  <c r="T138" i="5"/>
  <c r="Y138" i="5" s="1"/>
  <c r="S138" i="5"/>
  <c r="R138" i="5"/>
  <c r="Q138" i="5"/>
  <c r="P138" i="5"/>
  <c r="O138" i="5"/>
  <c r="N138" i="5"/>
  <c r="M138" i="5"/>
  <c r="W138" i="5" s="1"/>
  <c r="L138" i="5"/>
  <c r="K138" i="5"/>
  <c r="I138" i="5"/>
  <c r="H138" i="5"/>
  <c r="J138" i="5" s="1"/>
  <c r="G138" i="5"/>
  <c r="E138" i="5"/>
  <c r="AA137" i="5"/>
  <c r="W137" i="5"/>
  <c r="U137" i="5"/>
  <c r="T137" i="5"/>
  <c r="S137" i="5"/>
  <c r="X137" i="5" s="1"/>
  <c r="R137" i="5"/>
  <c r="Q137" i="5"/>
  <c r="P137" i="5"/>
  <c r="Z137" i="5" s="1"/>
  <c r="O137" i="5"/>
  <c r="N137" i="5"/>
  <c r="M137" i="5"/>
  <c r="L137" i="5"/>
  <c r="V137" i="5" s="1"/>
  <c r="K137" i="5"/>
  <c r="I137" i="5"/>
  <c r="H137" i="5"/>
  <c r="J137" i="5" s="1"/>
  <c r="G137" i="5"/>
  <c r="E137" i="5"/>
  <c r="AA136" i="5"/>
  <c r="Z136" i="5"/>
  <c r="W136" i="5"/>
  <c r="V136" i="5"/>
  <c r="U136" i="5"/>
  <c r="T136" i="5"/>
  <c r="S136" i="5"/>
  <c r="R136" i="5"/>
  <c r="Q136" i="5"/>
  <c r="P136" i="5"/>
  <c r="O136" i="5"/>
  <c r="Y136" i="5" s="1"/>
  <c r="N136" i="5"/>
  <c r="M136" i="5"/>
  <c r="L136" i="5"/>
  <c r="K136" i="5"/>
  <c r="J136" i="5"/>
  <c r="I136" i="5"/>
  <c r="H136" i="5"/>
  <c r="G136" i="5"/>
  <c r="F136" i="5" s="1"/>
  <c r="E136" i="5"/>
  <c r="AA135" i="5"/>
  <c r="Z135" i="5"/>
  <c r="Y135" i="5"/>
  <c r="V135" i="5"/>
  <c r="U135" i="5"/>
  <c r="T135" i="5"/>
  <c r="S135" i="5"/>
  <c r="R135" i="5"/>
  <c r="Q135" i="5"/>
  <c r="P135" i="5"/>
  <c r="O135" i="5"/>
  <c r="N135" i="5"/>
  <c r="X135" i="5" s="1"/>
  <c r="M135" i="5"/>
  <c r="L135" i="5"/>
  <c r="K135" i="5"/>
  <c r="J135" i="5"/>
  <c r="I135" i="5"/>
  <c r="H135" i="5"/>
  <c r="G135" i="5"/>
  <c r="F135" i="5"/>
  <c r="E135" i="5"/>
  <c r="AA134" i="5"/>
  <c r="X134" i="5"/>
  <c r="U134" i="5"/>
  <c r="T134" i="5"/>
  <c r="Y134" i="5" s="1"/>
  <c r="S134" i="5"/>
  <c r="R134" i="5"/>
  <c r="Q134" i="5"/>
  <c r="P134" i="5"/>
  <c r="Z134" i="5" s="1"/>
  <c r="O134" i="5"/>
  <c r="N134" i="5"/>
  <c r="M134" i="5"/>
  <c r="W134" i="5" s="1"/>
  <c r="L134" i="5"/>
  <c r="V134" i="5" s="1"/>
  <c r="K134" i="5"/>
  <c r="I134" i="5"/>
  <c r="H134" i="5"/>
  <c r="J134" i="5" s="1"/>
  <c r="G134" i="5"/>
  <c r="F134" i="5" s="1"/>
  <c r="E134" i="5"/>
  <c r="AA133" i="5"/>
  <c r="W133" i="5"/>
  <c r="U133" i="5"/>
  <c r="T133" i="5"/>
  <c r="S133" i="5"/>
  <c r="X133" i="5" s="1"/>
  <c r="R133" i="5"/>
  <c r="Q133" i="5"/>
  <c r="P133" i="5"/>
  <c r="Z133" i="5" s="1"/>
  <c r="O133" i="5"/>
  <c r="N133" i="5"/>
  <c r="M133" i="5"/>
  <c r="L133" i="5"/>
  <c r="V133" i="5" s="1"/>
  <c r="K133" i="5"/>
  <c r="I133" i="5"/>
  <c r="H133" i="5"/>
  <c r="J133" i="5" s="1"/>
  <c r="G133" i="5"/>
  <c r="E133" i="5"/>
  <c r="AA132" i="5"/>
  <c r="Z132" i="5"/>
  <c r="W132" i="5"/>
  <c r="V132" i="5"/>
  <c r="U132" i="5"/>
  <c r="T132" i="5"/>
  <c r="S132" i="5"/>
  <c r="R132" i="5"/>
  <c r="Q132" i="5"/>
  <c r="P132" i="5"/>
  <c r="O132" i="5"/>
  <c r="Y132" i="5" s="1"/>
  <c r="N132" i="5"/>
  <c r="M132" i="5"/>
  <c r="L132" i="5"/>
  <c r="K132" i="5"/>
  <c r="J132" i="5"/>
  <c r="I132" i="5"/>
  <c r="H132" i="5"/>
  <c r="G132" i="5"/>
  <c r="F132" i="5" s="1"/>
  <c r="E132" i="5"/>
  <c r="AA131" i="5"/>
  <c r="Y131" i="5"/>
  <c r="V131" i="5"/>
  <c r="U131" i="5"/>
  <c r="Z131" i="5" s="1"/>
  <c r="T131" i="5"/>
  <c r="S131" i="5"/>
  <c r="R131" i="5"/>
  <c r="Q131" i="5"/>
  <c r="P131" i="5"/>
  <c r="O131" i="5"/>
  <c r="N131" i="5"/>
  <c r="X131" i="5" s="1"/>
  <c r="M131" i="5"/>
  <c r="L131" i="5"/>
  <c r="K131" i="5"/>
  <c r="J131" i="5"/>
  <c r="I131" i="5"/>
  <c r="H131" i="5"/>
  <c r="G131" i="5"/>
  <c r="F131" i="5"/>
  <c r="E131" i="5"/>
  <c r="AA130" i="5"/>
  <c r="X130" i="5"/>
  <c r="U130" i="5"/>
  <c r="T130" i="5"/>
  <c r="Y130" i="5" s="1"/>
  <c r="S130" i="5"/>
  <c r="R130" i="5"/>
  <c r="Q130" i="5"/>
  <c r="P130" i="5"/>
  <c r="O130" i="5"/>
  <c r="N130" i="5"/>
  <c r="M130" i="5"/>
  <c r="W130" i="5" s="1"/>
  <c r="L130" i="5"/>
  <c r="K130" i="5"/>
  <c r="I130" i="5"/>
  <c r="H130" i="5"/>
  <c r="J130" i="5" s="1"/>
  <c r="G130" i="5"/>
  <c r="E130" i="5"/>
  <c r="AA129" i="5"/>
  <c r="W129" i="5"/>
  <c r="U129" i="5"/>
  <c r="T129" i="5"/>
  <c r="S129" i="5"/>
  <c r="X129" i="5" s="1"/>
  <c r="R129" i="5"/>
  <c r="Q129" i="5"/>
  <c r="P129" i="5"/>
  <c r="Z129" i="5" s="1"/>
  <c r="O129" i="5"/>
  <c r="N129" i="5"/>
  <c r="M129" i="5"/>
  <c r="L129" i="5"/>
  <c r="V129" i="5" s="1"/>
  <c r="K129" i="5"/>
  <c r="I129" i="5"/>
  <c r="H129" i="5"/>
  <c r="J129" i="5" s="1"/>
  <c r="G129" i="5"/>
  <c r="E129" i="5"/>
  <c r="AA128" i="5"/>
  <c r="Z128" i="5"/>
  <c r="W128" i="5"/>
  <c r="V128" i="5"/>
  <c r="U128" i="5"/>
  <c r="T128" i="5"/>
  <c r="S128" i="5"/>
  <c r="R128" i="5"/>
  <c r="Q128" i="5"/>
  <c r="P128" i="5"/>
  <c r="O128" i="5"/>
  <c r="Y128" i="5" s="1"/>
  <c r="N128" i="5"/>
  <c r="M128" i="5"/>
  <c r="L128" i="5"/>
  <c r="K128" i="5"/>
  <c r="J128" i="5"/>
  <c r="I128" i="5"/>
  <c r="H128" i="5"/>
  <c r="G128" i="5"/>
  <c r="F128" i="5" s="1"/>
  <c r="E128" i="5"/>
  <c r="AA127" i="5"/>
  <c r="Z127" i="5"/>
  <c r="Y127" i="5"/>
  <c r="V127" i="5"/>
  <c r="U127" i="5"/>
  <c r="T127" i="5"/>
  <c r="S127" i="5"/>
  <c r="R127" i="5"/>
  <c r="Q127" i="5"/>
  <c r="P127" i="5"/>
  <c r="O127" i="5"/>
  <c r="N127" i="5"/>
  <c r="X127" i="5" s="1"/>
  <c r="M127" i="5"/>
  <c r="L127" i="5"/>
  <c r="K127" i="5"/>
  <c r="J127" i="5"/>
  <c r="I127" i="5"/>
  <c r="H127" i="5"/>
  <c r="G127" i="5"/>
  <c r="F127" i="5"/>
  <c r="E127" i="5"/>
  <c r="AA126" i="5"/>
  <c r="X126" i="5"/>
  <c r="U126" i="5"/>
  <c r="T126" i="5"/>
  <c r="Y126" i="5" s="1"/>
  <c r="S126" i="5"/>
  <c r="R126" i="5"/>
  <c r="Q126" i="5"/>
  <c r="P126" i="5"/>
  <c r="Z126" i="5" s="1"/>
  <c r="O126" i="5"/>
  <c r="N126" i="5"/>
  <c r="M126" i="5"/>
  <c r="W126" i="5" s="1"/>
  <c r="L126" i="5"/>
  <c r="V126" i="5" s="1"/>
  <c r="K126" i="5"/>
  <c r="I126" i="5"/>
  <c r="H126" i="5"/>
  <c r="J126" i="5" s="1"/>
  <c r="G126" i="5"/>
  <c r="F126" i="5" s="1"/>
  <c r="E126" i="5"/>
  <c r="AA125" i="5"/>
  <c r="W125" i="5"/>
  <c r="U125" i="5"/>
  <c r="T125" i="5"/>
  <c r="S125" i="5"/>
  <c r="X125" i="5" s="1"/>
  <c r="R125" i="5"/>
  <c r="Q125" i="5"/>
  <c r="P125" i="5"/>
  <c r="Z125" i="5" s="1"/>
  <c r="O125" i="5"/>
  <c r="N125" i="5"/>
  <c r="M125" i="5"/>
  <c r="L125" i="5"/>
  <c r="V125" i="5" s="1"/>
  <c r="K125" i="5"/>
  <c r="I125" i="5"/>
  <c r="H125" i="5"/>
  <c r="J125" i="5" s="1"/>
  <c r="G125" i="5"/>
  <c r="E125" i="5"/>
  <c r="AA124" i="5"/>
  <c r="Z124" i="5"/>
  <c r="W124" i="5"/>
  <c r="V124" i="5"/>
  <c r="U124" i="5"/>
  <c r="T124" i="5"/>
  <c r="S124" i="5"/>
  <c r="R124" i="5"/>
  <c r="Q124" i="5"/>
  <c r="P124" i="5"/>
  <c r="O124" i="5"/>
  <c r="Y124" i="5" s="1"/>
  <c r="N124" i="5"/>
  <c r="M124" i="5"/>
  <c r="L124" i="5"/>
  <c r="K124" i="5"/>
  <c r="J124" i="5"/>
  <c r="I124" i="5"/>
  <c r="H124" i="5"/>
  <c r="G124" i="5"/>
  <c r="F124" i="5" s="1"/>
  <c r="E124" i="5"/>
  <c r="AA123" i="5"/>
  <c r="Y123" i="5"/>
  <c r="V123" i="5"/>
  <c r="U123" i="5"/>
  <c r="Z123" i="5" s="1"/>
  <c r="T123" i="5"/>
  <c r="S123" i="5"/>
  <c r="R123" i="5"/>
  <c r="Q123" i="5"/>
  <c r="P123" i="5"/>
  <c r="O123" i="5"/>
  <c r="N123" i="5"/>
  <c r="X123" i="5" s="1"/>
  <c r="M123" i="5"/>
  <c r="L123" i="5"/>
  <c r="K123" i="5"/>
  <c r="J123" i="5"/>
  <c r="I123" i="5"/>
  <c r="H123" i="5"/>
  <c r="G123" i="5"/>
  <c r="F123" i="5"/>
  <c r="E123" i="5"/>
  <c r="AA122" i="5"/>
  <c r="X122" i="5"/>
  <c r="U122" i="5"/>
  <c r="T122" i="5"/>
  <c r="Y122" i="5" s="1"/>
  <c r="S122" i="5"/>
  <c r="R122" i="5"/>
  <c r="Q122" i="5"/>
  <c r="P122" i="5"/>
  <c r="O122" i="5"/>
  <c r="N122" i="5"/>
  <c r="M122" i="5"/>
  <c r="W122" i="5" s="1"/>
  <c r="L122" i="5"/>
  <c r="K122" i="5"/>
  <c r="I122" i="5"/>
  <c r="H122" i="5"/>
  <c r="J122" i="5" s="1"/>
  <c r="G122" i="5"/>
  <c r="E122" i="5"/>
  <c r="AA121" i="5"/>
  <c r="W121" i="5"/>
  <c r="U121" i="5"/>
  <c r="T121" i="5"/>
  <c r="S121" i="5"/>
  <c r="X121" i="5" s="1"/>
  <c r="R121" i="5"/>
  <c r="Q121" i="5"/>
  <c r="P121" i="5"/>
  <c r="Z121" i="5" s="1"/>
  <c r="O121" i="5"/>
  <c r="N121" i="5"/>
  <c r="M121" i="5"/>
  <c r="L121" i="5"/>
  <c r="V121" i="5" s="1"/>
  <c r="K121" i="5"/>
  <c r="I121" i="5"/>
  <c r="H121" i="5"/>
  <c r="J121" i="5" s="1"/>
  <c r="G121" i="5"/>
  <c r="E121" i="5"/>
  <c r="AA120" i="5"/>
  <c r="Z120" i="5"/>
  <c r="W120" i="5"/>
  <c r="V120" i="5"/>
  <c r="U120" i="5"/>
  <c r="T120" i="5"/>
  <c r="S120" i="5"/>
  <c r="R120" i="5"/>
  <c r="Q120" i="5"/>
  <c r="P120" i="5"/>
  <c r="O120" i="5"/>
  <c r="Y120" i="5" s="1"/>
  <c r="N120" i="5"/>
  <c r="M120" i="5"/>
  <c r="L120" i="5"/>
  <c r="K120" i="5"/>
  <c r="J120" i="5"/>
  <c r="I120" i="5"/>
  <c r="H120" i="5"/>
  <c r="G120" i="5"/>
  <c r="F120" i="5" s="1"/>
  <c r="E120" i="5"/>
  <c r="AA119" i="5"/>
  <c r="Z119" i="5"/>
  <c r="Y119" i="5"/>
  <c r="V119" i="5"/>
  <c r="U119" i="5"/>
  <c r="T119" i="5"/>
  <c r="S119" i="5"/>
  <c r="R119" i="5"/>
  <c r="Q119" i="5"/>
  <c r="P119" i="5"/>
  <c r="O119" i="5"/>
  <c r="N119" i="5"/>
  <c r="X119" i="5" s="1"/>
  <c r="M119" i="5"/>
  <c r="L119" i="5"/>
  <c r="K119" i="5"/>
  <c r="J119" i="5"/>
  <c r="I119" i="5"/>
  <c r="H119" i="5"/>
  <c r="G119" i="5"/>
  <c r="F119" i="5"/>
  <c r="E119" i="5"/>
  <c r="AA118" i="5"/>
  <c r="X118" i="5"/>
  <c r="U118" i="5"/>
  <c r="T118" i="5"/>
  <c r="Y118" i="5" s="1"/>
  <c r="S118" i="5"/>
  <c r="R118" i="5"/>
  <c r="Q118" i="5"/>
  <c r="P118" i="5"/>
  <c r="Z118" i="5" s="1"/>
  <c r="O118" i="5"/>
  <c r="N118" i="5"/>
  <c r="M118" i="5"/>
  <c r="W118" i="5" s="1"/>
  <c r="L118" i="5"/>
  <c r="V118" i="5" s="1"/>
  <c r="K118" i="5"/>
  <c r="I118" i="5"/>
  <c r="H118" i="5"/>
  <c r="J118" i="5" s="1"/>
  <c r="G118" i="5"/>
  <c r="F118" i="5" s="1"/>
  <c r="E118" i="5"/>
  <c r="AA117" i="5"/>
  <c r="W117" i="5"/>
  <c r="U117" i="5"/>
  <c r="T117" i="5"/>
  <c r="S117" i="5"/>
  <c r="X117" i="5" s="1"/>
  <c r="R117" i="5"/>
  <c r="Q117" i="5"/>
  <c r="P117" i="5"/>
  <c r="Z117" i="5" s="1"/>
  <c r="O117" i="5"/>
  <c r="N117" i="5"/>
  <c r="M117" i="5"/>
  <c r="L117" i="5"/>
  <c r="V117" i="5" s="1"/>
  <c r="K117" i="5"/>
  <c r="I117" i="5"/>
  <c r="H117" i="5"/>
  <c r="J117" i="5" s="1"/>
  <c r="G117" i="5"/>
  <c r="E117" i="5"/>
  <c r="AA116" i="5"/>
  <c r="Z116" i="5"/>
  <c r="W116" i="5"/>
  <c r="V116" i="5"/>
  <c r="U116" i="5"/>
  <c r="T116" i="5"/>
  <c r="S116" i="5"/>
  <c r="R116" i="5"/>
  <c r="Q116" i="5"/>
  <c r="P116" i="5"/>
  <c r="O116" i="5"/>
  <c r="Y116" i="5" s="1"/>
  <c r="N116" i="5"/>
  <c r="M116" i="5"/>
  <c r="L116" i="5"/>
  <c r="K116" i="5"/>
  <c r="J116" i="5"/>
  <c r="I116" i="5"/>
  <c r="H116" i="5"/>
  <c r="G116" i="5"/>
  <c r="F116" i="5" s="1"/>
  <c r="E116" i="5"/>
  <c r="AA115" i="5"/>
  <c r="Y115" i="5"/>
  <c r="V115" i="5"/>
  <c r="U115" i="5"/>
  <c r="Z115" i="5" s="1"/>
  <c r="T115" i="5"/>
  <c r="S115" i="5"/>
  <c r="R115" i="5"/>
  <c r="Q115" i="5"/>
  <c r="P115" i="5"/>
  <c r="O115" i="5"/>
  <c r="N115" i="5"/>
  <c r="X115" i="5" s="1"/>
  <c r="M115" i="5"/>
  <c r="L115" i="5"/>
  <c r="K115" i="5"/>
  <c r="J115" i="5"/>
  <c r="I115" i="5"/>
  <c r="H115" i="5"/>
  <c r="G115" i="5"/>
  <c r="F115" i="5"/>
  <c r="E115" i="5"/>
  <c r="AA114" i="5"/>
  <c r="X114" i="5"/>
  <c r="U114" i="5"/>
  <c r="T114" i="5"/>
  <c r="Y114" i="5" s="1"/>
  <c r="S114" i="5"/>
  <c r="R114" i="5"/>
  <c r="Q114" i="5"/>
  <c r="P114" i="5"/>
  <c r="O114" i="5"/>
  <c r="N114" i="5"/>
  <c r="M114" i="5"/>
  <c r="W114" i="5" s="1"/>
  <c r="L114" i="5"/>
  <c r="K114" i="5"/>
  <c r="I114" i="5"/>
  <c r="H114" i="5"/>
  <c r="J114" i="5" s="1"/>
  <c r="G114" i="5"/>
  <c r="E114" i="5"/>
  <c r="AA113" i="5"/>
  <c r="W113" i="5"/>
  <c r="U113" i="5"/>
  <c r="T113" i="5"/>
  <c r="S113" i="5"/>
  <c r="X113" i="5" s="1"/>
  <c r="R113" i="5"/>
  <c r="Q113" i="5"/>
  <c r="P113" i="5"/>
  <c r="Z113" i="5" s="1"/>
  <c r="O113" i="5"/>
  <c r="N113" i="5"/>
  <c r="M113" i="5"/>
  <c r="L113" i="5"/>
  <c r="V113" i="5" s="1"/>
  <c r="K113" i="5"/>
  <c r="I113" i="5"/>
  <c r="H113" i="5"/>
  <c r="J113" i="5" s="1"/>
  <c r="G113" i="5"/>
  <c r="F113" i="5" s="1"/>
  <c r="E113" i="5"/>
  <c r="AA112" i="5"/>
  <c r="Z112" i="5"/>
  <c r="W112" i="5"/>
  <c r="V112" i="5"/>
  <c r="U112" i="5"/>
  <c r="T112" i="5"/>
  <c r="S112" i="5"/>
  <c r="R112" i="5"/>
  <c r="Q112" i="5"/>
  <c r="P112" i="5"/>
  <c r="O112" i="5"/>
  <c r="Y112" i="5" s="1"/>
  <c r="N112" i="5"/>
  <c r="M112" i="5"/>
  <c r="L112" i="5"/>
  <c r="K112" i="5"/>
  <c r="J112" i="5"/>
  <c r="I112" i="5"/>
  <c r="H112" i="5"/>
  <c r="G112" i="5"/>
  <c r="F112" i="5" s="1"/>
  <c r="E112" i="5"/>
  <c r="AA111" i="5"/>
  <c r="Z111" i="5"/>
  <c r="Y111" i="5"/>
  <c r="V111" i="5"/>
  <c r="U111" i="5"/>
  <c r="T111" i="5"/>
  <c r="S111" i="5"/>
  <c r="R111" i="5"/>
  <c r="Q111" i="5"/>
  <c r="P111" i="5"/>
  <c r="O111" i="5"/>
  <c r="N111" i="5"/>
  <c r="X111" i="5" s="1"/>
  <c r="M111" i="5"/>
  <c r="L111" i="5"/>
  <c r="K111" i="5"/>
  <c r="J111" i="5"/>
  <c r="I111" i="5"/>
  <c r="H111" i="5"/>
  <c r="G111" i="5"/>
  <c r="F111" i="5"/>
  <c r="E111" i="5"/>
  <c r="AA110" i="5"/>
  <c r="X110" i="5"/>
  <c r="U110" i="5"/>
  <c r="T110" i="5"/>
  <c r="Y110" i="5" s="1"/>
  <c r="S110" i="5"/>
  <c r="R110" i="5"/>
  <c r="Q110" i="5"/>
  <c r="P110" i="5"/>
  <c r="Z110" i="5" s="1"/>
  <c r="O110" i="5"/>
  <c r="N110" i="5"/>
  <c r="M110" i="5"/>
  <c r="W110" i="5" s="1"/>
  <c r="L110" i="5"/>
  <c r="V110" i="5" s="1"/>
  <c r="K110" i="5"/>
  <c r="I110" i="5"/>
  <c r="H110" i="5"/>
  <c r="J110" i="5" s="1"/>
  <c r="G110" i="5"/>
  <c r="F110" i="5" s="1"/>
  <c r="E110" i="5"/>
  <c r="AA109" i="5"/>
  <c r="W109" i="5"/>
  <c r="U109" i="5"/>
  <c r="T109" i="5"/>
  <c r="S109" i="5"/>
  <c r="X109" i="5" s="1"/>
  <c r="R109" i="5"/>
  <c r="Q109" i="5"/>
  <c r="P109" i="5"/>
  <c r="Z109" i="5" s="1"/>
  <c r="O109" i="5"/>
  <c r="N109" i="5"/>
  <c r="M109" i="5"/>
  <c r="L109" i="5"/>
  <c r="V109" i="5" s="1"/>
  <c r="K109" i="5"/>
  <c r="I109" i="5"/>
  <c r="H109" i="5"/>
  <c r="J109" i="5" s="1"/>
  <c r="G109" i="5"/>
  <c r="E109" i="5"/>
  <c r="AA108" i="5"/>
  <c r="Z108" i="5"/>
  <c r="W108" i="5"/>
  <c r="V108" i="5"/>
  <c r="U108" i="5"/>
  <c r="T108" i="5"/>
  <c r="S108" i="5"/>
  <c r="R108" i="5"/>
  <c r="Q108" i="5"/>
  <c r="P108" i="5"/>
  <c r="O108" i="5"/>
  <c r="Y108" i="5" s="1"/>
  <c r="N108" i="5"/>
  <c r="M108" i="5"/>
  <c r="L108" i="5"/>
  <c r="K108" i="5"/>
  <c r="J108" i="5"/>
  <c r="I108" i="5"/>
  <c r="H108" i="5"/>
  <c r="G108" i="5"/>
  <c r="F108" i="5" s="1"/>
  <c r="E108" i="5"/>
  <c r="AA107" i="5"/>
  <c r="Y107" i="5"/>
  <c r="V107" i="5"/>
  <c r="U107" i="5"/>
  <c r="Z107" i="5" s="1"/>
  <c r="T107" i="5"/>
  <c r="S107" i="5"/>
  <c r="R107" i="5"/>
  <c r="Q107" i="5"/>
  <c r="P107" i="5"/>
  <c r="O107" i="5"/>
  <c r="N107" i="5"/>
  <c r="X107" i="5" s="1"/>
  <c r="M107" i="5"/>
  <c r="L107" i="5"/>
  <c r="K107" i="5"/>
  <c r="J107" i="5"/>
  <c r="I107" i="5"/>
  <c r="H107" i="5"/>
  <c r="G107" i="5"/>
  <c r="F107" i="5"/>
  <c r="E107" i="5"/>
  <c r="AA106" i="5"/>
  <c r="X106" i="5"/>
  <c r="U106" i="5"/>
  <c r="T106" i="5"/>
  <c r="Y106" i="5" s="1"/>
  <c r="S106" i="5"/>
  <c r="R106" i="5"/>
  <c r="Q106" i="5"/>
  <c r="P106" i="5"/>
  <c r="O106" i="5"/>
  <c r="N106" i="5"/>
  <c r="M106" i="5"/>
  <c r="W106" i="5" s="1"/>
  <c r="L106" i="5"/>
  <c r="K106" i="5"/>
  <c r="I106" i="5"/>
  <c r="H106" i="5"/>
  <c r="J106" i="5" s="1"/>
  <c r="G106" i="5"/>
  <c r="E106" i="5"/>
  <c r="AA105" i="5"/>
  <c r="W105" i="5"/>
  <c r="U105" i="5"/>
  <c r="T105" i="5"/>
  <c r="S105" i="5"/>
  <c r="X105" i="5" s="1"/>
  <c r="R105" i="5"/>
  <c r="Q105" i="5"/>
  <c r="P105" i="5"/>
  <c r="Z105" i="5" s="1"/>
  <c r="O105" i="5"/>
  <c r="N105" i="5"/>
  <c r="M105" i="5"/>
  <c r="L105" i="5"/>
  <c r="V105" i="5" s="1"/>
  <c r="K105" i="5"/>
  <c r="I105" i="5"/>
  <c r="H105" i="5"/>
  <c r="J105" i="5" s="1"/>
  <c r="G105" i="5"/>
  <c r="E105" i="5"/>
  <c r="AA104" i="5"/>
  <c r="Z104" i="5"/>
  <c r="W104" i="5"/>
  <c r="V104" i="5"/>
  <c r="U104" i="5"/>
  <c r="T104" i="5"/>
  <c r="S104" i="5"/>
  <c r="R104" i="5"/>
  <c r="Q104" i="5"/>
  <c r="P104" i="5"/>
  <c r="O104" i="5"/>
  <c r="Y104" i="5" s="1"/>
  <c r="N104" i="5"/>
  <c r="M104" i="5"/>
  <c r="L104" i="5"/>
  <c r="K104" i="5"/>
  <c r="J104" i="5"/>
  <c r="I104" i="5"/>
  <c r="H104" i="5"/>
  <c r="G104" i="5"/>
  <c r="F104" i="5" s="1"/>
  <c r="E104" i="5"/>
  <c r="AA103" i="5"/>
  <c r="Z103" i="5"/>
  <c r="Y103" i="5"/>
  <c r="V103" i="5"/>
  <c r="U103" i="5"/>
  <c r="T103" i="5"/>
  <c r="S103" i="5"/>
  <c r="R103" i="5"/>
  <c r="Q103" i="5"/>
  <c r="P103" i="5"/>
  <c r="O103" i="5"/>
  <c r="N103" i="5"/>
  <c r="X103" i="5" s="1"/>
  <c r="M103" i="5"/>
  <c r="L103" i="5"/>
  <c r="K103" i="5"/>
  <c r="J103" i="5"/>
  <c r="I103" i="5"/>
  <c r="H103" i="5"/>
  <c r="G103" i="5"/>
  <c r="F103" i="5"/>
  <c r="E103" i="5"/>
  <c r="AA102" i="5"/>
  <c r="X102" i="5"/>
  <c r="U102" i="5"/>
  <c r="T102" i="5"/>
  <c r="Y102" i="5" s="1"/>
  <c r="S102" i="5"/>
  <c r="R102" i="5"/>
  <c r="Q102" i="5"/>
  <c r="P102" i="5"/>
  <c r="Z102" i="5" s="1"/>
  <c r="O102" i="5"/>
  <c r="N102" i="5"/>
  <c r="M102" i="5"/>
  <c r="W102" i="5" s="1"/>
  <c r="L102" i="5"/>
  <c r="V102" i="5" s="1"/>
  <c r="K102" i="5"/>
  <c r="I102" i="5"/>
  <c r="H102" i="5"/>
  <c r="J102" i="5" s="1"/>
  <c r="G102" i="5"/>
  <c r="F102" i="5" s="1"/>
  <c r="E102" i="5"/>
  <c r="AA101" i="5"/>
  <c r="W101" i="5"/>
  <c r="U101" i="5"/>
  <c r="T101" i="5"/>
  <c r="S101" i="5"/>
  <c r="X101" i="5" s="1"/>
  <c r="R101" i="5"/>
  <c r="Q101" i="5"/>
  <c r="P101" i="5"/>
  <c r="Z101" i="5" s="1"/>
  <c r="O101" i="5"/>
  <c r="N101" i="5"/>
  <c r="M101" i="5"/>
  <c r="L101" i="5"/>
  <c r="V101" i="5" s="1"/>
  <c r="K101" i="5"/>
  <c r="I101" i="5"/>
  <c r="H101" i="5"/>
  <c r="J101" i="5" s="1"/>
  <c r="G101" i="5"/>
  <c r="E101" i="5"/>
  <c r="AA100" i="5"/>
  <c r="Z100" i="5"/>
  <c r="W100" i="5"/>
  <c r="V100" i="5"/>
  <c r="U100" i="5"/>
  <c r="T100" i="5"/>
  <c r="S100" i="5"/>
  <c r="R100" i="5"/>
  <c r="Q100" i="5"/>
  <c r="P100" i="5"/>
  <c r="O100" i="5"/>
  <c r="Y100" i="5" s="1"/>
  <c r="N100" i="5"/>
  <c r="M100" i="5"/>
  <c r="L100" i="5"/>
  <c r="K100" i="5"/>
  <c r="J100" i="5"/>
  <c r="I100" i="5"/>
  <c r="H100" i="5"/>
  <c r="G100" i="5"/>
  <c r="F100" i="5" s="1"/>
  <c r="E100" i="5"/>
  <c r="AA99" i="5"/>
  <c r="Y99" i="5"/>
  <c r="V99" i="5"/>
  <c r="U99" i="5"/>
  <c r="Z99" i="5" s="1"/>
  <c r="T99" i="5"/>
  <c r="S99" i="5"/>
  <c r="R99" i="5"/>
  <c r="Q99" i="5"/>
  <c r="P99" i="5"/>
  <c r="O99" i="5"/>
  <c r="N99" i="5"/>
  <c r="X99" i="5" s="1"/>
  <c r="M99" i="5"/>
  <c r="L99" i="5"/>
  <c r="K99" i="5"/>
  <c r="J99" i="5"/>
  <c r="I99" i="5"/>
  <c r="H99" i="5"/>
  <c r="G99" i="5"/>
  <c r="F99" i="5"/>
  <c r="E99" i="5"/>
  <c r="AA98" i="5"/>
  <c r="X98" i="5"/>
  <c r="U98" i="5"/>
  <c r="T98" i="5"/>
  <c r="Y98" i="5" s="1"/>
  <c r="S98" i="5"/>
  <c r="R98" i="5"/>
  <c r="Q98" i="5"/>
  <c r="P98" i="5"/>
  <c r="O98" i="5"/>
  <c r="N98" i="5"/>
  <c r="M98" i="5"/>
  <c r="W98" i="5" s="1"/>
  <c r="L98" i="5"/>
  <c r="K98" i="5"/>
  <c r="I98" i="5"/>
  <c r="H98" i="5"/>
  <c r="J98" i="5" s="1"/>
  <c r="G98" i="5"/>
  <c r="E98" i="5"/>
  <c r="AA97" i="5"/>
  <c r="W97" i="5"/>
  <c r="U97" i="5"/>
  <c r="T97" i="5"/>
  <c r="S97" i="5"/>
  <c r="X97" i="5" s="1"/>
  <c r="R97" i="5"/>
  <c r="Q97" i="5"/>
  <c r="P97" i="5"/>
  <c r="Z97" i="5" s="1"/>
  <c r="O97" i="5"/>
  <c r="N97" i="5"/>
  <c r="M97" i="5"/>
  <c r="L97" i="5"/>
  <c r="V97" i="5" s="1"/>
  <c r="K97" i="5"/>
  <c r="I97" i="5"/>
  <c r="H97" i="5"/>
  <c r="J97" i="5" s="1"/>
  <c r="G97" i="5"/>
  <c r="F97" i="5" s="1"/>
  <c r="E97" i="5"/>
  <c r="AA96" i="5"/>
  <c r="Z96" i="5"/>
  <c r="W96" i="5"/>
  <c r="V96" i="5"/>
  <c r="U96" i="5"/>
  <c r="T96" i="5"/>
  <c r="S96" i="5"/>
  <c r="R96" i="5"/>
  <c r="Q96" i="5"/>
  <c r="P96" i="5"/>
  <c r="O96" i="5"/>
  <c r="Y96" i="5" s="1"/>
  <c r="N96" i="5"/>
  <c r="M96" i="5"/>
  <c r="L96" i="5"/>
  <c r="K96" i="5"/>
  <c r="J96" i="5"/>
  <c r="I96" i="5"/>
  <c r="H96" i="5"/>
  <c r="G96" i="5"/>
  <c r="F96" i="5" s="1"/>
  <c r="E96" i="5"/>
  <c r="AA95" i="5"/>
  <c r="Z95" i="5"/>
  <c r="Y95" i="5"/>
  <c r="V95" i="5"/>
  <c r="U95" i="5"/>
  <c r="T95" i="5"/>
  <c r="S95" i="5"/>
  <c r="R95" i="5"/>
  <c r="Q95" i="5"/>
  <c r="P95" i="5"/>
  <c r="O95" i="5"/>
  <c r="N95" i="5"/>
  <c r="X95" i="5" s="1"/>
  <c r="M95" i="5"/>
  <c r="L95" i="5"/>
  <c r="K95" i="5"/>
  <c r="J95" i="5"/>
  <c r="I95" i="5"/>
  <c r="H95" i="5"/>
  <c r="G95" i="5"/>
  <c r="F95" i="5"/>
  <c r="E95" i="5"/>
  <c r="AA94" i="5"/>
  <c r="X94" i="5"/>
  <c r="U94" i="5"/>
  <c r="T94" i="5"/>
  <c r="Y94" i="5" s="1"/>
  <c r="S94" i="5"/>
  <c r="R94" i="5"/>
  <c r="Q94" i="5"/>
  <c r="P94" i="5"/>
  <c r="Z94" i="5" s="1"/>
  <c r="O94" i="5"/>
  <c r="N94" i="5"/>
  <c r="M94" i="5"/>
  <c r="W94" i="5" s="1"/>
  <c r="L94" i="5"/>
  <c r="V94" i="5" s="1"/>
  <c r="K94" i="5"/>
  <c r="I94" i="5"/>
  <c r="H94" i="5"/>
  <c r="J94" i="5" s="1"/>
  <c r="G94" i="5"/>
  <c r="F94" i="5" s="1"/>
  <c r="E94" i="5"/>
  <c r="AA93" i="5"/>
  <c r="W93" i="5"/>
  <c r="U93" i="5"/>
  <c r="T93" i="5"/>
  <c r="S93" i="5"/>
  <c r="X93" i="5" s="1"/>
  <c r="R93" i="5"/>
  <c r="Q93" i="5"/>
  <c r="P93" i="5"/>
  <c r="Z93" i="5" s="1"/>
  <c r="O93" i="5"/>
  <c r="N93" i="5"/>
  <c r="M93" i="5"/>
  <c r="L93" i="5"/>
  <c r="V93" i="5" s="1"/>
  <c r="K93" i="5"/>
  <c r="I93" i="5"/>
  <c r="H93" i="5"/>
  <c r="J93" i="5" s="1"/>
  <c r="G93" i="5"/>
  <c r="E93" i="5"/>
  <c r="AA92" i="5"/>
  <c r="Z92" i="5"/>
  <c r="W92" i="5"/>
  <c r="V92" i="5"/>
  <c r="U92" i="5"/>
  <c r="T92" i="5"/>
  <c r="S92" i="5"/>
  <c r="R92" i="5"/>
  <c r="Q92" i="5"/>
  <c r="P92" i="5"/>
  <c r="O92" i="5"/>
  <c r="Y92" i="5" s="1"/>
  <c r="N92" i="5"/>
  <c r="M92" i="5"/>
  <c r="L92" i="5"/>
  <c r="K92" i="5"/>
  <c r="J92" i="5"/>
  <c r="I92" i="5"/>
  <c r="H92" i="5"/>
  <c r="G92" i="5"/>
  <c r="F92" i="5" s="1"/>
  <c r="E92" i="5"/>
  <c r="AA91" i="5"/>
  <c r="Y91" i="5"/>
  <c r="V91" i="5"/>
  <c r="U91" i="5"/>
  <c r="Z91" i="5" s="1"/>
  <c r="T91" i="5"/>
  <c r="S91" i="5"/>
  <c r="R91" i="5"/>
  <c r="Q91" i="5"/>
  <c r="P91" i="5"/>
  <c r="O91" i="5"/>
  <c r="N91" i="5"/>
  <c r="X91" i="5" s="1"/>
  <c r="M91" i="5"/>
  <c r="L91" i="5"/>
  <c r="K91" i="5"/>
  <c r="J91" i="5"/>
  <c r="I91" i="5"/>
  <c r="H91" i="5"/>
  <c r="G91" i="5"/>
  <c r="F91" i="5"/>
  <c r="E91" i="5"/>
  <c r="AA90" i="5"/>
  <c r="X90" i="5"/>
  <c r="U90" i="5"/>
  <c r="T90" i="5"/>
  <c r="Y90" i="5" s="1"/>
  <c r="S90" i="5"/>
  <c r="R90" i="5"/>
  <c r="Q90" i="5"/>
  <c r="P90" i="5"/>
  <c r="O90" i="5"/>
  <c r="N90" i="5"/>
  <c r="M90" i="5"/>
  <c r="W90" i="5" s="1"/>
  <c r="L90" i="5"/>
  <c r="K90" i="5"/>
  <c r="I90" i="5"/>
  <c r="H90" i="5"/>
  <c r="J90" i="5" s="1"/>
  <c r="G90" i="5"/>
  <c r="E90" i="5"/>
  <c r="AA89" i="5"/>
  <c r="W89" i="5"/>
  <c r="U89" i="5"/>
  <c r="T89" i="5"/>
  <c r="S89" i="5"/>
  <c r="X89" i="5" s="1"/>
  <c r="R89" i="5"/>
  <c r="Q89" i="5"/>
  <c r="P89" i="5"/>
  <c r="Z89" i="5" s="1"/>
  <c r="O89" i="5"/>
  <c r="N89" i="5"/>
  <c r="M89" i="5"/>
  <c r="L89" i="5"/>
  <c r="V89" i="5" s="1"/>
  <c r="K89" i="5"/>
  <c r="I89" i="5"/>
  <c r="H89" i="5"/>
  <c r="J89" i="5" s="1"/>
  <c r="G89" i="5"/>
  <c r="E89" i="5"/>
  <c r="AA88" i="5"/>
  <c r="Z88" i="5"/>
  <c r="W88" i="5"/>
  <c r="V88" i="5"/>
  <c r="U88" i="5"/>
  <c r="T88" i="5"/>
  <c r="S88" i="5"/>
  <c r="R88" i="5"/>
  <c r="Q88" i="5"/>
  <c r="P88" i="5"/>
  <c r="O88" i="5"/>
  <c r="Y88" i="5" s="1"/>
  <c r="N88" i="5"/>
  <c r="M88" i="5"/>
  <c r="L88" i="5"/>
  <c r="K88" i="5"/>
  <c r="J88" i="5"/>
  <c r="I88" i="5"/>
  <c r="H88" i="5"/>
  <c r="G88" i="5"/>
  <c r="F88" i="5" s="1"/>
  <c r="E88" i="5"/>
  <c r="AA87" i="5"/>
  <c r="Z87" i="5"/>
  <c r="Y87" i="5"/>
  <c r="V87" i="5"/>
  <c r="U87" i="5"/>
  <c r="T87" i="5"/>
  <c r="S87" i="5"/>
  <c r="R87" i="5"/>
  <c r="Q87" i="5"/>
  <c r="P87" i="5"/>
  <c r="O87" i="5"/>
  <c r="N87" i="5"/>
  <c r="X87" i="5" s="1"/>
  <c r="M87" i="5"/>
  <c r="L87" i="5"/>
  <c r="K87" i="5"/>
  <c r="J87" i="5"/>
  <c r="I87" i="5"/>
  <c r="H87" i="5"/>
  <c r="G87" i="5"/>
  <c r="F87" i="5"/>
  <c r="E87" i="5"/>
  <c r="AA86" i="5"/>
  <c r="X86" i="5"/>
  <c r="U86" i="5"/>
  <c r="T86" i="5"/>
  <c r="Y86" i="5" s="1"/>
  <c r="S86" i="5"/>
  <c r="R86" i="5"/>
  <c r="Q86" i="5"/>
  <c r="P86" i="5"/>
  <c r="Z86" i="5" s="1"/>
  <c r="O86" i="5"/>
  <c r="N86" i="5"/>
  <c r="M86" i="5"/>
  <c r="W86" i="5" s="1"/>
  <c r="L86" i="5"/>
  <c r="V86" i="5" s="1"/>
  <c r="K86" i="5"/>
  <c r="I86" i="5"/>
  <c r="H86" i="5"/>
  <c r="J86" i="5" s="1"/>
  <c r="G86" i="5"/>
  <c r="F86" i="5" s="1"/>
  <c r="E86" i="5"/>
  <c r="AA85" i="5"/>
  <c r="W85" i="5"/>
  <c r="U85" i="5"/>
  <c r="T85" i="5"/>
  <c r="S85" i="5"/>
  <c r="X85" i="5" s="1"/>
  <c r="R85" i="5"/>
  <c r="Q85" i="5"/>
  <c r="P85" i="5"/>
  <c r="Z85" i="5" s="1"/>
  <c r="O85" i="5"/>
  <c r="N85" i="5"/>
  <c r="M85" i="5"/>
  <c r="L85" i="5"/>
  <c r="V85" i="5" s="1"/>
  <c r="K85" i="5"/>
  <c r="I85" i="5"/>
  <c r="H85" i="5"/>
  <c r="J85" i="5" s="1"/>
  <c r="G85" i="5"/>
  <c r="E85" i="5"/>
  <c r="AA84" i="5"/>
  <c r="Z84" i="5"/>
  <c r="W84" i="5"/>
  <c r="V84" i="5"/>
  <c r="U84" i="5"/>
  <c r="T84" i="5"/>
  <c r="S84" i="5"/>
  <c r="R84" i="5"/>
  <c r="Q84" i="5"/>
  <c r="P84" i="5"/>
  <c r="O84" i="5"/>
  <c r="Y84" i="5" s="1"/>
  <c r="N84" i="5"/>
  <c r="M84" i="5"/>
  <c r="L84" i="5"/>
  <c r="K84" i="5"/>
  <c r="J84" i="5"/>
  <c r="I84" i="5"/>
  <c r="H84" i="5"/>
  <c r="G84" i="5"/>
  <c r="F84" i="5" s="1"/>
  <c r="E84" i="5"/>
  <c r="AA83" i="5"/>
  <c r="Y83" i="5"/>
  <c r="V83" i="5"/>
  <c r="U83" i="5"/>
  <c r="Z83" i="5" s="1"/>
  <c r="T83" i="5"/>
  <c r="S83" i="5"/>
  <c r="R83" i="5"/>
  <c r="Q83" i="5"/>
  <c r="P83" i="5"/>
  <c r="O83" i="5"/>
  <c r="N83" i="5"/>
  <c r="X83" i="5" s="1"/>
  <c r="M83" i="5"/>
  <c r="L83" i="5"/>
  <c r="K83" i="5"/>
  <c r="J83" i="5"/>
  <c r="I83" i="5"/>
  <c r="H83" i="5"/>
  <c r="G83" i="5"/>
  <c r="F83" i="5"/>
  <c r="E83" i="5"/>
  <c r="AA82" i="5"/>
  <c r="W82" i="5"/>
  <c r="U82" i="5"/>
  <c r="T82" i="5"/>
  <c r="S82" i="5"/>
  <c r="X82" i="5" s="1"/>
  <c r="R82" i="5"/>
  <c r="Q82" i="5"/>
  <c r="P82" i="5"/>
  <c r="O82" i="5"/>
  <c r="Y82" i="5" s="1"/>
  <c r="N82" i="5"/>
  <c r="M82" i="5"/>
  <c r="L82" i="5"/>
  <c r="K82" i="5"/>
  <c r="I82" i="5"/>
  <c r="H82" i="5"/>
  <c r="J82" i="5" s="1"/>
  <c r="G82" i="5"/>
  <c r="E82" i="5"/>
  <c r="AA81" i="5"/>
  <c r="Z81" i="5"/>
  <c r="V81" i="5"/>
  <c r="U81" i="5"/>
  <c r="T81" i="5"/>
  <c r="S81" i="5"/>
  <c r="R81" i="5"/>
  <c r="W81" i="5" s="1"/>
  <c r="Q81" i="5"/>
  <c r="P81" i="5"/>
  <c r="O81" i="5"/>
  <c r="Y81" i="5" s="1"/>
  <c r="N81" i="5"/>
  <c r="X81" i="5" s="1"/>
  <c r="M81" i="5"/>
  <c r="L81" i="5"/>
  <c r="K81" i="5"/>
  <c r="J81" i="5"/>
  <c r="I81" i="5"/>
  <c r="H81" i="5"/>
  <c r="G81" i="5"/>
  <c r="F81" i="5"/>
  <c r="E81" i="5"/>
  <c r="AA80" i="5"/>
  <c r="Y80" i="5"/>
  <c r="U80" i="5"/>
  <c r="Z80" i="5" s="1"/>
  <c r="T80" i="5"/>
  <c r="S80" i="5"/>
  <c r="R80" i="5"/>
  <c r="Q80" i="5"/>
  <c r="V80" i="5" s="1"/>
  <c r="P80" i="5"/>
  <c r="O80" i="5"/>
  <c r="N80" i="5"/>
  <c r="M80" i="5"/>
  <c r="W80" i="5" s="1"/>
  <c r="L80" i="5"/>
  <c r="K80" i="5"/>
  <c r="J80" i="5"/>
  <c r="I80" i="5"/>
  <c r="H80" i="5"/>
  <c r="G80" i="5"/>
  <c r="F80" i="5" s="1"/>
  <c r="E80" i="5"/>
  <c r="AA79" i="5"/>
  <c r="V79" i="5"/>
  <c r="U79" i="5"/>
  <c r="Z79" i="5" s="1"/>
  <c r="T79" i="5"/>
  <c r="S79" i="5"/>
  <c r="X79" i="5" s="1"/>
  <c r="R79" i="5"/>
  <c r="Q79" i="5"/>
  <c r="P79" i="5"/>
  <c r="O79" i="5"/>
  <c r="Y79" i="5" s="1"/>
  <c r="N79" i="5"/>
  <c r="M79" i="5"/>
  <c r="L79" i="5"/>
  <c r="K79" i="5"/>
  <c r="J79" i="5"/>
  <c r="I79" i="5"/>
  <c r="H79" i="5"/>
  <c r="G79" i="5"/>
  <c r="F79" i="5" s="1"/>
  <c r="E79" i="5"/>
  <c r="AA78" i="5"/>
  <c r="Y78" i="5"/>
  <c r="V78" i="5"/>
  <c r="U78" i="5"/>
  <c r="Z78" i="5" s="1"/>
  <c r="T78" i="5"/>
  <c r="S78" i="5"/>
  <c r="R78" i="5"/>
  <c r="Q78" i="5"/>
  <c r="P78" i="5"/>
  <c r="O78" i="5"/>
  <c r="N78" i="5"/>
  <c r="X78" i="5" s="1"/>
  <c r="M78" i="5"/>
  <c r="L78" i="5"/>
  <c r="K78" i="5"/>
  <c r="J78" i="5"/>
  <c r="I78" i="5"/>
  <c r="H78" i="5"/>
  <c r="G78" i="5"/>
  <c r="F78" i="5"/>
  <c r="E78" i="5"/>
  <c r="AA77" i="5"/>
  <c r="X77" i="5"/>
  <c r="U77" i="5"/>
  <c r="T77" i="5"/>
  <c r="Y77" i="5" s="1"/>
  <c r="S77" i="5"/>
  <c r="R77" i="5"/>
  <c r="Q77" i="5"/>
  <c r="P77" i="5"/>
  <c r="O77" i="5"/>
  <c r="N77" i="5"/>
  <c r="M77" i="5"/>
  <c r="W77" i="5" s="1"/>
  <c r="L77" i="5"/>
  <c r="K77" i="5"/>
  <c r="I77" i="5"/>
  <c r="H77" i="5"/>
  <c r="J77" i="5" s="1"/>
  <c r="G77" i="5"/>
  <c r="E77" i="5"/>
  <c r="AA76" i="5"/>
  <c r="W76" i="5"/>
  <c r="U76" i="5"/>
  <c r="T76" i="5"/>
  <c r="S76" i="5"/>
  <c r="X76" i="5" s="1"/>
  <c r="R76" i="5"/>
  <c r="Q76" i="5"/>
  <c r="P76" i="5"/>
  <c r="Z76" i="5" s="1"/>
  <c r="O76" i="5"/>
  <c r="N76" i="5"/>
  <c r="M76" i="5"/>
  <c r="L76" i="5"/>
  <c r="V76" i="5" s="1"/>
  <c r="K76" i="5"/>
  <c r="I76" i="5"/>
  <c r="H76" i="5"/>
  <c r="J76" i="5" s="1"/>
  <c r="G76" i="5"/>
  <c r="F76" i="5" s="1"/>
  <c r="E76" i="5"/>
  <c r="AA75" i="5"/>
  <c r="Z75" i="5"/>
  <c r="W75" i="5"/>
  <c r="V75" i="5"/>
  <c r="U75" i="5"/>
  <c r="T75" i="5"/>
  <c r="S75" i="5"/>
  <c r="R75" i="5"/>
  <c r="Q75" i="5"/>
  <c r="P75" i="5"/>
  <c r="O75" i="5"/>
  <c r="Y75" i="5" s="1"/>
  <c r="N75" i="5"/>
  <c r="M75" i="5"/>
  <c r="L75" i="5"/>
  <c r="K75" i="5"/>
  <c r="J75" i="5"/>
  <c r="I75" i="5"/>
  <c r="H75" i="5"/>
  <c r="G75" i="5"/>
  <c r="F75" i="5" s="1"/>
  <c r="E75" i="5"/>
  <c r="AA74" i="5"/>
  <c r="Z74" i="5"/>
  <c r="Y74" i="5"/>
  <c r="V74" i="5"/>
  <c r="U74" i="5"/>
  <c r="T74" i="5"/>
  <c r="S74" i="5"/>
  <c r="R74" i="5"/>
  <c r="Q74" i="5"/>
  <c r="P74" i="5"/>
  <c r="O74" i="5"/>
  <c r="N74" i="5"/>
  <c r="X74" i="5" s="1"/>
  <c r="M74" i="5"/>
  <c r="L74" i="5"/>
  <c r="K74" i="5"/>
  <c r="J74" i="5"/>
  <c r="I74" i="5"/>
  <c r="H74" i="5"/>
  <c r="G74" i="5"/>
  <c r="F74" i="5"/>
  <c r="E74" i="5"/>
  <c r="AA73" i="5"/>
  <c r="X73" i="5"/>
  <c r="U73" i="5"/>
  <c r="T73" i="5"/>
  <c r="Y73" i="5" s="1"/>
  <c r="S73" i="5"/>
  <c r="R73" i="5"/>
  <c r="Q73" i="5"/>
  <c r="P73" i="5"/>
  <c r="Z73" i="5" s="1"/>
  <c r="O73" i="5"/>
  <c r="N73" i="5"/>
  <c r="M73" i="5"/>
  <c r="W73" i="5" s="1"/>
  <c r="L73" i="5"/>
  <c r="V73" i="5" s="1"/>
  <c r="K73" i="5"/>
  <c r="I73" i="5"/>
  <c r="H73" i="5"/>
  <c r="J73" i="5" s="1"/>
  <c r="G73" i="5"/>
  <c r="F73" i="5" s="1"/>
  <c r="E73" i="5"/>
  <c r="AA72" i="5"/>
  <c r="W72" i="5"/>
  <c r="U72" i="5"/>
  <c r="T72" i="5"/>
  <c r="S72" i="5"/>
  <c r="X72" i="5" s="1"/>
  <c r="R72" i="5"/>
  <c r="Q72" i="5"/>
  <c r="P72" i="5"/>
  <c r="Z72" i="5" s="1"/>
  <c r="O72" i="5"/>
  <c r="N72" i="5"/>
  <c r="M72" i="5"/>
  <c r="L72" i="5"/>
  <c r="V72" i="5" s="1"/>
  <c r="K72" i="5"/>
  <c r="I72" i="5"/>
  <c r="H72" i="5"/>
  <c r="J72" i="5" s="1"/>
  <c r="G72" i="5"/>
  <c r="E72" i="5"/>
  <c r="AA71" i="5"/>
  <c r="Z71" i="5"/>
  <c r="W71" i="5"/>
  <c r="V71" i="5"/>
  <c r="U71" i="5"/>
  <c r="T71" i="5"/>
  <c r="S71" i="5"/>
  <c r="R71" i="5"/>
  <c r="Q71" i="5"/>
  <c r="P71" i="5"/>
  <c r="O71" i="5"/>
  <c r="Y71" i="5" s="1"/>
  <c r="N71" i="5"/>
  <c r="M71" i="5"/>
  <c r="L71" i="5"/>
  <c r="K71" i="5"/>
  <c r="J71" i="5"/>
  <c r="I71" i="5"/>
  <c r="H71" i="5"/>
  <c r="G71" i="5"/>
  <c r="E71" i="5"/>
  <c r="AA70" i="5"/>
  <c r="Y70" i="5"/>
  <c r="V70" i="5"/>
  <c r="U70" i="5"/>
  <c r="Z70" i="5" s="1"/>
  <c r="T70" i="5"/>
  <c r="S70" i="5"/>
  <c r="R70" i="5"/>
  <c r="Q70" i="5"/>
  <c r="P70" i="5"/>
  <c r="O70" i="5"/>
  <c r="N70" i="5"/>
  <c r="X70" i="5" s="1"/>
  <c r="M70" i="5"/>
  <c r="L70" i="5"/>
  <c r="K70" i="5"/>
  <c r="J70" i="5"/>
  <c r="I70" i="5"/>
  <c r="H70" i="5"/>
  <c r="G70" i="5"/>
  <c r="F70" i="5"/>
  <c r="E70" i="5"/>
  <c r="AA69" i="5"/>
  <c r="X69" i="5"/>
  <c r="U69" i="5"/>
  <c r="T69" i="5"/>
  <c r="Y69" i="5" s="1"/>
  <c r="S69" i="5"/>
  <c r="R69" i="5"/>
  <c r="Q69" i="5"/>
  <c r="P69" i="5"/>
  <c r="O69" i="5"/>
  <c r="N69" i="5"/>
  <c r="M69" i="5"/>
  <c r="W69" i="5" s="1"/>
  <c r="L69" i="5"/>
  <c r="K69" i="5"/>
  <c r="I69" i="5"/>
  <c r="H69" i="5"/>
  <c r="J69" i="5" s="1"/>
  <c r="G69" i="5"/>
  <c r="E69" i="5"/>
  <c r="AA68" i="5"/>
  <c r="W68" i="5"/>
  <c r="U68" i="5"/>
  <c r="T68" i="5"/>
  <c r="S68" i="5"/>
  <c r="X68" i="5" s="1"/>
  <c r="R68" i="5"/>
  <c r="Q68" i="5"/>
  <c r="P68" i="5"/>
  <c r="Z68" i="5" s="1"/>
  <c r="O68" i="5"/>
  <c r="N68" i="5"/>
  <c r="M68" i="5"/>
  <c r="L68" i="5"/>
  <c r="V68" i="5" s="1"/>
  <c r="K68" i="5"/>
  <c r="I68" i="5"/>
  <c r="H68" i="5"/>
  <c r="J68" i="5" s="1"/>
  <c r="G68" i="5"/>
  <c r="E68" i="5"/>
  <c r="AA67" i="5"/>
  <c r="Z67" i="5"/>
  <c r="W67" i="5"/>
  <c r="V67" i="5"/>
  <c r="U67" i="5"/>
  <c r="T67" i="5"/>
  <c r="S67" i="5"/>
  <c r="R67" i="5"/>
  <c r="Q67" i="5"/>
  <c r="P67" i="5"/>
  <c r="O67" i="5"/>
  <c r="Y67" i="5" s="1"/>
  <c r="N67" i="5"/>
  <c r="M67" i="5"/>
  <c r="L67" i="5"/>
  <c r="K67" i="5"/>
  <c r="J67" i="5"/>
  <c r="I67" i="5"/>
  <c r="H67" i="5"/>
  <c r="G67" i="5"/>
  <c r="F67" i="5" s="1"/>
  <c r="E67" i="5"/>
  <c r="AA66" i="5"/>
  <c r="Z66" i="5"/>
  <c r="Y66" i="5"/>
  <c r="V66" i="5"/>
  <c r="U66" i="5"/>
  <c r="T66" i="5"/>
  <c r="S66" i="5"/>
  <c r="R66" i="5"/>
  <c r="Q66" i="5"/>
  <c r="P66" i="5"/>
  <c r="O66" i="5"/>
  <c r="N66" i="5"/>
  <c r="X66" i="5" s="1"/>
  <c r="M66" i="5"/>
  <c r="L66" i="5"/>
  <c r="K66" i="5"/>
  <c r="J66" i="5"/>
  <c r="I66" i="5"/>
  <c r="H66" i="5"/>
  <c r="G66" i="5"/>
  <c r="F66" i="5"/>
  <c r="E66" i="5"/>
  <c r="AA65" i="5"/>
  <c r="X65" i="5"/>
  <c r="U65" i="5"/>
  <c r="T65" i="5"/>
  <c r="Y65" i="5" s="1"/>
  <c r="S65" i="5"/>
  <c r="R65" i="5"/>
  <c r="Q65" i="5"/>
  <c r="P65" i="5"/>
  <c r="Z65" i="5" s="1"/>
  <c r="O65" i="5"/>
  <c r="N65" i="5"/>
  <c r="M65" i="5"/>
  <c r="W65" i="5" s="1"/>
  <c r="L65" i="5"/>
  <c r="V65" i="5" s="1"/>
  <c r="K65" i="5"/>
  <c r="I65" i="5"/>
  <c r="H65" i="5"/>
  <c r="J65" i="5" s="1"/>
  <c r="G65" i="5"/>
  <c r="F65" i="5" s="1"/>
  <c r="E65" i="5"/>
  <c r="AA64" i="5"/>
  <c r="W64" i="5"/>
  <c r="U64" i="5"/>
  <c r="T64" i="5"/>
  <c r="S64" i="5"/>
  <c r="X64" i="5" s="1"/>
  <c r="R64" i="5"/>
  <c r="Q64" i="5"/>
  <c r="P64" i="5"/>
  <c r="Z64" i="5" s="1"/>
  <c r="O64" i="5"/>
  <c r="N64" i="5"/>
  <c r="M64" i="5"/>
  <c r="L64" i="5"/>
  <c r="V64" i="5" s="1"/>
  <c r="K64" i="5"/>
  <c r="I64" i="5"/>
  <c r="H64" i="5"/>
  <c r="J64" i="5" s="1"/>
  <c r="G64" i="5"/>
  <c r="E64" i="5"/>
  <c r="AA63" i="5"/>
  <c r="Z63" i="5"/>
  <c r="W63" i="5"/>
  <c r="V63" i="5"/>
  <c r="U63" i="5"/>
  <c r="T63" i="5"/>
  <c r="S63" i="5"/>
  <c r="R63" i="5"/>
  <c r="Q63" i="5"/>
  <c r="P63" i="5"/>
  <c r="O63" i="5"/>
  <c r="Y63" i="5" s="1"/>
  <c r="N63" i="5"/>
  <c r="M63" i="5"/>
  <c r="L63" i="5"/>
  <c r="K63" i="5"/>
  <c r="J63" i="5"/>
  <c r="I63" i="5"/>
  <c r="H63" i="5"/>
  <c r="G63" i="5"/>
  <c r="E63" i="5"/>
  <c r="AA62" i="5"/>
  <c r="Y62" i="5"/>
  <c r="V62" i="5"/>
  <c r="U62" i="5"/>
  <c r="Z62" i="5" s="1"/>
  <c r="T62" i="5"/>
  <c r="S62" i="5"/>
  <c r="R62" i="5"/>
  <c r="Q62" i="5"/>
  <c r="P62" i="5"/>
  <c r="O62" i="5"/>
  <c r="N62" i="5"/>
  <c r="X62" i="5" s="1"/>
  <c r="M62" i="5"/>
  <c r="L62" i="5"/>
  <c r="K62" i="5"/>
  <c r="J62" i="5"/>
  <c r="I62" i="5"/>
  <c r="H62" i="5"/>
  <c r="G62" i="5"/>
  <c r="F62" i="5"/>
  <c r="E62" i="5"/>
  <c r="AA61" i="5"/>
  <c r="X61" i="5"/>
  <c r="U61" i="5"/>
  <c r="T61" i="5"/>
  <c r="Y61" i="5" s="1"/>
  <c r="S61" i="5"/>
  <c r="R61" i="5"/>
  <c r="Q61" i="5"/>
  <c r="P61" i="5"/>
  <c r="O61" i="5"/>
  <c r="N61" i="5"/>
  <c r="M61" i="5"/>
  <c r="W61" i="5" s="1"/>
  <c r="L61" i="5"/>
  <c r="K61" i="5"/>
  <c r="I61" i="5"/>
  <c r="H61" i="5"/>
  <c r="J61" i="5" s="1"/>
  <c r="G61" i="5"/>
  <c r="E61" i="5"/>
  <c r="AA60" i="5"/>
  <c r="W60" i="5"/>
  <c r="U60" i="5"/>
  <c r="T60" i="5"/>
  <c r="S60" i="5"/>
  <c r="X60" i="5" s="1"/>
  <c r="R60" i="5"/>
  <c r="Q60" i="5"/>
  <c r="P60" i="5"/>
  <c r="Z60" i="5" s="1"/>
  <c r="O60" i="5"/>
  <c r="N60" i="5"/>
  <c r="M60" i="5"/>
  <c r="L60" i="5"/>
  <c r="V60" i="5" s="1"/>
  <c r="K60" i="5"/>
  <c r="I60" i="5"/>
  <c r="H60" i="5"/>
  <c r="J60" i="5" s="1"/>
  <c r="G60" i="5"/>
  <c r="F60" i="5" s="1"/>
  <c r="E60" i="5"/>
  <c r="AA59" i="5"/>
  <c r="Z59" i="5"/>
  <c r="W59" i="5"/>
  <c r="V59" i="5"/>
  <c r="U59" i="5"/>
  <c r="T59" i="5"/>
  <c r="S59" i="5"/>
  <c r="R59" i="5"/>
  <c r="Q59" i="5"/>
  <c r="P59" i="5"/>
  <c r="O59" i="5"/>
  <c r="Y59" i="5" s="1"/>
  <c r="N59" i="5"/>
  <c r="M59" i="5"/>
  <c r="L59" i="5"/>
  <c r="K59" i="5"/>
  <c r="J59" i="5"/>
  <c r="I59" i="5"/>
  <c r="H59" i="5"/>
  <c r="G59" i="5"/>
  <c r="F59" i="5" s="1"/>
  <c r="E59" i="5"/>
  <c r="AA58" i="5"/>
  <c r="Z58" i="5"/>
  <c r="Y58" i="5"/>
  <c r="V58" i="5"/>
  <c r="U58" i="5"/>
  <c r="T58" i="5"/>
  <c r="S58" i="5"/>
  <c r="R58" i="5"/>
  <c r="Q58" i="5"/>
  <c r="P58" i="5"/>
  <c r="O58" i="5"/>
  <c r="N58" i="5"/>
  <c r="X58" i="5" s="1"/>
  <c r="M58" i="5"/>
  <c r="L58" i="5"/>
  <c r="K58" i="5"/>
  <c r="J58" i="5"/>
  <c r="I58" i="5"/>
  <c r="H58" i="5"/>
  <c r="G58" i="5"/>
  <c r="F58" i="5"/>
  <c r="E58" i="5"/>
  <c r="AA57" i="5"/>
  <c r="X57" i="5"/>
  <c r="U57" i="5"/>
  <c r="T57" i="5"/>
  <c r="Y57" i="5" s="1"/>
  <c r="S57" i="5"/>
  <c r="R57" i="5"/>
  <c r="Q57" i="5"/>
  <c r="P57" i="5"/>
  <c r="Z57" i="5" s="1"/>
  <c r="O57" i="5"/>
  <c r="N57" i="5"/>
  <c r="M57" i="5"/>
  <c r="W57" i="5" s="1"/>
  <c r="L57" i="5"/>
  <c r="V57" i="5" s="1"/>
  <c r="K57" i="5"/>
  <c r="I57" i="5"/>
  <c r="H57" i="5"/>
  <c r="J57" i="5" s="1"/>
  <c r="G57" i="5"/>
  <c r="F57" i="5" s="1"/>
  <c r="E57" i="5"/>
  <c r="AA56" i="5"/>
  <c r="W56" i="5"/>
  <c r="U56" i="5"/>
  <c r="T56" i="5"/>
  <c r="S56" i="5"/>
  <c r="X56" i="5" s="1"/>
  <c r="R56" i="5"/>
  <c r="Q56" i="5"/>
  <c r="P56" i="5"/>
  <c r="Z56" i="5" s="1"/>
  <c r="O56" i="5"/>
  <c r="N56" i="5"/>
  <c r="M56" i="5"/>
  <c r="L56" i="5"/>
  <c r="V56" i="5" s="1"/>
  <c r="K56" i="5"/>
  <c r="I56" i="5"/>
  <c r="H56" i="5"/>
  <c r="J56" i="5" s="1"/>
  <c r="G56" i="5"/>
  <c r="E56" i="5"/>
  <c r="AA55" i="5"/>
  <c r="F55" i="5" s="1"/>
  <c r="Z55" i="5"/>
  <c r="W55" i="5"/>
  <c r="V55" i="5"/>
  <c r="U55" i="5"/>
  <c r="T55" i="5"/>
  <c r="S55" i="5"/>
  <c r="R55" i="5"/>
  <c r="Q55" i="5"/>
  <c r="P55" i="5"/>
  <c r="O55" i="5"/>
  <c r="Y55" i="5" s="1"/>
  <c r="N55" i="5"/>
  <c r="X55" i="5" s="1"/>
  <c r="M55" i="5"/>
  <c r="L55" i="5"/>
  <c r="K55" i="5"/>
  <c r="J55" i="5"/>
  <c r="I55" i="5"/>
  <c r="H55" i="5"/>
  <c r="G55" i="5"/>
  <c r="E55" i="5"/>
  <c r="AA54" i="5"/>
  <c r="Y54" i="5"/>
  <c r="V54" i="5"/>
  <c r="U54" i="5"/>
  <c r="Z54" i="5" s="1"/>
  <c r="T54" i="5"/>
  <c r="S54" i="5"/>
  <c r="R54" i="5"/>
  <c r="Q54" i="5"/>
  <c r="P54" i="5"/>
  <c r="O54" i="5"/>
  <c r="N54" i="5"/>
  <c r="X54" i="5" s="1"/>
  <c r="M54" i="5"/>
  <c r="L54" i="5"/>
  <c r="K54" i="5"/>
  <c r="J54" i="5"/>
  <c r="I54" i="5"/>
  <c r="H54" i="5"/>
  <c r="G54" i="5"/>
  <c r="F54" i="5"/>
  <c r="E54" i="5"/>
  <c r="AA53" i="5"/>
  <c r="Y53" i="5"/>
  <c r="X53" i="5"/>
  <c r="U53" i="5"/>
  <c r="T53" i="5"/>
  <c r="S53" i="5"/>
  <c r="R53" i="5"/>
  <c r="Q53" i="5"/>
  <c r="P53" i="5"/>
  <c r="O53" i="5"/>
  <c r="N53" i="5"/>
  <c r="M53" i="5"/>
  <c r="W53" i="5" s="1"/>
  <c r="L53" i="5"/>
  <c r="K53" i="5"/>
  <c r="I53" i="5"/>
  <c r="H53" i="5"/>
  <c r="J53" i="5" s="1"/>
  <c r="G53" i="5"/>
  <c r="E53" i="5"/>
  <c r="AA52" i="5"/>
  <c r="W52" i="5"/>
  <c r="U52" i="5"/>
  <c r="T52" i="5"/>
  <c r="S52" i="5"/>
  <c r="X52" i="5" s="1"/>
  <c r="R52" i="5"/>
  <c r="Q52" i="5"/>
  <c r="P52" i="5"/>
  <c r="Z52" i="5" s="1"/>
  <c r="O52" i="5"/>
  <c r="N52" i="5"/>
  <c r="M52" i="5"/>
  <c r="L52" i="5"/>
  <c r="V52" i="5" s="1"/>
  <c r="K52" i="5"/>
  <c r="I52" i="5"/>
  <c r="H52" i="5"/>
  <c r="J52" i="5" s="1"/>
  <c r="G52" i="5"/>
  <c r="F52" i="5" s="1"/>
  <c r="E52" i="5"/>
  <c r="AA51" i="5"/>
  <c r="Z51" i="5"/>
  <c r="W51" i="5"/>
  <c r="V51" i="5"/>
  <c r="U51" i="5"/>
  <c r="T51" i="5"/>
  <c r="S51" i="5"/>
  <c r="R51" i="5"/>
  <c r="Q51" i="5"/>
  <c r="P51" i="5"/>
  <c r="O51" i="5"/>
  <c r="Y51" i="5" s="1"/>
  <c r="N51" i="5"/>
  <c r="M51" i="5"/>
  <c r="L51" i="5"/>
  <c r="K51" i="5"/>
  <c r="J51" i="5"/>
  <c r="I51" i="5"/>
  <c r="H51" i="5"/>
  <c r="G51" i="5"/>
  <c r="F51" i="5" s="1"/>
  <c r="E51" i="5"/>
  <c r="AA50" i="5"/>
  <c r="Z50" i="5"/>
  <c r="Y50" i="5"/>
  <c r="U50" i="5"/>
  <c r="T50" i="5"/>
  <c r="S50" i="5"/>
  <c r="R50" i="5"/>
  <c r="Q50" i="5"/>
  <c r="V50" i="5" s="1"/>
  <c r="P50" i="5"/>
  <c r="O50" i="5"/>
  <c r="N50" i="5"/>
  <c r="X50" i="5" s="1"/>
  <c r="M50" i="5"/>
  <c r="W50" i="5" s="1"/>
  <c r="L50" i="5"/>
  <c r="K50" i="5"/>
  <c r="J50" i="5"/>
  <c r="I50" i="5"/>
  <c r="H50" i="5"/>
  <c r="G50" i="5"/>
  <c r="F50" i="5"/>
  <c r="E50" i="5"/>
  <c r="AA49" i="5"/>
  <c r="X49" i="5"/>
  <c r="U49" i="5"/>
  <c r="T49" i="5"/>
  <c r="Y49" i="5" s="1"/>
  <c r="S49" i="5"/>
  <c r="R49" i="5"/>
  <c r="Q49" i="5"/>
  <c r="P49" i="5"/>
  <c r="Z49" i="5" s="1"/>
  <c r="O49" i="5"/>
  <c r="N49" i="5"/>
  <c r="M49" i="5"/>
  <c r="W49" i="5" s="1"/>
  <c r="L49" i="5"/>
  <c r="V49" i="5" s="1"/>
  <c r="K49" i="5"/>
  <c r="I49" i="5"/>
  <c r="H49" i="5"/>
  <c r="J49" i="5" s="1"/>
  <c r="G49" i="5"/>
  <c r="F49" i="5" s="1"/>
  <c r="E49" i="5"/>
  <c r="AA48" i="5"/>
  <c r="W48" i="5"/>
  <c r="U48" i="5"/>
  <c r="T48" i="5"/>
  <c r="S48" i="5"/>
  <c r="X48" i="5" s="1"/>
  <c r="R48" i="5"/>
  <c r="Q48" i="5"/>
  <c r="P48" i="5"/>
  <c r="Z48" i="5" s="1"/>
  <c r="O48" i="5"/>
  <c r="Y48" i="5" s="1"/>
  <c r="N48" i="5"/>
  <c r="M48" i="5"/>
  <c r="L48" i="5"/>
  <c r="V48" i="5" s="1"/>
  <c r="K48" i="5"/>
  <c r="I48" i="5"/>
  <c r="H48" i="5"/>
  <c r="J48" i="5" s="1"/>
  <c r="G48" i="5"/>
  <c r="E48" i="5"/>
  <c r="AA47" i="5"/>
  <c r="F47" i="5" s="1"/>
  <c r="Z47" i="5"/>
  <c r="V47" i="5"/>
  <c r="U47" i="5"/>
  <c r="T47" i="5"/>
  <c r="S47" i="5"/>
  <c r="R47" i="5"/>
  <c r="W47" i="5" s="1"/>
  <c r="Q47" i="5"/>
  <c r="P47" i="5"/>
  <c r="O47" i="5"/>
  <c r="Y47" i="5" s="1"/>
  <c r="N47" i="5"/>
  <c r="X47" i="5" s="1"/>
  <c r="M47" i="5"/>
  <c r="L47" i="5"/>
  <c r="K47" i="5"/>
  <c r="J47" i="5"/>
  <c r="I47" i="5"/>
  <c r="H47" i="5"/>
  <c r="G47" i="5"/>
  <c r="E47" i="5"/>
  <c r="AA46" i="5"/>
  <c r="Y46" i="5"/>
  <c r="V46" i="5"/>
  <c r="U46" i="5"/>
  <c r="Z46" i="5" s="1"/>
  <c r="T46" i="5"/>
  <c r="S46" i="5"/>
  <c r="R46" i="5"/>
  <c r="Q46" i="5"/>
  <c r="P46" i="5"/>
  <c r="O46" i="5"/>
  <c r="N46" i="5"/>
  <c r="X46" i="5" s="1"/>
  <c r="M46" i="5"/>
  <c r="L46" i="5"/>
  <c r="K46" i="5"/>
  <c r="J46" i="5"/>
  <c r="I46" i="5"/>
  <c r="H46" i="5"/>
  <c r="G46" i="5"/>
  <c r="F46" i="5"/>
  <c r="E46" i="5"/>
  <c r="AA45" i="5"/>
  <c r="Y45" i="5"/>
  <c r="X45" i="5"/>
  <c r="U45" i="5"/>
  <c r="T45" i="5"/>
  <c r="S45" i="5"/>
  <c r="R45" i="5"/>
  <c r="Q45" i="5"/>
  <c r="P45" i="5"/>
  <c r="O45" i="5"/>
  <c r="N45" i="5"/>
  <c r="M45" i="5"/>
  <c r="W45" i="5" s="1"/>
  <c r="L45" i="5"/>
  <c r="K45" i="5"/>
  <c r="I45" i="5"/>
  <c r="H45" i="5"/>
  <c r="J45" i="5" s="1"/>
  <c r="G45" i="5"/>
  <c r="E45" i="5"/>
  <c r="AA44" i="5"/>
  <c r="W44" i="5"/>
  <c r="U44" i="5"/>
  <c r="T44" i="5"/>
  <c r="S44" i="5"/>
  <c r="X44" i="5" s="1"/>
  <c r="R44" i="5"/>
  <c r="Q44" i="5"/>
  <c r="P44" i="5"/>
  <c r="Z44" i="5" s="1"/>
  <c r="O44" i="5"/>
  <c r="N44" i="5"/>
  <c r="M44" i="5"/>
  <c r="L44" i="5"/>
  <c r="V44" i="5" s="1"/>
  <c r="K44" i="5"/>
  <c r="I44" i="5"/>
  <c r="H44" i="5"/>
  <c r="J44" i="5" s="1"/>
  <c r="G44" i="5"/>
  <c r="F44" i="5" s="1"/>
  <c r="E44" i="5"/>
  <c r="AA43" i="5"/>
  <c r="Z43" i="5"/>
  <c r="W43" i="5"/>
  <c r="V43" i="5"/>
  <c r="U43" i="5"/>
  <c r="T43" i="5"/>
  <c r="S43" i="5"/>
  <c r="R43" i="5"/>
  <c r="Q43" i="5"/>
  <c r="P43" i="5"/>
  <c r="O43" i="5"/>
  <c r="Y43" i="5" s="1"/>
  <c r="N43" i="5"/>
  <c r="M43" i="5"/>
  <c r="L43" i="5"/>
  <c r="K43" i="5"/>
  <c r="J43" i="5"/>
  <c r="I43" i="5"/>
  <c r="H43" i="5"/>
  <c r="G43" i="5"/>
  <c r="F43" i="5" s="1"/>
  <c r="E43" i="5"/>
  <c r="AA42" i="5"/>
  <c r="Z42" i="5"/>
  <c r="Y42" i="5"/>
  <c r="U42" i="5"/>
  <c r="T42" i="5"/>
  <c r="S42" i="5"/>
  <c r="R42" i="5"/>
  <c r="Q42" i="5"/>
  <c r="V42" i="5" s="1"/>
  <c r="P42" i="5"/>
  <c r="O42" i="5"/>
  <c r="N42" i="5"/>
  <c r="X42" i="5" s="1"/>
  <c r="M42" i="5"/>
  <c r="W42" i="5" s="1"/>
  <c r="L42" i="5"/>
  <c r="K42" i="5"/>
  <c r="J42" i="5"/>
  <c r="I42" i="5"/>
  <c r="H42" i="5"/>
  <c r="G42" i="5"/>
  <c r="F42" i="5"/>
  <c r="E42" i="5"/>
  <c r="AA41" i="5"/>
  <c r="Y41" i="5"/>
  <c r="X41" i="5"/>
  <c r="U41" i="5"/>
  <c r="T41" i="5"/>
  <c r="S41" i="5"/>
  <c r="R41" i="5"/>
  <c r="Q41" i="5"/>
  <c r="P41" i="5"/>
  <c r="Z41" i="5" s="1"/>
  <c r="O41" i="5"/>
  <c r="N41" i="5"/>
  <c r="M41" i="5"/>
  <c r="W41" i="5" s="1"/>
  <c r="L41" i="5"/>
  <c r="V41" i="5" s="1"/>
  <c r="K41" i="5"/>
  <c r="I41" i="5"/>
  <c r="H41" i="5"/>
  <c r="J41" i="5" s="1"/>
  <c r="G41" i="5"/>
  <c r="F41" i="5" s="1"/>
  <c r="E41" i="5"/>
  <c r="AA40" i="5"/>
  <c r="W40" i="5"/>
  <c r="U40" i="5"/>
  <c r="T40" i="5"/>
  <c r="S40" i="5"/>
  <c r="X40" i="5" s="1"/>
  <c r="R40" i="5"/>
  <c r="Q40" i="5"/>
  <c r="P40" i="5"/>
  <c r="Z40" i="5" s="1"/>
  <c r="O40" i="5"/>
  <c r="Y40" i="5" s="1"/>
  <c r="N40" i="5"/>
  <c r="M40" i="5"/>
  <c r="L40" i="5"/>
  <c r="V40" i="5" s="1"/>
  <c r="K40" i="5"/>
  <c r="I40" i="5"/>
  <c r="H40" i="5"/>
  <c r="J40" i="5" s="1"/>
  <c r="G40" i="5"/>
  <c r="E40" i="5"/>
  <c r="AA39" i="5"/>
  <c r="F39" i="5" s="1"/>
  <c r="Z39" i="5"/>
  <c r="V39" i="5"/>
  <c r="U39" i="5"/>
  <c r="T39" i="5"/>
  <c r="S39" i="5"/>
  <c r="R39" i="5"/>
  <c r="W39" i="5" s="1"/>
  <c r="Q39" i="5"/>
  <c r="P39" i="5"/>
  <c r="O39" i="5"/>
  <c r="Y39" i="5" s="1"/>
  <c r="N39" i="5"/>
  <c r="X39" i="5" s="1"/>
  <c r="M39" i="5"/>
  <c r="L39" i="5"/>
  <c r="K39" i="5"/>
  <c r="J39" i="5"/>
  <c r="I39" i="5"/>
  <c r="H39" i="5"/>
  <c r="G39" i="5"/>
  <c r="E39" i="5"/>
  <c r="AA38" i="5"/>
  <c r="Y38" i="5"/>
  <c r="U38" i="5"/>
  <c r="Z38" i="5" s="1"/>
  <c r="T38" i="5"/>
  <c r="S38" i="5"/>
  <c r="R38" i="5"/>
  <c r="Q38" i="5"/>
  <c r="V38" i="5" s="1"/>
  <c r="P38" i="5"/>
  <c r="O38" i="5"/>
  <c r="N38" i="5"/>
  <c r="X38" i="5" s="1"/>
  <c r="M38" i="5"/>
  <c r="W38" i="5" s="1"/>
  <c r="L38" i="5"/>
  <c r="K38" i="5"/>
  <c r="J38" i="5"/>
  <c r="I38" i="5"/>
  <c r="H38" i="5"/>
  <c r="G38" i="5"/>
  <c r="F38" i="5"/>
  <c r="E38" i="5"/>
  <c r="AA37" i="5"/>
  <c r="Y37" i="5"/>
  <c r="X37" i="5"/>
  <c r="U37" i="5"/>
  <c r="T37" i="5"/>
  <c r="S37" i="5"/>
  <c r="R37" i="5"/>
  <c r="Q37" i="5"/>
  <c r="P37" i="5"/>
  <c r="O37" i="5"/>
  <c r="N37" i="5"/>
  <c r="M37" i="5"/>
  <c r="W37" i="5" s="1"/>
  <c r="L37" i="5"/>
  <c r="K37" i="5"/>
  <c r="I37" i="5"/>
  <c r="H37" i="5"/>
  <c r="J37" i="5" s="1"/>
  <c r="G37" i="5"/>
  <c r="E37" i="5"/>
  <c r="AA36" i="5"/>
  <c r="W36" i="5"/>
  <c r="U36" i="5"/>
  <c r="T36" i="5"/>
  <c r="S36" i="5"/>
  <c r="X36" i="5" s="1"/>
  <c r="R36" i="5"/>
  <c r="Q36" i="5"/>
  <c r="P36" i="5"/>
  <c r="Z36" i="5" s="1"/>
  <c r="O36" i="5"/>
  <c r="Y36" i="5" s="1"/>
  <c r="N36" i="5"/>
  <c r="M36" i="5"/>
  <c r="L36" i="5"/>
  <c r="V36" i="5" s="1"/>
  <c r="K36" i="5"/>
  <c r="I36" i="5"/>
  <c r="H36" i="5"/>
  <c r="J36" i="5" s="1"/>
  <c r="G36" i="5"/>
  <c r="F36" i="5" s="1"/>
  <c r="E36" i="5"/>
  <c r="AA35" i="5"/>
  <c r="Z35" i="5"/>
  <c r="V35" i="5"/>
  <c r="U35" i="5"/>
  <c r="T35" i="5"/>
  <c r="S35" i="5"/>
  <c r="R35" i="5"/>
  <c r="W35" i="5" s="1"/>
  <c r="Q35" i="5"/>
  <c r="P35" i="5"/>
  <c r="O35" i="5"/>
  <c r="Y35" i="5" s="1"/>
  <c r="N35" i="5"/>
  <c r="X35" i="5" s="1"/>
  <c r="M35" i="5"/>
  <c r="L35" i="5"/>
  <c r="K35" i="5"/>
  <c r="J35" i="5"/>
  <c r="I35" i="5"/>
  <c r="H35" i="5"/>
  <c r="G35" i="5"/>
  <c r="F35" i="5"/>
  <c r="E35" i="5"/>
  <c r="AA34" i="5"/>
  <c r="Z34" i="5"/>
  <c r="Y34" i="5"/>
  <c r="U34" i="5"/>
  <c r="T34" i="5"/>
  <c r="S34" i="5"/>
  <c r="R34" i="5"/>
  <c r="Q34" i="5"/>
  <c r="V34" i="5" s="1"/>
  <c r="P34" i="5"/>
  <c r="O34" i="5"/>
  <c r="N34" i="5"/>
  <c r="X34" i="5" s="1"/>
  <c r="M34" i="5"/>
  <c r="W34" i="5" s="1"/>
  <c r="L34" i="5"/>
  <c r="K34" i="5"/>
  <c r="J34" i="5"/>
  <c r="I34" i="5"/>
  <c r="H34" i="5"/>
  <c r="G34" i="5"/>
  <c r="F34" i="5"/>
  <c r="E34" i="5"/>
  <c r="AA33" i="5"/>
  <c r="X33" i="5"/>
  <c r="U33" i="5"/>
  <c r="T33" i="5"/>
  <c r="Y33" i="5" s="1"/>
  <c r="S33" i="5"/>
  <c r="R33" i="5"/>
  <c r="Q33" i="5"/>
  <c r="P33" i="5"/>
  <c r="Z33" i="5" s="1"/>
  <c r="O33" i="5"/>
  <c r="N33" i="5"/>
  <c r="M33" i="5"/>
  <c r="W33" i="5" s="1"/>
  <c r="L33" i="5"/>
  <c r="V33" i="5" s="1"/>
  <c r="K33" i="5"/>
  <c r="I33" i="5"/>
  <c r="H33" i="5"/>
  <c r="J33" i="5" s="1"/>
  <c r="G33" i="5"/>
  <c r="F33" i="5" s="1"/>
  <c r="E33" i="5"/>
  <c r="AA32" i="5"/>
  <c r="W32" i="5"/>
  <c r="U32" i="5"/>
  <c r="T32" i="5"/>
  <c r="S32" i="5"/>
  <c r="X32" i="5" s="1"/>
  <c r="R32" i="5"/>
  <c r="Q32" i="5"/>
  <c r="P32" i="5"/>
  <c r="Z32" i="5" s="1"/>
  <c r="O32" i="5"/>
  <c r="Y32" i="5" s="1"/>
  <c r="N32" i="5"/>
  <c r="M32" i="5"/>
  <c r="L32" i="5"/>
  <c r="V32" i="5" s="1"/>
  <c r="K32" i="5"/>
  <c r="I32" i="5"/>
  <c r="H32" i="5"/>
  <c r="J32" i="5" s="1"/>
  <c r="G32" i="5"/>
  <c r="E32" i="5"/>
  <c r="AA31" i="5"/>
  <c r="F31" i="5" s="1"/>
  <c r="Z31" i="5"/>
  <c r="V31" i="5"/>
  <c r="U31" i="5"/>
  <c r="T31" i="5"/>
  <c r="S31" i="5"/>
  <c r="R31" i="5"/>
  <c r="W31" i="5" s="1"/>
  <c r="Q31" i="5"/>
  <c r="P31" i="5"/>
  <c r="O31" i="5"/>
  <c r="Y31" i="5" s="1"/>
  <c r="N31" i="5"/>
  <c r="X31" i="5" s="1"/>
  <c r="M31" i="5"/>
  <c r="L31" i="5"/>
  <c r="K31" i="5"/>
  <c r="J31" i="5"/>
  <c r="I31" i="5"/>
  <c r="H31" i="5"/>
  <c r="G31" i="5"/>
  <c r="E31" i="5"/>
  <c r="AA30" i="5"/>
  <c r="Y30" i="5"/>
  <c r="V30" i="5"/>
  <c r="U30" i="5"/>
  <c r="Z30" i="5" s="1"/>
  <c r="T30" i="5"/>
  <c r="S30" i="5"/>
  <c r="R30" i="5"/>
  <c r="Q30" i="5"/>
  <c r="P30" i="5"/>
  <c r="O30" i="5"/>
  <c r="N30" i="5"/>
  <c r="X30" i="5" s="1"/>
  <c r="M30" i="5"/>
  <c r="L30" i="5"/>
  <c r="K30" i="5"/>
  <c r="J30" i="5"/>
  <c r="I30" i="5"/>
  <c r="H30" i="5"/>
  <c r="G30" i="5"/>
  <c r="F30" i="5"/>
  <c r="E30" i="5"/>
  <c r="AA29" i="5"/>
  <c r="Y29" i="5"/>
  <c r="X29" i="5"/>
  <c r="U29" i="5"/>
  <c r="T29" i="5"/>
  <c r="S29" i="5"/>
  <c r="R29" i="5"/>
  <c r="Q29" i="5"/>
  <c r="P29" i="5"/>
  <c r="O29" i="5"/>
  <c r="N29" i="5"/>
  <c r="M29" i="5"/>
  <c r="W29" i="5" s="1"/>
  <c r="L29" i="5"/>
  <c r="K29" i="5"/>
  <c r="I29" i="5"/>
  <c r="H29" i="5"/>
  <c r="J29" i="5" s="1"/>
  <c r="G29" i="5"/>
  <c r="E29" i="5"/>
  <c r="AA28" i="5"/>
  <c r="W28" i="5"/>
  <c r="U28" i="5"/>
  <c r="T28" i="5"/>
  <c r="S28" i="5"/>
  <c r="X28" i="5" s="1"/>
  <c r="R28" i="5"/>
  <c r="Q28" i="5"/>
  <c r="P28" i="5"/>
  <c r="Z28" i="5" s="1"/>
  <c r="O28" i="5"/>
  <c r="N28" i="5"/>
  <c r="M28" i="5"/>
  <c r="L28" i="5"/>
  <c r="V28" i="5" s="1"/>
  <c r="K28" i="5"/>
  <c r="I28" i="5"/>
  <c r="H28" i="5"/>
  <c r="J28" i="5" s="1"/>
  <c r="G28" i="5"/>
  <c r="E28" i="5"/>
  <c r="AA27" i="5"/>
  <c r="Z27" i="5"/>
  <c r="W27" i="5"/>
  <c r="V27" i="5"/>
  <c r="U27" i="5"/>
  <c r="T27" i="5"/>
  <c r="S27" i="5"/>
  <c r="R27" i="5"/>
  <c r="Q27" i="5"/>
  <c r="P27" i="5"/>
  <c r="O27" i="5"/>
  <c r="Y27" i="5" s="1"/>
  <c r="N27" i="5"/>
  <c r="M27" i="5"/>
  <c r="L27" i="5"/>
  <c r="K27" i="5"/>
  <c r="J27" i="5"/>
  <c r="I27" i="5"/>
  <c r="H27" i="5"/>
  <c r="G27" i="5"/>
  <c r="F27" i="5" s="1"/>
  <c r="E27" i="5"/>
  <c r="AA26" i="5"/>
  <c r="Z26" i="5"/>
  <c r="Y26" i="5"/>
  <c r="U26" i="5"/>
  <c r="T26" i="5"/>
  <c r="S26" i="5"/>
  <c r="R26" i="5"/>
  <c r="Q26" i="5"/>
  <c r="V26" i="5" s="1"/>
  <c r="P26" i="5"/>
  <c r="O26" i="5"/>
  <c r="N26" i="5"/>
  <c r="X26" i="5" s="1"/>
  <c r="M26" i="5"/>
  <c r="W26" i="5" s="1"/>
  <c r="L26" i="5"/>
  <c r="K26" i="5"/>
  <c r="J26" i="5"/>
  <c r="I26" i="5"/>
  <c r="H26" i="5"/>
  <c r="G26" i="5"/>
  <c r="F26" i="5"/>
  <c r="E26" i="5"/>
  <c r="AA25" i="5"/>
  <c r="Y25" i="5"/>
  <c r="X25" i="5"/>
  <c r="U25" i="5"/>
  <c r="T25" i="5"/>
  <c r="S25" i="5"/>
  <c r="R25" i="5"/>
  <c r="Q25" i="5"/>
  <c r="P25" i="5"/>
  <c r="Z25" i="5" s="1"/>
  <c r="O25" i="5"/>
  <c r="N25" i="5"/>
  <c r="M25" i="5"/>
  <c r="W25" i="5" s="1"/>
  <c r="L25" i="5"/>
  <c r="V25" i="5" s="1"/>
  <c r="K25" i="5"/>
  <c r="I25" i="5"/>
  <c r="H25" i="5"/>
  <c r="J25" i="5" s="1"/>
  <c r="G25" i="5"/>
  <c r="F25" i="5" s="1"/>
  <c r="E25" i="5"/>
  <c r="AA24" i="5"/>
  <c r="W24" i="5"/>
  <c r="U24" i="5"/>
  <c r="T24" i="5"/>
  <c r="S24" i="5"/>
  <c r="X24" i="5" s="1"/>
  <c r="R24" i="5"/>
  <c r="Q24" i="5"/>
  <c r="P24" i="5"/>
  <c r="Z24" i="5" s="1"/>
  <c r="O24" i="5"/>
  <c r="Y24" i="5" s="1"/>
  <c r="N24" i="5"/>
  <c r="M24" i="5"/>
  <c r="L24" i="5"/>
  <c r="V24" i="5" s="1"/>
  <c r="K24" i="5"/>
  <c r="I24" i="5"/>
  <c r="H24" i="5"/>
  <c r="J24" i="5" s="1"/>
  <c r="G24" i="5"/>
  <c r="E24" i="5"/>
  <c r="AA23" i="5"/>
  <c r="F23" i="5" s="1"/>
  <c r="Z23" i="5"/>
  <c r="V23" i="5"/>
  <c r="U23" i="5"/>
  <c r="T23" i="5"/>
  <c r="S23" i="5"/>
  <c r="R23" i="5"/>
  <c r="W23" i="5" s="1"/>
  <c r="Q23" i="5"/>
  <c r="P23" i="5"/>
  <c r="O23" i="5"/>
  <c r="Y23" i="5" s="1"/>
  <c r="N23" i="5"/>
  <c r="X23" i="5" s="1"/>
  <c r="M23" i="5"/>
  <c r="L23" i="5"/>
  <c r="K23" i="5"/>
  <c r="J23" i="5"/>
  <c r="I23" i="5"/>
  <c r="H23" i="5"/>
  <c r="G23" i="5"/>
  <c r="E23" i="5"/>
  <c r="AA22" i="5"/>
  <c r="Y22" i="5"/>
  <c r="U22" i="5"/>
  <c r="Z22" i="5" s="1"/>
  <c r="T22" i="5"/>
  <c r="S22" i="5"/>
  <c r="R22" i="5"/>
  <c r="Q22" i="5"/>
  <c r="V22" i="5" s="1"/>
  <c r="P22" i="5"/>
  <c r="O22" i="5"/>
  <c r="N22" i="5"/>
  <c r="X22" i="5" s="1"/>
  <c r="M22" i="5"/>
  <c r="W22" i="5" s="1"/>
  <c r="L22" i="5"/>
  <c r="K22" i="5"/>
  <c r="J22" i="5"/>
  <c r="I22" i="5"/>
  <c r="H22" i="5"/>
  <c r="G22" i="5"/>
  <c r="F22" i="5"/>
  <c r="E22" i="5"/>
  <c r="AA21" i="5"/>
  <c r="Y21" i="5"/>
  <c r="X21" i="5"/>
  <c r="U21" i="5"/>
  <c r="U6" i="5" s="1"/>
  <c r="T21" i="5"/>
  <c r="S21" i="5"/>
  <c r="R21" i="5"/>
  <c r="Q21" i="5"/>
  <c r="P21" i="5"/>
  <c r="O21" i="5"/>
  <c r="N21" i="5"/>
  <c r="M21" i="5"/>
  <c r="L21" i="5"/>
  <c r="K21" i="5"/>
  <c r="I21" i="5"/>
  <c r="H21" i="5"/>
  <c r="J21" i="5" s="1"/>
  <c r="G21" i="5"/>
  <c r="E21" i="5"/>
  <c r="AA20" i="5"/>
  <c r="W20" i="5"/>
  <c r="U20" i="5"/>
  <c r="T20" i="5"/>
  <c r="S20" i="5"/>
  <c r="X20" i="5" s="1"/>
  <c r="R20" i="5"/>
  <c r="Q20" i="5"/>
  <c r="P20" i="5"/>
  <c r="Z20" i="5" s="1"/>
  <c r="O20" i="5"/>
  <c r="Y20" i="5" s="1"/>
  <c r="N20" i="5"/>
  <c r="M20" i="5"/>
  <c r="L20" i="5"/>
  <c r="V20" i="5" s="1"/>
  <c r="K20" i="5"/>
  <c r="I20" i="5"/>
  <c r="H20" i="5"/>
  <c r="J20" i="5" s="1"/>
  <c r="G20" i="5"/>
  <c r="F20" i="5" s="1"/>
  <c r="E20" i="5"/>
  <c r="AA19" i="5"/>
  <c r="Z19" i="5"/>
  <c r="V19" i="5"/>
  <c r="U19" i="5"/>
  <c r="T19" i="5"/>
  <c r="S19" i="5"/>
  <c r="R19" i="5"/>
  <c r="W19" i="5" s="1"/>
  <c r="Q19" i="5"/>
  <c r="P19" i="5"/>
  <c r="O19" i="5"/>
  <c r="Y19" i="5" s="1"/>
  <c r="N19" i="5"/>
  <c r="X19" i="5" s="1"/>
  <c r="M19" i="5"/>
  <c r="L19" i="5"/>
  <c r="K19" i="5"/>
  <c r="J19" i="5"/>
  <c r="I19" i="5"/>
  <c r="H19" i="5"/>
  <c r="G19" i="5"/>
  <c r="F19" i="5"/>
  <c r="E19" i="5"/>
  <c r="AA18" i="5"/>
  <c r="Z18" i="5"/>
  <c r="Y18" i="5"/>
  <c r="U18" i="5"/>
  <c r="T18" i="5"/>
  <c r="S18" i="5"/>
  <c r="R18" i="5"/>
  <c r="Q18" i="5"/>
  <c r="V18" i="5" s="1"/>
  <c r="P18" i="5"/>
  <c r="O18" i="5"/>
  <c r="N18" i="5"/>
  <c r="X18" i="5" s="1"/>
  <c r="M18" i="5"/>
  <c r="W18" i="5" s="1"/>
  <c r="L18" i="5"/>
  <c r="K18" i="5"/>
  <c r="J18" i="5"/>
  <c r="I18" i="5"/>
  <c r="H18" i="5"/>
  <c r="G18" i="5"/>
  <c r="F18" i="5"/>
  <c r="E18" i="5"/>
  <c r="AA17" i="5"/>
  <c r="X17" i="5"/>
  <c r="U17" i="5"/>
  <c r="T17" i="5"/>
  <c r="Y17" i="5" s="1"/>
  <c r="S17" i="5"/>
  <c r="R17" i="5"/>
  <c r="Q17" i="5"/>
  <c r="P17" i="5"/>
  <c r="Z17" i="5" s="1"/>
  <c r="O17" i="5"/>
  <c r="N17" i="5"/>
  <c r="M17" i="5"/>
  <c r="W17" i="5" s="1"/>
  <c r="L17" i="5"/>
  <c r="V17" i="5" s="1"/>
  <c r="K17" i="5"/>
  <c r="I17" i="5"/>
  <c r="H17" i="5"/>
  <c r="J17" i="5" s="1"/>
  <c r="G17" i="5"/>
  <c r="F17" i="5" s="1"/>
  <c r="E17" i="5"/>
  <c r="AA16" i="5"/>
  <c r="W16" i="5"/>
  <c r="U16" i="5"/>
  <c r="T16" i="5"/>
  <c r="S16" i="5"/>
  <c r="X16" i="5" s="1"/>
  <c r="R16" i="5"/>
  <c r="Q16" i="5"/>
  <c r="P16" i="5"/>
  <c r="Z16" i="5" s="1"/>
  <c r="O16" i="5"/>
  <c r="Y16" i="5" s="1"/>
  <c r="N16" i="5"/>
  <c r="M16" i="5"/>
  <c r="L16" i="5"/>
  <c r="V16" i="5" s="1"/>
  <c r="K16" i="5"/>
  <c r="I16" i="5"/>
  <c r="H16" i="5"/>
  <c r="J16" i="5" s="1"/>
  <c r="G16" i="5"/>
  <c r="E16" i="5"/>
  <c r="AA15" i="5"/>
  <c r="F15" i="5" s="1"/>
  <c r="Z15" i="5"/>
  <c r="V15" i="5"/>
  <c r="U15" i="5"/>
  <c r="T15" i="5"/>
  <c r="S15" i="5"/>
  <c r="R15" i="5"/>
  <c r="W15" i="5" s="1"/>
  <c r="Q15" i="5"/>
  <c r="P15" i="5"/>
  <c r="O15" i="5"/>
  <c r="Y15" i="5" s="1"/>
  <c r="N15" i="5"/>
  <c r="X15" i="5" s="1"/>
  <c r="M15" i="5"/>
  <c r="L15" i="5"/>
  <c r="K15" i="5"/>
  <c r="J15" i="5"/>
  <c r="I15" i="5"/>
  <c r="H15" i="5"/>
  <c r="G15" i="5"/>
  <c r="E15" i="5"/>
  <c r="AA14" i="5"/>
  <c r="Y14" i="5"/>
  <c r="V14" i="5"/>
  <c r="U14" i="5"/>
  <c r="Z14" i="5" s="1"/>
  <c r="T14" i="5"/>
  <c r="S14" i="5"/>
  <c r="R14" i="5"/>
  <c r="R6" i="5" s="1"/>
  <c r="Q14" i="5"/>
  <c r="P14" i="5"/>
  <c r="O14" i="5"/>
  <c r="N14" i="5"/>
  <c r="X14" i="5" s="1"/>
  <c r="M14" i="5"/>
  <c r="L14" i="5"/>
  <c r="K14" i="5"/>
  <c r="J14" i="5"/>
  <c r="I14" i="5"/>
  <c r="H14" i="5"/>
  <c r="G14" i="5"/>
  <c r="F14" i="5"/>
  <c r="E14" i="5"/>
  <c r="AA13" i="5"/>
  <c r="Y13" i="5"/>
  <c r="X13" i="5"/>
  <c r="U13" i="5"/>
  <c r="T13" i="5"/>
  <c r="S13" i="5"/>
  <c r="R13" i="5"/>
  <c r="Q13" i="5"/>
  <c r="P13" i="5"/>
  <c r="O13" i="5"/>
  <c r="N13" i="5"/>
  <c r="M13" i="5"/>
  <c r="W13" i="5" s="1"/>
  <c r="L13" i="5"/>
  <c r="K13" i="5"/>
  <c r="I13" i="5"/>
  <c r="H13" i="5"/>
  <c r="J13" i="5" s="1"/>
  <c r="G13" i="5"/>
  <c r="E13" i="5"/>
  <c r="AA12" i="5"/>
  <c r="W12" i="5"/>
  <c r="U12" i="5"/>
  <c r="T12" i="5"/>
  <c r="S12" i="5"/>
  <c r="X12" i="5" s="1"/>
  <c r="R12" i="5"/>
  <c r="Q12" i="5"/>
  <c r="P12" i="5"/>
  <c r="Z12" i="5" s="1"/>
  <c r="O12" i="5"/>
  <c r="N12" i="5"/>
  <c r="M12" i="5"/>
  <c r="L12" i="5"/>
  <c r="V12" i="5" s="1"/>
  <c r="K12" i="5"/>
  <c r="I12" i="5"/>
  <c r="H12" i="5"/>
  <c r="J12" i="5" s="1"/>
  <c r="G12" i="5"/>
  <c r="F12" i="5" s="1"/>
  <c r="E12" i="5"/>
  <c r="AA11" i="5"/>
  <c r="Z11" i="5"/>
  <c r="W11" i="5"/>
  <c r="V11" i="5"/>
  <c r="U11" i="5"/>
  <c r="T11" i="5"/>
  <c r="S11" i="5"/>
  <c r="R11" i="5"/>
  <c r="Q11" i="5"/>
  <c r="P11" i="5"/>
  <c r="O11" i="5"/>
  <c r="Y11" i="5" s="1"/>
  <c r="N11" i="5"/>
  <c r="M11" i="5"/>
  <c r="L11" i="5"/>
  <c r="K11" i="5"/>
  <c r="J11" i="5"/>
  <c r="I11" i="5"/>
  <c r="H11" i="5"/>
  <c r="G11" i="5"/>
  <c r="F11" i="5" s="1"/>
  <c r="E11" i="5"/>
  <c r="AA10" i="5"/>
  <c r="Z10" i="5"/>
  <c r="Y10" i="5"/>
  <c r="U10" i="5"/>
  <c r="T10" i="5"/>
  <c r="S10" i="5"/>
  <c r="R10" i="5"/>
  <c r="Q10" i="5"/>
  <c r="V10" i="5" s="1"/>
  <c r="P10" i="5"/>
  <c r="O10" i="5"/>
  <c r="N10" i="5"/>
  <c r="X10" i="5" s="1"/>
  <c r="M10" i="5"/>
  <c r="W10" i="5" s="1"/>
  <c r="L10" i="5"/>
  <c r="K10" i="5"/>
  <c r="J10" i="5"/>
  <c r="I10" i="5"/>
  <c r="H10" i="5"/>
  <c r="G10" i="5"/>
  <c r="F10" i="5"/>
  <c r="E10" i="5"/>
  <c r="AA9" i="5"/>
  <c r="Y9" i="5"/>
  <c r="X9" i="5"/>
  <c r="U9" i="5"/>
  <c r="T9" i="5"/>
  <c r="S9" i="5"/>
  <c r="R9" i="5"/>
  <c r="Q9" i="5"/>
  <c r="Q6" i="5" s="1"/>
  <c r="P9" i="5"/>
  <c r="Z9" i="5" s="1"/>
  <c r="O9" i="5"/>
  <c r="N9" i="5"/>
  <c r="M9" i="5"/>
  <c r="W9" i="5" s="1"/>
  <c r="L9" i="5"/>
  <c r="V9" i="5" s="1"/>
  <c r="K9" i="5"/>
  <c r="I9" i="5"/>
  <c r="H9" i="5"/>
  <c r="J9" i="5" s="1"/>
  <c r="G9" i="5"/>
  <c r="F9" i="5" s="1"/>
  <c r="E9" i="5"/>
  <c r="AA8" i="5"/>
  <c r="W8" i="5"/>
  <c r="U8" i="5"/>
  <c r="T8" i="5"/>
  <c r="S8" i="5"/>
  <c r="X8" i="5" s="1"/>
  <c r="R8" i="5"/>
  <c r="Q8" i="5"/>
  <c r="P8" i="5"/>
  <c r="O8" i="5"/>
  <c r="Y8" i="5" s="1"/>
  <c r="N8" i="5"/>
  <c r="M8" i="5"/>
  <c r="L8" i="5"/>
  <c r="K8" i="5"/>
  <c r="I8" i="5"/>
  <c r="H8" i="5"/>
  <c r="G8" i="5"/>
  <c r="E8" i="5"/>
  <c r="AA7" i="5"/>
  <c r="Z7" i="5"/>
  <c r="V7" i="5"/>
  <c r="U7" i="5"/>
  <c r="T7" i="5"/>
  <c r="S7" i="5"/>
  <c r="R7" i="5"/>
  <c r="W7" i="5" s="1"/>
  <c r="Q7" i="5"/>
  <c r="P7" i="5"/>
  <c r="O7" i="5"/>
  <c r="N7" i="5"/>
  <c r="X7" i="5" s="1"/>
  <c r="M7" i="5"/>
  <c r="L7" i="5"/>
  <c r="K7" i="5"/>
  <c r="J7" i="5"/>
  <c r="I7" i="5"/>
  <c r="H7" i="5"/>
  <c r="G7" i="5"/>
  <c r="E7" i="5"/>
  <c r="Z391" i="4"/>
  <c r="X391" i="4"/>
  <c r="W391" i="4"/>
  <c r="V391" i="4"/>
  <c r="AA391" i="4" s="1"/>
  <c r="U391" i="4"/>
  <c r="T391" i="4"/>
  <c r="S391" i="4"/>
  <c r="AC391" i="4" s="1"/>
  <c r="R391" i="4"/>
  <c r="AB391" i="4" s="1"/>
  <c r="Q391" i="4"/>
  <c r="P391" i="4"/>
  <c r="O391" i="4"/>
  <c r="Y391" i="4" s="1"/>
  <c r="N391" i="4"/>
  <c r="L391" i="4"/>
  <c r="K391" i="4"/>
  <c r="J391" i="4"/>
  <c r="I391" i="4"/>
  <c r="M391" i="4" s="1"/>
  <c r="H391" i="4"/>
  <c r="G391" i="4"/>
  <c r="F391" i="4"/>
  <c r="Z390" i="4"/>
  <c r="X390" i="4"/>
  <c r="W390" i="4"/>
  <c r="V390" i="4"/>
  <c r="AA390" i="4" s="1"/>
  <c r="U390" i="4"/>
  <c r="T390" i="4"/>
  <c r="S390" i="4"/>
  <c r="AC390" i="4" s="1"/>
  <c r="R390" i="4"/>
  <c r="AB390" i="4" s="1"/>
  <c r="Q390" i="4"/>
  <c r="P390" i="4"/>
  <c r="O390" i="4"/>
  <c r="Y390" i="4" s="1"/>
  <c r="N390" i="4"/>
  <c r="L390" i="4"/>
  <c r="K390" i="4"/>
  <c r="J390" i="4"/>
  <c r="I390" i="4"/>
  <c r="M390" i="4" s="1"/>
  <c r="H390" i="4"/>
  <c r="G390" i="4"/>
  <c r="F390" i="4"/>
  <c r="Z389" i="4"/>
  <c r="X389" i="4"/>
  <c r="W389" i="4"/>
  <c r="V389" i="4"/>
  <c r="AA389" i="4" s="1"/>
  <c r="U389" i="4"/>
  <c r="T389" i="4"/>
  <c r="S389" i="4"/>
  <c r="AC389" i="4" s="1"/>
  <c r="R389" i="4"/>
  <c r="AB389" i="4" s="1"/>
  <c r="Q389" i="4"/>
  <c r="P389" i="4"/>
  <c r="O389" i="4"/>
  <c r="Y389" i="4" s="1"/>
  <c r="N389" i="4"/>
  <c r="L389" i="4"/>
  <c r="K389" i="4"/>
  <c r="J389" i="4"/>
  <c r="I389" i="4"/>
  <c r="M389" i="4" s="1"/>
  <c r="H389" i="4"/>
  <c r="G389" i="4"/>
  <c r="F389" i="4"/>
  <c r="Z388" i="4"/>
  <c r="X388" i="4"/>
  <c r="W388" i="4"/>
  <c r="V388" i="4"/>
  <c r="AA388" i="4" s="1"/>
  <c r="U388" i="4"/>
  <c r="T388" i="4"/>
  <c r="S388" i="4"/>
  <c r="AC388" i="4" s="1"/>
  <c r="R388" i="4"/>
  <c r="AB388" i="4" s="1"/>
  <c r="Q388" i="4"/>
  <c r="P388" i="4"/>
  <c r="O388" i="4"/>
  <c r="Y388" i="4" s="1"/>
  <c r="N388" i="4"/>
  <c r="L388" i="4"/>
  <c r="K388" i="4"/>
  <c r="J388" i="4"/>
  <c r="I388" i="4"/>
  <c r="M388" i="4" s="1"/>
  <c r="H388" i="4"/>
  <c r="G388" i="4"/>
  <c r="F388" i="4"/>
  <c r="Z387" i="4"/>
  <c r="X387" i="4"/>
  <c r="W387" i="4"/>
  <c r="V387" i="4"/>
  <c r="AA387" i="4" s="1"/>
  <c r="U387" i="4"/>
  <c r="T387" i="4"/>
  <c r="S387" i="4"/>
  <c r="AC387" i="4" s="1"/>
  <c r="R387" i="4"/>
  <c r="AB387" i="4" s="1"/>
  <c r="Q387" i="4"/>
  <c r="P387" i="4"/>
  <c r="O387" i="4"/>
  <c r="Y387" i="4" s="1"/>
  <c r="N387" i="4"/>
  <c r="L387" i="4"/>
  <c r="K387" i="4"/>
  <c r="J387" i="4"/>
  <c r="I387" i="4"/>
  <c r="M387" i="4" s="1"/>
  <c r="H387" i="4"/>
  <c r="G387" i="4"/>
  <c r="F387" i="4"/>
  <c r="Z386" i="4"/>
  <c r="X386" i="4"/>
  <c r="W386" i="4"/>
  <c r="V386" i="4"/>
  <c r="AA386" i="4" s="1"/>
  <c r="U386" i="4"/>
  <c r="T386" i="4"/>
  <c r="S386" i="4"/>
  <c r="AC386" i="4" s="1"/>
  <c r="R386" i="4"/>
  <c r="AB386" i="4" s="1"/>
  <c r="Q386" i="4"/>
  <c r="P386" i="4"/>
  <c r="O386" i="4"/>
  <c r="Y386" i="4" s="1"/>
  <c r="N386" i="4"/>
  <c r="L386" i="4"/>
  <c r="K386" i="4"/>
  <c r="J386" i="4"/>
  <c r="I386" i="4"/>
  <c r="M386" i="4" s="1"/>
  <c r="H386" i="4"/>
  <c r="G386" i="4"/>
  <c r="F386" i="4"/>
  <c r="Z385" i="4"/>
  <c r="X385" i="4"/>
  <c r="W385" i="4"/>
  <c r="V385" i="4"/>
  <c r="AA385" i="4" s="1"/>
  <c r="U385" i="4"/>
  <c r="T385" i="4"/>
  <c r="S385" i="4"/>
  <c r="AC385" i="4" s="1"/>
  <c r="R385" i="4"/>
  <c r="AB385" i="4" s="1"/>
  <c r="Q385" i="4"/>
  <c r="P385" i="4"/>
  <c r="O385" i="4"/>
  <c r="Y385" i="4" s="1"/>
  <c r="N385" i="4"/>
  <c r="L385" i="4"/>
  <c r="K385" i="4"/>
  <c r="J385" i="4"/>
  <c r="I385" i="4"/>
  <c r="M385" i="4" s="1"/>
  <c r="H385" i="4"/>
  <c r="G385" i="4"/>
  <c r="F385" i="4"/>
  <c r="Z384" i="4"/>
  <c r="X384" i="4"/>
  <c r="W384" i="4"/>
  <c r="V384" i="4"/>
  <c r="AA384" i="4" s="1"/>
  <c r="U384" i="4"/>
  <c r="T384" i="4"/>
  <c r="S384" i="4"/>
  <c r="AC384" i="4" s="1"/>
  <c r="R384" i="4"/>
  <c r="AB384" i="4" s="1"/>
  <c r="Q384" i="4"/>
  <c r="P384" i="4"/>
  <c r="O384" i="4"/>
  <c r="Y384" i="4" s="1"/>
  <c r="N384" i="4"/>
  <c r="L384" i="4"/>
  <c r="K384" i="4"/>
  <c r="J384" i="4"/>
  <c r="I384" i="4"/>
  <c r="M384" i="4" s="1"/>
  <c r="H384" i="4"/>
  <c r="G384" i="4"/>
  <c r="F384" i="4"/>
  <c r="Z383" i="4"/>
  <c r="X383" i="4"/>
  <c r="W383" i="4"/>
  <c r="V383" i="4"/>
  <c r="AA383" i="4" s="1"/>
  <c r="U383" i="4"/>
  <c r="T383" i="4"/>
  <c r="S383" i="4"/>
  <c r="AC383" i="4" s="1"/>
  <c r="R383" i="4"/>
  <c r="AB383" i="4" s="1"/>
  <c r="Q383" i="4"/>
  <c r="P383" i="4"/>
  <c r="O383" i="4"/>
  <c r="Y383" i="4" s="1"/>
  <c r="N383" i="4"/>
  <c r="L383" i="4"/>
  <c r="K383" i="4"/>
  <c r="J383" i="4"/>
  <c r="I383" i="4"/>
  <c r="M383" i="4" s="1"/>
  <c r="H383" i="4"/>
  <c r="G383" i="4"/>
  <c r="F383" i="4"/>
  <c r="Z382" i="4"/>
  <c r="X382" i="4"/>
  <c r="W382" i="4"/>
  <c r="V382" i="4"/>
  <c r="AA382" i="4" s="1"/>
  <c r="U382" i="4"/>
  <c r="T382" i="4"/>
  <c r="S382" i="4"/>
  <c r="AC382" i="4" s="1"/>
  <c r="R382" i="4"/>
  <c r="AB382" i="4" s="1"/>
  <c r="Q382" i="4"/>
  <c r="P382" i="4"/>
  <c r="O382" i="4"/>
  <c r="Y382" i="4" s="1"/>
  <c r="N382" i="4"/>
  <c r="L382" i="4"/>
  <c r="K382" i="4"/>
  <c r="J382" i="4"/>
  <c r="I382" i="4"/>
  <c r="M382" i="4" s="1"/>
  <c r="H382" i="4"/>
  <c r="G382" i="4"/>
  <c r="F382" i="4"/>
  <c r="Z381" i="4"/>
  <c r="X381" i="4"/>
  <c r="W381" i="4"/>
  <c r="V381" i="4"/>
  <c r="AA381" i="4" s="1"/>
  <c r="U381" i="4"/>
  <c r="T381" i="4"/>
  <c r="S381" i="4"/>
  <c r="AC381" i="4" s="1"/>
  <c r="R381" i="4"/>
  <c r="AB381" i="4" s="1"/>
  <c r="Q381" i="4"/>
  <c r="P381" i="4"/>
  <c r="O381" i="4"/>
  <c r="Y381" i="4" s="1"/>
  <c r="N381" i="4"/>
  <c r="L381" i="4"/>
  <c r="K381" i="4"/>
  <c r="J381" i="4"/>
  <c r="I381" i="4"/>
  <c r="M381" i="4" s="1"/>
  <c r="H381" i="4"/>
  <c r="G381" i="4"/>
  <c r="F381" i="4"/>
  <c r="Z380" i="4"/>
  <c r="X380" i="4"/>
  <c r="W380" i="4"/>
  <c r="V380" i="4"/>
  <c r="AA380" i="4" s="1"/>
  <c r="U380" i="4"/>
  <c r="T380" i="4"/>
  <c r="S380" i="4"/>
  <c r="AC380" i="4" s="1"/>
  <c r="R380" i="4"/>
  <c r="AB380" i="4" s="1"/>
  <c r="Q380" i="4"/>
  <c r="P380" i="4"/>
  <c r="O380" i="4"/>
  <c r="Y380" i="4" s="1"/>
  <c r="N380" i="4"/>
  <c r="L380" i="4"/>
  <c r="K380" i="4"/>
  <c r="J380" i="4"/>
  <c r="I380" i="4"/>
  <c r="M380" i="4" s="1"/>
  <c r="H380" i="4"/>
  <c r="G380" i="4"/>
  <c r="F380" i="4"/>
  <c r="Z379" i="4"/>
  <c r="X379" i="4"/>
  <c r="W379" i="4"/>
  <c r="V379" i="4"/>
  <c r="AA379" i="4" s="1"/>
  <c r="U379" i="4"/>
  <c r="T379" i="4"/>
  <c r="S379" i="4"/>
  <c r="AC379" i="4" s="1"/>
  <c r="R379" i="4"/>
  <c r="AB379" i="4" s="1"/>
  <c r="Q379" i="4"/>
  <c r="P379" i="4"/>
  <c r="O379" i="4"/>
  <c r="Y379" i="4" s="1"/>
  <c r="N379" i="4"/>
  <c r="L379" i="4"/>
  <c r="K379" i="4"/>
  <c r="J379" i="4"/>
  <c r="I379" i="4"/>
  <c r="M379" i="4" s="1"/>
  <c r="H379" i="4"/>
  <c r="G379" i="4"/>
  <c r="F379" i="4"/>
  <c r="Z378" i="4"/>
  <c r="X378" i="4"/>
  <c r="W378" i="4"/>
  <c r="V378" i="4"/>
  <c r="AA378" i="4" s="1"/>
  <c r="U378" i="4"/>
  <c r="T378" i="4"/>
  <c r="S378" i="4"/>
  <c r="AC378" i="4" s="1"/>
  <c r="R378" i="4"/>
  <c r="AB378" i="4" s="1"/>
  <c r="Q378" i="4"/>
  <c r="P378" i="4"/>
  <c r="O378" i="4"/>
  <c r="Y378" i="4" s="1"/>
  <c r="N378" i="4"/>
  <c r="L378" i="4"/>
  <c r="K378" i="4"/>
  <c r="J378" i="4"/>
  <c r="I378" i="4"/>
  <c r="M378" i="4" s="1"/>
  <c r="H378" i="4"/>
  <c r="G378" i="4"/>
  <c r="F378" i="4"/>
  <c r="Z377" i="4"/>
  <c r="X377" i="4"/>
  <c r="W377" i="4"/>
  <c r="V377" i="4"/>
  <c r="AA377" i="4" s="1"/>
  <c r="U377" i="4"/>
  <c r="T377" i="4"/>
  <c r="S377" i="4"/>
  <c r="AC377" i="4" s="1"/>
  <c r="R377" i="4"/>
  <c r="AB377" i="4" s="1"/>
  <c r="Q377" i="4"/>
  <c r="P377" i="4"/>
  <c r="O377" i="4"/>
  <c r="Y377" i="4" s="1"/>
  <c r="N377" i="4"/>
  <c r="L377" i="4"/>
  <c r="K377" i="4"/>
  <c r="J377" i="4"/>
  <c r="I377" i="4"/>
  <c r="M377" i="4" s="1"/>
  <c r="H377" i="4"/>
  <c r="G377" i="4"/>
  <c r="F377" i="4"/>
  <c r="Z376" i="4"/>
  <c r="X376" i="4"/>
  <c r="W376" i="4"/>
  <c r="V376" i="4"/>
  <c r="AA376" i="4" s="1"/>
  <c r="U376" i="4"/>
  <c r="T376" i="4"/>
  <c r="S376" i="4"/>
  <c r="AC376" i="4" s="1"/>
  <c r="R376" i="4"/>
  <c r="AB376" i="4" s="1"/>
  <c r="Q376" i="4"/>
  <c r="P376" i="4"/>
  <c r="O376" i="4"/>
  <c r="Y376" i="4" s="1"/>
  <c r="N376" i="4"/>
  <c r="L376" i="4"/>
  <c r="K376" i="4"/>
  <c r="J376" i="4"/>
  <c r="I376" i="4"/>
  <c r="M376" i="4" s="1"/>
  <c r="H376" i="4"/>
  <c r="G376" i="4"/>
  <c r="F376" i="4"/>
  <c r="Z375" i="4"/>
  <c r="X375" i="4"/>
  <c r="W375" i="4"/>
  <c r="V375" i="4"/>
  <c r="AA375" i="4" s="1"/>
  <c r="U375" i="4"/>
  <c r="T375" i="4"/>
  <c r="S375" i="4"/>
  <c r="AC375" i="4" s="1"/>
  <c r="R375" i="4"/>
  <c r="AB375" i="4" s="1"/>
  <c r="Q375" i="4"/>
  <c r="P375" i="4"/>
  <c r="O375" i="4"/>
  <c r="Y375" i="4" s="1"/>
  <c r="N375" i="4"/>
  <c r="L375" i="4"/>
  <c r="K375" i="4"/>
  <c r="J375" i="4"/>
  <c r="I375" i="4"/>
  <c r="M375" i="4" s="1"/>
  <c r="H375" i="4"/>
  <c r="G375" i="4"/>
  <c r="F375" i="4"/>
  <c r="Z374" i="4"/>
  <c r="X374" i="4"/>
  <c r="W374" i="4"/>
  <c r="V374" i="4"/>
  <c r="AA374" i="4" s="1"/>
  <c r="U374" i="4"/>
  <c r="T374" i="4"/>
  <c r="S374" i="4"/>
  <c r="AC374" i="4" s="1"/>
  <c r="R374" i="4"/>
  <c r="AB374" i="4" s="1"/>
  <c r="Q374" i="4"/>
  <c r="P374" i="4"/>
  <c r="O374" i="4"/>
  <c r="Y374" i="4" s="1"/>
  <c r="N374" i="4"/>
  <c r="L374" i="4"/>
  <c r="K374" i="4"/>
  <c r="J374" i="4"/>
  <c r="I374" i="4"/>
  <c r="M374" i="4" s="1"/>
  <c r="H374" i="4"/>
  <c r="G374" i="4"/>
  <c r="F374" i="4"/>
  <c r="Z373" i="4"/>
  <c r="X373" i="4"/>
  <c r="W373" i="4"/>
  <c r="V373" i="4"/>
  <c r="AA373" i="4" s="1"/>
  <c r="U373" i="4"/>
  <c r="T373" i="4"/>
  <c r="S373" i="4"/>
  <c r="AC373" i="4" s="1"/>
  <c r="R373" i="4"/>
  <c r="AB373" i="4" s="1"/>
  <c r="Q373" i="4"/>
  <c r="P373" i="4"/>
  <c r="O373" i="4"/>
  <c r="Y373" i="4" s="1"/>
  <c r="N373" i="4"/>
  <c r="L373" i="4"/>
  <c r="K373" i="4"/>
  <c r="J373" i="4"/>
  <c r="I373" i="4"/>
  <c r="M373" i="4" s="1"/>
  <c r="H373" i="4"/>
  <c r="G373" i="4"/>
  <c r="F373" i="4"/>
  <c r="Z372" i="4"/>
  <c r="X372" i="4"/>
  <c r="W372" i="4"/>
  <c r="V372" i="4"/>
  <c r="AA372" i="4" s="1"/>
  <c r="U372" i="4"/>
  <c r="T372" i="4"/>
  <c r="S372" i="4"/>
  <c r="AC372" i="4" s="1"/>
  <c r="R372" i="4"/>
  <c r="AB372" i="4" s="1"/>
  <c r="Q372" i="4"/>
  <c r="P372" i="4"/>
  <c r="O372" i="4"/>
  <c r="Y372" i="4" s="1"/>
  <c r="N372" i="4"/>
  <c r="L372" i="4"/>
  <c r="K372" i="4"/>
  <c r="J372" i="4"/>
  <c r="I372" i="4"/>
  <c r="M372" i="4" s="1"/>
  <c r="H372" i="4"/>
  <c r="G372" i="4"/>
  <c r="F372" i="4"/>
  <c r="Z371" i="4"/>
  <c r="X371" i="4"/>
  <c r="W371" i="4"/>
  <c r="V371" i="4"/>
  <c r="AA371" i="4" s="1"/>
  <c r="U371" i="4"/>
  <c r="T371" i="4"/>
  <c r="S371" i="4"/>
  <c r="AC371" i="4" s="1"/>
  <c r="R371" i="4"/>
  <c r="AB371" i="4" s="1"/>
  <c r="Q371" i="4"/>
  <c r="P371" i="4"/>
  <c r="O371" i="4"/>
  <c r="Y371" i="4" s="1"/>
  <c r="N371" i="4"/>
  <c r="L371" i="4"/>
  <c r="K371" i="4"/>
  <c r="J371" i="4"/>
  <c r="I371" i="4"/>
  <c r="M371" i="4" s="1"/>
  <c r="H371" i="4"/>
  <c r="G371" i="4"/>
  <c r="F371" i="4"/>
  <c r="Z370" i="4"/>
  <c r="X370" i="4"/>
  <c r="W370" i="4"/>
  <c r="V370" i="4"/>
  <c r="AA370" i="4" s="1"/>
  <c r="U370" i="4"/>
  <c r="T370" i="4"/>
  <c r="S370" i="4"/>
  <c r="AC370" i="4" s="1"/>
  <c r="R370" i="4"/>
  <c r="AB370" i="4" s="1"/>
  <c r="Q370" i="4"/>
  <c r="P370" i="4"/>
  <c r="O370" i="4"/>
  <c r="Y370" i="4" s="1"/>
  <c r="N370" i="4"/>
  <c r="L370" i="4"/>
  <c r="K370" i="4"/>
  <c r="J370" i="4"/>
  <c r="I370" i="4"/>
  <c r="M370" i="4" s="1"/>
  <c r="H370" i="4"/>
  <c r="G370" i="4"/>
  <c r="F370" i="4"/>
  <c r="Z369" i="4"/>
  <c r="X369" i="4"/>
  <c r="W369" i="4"/>
  <c r="V369" i="4"/>
  <c r="AA369" i="4" s="1"/>
  <c r="U369" i="4"/>
  <c r="T369" i="4"/>
  <c r="S369" i="4"/>
  <c r="AC369" i="4" s="1"/>
  <c r="R369" i="4"/>
  <c r="AB369" i="4" s="1"/>
  <c r="Q369" i="4"/>
  <c r="P369" i="4"/>
  <c r="O369" i="4"/>
  <c r="Y369" i="4" s="1"/>
  <c r="N369" i="4"/>
  <c r="L369" i="4"/>
  <c r="K369" i="4"/>
  <c r="J369" i="4"/>
  <c r="I369" i="4"/>
  <c r="M369" i="4" s="1"/>
  <c r="H369" i="4"/>
  <c r="G369" i="4"/>
  <c r="F369" i="4"/>
  <c r="Z368" i="4"/>
  <c r="X368" i="4"/>
  <c r="W368" i="4"/>
  <c r="V368" i="4"/>
  <c r="AA368" i="4" s="1"/>
  <c r="U368" i="4"/>
  <c r="T368" i="4"/>
  <c r="S368" i="4"/>
  <c r="AC368" i="4" s="1"/>
  <c r="R368" i="4"/>
  <c r="AB368" i="4" s="1"/>
  <c r="Q368" i="4"/>
  <c r="P368" i="4"/>
  <c r="O368" i="4"/>
  <c r="Y368" i="4" s="1"/>
  <c r="N368" i="4"/>
  <c r="L368" i="4"/>
  <c r="K368" i="4"/>
  <c r="J368" i="4"/>
  <c r="I368" i="4"/>
  <c r="M368" i="4" s="1"/>
  <c r="H368" i="4"/>
  <c r="G368" i="4"/>
  <c r="F368" i="4"/>
  <c r="Z367" i="4"/>
  <c r="X367" i="4"/>
  <c r="W367" i="4"/>
  <c r="V367" i="4"/>
  <c r="AA367" i="4" s="1"/>
  <c r="U367" i="4"/>
  <c r="T367" i="4"/>
  <c r="S367" i="4"/>
  <c r="AC367" i="4" s="1"/>
  <c r="R367" i="4"/>
  <c r="AB367" i="4" s="1"/>
  <c r="Q367" i="4"/>
  <c r="P367" i="4"/>
  <c r="O367" i="4"/>
  <c r="Y367" i="4" s="1"/>
  <c r="N367" i="4"/>
  <c r="L367" i="4"/>
  <c r="K367" i="4"/>
  <c r="J367" i="4"/>
  <c r="I367" i="4"/>
  <c r="M367" i="4" s="1"/>
  <c r="H367" i="4"/>
  <c r="G367" i="4"/>
  <c r="F367" i="4"/>
  <c r="Z366" i="4"/>
  <c r="X366" i="4"/>
  <c r="W366" i="4"/>
  <c r="V366" i="4"/>
  <c r="AA366" i="4" s="1"/>
  <c r="U366" i="4"/>
  <c r="T366" i="4"/>
  <c r="S366" i="4"/>
  <c r="AC366" i="4" s="1"/>
  <c r="R366" i="4"/>
  <c r="AB366" i="4" s="1"/>
  <c r="Q366" i="4"/>
  <c r="P366" i="4"/>
  <c r="O366" i="4"/>
  <c r="Y366" i="4" s="1"/>
  <c r="N366" i="4"/>
  <c r="L366" i="4"/>
  <c r="K366" i="4"/>
  <c r="J366" i="4"/>
  <c r="I366" i="4"/>
  <c r="M366" i="4" s="1"/>
  <c r="H366" i="4"/>
  <c r="G366" i="4"/>
  <c r="F366" i="4"/>
  <c r="Z365" i="4"/>
  <c r="X365" i="4"/>
  <c r="W365" i="4"/>
  <c r="V365" i="4"/>
  <c r="AA365" i="4" s="1"/>
  <c r="U365" i="4"/>
  <c r="T365" i="4"/>
  <c r="S365" i="4"/>
  <c r="AC365" i="4" s="1"/>
  <c r="R365" i="4"/>
  <c r="AB365" i="4" s="1"/>
  <c r="Q365" i="4"/>
  <c r="P365" i="4"/>
  <c r="O365" i="4"/>
  <c r="Y365" i="4" s="1"/>
  <c r="N365" i="4"/>
  <c r="L365" i="4"/>
  <c r="K365" i="4"/>
  <c r="J365" i="4"/>
  <c r="I365" i="4"/>
  <c r="M365" i="4" s="1"/>
  <c r="H365" i="4"/>
  <c r="G365" i="4"/>
  <c r="F365" i="4"/>
  <c r="Z364" i="4"/>
  <c r="X364" i="4"/>
  <c r="W364" i="4"/>
  <c r="V364" i="4"/>
  <c r="AA364" i="4" s="1"/>
  <c r="U364" i="4"/>
  <c r="T364" i="4"/>
  <c r="S364" i="4"/>
  <c r="AC364" i="4" s="1"/>
  <c r="R364" i="4"/>
  <c r="AB364" i="4" s="1"/>
  <c r="Q364" i="4"/>
  <c r="P364" i="4"/>
  <c r="O364" i="4"/>
  <c r="Y364" i="4" s="1"/>
  <c r="N364" i="4"/>
  <c r="L364" i="4"/>
  <c r="K364" i="4"/>
  <c r="J364" i="4"/>
  <c r="I364" i="4"/>
  <c r="M364" i="4" s="1"/>
  <c r="H364" i="4"/>
  <c r="G364" i="4"/>
  <c r="F364" i="4"/>
  <c r="Z363" i="4"/>
  <c r="X363" i="4"/>
  <c r="W363" i="4"/>
  <c r="V363" i="4"/>
  <c r="AA363" i="4" s="1"/>
  <c r="U363" i="4"/>
  <c r="T363" i="4"/>
  <c r="S363" i="4"/>
  <c r="AC363" i="4" s="1"/>
  <c r="R363" i="4"/>
  <c r="AB363" i="4" s="1"/>
  <c r="Q363" i="4"/>
  <c r="P363" i="4"/>
  <c r="O363" i="4"/>
  <c r="Y363" i="4" s="1"/>
  <c r="N363" i="4"/>
  <c r="L363" i="4"/>
  <c r="K363" i="4"/>
  <c r="J363" i="4"/>
  <c r="I363" i="4"/>
  <c r="M363" i="4" s="1"/>
  <c r="H363" i="4"/>
  <c r="G363" i="4"/>
  <c r="F363" i="4"/>
  <c r="Z362" i="4"/>
  <c r="X362" i="4"/>
  <c r="W362" i="4"/>
  <c r="V362" i="4"/>
  <c r="AA362" i="4" s="1"/>
  <c r="U362" i="4"/>
  <c r="T362" i="4"/>
  <c r="S362" i="4"/>
  <c r="AC362" i="4" s="1"/>
  <c r="R362" i="4"/>
  <c r="AB362" i="4" s="1"/>
  <c r="Q362" i="4"/>
  <c r="P362" i="4"/>
  <c r="O362" i="4"/>
  <c r="Y362" i="4" s="1"/>
  <c r="N362" i="4"/>
  <c r="L362" i="4"/>
  <c r="K362" i="4"/>
  <c r="J362" i="4"/>
  <c r="I362" i="4"/>
  <c r="M362" i="4" s="1"/>
  <c r="H362" i="4"/>
  <c r="G362" i="4"/>
  <c r="F362" i="4"/>
  <c r="Z361" i="4"/>
  <c r="X361" i="4"/>
  <c r="W361" i="4"/>
  <c r="V361" i="4"/>
  <c r="AA361" i="4" s="1"/>
  <c r="U361" i="4"/>
  <c r="T361" i="4"/>
  <c r="S361" i="4"/>
  <c r="AC361" i="4" s="1"/>
  <c r="R361" i="4"/>
  <c r="AB361" i="4" s="1"/>
  <c r="Q361" i="4"/>
  <c r="P361" i="4"/>
  <c r="O361" i="4"/>
  <c r="Y361" i="4" s="1"/>
  <c r="N361" i="4"/>
  <c r="L361" i="4"/>
  <c r="K361" i="4"/>
  <c r="J361" i="4"/>
  <c r="I361" i="4"/>
  <c r="M361" i="4" s="1"/>
  <c r="H361" i="4"/>
  <c r="G361" i="4"/>
  <c r="F361" i="4"/>
  <c r="Z360" i="4"/>
  <c r="X360" i="4"/>
  <c r="W360" i="4"/>
  <c r="V360" i="4"/>
  <c r="AA360" i="4" s="1"/>
  <c r="U360" i="4"/>
  <c r="T360" i="4"/>
  <c r="S360" i="4"/>
  <c r="AC360" i="4" s="1"/>
  <c r="R360" i="4"/>
  <c r="AB360" i="4" s="1"/>
  <c r="Q360" i="4"/>
  <c r="P360" i="4"/>
  <c r="O360" i="4"/>
  <c r="Y360" i="4" s="1"/>
  <c r="N360" i="4"/>
  <c r="L360" i="4"/>
  <c r="K360" i="4"/>
  <c r="J360" i="4"/>
  <c r="I360" i="4"/>
  <c r="M360" i="4" s="1"/>
  <c r="H360" i="4"/>
  <c r="G360" i="4"/>
  <c r="F360" i="4"/>
  <c r="Z359" i="4"/>
  <c r="X359" i="4"/>
  <c r="W359" i="4"/>
  <c r="V359" i="4"/>
  <c r="AA359" i="4" s="1"/>
  <c r="U359" i="4"/>
  <c r="T359" i="4"/>
  <c r="S359" i="4"/>
  <c r="AC359" i="4" s="1"/>
  <c r="R359" i="4"/>
  <c r="AB359" i="4" s="1"/>
  <c r="Q359" i="4"/>
  <c r="P359" i="4"/>
  <c r="O359" i="4"/>
  <c r="Y359" i="4" s="1"/>
  <c r="N359" i="4"/>
  <c r="L359" i="4"/>
  <c r="K359" i="4"/>
  <c r="J359" i="4"/>
  <c r="I359" i="4"/>
  <c r="M359" i="4" s="1"/>
  <c r="H359" i="4"/>
  <c r="G359" i="4"/>
  <c r="F359" i="4"/>
  <c r="Z358" i="4"/>
  <c r="X358" i="4"/>
  <c r="W358" i="4"/>
  <c r="V358" i="4"/>
  <c r="AA358" i="4" s="1"/>
  <c r="U358" i="4"/>
  <c r="T358" i="4"/>
  <c r="S358" i="4"/>
  <c r="AC358" i="4" s="1"/>
  <c r="R358" i="4"/>
  <c r="AB358" i="4" s="1"/>
  <c r="Q358" i="4"/>
  <c r="P358" i="4"/>
  <c r="O358" i="4"/>
  <c r="Y358" i="4" s="1"/>
  <c r="N358" i="4"/>
  <c r="L358" i="4"/>
  <c r="K358" i="4"/>
  <c r="J358" i="4"/>
  <c r="I358" i="4"/>
  <c r="M358" i="4" s="1"/>
  <c r="H358" i="4"/>
  <c r="G358" i="4"/>
  <c r="F358" i="4"/>
  <c r="Z357" i="4"/>
  <c r="X357" i="4"/>
  <c r="W357" i="4"/>
  <c r="V357" i="4"/>
  <c r="AA357" i="4" s="1"/>
  <c r="U357" i="4"/>
  <c r="T357" i="4"/>
  <c r="S357" i="4"/>
  <c r="AC357" i="4" s="1"/>
  <c r="R357" i="4"/>
  <c r="AB357" i="4" s="1"/>
  <c r="Q357" i="4"/>
  <c r="P357" i="4"/>
  <c r="O357" i="4"/>
  <c r="Y357" i="4" s="1"/>
  <c r="N357" i="4"/>
  <c r="L357" i="4"/>
  <c r="K357" i="4"/>
  <c r="J357" i="4"/>
  <c r="I357" i="4"/>
  <c r="M357" i="4" s="1"/>
  <c r="H357" i="4"/>
  <c r="G357" i="4"/>
  <c r="F357" i="4"/>
  <c r="Z356" i="4"/>
  <c r="X356" i="4"/>
  <c r="W356" i="4"/>
  <c r="V356" i="4"/>
  <c r="AA356" i="4" s="1"/>
  <c r="U356" i="4"/>
  <c r="T356" i="4"/>
  <c r="S356" i="4"/>
  <c r="AC356" i="4" s="1"/>
  <c r="R356" i="4"/>
  <c r="AB356" i="4" s="1"/>
  <c r="Q356" i="4"/>
  <c r="P356" i="4"/>
  <c r="O356" i="4"/>
  <c r="Y356" i="4" s="1"/>
  <c r="N356" i="4"/>
  <c r="L356" i="4"/>
  <c r="K356" i="4"/>
  <c r="J356" i="4"/>
  <c r="I356" i="4"/>
  <c r="M356" i="4" s="1"/>
  <c r="H356" i="4"/>
  <c r="G356" i="4"/>
  <c r="F356" i="4"/>
  <c r="Z355" i="4"/>
  <c r="X355" i="4"/>
  <c r="W355" i="4"/>
  <c r="V355" i="4"/>
  <c r="AA355" i="4" s="1"/>
  <c r="U355" i="4"/>
  <c r="T355" i="4"/>
  <c r="S355" i="4"/>
  <c r="AC355" i="4" s="1"/>
  <c r="R355" i="4"/>
  <c r="AB355" i="4" s="1"/>
  <c r="Q355" i="4"/>
  <c r="P355" i="4"/>
  <c r="O355" i="4"/>
  <c r="Y355" i="4" s="1"/>
  <c r="N355" i="4"/>
  <c r="L355" i="4"/>
  <c r="K355" i="4"/>
  <c r="J355" i="4"/>
  <c r="I355" i="4"/>
  <c r="M355" i="4" s="1"/>
  <c r="H355" i="4"/>
  <c r="G355" i="4"/>
  <c r="F355" i="4"/>
  <c r="Z354" i="4"/>
  <c r="X354" i="4"/>
  <c r="W354" i="4"/>
  <c r="V354" i="4"/>
  <c r="AA354" i="4" s="1"/>
  <c r="U354" i="4"/>
  <c r="T354" i="4"/>
  <c r="S354" i="4"/>
  <c r="AC354" i="4" s="1"/>
  <c r="R354" i="4"/>
  <c r="AB354" i="4" s="1"/>
  <c r="Q354" i="4"/>
  <c r="P354" i="4"/>
  <c r="O354" i="4"/>
  <c r="Y354" i="4" s="1"/>
  <c r="N354" i="4"/>
  <c r="L354" i="4"/>
  <c r="K354" i="4"/>
  <c r="J354" i="4"/>
  <c r="I354" i="4"/>
  <c r="M354" i="4" s="1"/>
  <c r="H354" i="4"/>
  <c r="G354" i="4"/>
  <c r="F354" i="4"/>
  <c r="Z353" i="4"/>
  <c r="X353" i="4"/>
  <c r="W353" i="4"/>
  <c r="V353" i="4"/>
  <c r="AA353" i="4" s="1"/>
  <c r="U353" i="4"/>
  <c r="T353" i="4"/>
  <c r="S353" i="4"/>
  <c r="AC353" i="4" s="1"/>
  <c r="R353" i="4"/>
  <c r="AB353" i="4" s="1"/>
  <c r="Q353" i="4"/>
  <c r="P353" i="4"/>
  <c r="O353" i="4"/>
  <c r="Y353" i="4" s="1"/>
  <c r="N353" i="4"/>
  <c r="L353" i="4"/>
  <c r="K353" i="4"/>
  <c r="J353" i="4"/>
  <c r="I353" i="4"/>
  <c r="M353" i="4" s="1"/>
  <c r="H353" i="4"/>
  <c r="G353" i="4"/>
  <c r="F353" i="4"/>
  <c r="Z352" i="4"/>
  <c r="X352" i="4"/>
  <c r="W352" i="4"/>
  <c r="V352" i="4"/>
  <c r="AA352" i="4" s="1"/>
  <c r="U352" i="4"/>
  <c r="T352" i="4"/>
  <c r="S352" i="4"/>
  <c r="AC352" i="4" s="1"/>
  <c r="R352" i="4"/>
  <c r="AB352" i="4" s="1"/>
  <c r="Q352" i="4"/>
  <c r="P352" i="4"/>
  <c r="O352" i="4"/>
  <c r="Y352" i="4" s="1"/>
  <c r="N352" i="4"/>
  <c r="L352" i="4"/>
  <c r="K352" i="4"/>
  <c r="J352" i="4"/>
  <c r="I352" i="4"/>
  <c r="M352" i="4" s="1"/>
  <c r="H352" i="4"/>
  <c r="G352" i="4"/>
  <c r="F352" i="4"/>
  <c r="Z351" i="4"/>
  <c r="X351" i="4"/>
  <c r="W351" i="4"/>
  <c r="V351" i="4"/>
  <c r="AA351" i="4" s="1"/>
  <c r="U351" i="4"/>
  <c r="T351" i="4"/>
  <c r="S351" i="4"/>
  <c r="AC351" i="4" s="1"/>
  <c r="R351" i="4"/>
  <c r="AB351" i="4" s="1"/>
  <c r="Q351" i="4"/>
  <c r="P351" i="4"/>
  <c r="O351" i="4"/>
  <c r="Y351" i="4" s="1"/>
  <c r="N351" i="4"/>
  <c r="L351" i="4"/>
  <c r="K351" i="4" s="1"/>
  <c r="J351" i="4"/>
  <c r="I351" i="4"/>
  <c r="M351" i="4" s="1"/>
  <c r="H351" i="4"/>
  <c r="G351" i="4" s="1"/>
  <c r="F351" i="4"/>
  <c r="X350" i="4"/>
  <c r="W350" i="4"/>
  <c r="V350" i="4"/>
  <c r="AA350" i="4" s="1"/>
  <c r="U350" i="4"/>
  <c r="T350" i="4"/>
  <c r="S350" i="4"/>
  <c r="AC350" i="4" s="1"/>
  <c r="R350" i="4"/>
  <c r="AB350" i="4" s="1"/>
  <c r="Q350" i="4"/>
  <c r="P350" i="4"/>
  <c r="Z350" i="4" s="1"/>
  <c r="O350" i="4"/>
  <c r="Y350" i="4" s="1"/>
  <c r="N350" i="4"/>
  <c r="L350" i="4"/>
  <c r="J350" i="4"/>
  <c r="K350" i="4" s="1"/>
  <c r="I350" i="4"/>
  <c r="M350" i="4" s="1"/>
  <c r="H350" i="4"/>
  <c r="G350" i="4"/>
  <c r="F350" i="4"/>
  <c r="AB349" i="4"/>
  <c r="X349" i="4"/>
  <c r="W349" i="4"/>
  <c r="V349" i="4"/>
  <c r="AA349" i="4" s="1"/>
  <c r="U349" i="4"/>
  <c r="T349" i="4"/>
  <c r="S349" i="4"/>
  <c r="R349" i="4"/>
  <c r="Q349" i="4"/>
  <c r="P349" i="4"/>
  <c r="Z349" i="4" s="1"/>
  <c r="O349" i="4"/>
  <c r="N349" i="4"/>
  <c r="L349" i="4"/>
  <c r="K349" i="4"/>
  <c r="J349" i="4"/>
  <c r="I349" i="4"/>
  <c r="M349" i="4" s="1"/>
  <c r="H349" i="4"/>
  <c r="G349" i="4"/>
  <c r="F349" i="4"/>
  <c r="Z348" i="4"/>
  <c r="X348" i="4"/>
  <c r="W348" i="4"/>
  <c r="V348" i="4"/>
  <c r="AA348" i="4" s="1"/>
  <c r="U348" i="4"/>
  <c r="T348" i="4"/>
  <c r="S348" i="4"/>
  <c r="R348" i="4"/>
  <c r="AB348" i="4" s="1"/>
  <c r="Q348" i="4"/>
  <c r="P348" i="4"/>
  <c r="O348" i="4"/>
  <c r="N348" i="4"/>
  <c r="L348" i="4"/>
  <c r="K348" i="4" s="1"/>
  <c r="J348" i="4"/>
  <c r="I348" i="4"/>
  <c r="M348" i="4" s="1"/>
  <c r="H348" i="4"/>
  <c r="G348" i="4" s="1"/>
  <c r="F348" i="4"/>
  <c r="Z347" i="4"/>
  <c r="X347" i="4"/>
  <c r="W347" i="4"/>
  <c r="V347" i="4"/>
  <c r="AA347" i="4" s="1"/>
  <c r="U347" i="4"/>
  <c r="T347" i="4"/>
  <c r="S347" i="4"/>
  <c r="AC347" i="4" s="1"/>
  <c r="R347" i="4"/>
  <c r="AB347" i="4" s="1"/>
  <c r="Q347" i="4"/>
  <c r="P347" i="4"/>
  <c r="O347" i="4"/>
  <c r="Y347" i="4" s="1"/>
  <c r="N347" i="4"/>
  <c r="L347" i="4"/>
  <c r="K347" i="4" s="1"/>
  <c r="J347" i="4"/>
  <c r="I347" i="4"/>
  <c r="M347" i="4" s="1"/>
  <c r="H347" i="4"/>
  <c r="G347" i="4" s="1"/>
  <c r="F347" i="4"/>
  <c r="AA346" i="4"/>
  <c r="X346" i="4"/>
  <c r="W346" i="4"/>
  <c r="V346" i="4"/>
  <c r="U346" i="4"/>
  <c r="T346" i="4"/>
  <c r="S346" i="4"/>
  <c r="AC346" i="4" s="1"/>
  <c r="R346" i="4"/>
  <c r="Q346" i="4"/>
  <c r="P346" i="4"/>
  <c r="Z346" i="4" s="1"/>
  <c r="O346" i="4"/>
  <c r="Y346" i="4" s="1"/>
  <c r="N346" i="4"/>
  <c r="L346" i="4"/>
  <c r="J346" i="4"/>
  <c r="K346" i="4" s="1"/>
  <c r="I346" i="4"/>
  <c r="M346" i="4" s="1"/>
  <c r="H346" i="4"/>
  <c r="G346" i="4"/>
  <c r="F346" i="4"/>
  <c r="AB345" i="4"/>
  <c r="X345" i="4"/>
  <c r="W345" i="4"/>
  <c r="V345" i="4"/>
  <c r="AA345" i="4" s="1"/>
  <c r="U345" i="4"/>
  <c r="T345" i="4"/>
  <c r="S345" i="4"/>
  <c r="AC345" i="4" s="1"/>
  <c r="R345" i="4"/>
  <c r="Q345" i="4"/>
  <c r="P345" i="4"/>
  <c r="Z345" i="4" s="1"/>
  <c r="O345" i="4"/>
  <c r="Y345" i="4" s="1"/>
  <c r="N345" i="4"/>
  <c r="L345" i="4"/>
  <c r="J345" i="4"/>
  <c r="K345" i="4" s="1"/>
  <c r="I345" i="4"/>
  <c r="M345" i="4" s="1"/>
  <c r="H345" i="4"/>
  <c r="G345" i="4"/>
  <c r="F345" i="4"/>
  <c r="X344" i="4"/>
  <c r="W344" i="4"/>
  <c r="V344" i="4"/>
  <c r="AA344" i="4" s="1"/>
  <c r="U344" i="4"/>
  <c r="T344" i="4"/>
  <c r="S344" i="4"/>
  <c r="R344" i="4"/>
  <c r="AB344" i="4" s="1"/>
  <c r="Q344" i="4"/>
  <c r="P344" i="4"/>
  <c r="Z344" i="4" s="1"/>
  <c r="O344" i="4"/>
  <c r="N344" i="4"/>
  <c r="L344" i="4"/>
  <c r="K344" i="4"/>
  <c r="J344" i="4"/>
  <c r="I344" i="4"/>
  <c r="M344" i="4" s="1"/>
  <c r="H344" i="4"/>
  <c r="G344" i="4"/>
  <c r="F344" i="4"/>
  <c r="Z343" i="4"/>
  <c r="X343" i="4"/>
  <c r="W343" i="4"/>
  <c r="V343" i="4"/>
  <c r="AA343" i="4" s="1"/>
  <c r="U343" i="4"/>
  <c r="T343" i="4"/>
  <c r="S343" i="4"/>
  <c r="AC343" i="4" s="1"/>
  <c r="R343" i="4"/>
  <c r="AB343" i="4" s="1"/>
  <c r="Q343" i="4"/>
  <c r="P343" i="4"/>
  <c r="O343" i="4"/>
  <c r="Y343" i="4" s="1"/>
  <c r="N343" i="4"/>
  <c r="L343" i="4"/>
  <c r="K343" i="4" s="1"/>
  <c r="J343" i="4"/>
  <c r="I343" i="4"/>
  <c r="M343" i="4" s="1"/>
  <c r="H343" i="4"/>
  <c r="G343" i="4" s="1"/>
  <c r="F343" i="4"/>
  <c r="X342" i="4"/>
  <c r="W342" i="4"/>
  <c r="V342" i="4"/>
  <c r="AA342" i="4" s="1"/>
  <c r="U342" i="4"/>
  <c r="T342" i="4"/>
  <c r="S342" i="4"/>
  <c r="AC342" i="4" s="1"/>
  <c r="R342" i="4"/>
  <c r="AB342" i="4" s="1"/>
  <c r="Q342" i="4"/>
  <c r="P342" i="4"/>
  <c r="Z342" i="4" s="1"/>
  <c r="O342" i="4"/>
  <c r="Y342" i="4" s="1"/>
  <c r="N342" i="4"/>
  <c r="L342" i="4"/>
  <c r="J342" i="4"/>
  <c r="K342" i="4" s="1"/>
  <c r="I342" i="4"/>
  <c r="M342" i="4" s="1"/>
  <c r="H342" i="4"/>
  <c r="G342" i="4"/>
  <c r="F342" i="4"/>
  <c r="AB341" i="4"/>
  <c r="Y341" i="4"/>
  <c r="X341" i="4"/>
  <c r="W341" i="4"/>
  <c r="V341" i="4"/>
  <c r="U341" i="4"/>
  <c r="T341" i="4"/>
  <c r="S341" i="4"/>
  <c r="R341" i="4"/>
  <c r="Q341" i="4"/>
  <c r="AA341" i="4" s="1"/>
  <c r="P341" i="4"/>
  <c r="O341" i="4"/>
  <c r="N341" i="4"/>
  <c r="M341" i="4"/>
  <c r="L341" i="4"/>
  <c r="K341" i="4" s="1"/>
  <c r="J341" i="4"/>
  <c r="I341" i="4"/>
  <c r="H341" i="4"/>
  <c r="G341" i="4" s="1"/>
  <c r="F341" i="4"/>
  <c r="AC340" i="4"/>
  <c r="AB340" i="4"/>
  <c r="Y340" i="4"/>
  <c r="X340" i="4"/>
  <c r="W340" i="4"/>
  <c r="V340" i="4"/>
  <c r="U340" i="4"/>
  <c r="T340" i="4"/>
  <c r="S340" i="4"/>
  <c r="R340" i="4"/>
  <c r="Q340" i="4"/>
  <c r="AA340" i="4" s="1"/>
  <c r="P340" i="4"/>
  <c r="O340" i="4"/>
  <c r="N340" i="4"/>
  <c r="M340" i="4"/>
  <c r="L340" i="4"/>
  <c r="K340" i="4" s="1"/>
  <c r="J340" i="4"/>
  <c r="I340" i="4"/>
  <c r="H340" i="4"/>
  <c r="G340" i="4" s="1"/>
  <c r="F340" i="4"/>
  <c r="AC339" i="4"/>
  <c r="AB339" i="4"/>
  <c r="Y339" i="4"/>
  <c r="X339" i="4"/>
  <c r="W339" i="4"/>
  <c r="V339" i="4"/>
  <c r="U339" i="4"/>
  <c r="T339" i="4"/>
  <c r="S339" i="4"/>
  <c r="R339" i="4"/>
  <c r="Q339" i="4"/>
  <c r="AA339" i="4" s="1"/>
  <c r="P339" i="4"/>
  <c r="O339" i="4"/>
  <c r="N339" i="4"/>
  <c r="M339" i="4"/>
  <c r="L339" i="4"/>
  <c r="K339" i="4" s="1"/>
  <c r="J339" i="4"/>
  <c r="I339" i="4"/>
  <c r="H339" i="4"/>
  <c r="G339" i="4" s="1"/>
  <c r="F339" i="4"/>
  <c r="AC338" i="4"/>
  <c r="AB338" i="4"/>
  <c r="Y338" i="4"/>
  <c r="X338" i="4"/>
  <c r="W338" i="4"/>
  <c r="V338" i="4"/>
  <c r="U338" i="4"/>
  <c r="T338" i="4"/>
  <c r="S338" i="4"/>
  <c r="R338" i="4"/>
  <c r="Q338" i="4"/>
  <c r="AA338" i="4" s="1"/>
  <c r="P338" i="4"/>
  <c r="O338" i="4"/>
  <c r="N338" i="4"/>
  <c r="M338" i="4"/>
  <c r="L338" i="4"/>
  <c r="K338" i="4" s="1"/>
  <c r="J338" i="4"/>
  <c r="I338" i="4"/>
  <c r="H338" i="4"/>
  <c r="G338" i="4" s="1"/>
  <c r="F338" i="4"/>
  <c r="AC337" i="4"/>
  <c r="AB337" i="4"/>
  <c r="Y337" i="4"/>
  <c r="X337" i="4"/>
  <c r="W337" i="4"/>
  <c r="V337" i="4"/>
  <c r="U337" i="4"/>
  <c r="T337" i="4"/>
  <c r="S337" i="4"/>
  <c r="R337" i="4"/>
  <c r="Q337" i="4"/>
  <c r="AA337" i="4" s="1"/>
  <c r="P337" i="4"/>
  <c r="O337" i="4"/>
  <c r="N337" i="4"/>
  <c r="M337" i="4"/>
  <c r="L337" i="4"/>
  <c r="K337" i="4" s="1"/>
  <c r="J337" i="4"/>
  <c r="I337" i="4"/>
  <c r="H337" i="4"/>
  <c r="G337" i="4" s="1"/>
  <c r="F337" i="4"/>
  <c r="AC336" i="4"/>
  <c r="AB336" i="4"/>
  <c r="Y336" i="4"/>
  <c r="X336" i="4"/>
  <c r="W336" i="4"/>
  <c r="V336" i="4"/>
  <c r="U336" i="4"/>
  <c r="T336" i="4"/>
  <c r="S336" i="4"/>
  <c r="R336" i="4"/>
  <c r="Q336" i="4"/>
  <c r="AA336" i="4" s="1"/>
  <c r="P336" i="4"/>
  <c r="O336" i="4"/>
  <c r="N336" i="4"/>
  <c r="M336" i="4"/>
  <c r="L336" i="4"/>
  <c r="K336" i="4" s="1"/>
  <c r="J336" i="4"/>
  <c r="I336" i="4"/>
  <c r="H336" i="4"/>
  <c r="G336" i="4" s="1"/>
  <c r="F336" i="4"/>
  <c r="AC335" i="4"/>
  <c r="AB335" i="4"/>
  <c r="Y335" i="4"/>
  <c r="X335" i="4"/>
  <c r="W335" i="4"/>
  <c r="V335" i="4"/>
  <c r="U335" i="4"/>
  <c r="T335" i="4"/>
  <c r="S335" i="4"/>
  <c r="R335" i="4"/>
  <c r="Q335" i="4"/>
  <c r="AA335" i="4" s="1"/>
  <c r="P335" i="4"/>
  <c r="O335" i="4"/>
  <c r="N335" i="4"/>
  <c r="M335" i="4"/>
  <c r="L335" i="4"/>
  <c r="K335" i="4" s="1"/>
  <c r="J335" i="4"/>
  <c r="I335" i="4"/>
  <c r="H335" i="4"/>
  <c r="G335" i="4" s="1"/>
  <c r="F335" i="4"/>
  <c r="AC334" i="4"/>
  <c r="AB334" i="4"/>
  <c r="Y334" i="4"/>
  <c r="X334" i="4"/>
  <c r="W334" i="4"/>
  <c r="V334" i="4"/>
  <c r="U334" i="4"/>
  <c r="T334" i="4"/>
  <c r="S334" i="4"/>
  <c r="R334" i="4"/>
  <c r="Q334" i="4"/>
  <c r="AA334" i="4" s="1"/>
  <c r="P334" i="4"/>
  <c r="O334" i="4"/>
  <c r="N334" i="4"/>
  <c r="M334" i="4"/>
  <c r="L334" i="4"/>
  <c r="K334" i="4" s="1"/>
  <c r="J334" i="4"/>
  <c r="I334" i="4"/>
  <c r="H334" i="4"/>
  <c r="G334" i="4" s="1"/>
  <c r="F334" i="4"/>
  <c r="AC333" i="4"/>
  <c r="AB333" i="4"/>
  <c r="Y333" i="4"/>
  <c r="X333" i="4"/>
  <c r="W333" i="4"/>
  <c r="V333" i="4"/>
  <c r="U333" i="4"/>
  <c r="T333" i="4"/>
  <c r="S333" i="4"/>
  <c r="R333" i="4"/>
  <c r="Q333" i="4"/>
  <c r="AA333" i="4" s="1"/>
  <c r="P333" i="4"/>
  <c r="O333" i="4"/>
  <c r="N333" i="4"/>
  <c r="M333" i="4"/>
  <c r="L333" i="4"/>
  <c r="K333" i="4" s="1"/>
  <c r="J333" i="4"/>
  <c r="I333" i="4"/>
  <c r="H333" i="4"/>
  <c r="G333" i="4" s="1"/>
  <c r="F333" i="4"/>
  <c r="AB332" i="4"/>
  <c r="Y332" i="4"/>
  <c r="X332" i="4"/>
  <c r="AC332" i="4" s="1"/>
  <c r="W332" i="4"/>
  <c r="V332" i="4"/>
  <c r="U332" i="4"/>
  <c r="T332" i="4"/>
  <c r="S332" i="4"/>
  <c r="R332" i="4"/>
  <c r="Q332" i="4"/>
  <c r="AA332" i="4" s="1"/>
  <c r="P332" i="4"/>
  <c r="O332" i="4"/>
  <c r="N332" i="4"/>
  <c r="M332" i="4"/>
  <c r="L332" i="4"/>
  <c r="K332" i="4" s="1"/>
  <c r="J332" i="4"/>
  <c r="I332" i="4"/>
  <c r="H332" i="4"/>
  <c r="G332" i="4" s="1"/>
  <c r="F332" i="4"/>
  <c r="AB331" i="4"/>
  <c r="Y331" i="4"/>
  <c r="X331" i="4"/>
  <c r="AC331" i="4" s="1"/>
  <c r="W331" i="4"/>
  <c r="V331" i="4"/>
  <c r="U331" i="4"/>
  <c r="T331" i="4"/>
  <c r="S331" i="4"/>
  <c r="R331" i="4"/>
  <c r="Q331" i="4"/>
  <c r="AA331" i="4" s="1"/>
  <c r="P331" i="4"/>
  <c r="O331" i="4"/>
  <c r="N331" i="4"/>
  <c r="M331" i="4"/>
  <c r="L331" i="4"/>
  <c r="K331" i="4" s="1"/>
  <c r="J331" i="4"/>
  <c r="I331" i="4"/>
  <c r="H331" i="4"/>
  <c r="G331" i="4" s="1"/>
  <c r="F331" i="4"/>
  <c r="AB330" i="4"/>
  <c r="Y330" i="4"/>
  <c r="X330" i="4"/>
  <c r="AC330" i="4" s="1"/>
  <c r="W330" i="4"/>
  <c r="V330" i="4"/>
  <c r="U330" i="4"/>
  <c r="T330" i="4"/>
  <c r="S330" i="4"/>
  <c r="R330" i="4"/>
  <c r="Q330" i="4"/>
  <c r="AA330" i="4" s="1"/>
  <c r="P330" i="4"/>
  <c r="O330" i="4"/>
  <c r="N330" i="4"/>
  <c r="M330" i="4"/>
  <c r="L330" i="4"/>
  <c r="K330" i="4" s="1"/>
  <c r="J330" i="4"/>
  <c r="I330" i="4"/>
  <c r="H330" i="4"/>
  <c r="G330" i="4" s="1"/>
  <c r="F330" i="4"/>
  <c r="AB329" i="4"/>
  <c r="Y329" i="4"/>
  <c r="X329" i="4"/>
  <c r="AC329" i="4" s="1"/>
  <c r="W329" i="4"/>
  <c r="V329" i="4"/>
  <c r="U329" i="4"/>
  <c r="T329" i="4"/>
  <c r="S329" i="4"/>
  <c r="R329" i="4"/>
  <c r="Q329" i="4"/>
  <c r="AA329" i="4" s="1"/>
  <c r="P329" i="4"/>
  <c r="O329" i="4"/>
  <c r="N329" i="4"/>
  <c r="M329" i="4"/>
  <c r="L329" i="4"/>
  <c r="K329" i="4" s="1"/>
  <c r="J329" i="4"/>
  <c r="I329" i="4"/>
  <c r="H329" i="4"/>
  <c r="G329" i="4" s="1"/>
  <c r="F329" i="4"/>
  <c r="AB328" i="4"/>
  <c r="Y328" i="4"/>
  <c r="X328" i="4"/>
  <c r="AC328" i="4" s="1"/>
  <c r="W328" i="4"/>
  <c r="V328" i="4"/>
  <c r="U328" i="4"/>
  <c r="T328" i="4"/>
  <c r="S328" i="4"/>
  <c r="R328" i="4"/>
  <c r="Q328" i="4"/>
  <c r="AA328" i="4" s="1"/>
  <c r="P328" i="4"/>
  <c r="O328" i="4"/>
  <c r="N328" i="4"/>
  <c r="M328" i="4"/>
  <c r="L328" i="4"/>
  <c r="K328" i="4" s="1"/>
  <c r="J328" i="4"/>
  <c r="I328" i="4"/>
  <c r="H328" i="4"/>
  <c r="G328" i="4" s="1"/>
  <c r="F328" i="4"/>
  <c r="AB327" i="4"/>
  <c r="Y327" i="4"/>
  <c r="X327" i="4"/>
  <c r="AC327" i="4" s="1"/>
  <c r="W327" i="4"/>
  <c r="V327" i="4"/>
  <c r="U327" i="4"/>
  <c r="T327" i="4"/>
  <c r="S327" i="4"/>
  <c r="R327" i="4"/>
  <c r="Q327" i="4"/>
  <c r="AA327" i="4" s="1"/>
  <c r="P327" i="4"/>
  <c r="O327" i="4"/>
  <c r="N327" i="4"/>
  <c r="M327" i="4"/>
  <c r="L327" i="4"/>
  <c r="K327" i="4" s="1"/>
  <c r="J327" i="4"/>
  <c r="I327" i="4"/>
  <c r="H327" i="4"/>
  <c r="G327" i="4" s="1"/>
  <c r="F327" i="4"/>
  <c r="AB326" i="4"/>
  <c r="Y326" i="4"/>
  <c r="X326" i="4"/>
  <c r="AC326" i="4" s="1"/>
  <c r="W326" i="4"/>
  <c r="V326" i="4"/>
  <c r="U326" i="4"/>
  <c r="T326" i="4"/>
  <c r="S326" i="4"/>
  <c r="R326" i="4"/>
  <c r="Q326" i="4"/>
  <c r="AA326" i="4" s="1"/>
  <c r="P326" i="4"/>
  <c r="O326" i="4"/>
  <c r="N326" i="4"/>
  <c r="M326" i="4"/>
  <c r="L326" i="4"/>
  <c r="K326" i="4" s="1"/>
  <c r="J326" i="4"/>
  <c r="I326" i="4"/>
  <c r="H326" i="4"/>
  <c r="G326" i="4" s="1"/>
  <c r="F326" i="4"/>
  <c r="AB325" i="4"/>
  <c r="Y325" i="4"/>
  <c r="X325" i="4"/>
  <c r="AC325" i="4" s="1"/>
  <c r="W325" i="4"/>
  <c r="V325" i="4"/>
  <c r="U325" i="4"/>
  <c r="T325" i="4"/>
  <c r="S325" i="4"/>
  <c r="R325" i="4"/>
  <c r="Q325" i="4"/>
  <c r="AA325" i="4" s="1"/>
  <c r="P325" i="4"/>
  <c r="O325" i="4"/>
  <c r="N325" i="4"/>
  <c r="M325" i="4"/>
  <c r="L325" i="4"/>
  <c r="K325" i="4" s="1"/>
  <c r="J325" i="4"/>
  <c r="I325" i="4"/>
  <c r="H325" i="4"/>
  <c r="G325" i="4" s="1"/>
  <c r="F325" i="4"/>
  <c r="AB324" i="4"/>
  <c r="Y324" i="4"/>
  <c r="X324" i="4"/>
  <c r="AC324" i="4" s="1"/>
  <c r="W324" i="4"/>
  <c r="V324" i="4"/>
  <c r="U324" i="4"/>
  <c r="T324" i="4"/>
  <c r="S324" i="4"/>
  <c r="R324" i="4"/>
  <c r="Q324" i="4"/>
  <c r="AA324" i="4" s="1"/>
  <c r="P324" i="4"/>
  <c r="O324" i="4"/>
  <c r="N324" i="4"/>
  <c r="M324" i="4"/>
  <c r="L324" i="4"/>
  <c r="K324" i="4" s="1"/>
  <c r="J324" i="4"/>
  <c r="I324" i="4"/>
  <c r="H324" i="4"/>
  <c r="G324" i="4" s="1"/>
  <c r="F324" i="4"/>
  <c r="AB323" i="4"/>
  <c r="Y323" i="4"/>
  <c r="X323" i="4"/>
  <c r="AC323" i="4" s="1"/>
  <c r="W323" i="4"/>
  <c r="V323" i="4"/>
  <c r="U323" i="4"/>
  <c r="T323" i="4"/>
  <c r="S323" i="4"/>
  <c r="R323" i="4"/>
  <c r="Q323" i="4"/>
  <c r="AA323" i="4" s="1"/>
  <c r="P323" i="4"/>
  <c r="O323" i="4"/>
  <c r="N323" i="4"/>
  <c r="M323" i="4"/>
  <c r="L323" i="4"/>
  <c r="K323" i="4" s="1"/>
  <c r="J323" i="4"/>
  <c r="I323" i="4"/>
  <c r="H323" i="4"/>
  <c r="G323" i="4" s="1"/>
  <c r="F323" i="4"/>
  <c r="AB322" i="4"/>
  <c r="Y322" i="4"/>
  <c r="X322" i="4"/>
  <c r="AC322" i="4" s="1"/>
  <c r="W322" i="4"/>
  <c r="V322" i="4"/>
  <c r="U322" i="4"/>
  <c r="T322" i="4"/>
  <c r="S322" i="4"/>
  <c r="R322" i="4"/>
  <c r="Q322" i="4"/>
  <c r="AA322" i="4" s="1"/>
  <c r="P322" i="4"/>
  <c r="O322" i="4"/>
  <c r="N322" i="4"/>
  <c r="M322" i="4"/>
  <c r="L322" i="4"/>
  <c r="K322" i="4" s="1"/>
  <c r="J322" i="4"/>
  <c r="I322" i="4"/>
  <c r="H322" i="4"/>
  <c r="G322" i="4" s="1"/>
  <c r="F322" i="4"/>
  <c r="AB321" i="4"/>
  <c r="Y321" i="4"/>
  <c r="X321" i="4"/>
  <c r="AC321" i="4" s="1"/>
  <c r="W321" i="4"/>
  <c r="V321" i="4"/>
  <c r="U321" i="4"/>
  <c r="T321" i="4"/>
  <c r="S321" i="4"/>
  <c r="R321" i="4"/>
  <c r="Q321" i="4"/>
  <c r="AA321" i="4" s="1"/>
  <c r="P321" i="4"/>
  <c r="O321" i="4"/>
  <c r="N321" i="4"/>
  <c r="M321" i="4"/>
  <c r="L321" i="4"/>
  <c r="K321" i="4" s="1"/>
  <c r="J321" i="4"/>
  <c r="I321" i="4"/>
  <c r="H321" i="4"/>
  <c r="G321" i="4" s="1"/>
  <c r="F321" i="4"/>
  <c r="AB320" i="4"/>
  <c r="Y320" i="4"/>
  <c r="X320" i="4"/>
  <c r="AC320" i="4" s="1"/>
  <c r="W320" i="4"/>
  <c r="V320" i="4"/>
  <c r="U320" i="4"/>
  <c r="T320" i="4"/>
  <c r="S320" i="4"/>
  <c r="R320" i="4"/>
  <c r="Q320" i="4"/>
  <c r="AA320" i="4" s="1"/>
  <c r="P320" i="4"/>
  <c r="O320" i="4"/>
  <c r="N320" i="4"/>
  <c r="M320" i="4"/>
  <c r="L320" i="4"/>
  <c r="K320" i="4" s="1"/>
  <c r="J320" i="4"/>
  <c r="I320" i="4"/>
  <c r="H320" i="4"/>
  <c r="G320" i="4" s="1"/>
  <c r="F320" i="4"/>
  <c r="AB319" i="4"/>
  <c r="Y319" i="4"/>
  <c r="X319" i="4"/>
  <c r="AC319" i="4" s="1"/>
  <c r="W319" i="4"/>
  <c r="V319" i="4"/>
  <c r="U319" i="4"/>
  <c r="T319" i="4"/>
  <c r="S319" i="4"/>
  <c r="R319" i="4"/>
  <c r="Q319" i="4"/>
  <c r="AA319" i="4" s="1"/>
  <c r="P319" i="4"/>
  <c r="O319" i="4"/>
  <c r="N319" i="4"/>
  <c r="M319" i="4"/>
  <c r="L319" i="4"/>
  <c r="K319" i="4" s="1"/>
  <c r="J319" i="4"/>
  <c r="I319" i="4"/>
  <c r="H319" i="4"/>
  <c r="G319" i="4" s="1"/>
  <c r="F319" i="4"/>
  <c r="AB318" i="4"/>
  <c r="Y318" i="4"/>
  <c r="X318" i="4"/>
  <c r="AC318" i="4" s="1"/>
  <c r="W318" i="4"/>
  <c r="V318" i="4"/>
  <c r="U318" i="4"/>
  <c r="T318" i="4"/>
  <c r="S318" i="4"/>
  <c r="R318" i="4"/>
  <c r="Q318" i="4"/>
  <c r="AA318" i="4" s="1"/>
  <c r="P318" i="4"/>
  <c r="O318" i="4"/>
  <c r="N318" i="4"/>
  <c r="M318" i="4"/>
  <c r="L318" i="4"/>
  <c r="K318" i="4" s="1"/>
  <c r="J318" i="4"/>
  <c r="I318" i="4"/>
  <c r="H318" i="4"/>
  <c r="G318" i="4" s="1"/>
  <c r="F318" i="4"/>
  <c r="AB317" i="4"/>
  <c r="Y317" i="4"/>
  <c r="X317" i="4"/>
  <c r="AC317" i="4" s="1"/>
  <c r="W317" i="4"/>
  <c r="V317" i="4"/>
  <c r="U317" i="4"/>
  <c r="T317" i="4"/>
  <c r="S317" i="4"/>
  <c r="R317" i="4"/>
  <c r="Q317" i="4"/>
  <c r="AA317" i="4" s="1"/>
  <c r="P317" i="4"/>
  <c r="O317" i="4"/>
  <c r="N317" i="4"/>
  <c r="M317" i="4"/>
  <c r="L317" i="4"/>
  <c r="K317" i="4" s="1"/>
  <c r="J317" i="4"/>
  <c r="I317" i="4"/>
  <c r="H317" i="4"/>
  <c r="G317" i="4" s="1"/>
  <c r="F317" i="4"/>
  <c r="AB316" i="4"/>
  <c r="Y316" i="4"/>
  <c r="X316" i="4"/>
  <c r="AC316" i="4" s="1"/>
  <c r="W316" i="4"/>
  <c r="V316" i="4"/>
  <c r="U316" i="4"/>
  <c r="T316" i="4"/>
  <c r="S316" i="4"/>
  <c r="R316" i="4"/>
  <c r="Q316" i="4"/>
  <c r="AA316" i="4" s="1"/>
  <c r="P316" i="4"/>
  <c r="O316" i="4"/>
  <c r="N316" i="4"/>
  <c r="M316" i="4"/>
  <c r="L316" i="4"/>
  <c r="K316" i="4" s="1"/>
  <c r="J316" i="4"/>
  <c r="I316" i="4"/>
  <c r="H316" i="4"/>
  <c r="G316" i="4" s="1"/>
  <c r="F316" i="4"/>
  <c r="AB315" i="4"/>
  <c r="Y315" i="4"/>
  <c r="X315" i="4"/>
  <c r="AC315" i="4" s="1"/>
  <c r="W315" i="4"/>
  <c r="V315" i="4"/>
  <c r="U315" i="4"/>
  <c r="T315" i="4"/>
  <c r="S315" i="4"/>
  <c r="R315" i="4"/>
  <c r="Q315" i="4"/>
  <c r="AA315" i="4" s="1"/>
  <c r="P315" i="4"/>
  <c r="O315" i="4"/>
  <c r="N315" i="4"/>
  <c r="M315" i="4"/>
  <c r="L315" i="4"/>
  <c r="K315" i="4" s="1"/>
  <c r="J315" i="4"/>
  <c r="I315" i="4"/>
  <c r="H315" i="4"/>
  <c r="G315" i="4" s="1"/>
  <c r="F315" i="4"/>
  <c r="AB314" i="4"/>
  <c r="Y314" i="4"/>
  <c r="X314" i="4"/>
  <c r="AC314" i="4" s="1"/>
  <c r="W314" i="4"/>
  <c r="V314" i="4"/>
  <c r="U314" i="4"/>
  <c r="T314" i="4"/>
  <c r="S314" i="4"/>
  <c r="R314" i="4"/>
  <c r="Q314" i="4"/>
  <c r="AA314" i="4" s="1"/>
  <c r="P314" i="4"/>
  <c r="O314" i="4"/>
  <c r="N314" i="4"/>
  <c r="M314" i="4"/>
  <c r="L314" i="4"/>
  <c r="K314" i="4" s="1"/>
  <c r="J314" i="4"/>
  <c r="I314" i="4"/>
  <c r="H314" i="4"/>
  <c r="G314" i="4" s="1"/>
  <c r="F314" i="4"/>
  <c r="AB313" i="4"/>
  <c r="Y313" i="4"/>
  <c r="X313" i="4"/>
  <c r="AC313" i="4" s="1"/>
  <c r="W313" i="4"/>
  <c r="V313" i="4"/>
  <c r="U313" i="4"/>
  <c r="T313" i="4"/>
  <c r="S313" i="4"/>
  <c r="R313" i="4"/>
  <c r="Q313" i="4"/>
  <c r="AA313" i="4" s="1"/>
  <c r="P313" i="4"/>
  <c r="O313" i="4"/>
  <c r="N313" i="4"/>
  <c r="M313" i="4"/>
  <c r="L313" i="4"/>
  <c r="K313" i="4" s="1"/>
  <c r="J313" i="4"/>
  <c r="I313" i="4"/>
  <c r="H313" i="4"/>
  <c r="G313" i="4" s="1"/>
  <c r="F313" i="4"/>
  <c r="AB312" i="4"/>
  <c r="Y312" i="4"/>
  <c r="X312" i="4"/>
  <c r="AC312" i="4" s="1"/>
  <c r="W312" i="4"/>
  <c r="V312" i="4"/>
  <c r="U312" i="4"/>
  <c r="T312" i="4"/>
  <c r="S312" i="4"/>
  <c r="R312" i="4"/>
  <c r="Q312" i="4"/>
  <c r="AA312" i="4" s="1"/>
  <c r="P312" i="4"/>
  <c r="O312" i="4"/>
  <c r="N312" i="4"/>
  <c r="M312" i="4"/>
  <c r="L312" i="4"/>
  <c r="K312" i="4" s="1"/>
  <c r="J312" i="4"/>
  <c r="I312" i="4"/>
  <c r="H312" i="4"/>
  <c r="G312" i="4" s="1"/>
  <c r="F312" i="4"/>
  <c r="AB311" i="4"/>
  <c r="Y311" i="4"/>
  <c r="X311" i="4"/>
  <c r="AC311" i="4" s="1"/>
  <c r="W311" i="4"/>
  <c r="V311" i="4"/>
  <c r="U311" i="4"/>
  <c r="T311" i="4"/>
  <c r="S311" i="4"/>
  <c r="R311" i="4"/>
  <c r="Q311" i="4"/>
  <c r="AA311" i="4" s="1"/>
  <c r="P311" i="4"/>
  <c r="O311" i="4"/>
  <c r="N311" i="4"/>
  <c r="M311" i="4"/>
  <c r="L311" i="4"/>
  <c r="K311" i="4" s="1"/>
  <c r="J311" i="4"/>
  <c r="I311" i="4"/>
  <c r="H311" i="4"/>
  <c r="G311" i="4" s="1"/>
  <c r="F311" i="4"/>
  <c r="AB310" i="4"/>
  <c r="Y310" i="4"/>
  <c r="X310" i="4"/>
  <c r="AC310" i="4" s="1"/>
  <c r="W310" i="4"/>
  <c r="V310" i="4"/>
  <c r="U310" i="4"/>
  <c r="T310" i="4"/>
  <c r="S310" i="4"/>
  <c r="R310" i="4"/>
  <c r="Q310" i="4"/>
  <c r="AA310" i="4" s="1"/>
  <c r="P310" i="4"/>
  <c r="O310" i="4"/>
  <c r="N310" i="4"/>
  <c r="M310" i="4"/>
  <c r="L310" i="4"/>
  <c r="K310" i="4" s="1"/>
  <c r="J310" i="4"/>
  <c r="I310" i="4"/>
  <c r="H310" i="4"/>
  <c r="G310" i="4" s="1"/>
  <c r="F310" i="4"/>
  <c r="AB309" i="4"/>
  <c r="Y309" i="4"/>
  <c r="X309" i="4"/>
  <c r="AC309" i="4" s="1"/>
  <c r="W309" i="4"/>
  <c r="V309" i="4"/>
  <c r="U309" i="4"/>
  <c r="T309" i="4"/>
  <c r="S309" i="4"/>
  <c r="R309" i="4"/>
  <c r="Q309" i="4"/>
  <c r="AA309" i="4" s="1"/>
  <c r="P309" i="4"/>
  <c r="O309" i="4"/>
  <c r="N309" i="4"/>
  <c r="M309" i="4"/>
  <c r="L309" i="4"/>
  <c r="K309" i="4" s="1"/>
  <c r="J309" i="4"/>
  <c r="I309" i="4"/>
  <c r="H309" i="4"/>
  <c r="G309" i="4" s="1"/>
  <c r="F309" i="4"/>
  <c r="AB308" i="4"/>
  <c r="Y308" i="4"/>
  <c r="X308" i="4"/>
  <c r="AC308" i="4" s="1"/>
  <c r="W308" i="4"/>
  <c r="V308" i="4"/>
  <c r="U308" i="4"/>
  <c r="T308" i="4"/>
  <c r="S308" i="4"/>
  <c r="R308" i="4"/>
  <c r="Q308" i="4"/>
  <c r="AA308" i="4" s="1"/>
  <c r="P308" i="4"/>
  <c r="O308" i="4"/>
  <c r="N308" i="4"/>
  <c r="M308" i="4"/>
  <c r="L308" i="4"/>
  <c r="K308" i="4" s="1"/>
  <c r="J308" i="4"/>
  <c r="I308" i="4"/>
  <c r="H308" i="4"/>
  <c r="G308" i="4" s="1"/>
  <c r="F308" i="4"/>
  <c r="AB307" i="4"/>
  <c r="Y307" i="4"/>
  <c r="X307" i="4"/>
  <c r="AC307" i="4" s="1"/>
  <c r="W307" i="4"/>
  <c r="V307" i="4"/>
  <c r="U307" i="4"/>
  <c r="T307" i="4"/>
  <c r="S307" i="4"/>
  <c r="R307" i="4"/>
  <c r="Q307" i="4"/>
  <c r="AA307" i="4" s="1"/>
  <c r="P307" i="4"/>
  <c r="O307" i="4"/>
  <c r="N307" i="4"/>
  <c r="M307" i="4"/>
  <c r="L307" i="4"/>
  <c r="K307" i="4" s="1"/>
  <c r="J307" i="4"/>
  <c r="I307" i="4"/>
  <c r="H307" i="4"/>
  <c r="G307" i="4" s="1"/>
  <c r="F307" i="4"/>
  <c r="AB306" i="4"/>
  <c r="Y306" i="4"/>
  <c r="X306" i="4"/>
  <c r="AC306" i="4" s="1"/>
  <c r="W306" i="4"/>
  <c r="V306" i="4"/>
  <c r="U306" i="4"/>
  <c r="T306" i="4"/>
  <c r="S306" i="4"/>
  <c r="R306" i="4"/>
  <c r="Q306" i="4"/>
  <c r="AA306" i="4" s="1"/>
  <c r="P306" i="4"/>
  <c r="O306" i="4"/>
  <c r="N306" i="4"/>
  <c r="M306" i="4"/>
  <c r="L306" i="4"/>
  <c r="K306" i="4" s="1"/>
  <c r="J306" i="4"/>
  <c r="I306" i="4"/>
  <c r="H306" i="4"/>
  <c r="G306" i="4" s="1"/>
  <c r="F306" i="4"/>
  <c r="AB305" i="4"/>
  <c r="Y305" i="4"/>
  <c r="X305" i="4"/>
  <c r="AC305" i="4" s="1"/>
  <c r="W305" i="4"/>
  <c r="V305" i="4"/>
  <c r="U305" i="4"/>
  <c r="T305" i="4"/>
  <c r="S305" i="4"/>
  <c r="R305" i="4"/>
  <c r="Q305" i="4"/>
  <c r="AA305" i="4" s="1"/>
  <c r="P305" i="4"/>
  <c r="O305" i="4"/>
  <c r="N305" i="4"/>
  <c r="M305" i="4"/>
  <c r="L305" i="4"/>
  <c r="K305" i="4" s="1"/>
  <c r="J305" i="4"/>
  <c r="I305" i="4"/>
  <c r="H305" i="4"/>
  <c r="G305" i="4" s="1"/>
  <c r="F305" i="4"/>
  <c r="AB304" i="4"/>
  <c r="Y304" i="4"/>
  <c r="X304" i="4"/>
  <c r="AC304" i="4" s="1"/>
  <c r="W304" i="4"/>
  <c r="V304" i="4"/>
  <c r="U304" i="4"/>
  <c r="T304" i="4"/>
  <c r="S304" i="4"/>
  <c r="R304" i="4"/>
  <c r="Q304" i="4"/>
  <c r="AA304" i="4" s="1"/>
  <c r="P304" i="4"/>
  <c r="O304" i="4"/>
  <c r="N304" i="4"/>
  <c r="M304" i="4"/>
  <c r="L304" i="4"/>
  <c r="K304" i="4" s="1"/>
  <c r="J304" i="4"/>
  <c r="I304" i="4"/>
  <c r="H304" i="4"/>
  <c r="G304" i="4" s="1"/>
  <c r="F304" i="4"/>
  <c r="AB303" i="4"/>
  <c r="Y303" i="4"/>
  <c r="X303" i="4"/>
  <c r="AC303" i="4" s="1"/>
  <c r="W303" i="4"/>
  <c r="V303" i="4"/>
  <c r="U303" i="4"/>
  <c r="T303" i="4"/>
  <c r="S303" i="4"/>
  <c r="R303" i="4"/>
  <c r="Q303" i="4"/>
  <c r="AA303" i="4" s="1"/>
  <c r="P303" i="4"/>
  <c r="O303" i="4"/>
  <c r="N303" i="4"/>
  <c r="M303" i="4"/>
  <c r="L303" i="4"/>
  <c r="K303" i="4" s="1"/>
  <c r="J303" i="4"/>
  <c r="I303" i="4"/>
  <c r="H303" i="4"/>
  <c r="G303" i="4" s="1"/>
  <c r="F303" i="4"/>
  <c r="AB302" i="4"/>
  <c r="Y302" i="4"/>
  <c r="X302" i="4"/>
  <c r="AC302" i="4" s="1"/>
  <c r="W302" i="4"/>
  <c r="V302" i="4"/>
  <c r="U302" i="4"/>
  <c r="T302" i="4"/>
  <c r="S302" i="4"/>
  <c r="R302" i="4"/>
  <c r="Q302" i="4"/>
  <c r="AA302" i="4" s="1"/>
  <c r="P302" i="4"/>
  <c r="O302" i="4"/>
  <c r="N302" i="4"/>
  <c r="M302" i="4"/>
  <c r="L302" i="4"/>
  <c r="K302" i="4" s="1"/>
  <c r="J302" i="4"/>
  <c r="I302" i="4"/>
  <c r="H302" i="4"/>
  <c r="G302" i="4" s="1"/>
  <c r="F302" i="4"/>
  <c r="AB301" i="4"/>
  <c r="Y301" i="4"/>
  <c r="X301" i="4"/>
  <c r="AC301" i="4" s="1"/>
  <c r="W301" i="4"/>
  <c r="V301" i="4"/>
  <c r="U301" i="4"/>
  <c r="T301" i="4"/>
  <c r="S301" i="4"/>
  <c r="R301" i="4"/>
  <c r="Q301" i="4"/>
  <c r="AA301" i="4" s="1"/>
  <c r="P301" i="4"/>
  <c r="O301" i="4"/>
  <c r="N301" i="4"/>
  <c r="M301" i="4"/>
  <c r="L301" i="4"/>
  <c r="K301" i="4" s="1"/>
  <c r="J301" i="4"/>
  <c r="I301" i="4"/>
  <c r="H301" i="4"/>
  <c r="G301" i="4" s="1"/>
  <c r="F301" i="4"/>
  <c r="AB300" i="4"/>
  <c r="Y300" i="4"/>
  <c r="X300" i="4"/>
  <c r="AC300" i="4" s="1"/>
  <c r="W300" i="4"/>
  <c r="V300" i="4"/>
  <c r="U300" i="4"/>
  <c r="T300" i="4"/>
  <c r="S300" i="4"/>
  <c r="R300" i="4"/>
  <c r="Q300" i="4"/>
  <c r="AA300" i="4" s="1"/>
  <c r="P300" i="4"/>
  <c r="O300" i="4"/>
  <c r="N300" i="4"/>
  <c r="M300" i="4"/>
  <c r="L300" i="4"/>
  <c r="K300" i="4" s="1"/>
  <c r="J300" i="4"/>
  <c r="I300" i="4"/>
  <c r="H300" i="4"/>
  <c r="G300" i="4" s="1"/>
  <c r="F300" i="4"/>
  <c r="AB299" i="4"/>
  <c r="Y299" i="4"/>
  <c r="X299" i="4"/>
  <c r="AC299" i="4" s="1"/>
  <c r="W299" i="4"/>
  <c r="V299" i="4"/>
  <c r="U299" i="4"/>
  <c r="T299" i="4"/>
  <c r="S299" i="4"/>
  <c r="R299" i="4"/>
  <c r="Q299" i="4"/>
  <c r="AA299" i="4" s="1"/>
  <c r="P299" i="4"/>
  <c r="O299" i="4"/>
  <c r="N299" i="4"/>
  <c r="M299" i="4"/>
  <c r="L299" i="4"/>
  <c r="K299" i="4" s="1"/>
  <c r="J299" i="4"/>
  <c r="I299" i="4"/>
  <c r="H299" i="4"/>
  <c r="G299" i="4" s="1"/>
  <c r="F299" i="4"/>
  <c r="AB298" i="4"/>
  <c r="Y298" i="4"/>
  <c r="X298" i="4"/>
  <c r="AC298" i="4" s="1"/>
  <c r="W298" i="4"/>
  <c r="V298" i="4"/>
  <c r="U298" i="4"/>
  <c r="T298" i="4"/>
  <c r="S298" i="4"/>
  <c r="R298" i="4"/>
  <c r="Q298" i="4"/>
  <c r="AA298" i="4" s="1"/>
  <c r="P298" i="4"/>
  <c r="O298" i="4"/>
  <c r="N298" i="4"/>
  <c r="M298" i="4"/>
  <c r="L298" i="4"/>
  <c r="K298" i="4" s="1"/>
  <c r="J298" i="4"/>
  <c r="I298" i="4"/>
  <c r="H298" i="4"/>
  <c r="G298" i="4" s="1"/>
  <c r="F298" i="4"/>
  <c r="AB297" i="4"/>
  <c r="Y297" i="4"/>
  <c r="X297" i="4"/>
  <c r="AC297" i="4" s="1"/>
  <c r="W297" i="4"/>
  <c r="V297" i="4"/>
  <c r="U297" i="4"/>
  <c r="T297" i="4"/>
  <c r="S297" i="4"/>
  <c r="R297" i="4"/>
  <c r="Q297" i="4"/>
  <c r="AA297" i="4" s="1"/>
  <c r="P297" i="4"/>
  <c r="O297" i="4"/>
  <c r="N297" i="4"/>
  <c r="M297" i="4"/>
  <c r="L297" i="4"/>
  <c r="K297" i="4" s="1"/>
  <c r="J297" i="4"/>
  <c r="I297" i="4"/>
  <c r="H297" i="4"/>
  <c r="G297" i="4" s="1"/>
  <c r="F297" i="4"/>
  <c r="AB296" i="4"/>
  <c r="Y296" i="4"/>
  <c r="X296" i="4"/>
  <c r="AC296" i="4" s="1"/>
  <c r="W296" i="4"/>
  <c r="V296" i="4"/>
  <c r="U296" i="4"/>
  <c r="T296" i="4"/>
  <c r="S296" i="4"/>
  <c r="R296" i="4"/>
  <c r="Q296" i="4"/>
  <c r="AA296" i="4" s="1"/>
  <c r="P296" i="4"/>
  <c r="O296" i="4"/>
  <c r="N296" i="4"/>
  <c r="M296" i="4"/>
  <c r="L296" i="4"/>
  <c r="K296" i="4" s="1"/>
  <c r="J296" i="4"/>
  <c r="I296" i="4"/>
  <c r="H296" i="4"/>
  <c r="G296" i="4" s="1"/>
  <c r="F296" i="4"/>
  <c r="AB295" i="4"/>
  <c r="Y295" i="4"/>
  <c r="X295" i="4"/>
  <c r="AC295" i="4" s="1"/>
  <c r="W295" i="4"/>
  <c r="V295" i="4"/>
  <c r="U295" i="4"/>
  <c r="T295" i="4"/>
  <c r="S295" i="4"/>
  <c r="R295" i="4"/>
  <c r="Q295" i="4"/>
  <c r="AA295" i="4" s="1"/>
  <c r="P295" i="4"/>
  <c r="O295" i="4"/>
  <c r="N295" i="4"/>
  <c r="M295" i="4"/>
  <c r="L295" i="4"/>
  <c r="K295" i="4" s="1"/>
  <c r="J295" i="4"/>
  <c r="I295" i="4"/>
  <c r="H295" i="4"/>
  <c r="G295" i="4" s="1"/>
  <c r="F295" i="4"/>
  <c r="AB294" i="4"/>
  <c r="Y294" i="4"/>
  <c r="X294" i="4"/>
  <c r="AC294" i="4" s="1"/>
  <c r="W294" i="4"/>
  <c r="V294" i="4"/>
  <c r="U294" i="4"/>
  <c r="T294" i="4"/>
  <c r="S294" i="4"/>
  <c r="R294" i="4"/>
  <c r="Q294" i="4"/>
  <c r="AA294" i="4" s="1"/>
  <c r="P294" i="4"/>
  <c r="O294" i="4"/>
  <c r="N294" i="4"/>
  <c r="M294" i="4"/>
  <c r="L294" i="4"/>
  <c r="K294" i="4" s="1"/>
  <c r="J294" i="4"/>
  <c r="I294" i="4"/>
  <c r="H294" i="4"/>
  <c r="G294" i="4" s="1"/>
  <c r="F294" i="4"/>
  <c r="AB293" i="4"/>
  <c r="Y293" i="4"/>
  <c r="X293" i="4"/>
  <c r="AC293" i="4" s="1"/>
  <c r="W293" i="4"/>
  <c r="V293" i="4"/>
  <c r="U293" i="4"/>
  <c r="T293" i="4"/>
  <c r="S293" i="4"/>
  <c r="R293" i="4"/>
  <c r="Q293" i="4"/>
  <c r="AA293" i="4" s="1"/>
  <c r="P293" i="4"/>
  <c r="O293" i="4"/>
  <c r="N293" i="4"/>
  <c r="M293" i="4"/>
  <c r="L293" i="4"/>
  <c r="K293" i="4" s="1"/>
  <c r="J293" i="4"/>
  <c r="I293" i="4"/>
  <c r="H293" i="4"/>
  <c r="G293" i="4" s="1"/>
  <c r="F293" i="4"/>
  <c r="AB292" i="4"/>
  <c r="Y292" i="4"/>
  <c r="X292" i="4"/>
  <c r="AC292" i="4" s="1"/>
  <c r="W292" i="4"/>
  <c r="V292" i="4"/>
  <c r="U292" i="4"/>
  <c r="T292" i="4"/>
  <c r="S292" i="4"/>
  <c r="R292" i="4"/>
  <c r="Q292" i="4"/>
  <c r="AA292" i="4" s="1"/>
  <c r="P292" i="4"/>
  <c r="O292" i="4"/>
  <c r="N292" i="4"/>
  <c r="M292" i="4"/>
  <c r="L292" i="4"/>
  <c r="K292" i="4" s="1"/>
  <c r="J292" i="4"/>
  <c r="I292" i="4"/>
  <c r="H292" i="4"/>
  <c r="G292" i="4" s="1"/>
  <c r="F292" i="4"/>
  <c r="AB291" i="4"/>
  <c r="Y291" i="4"/>
  <c r="X291" i="4"/>
  <c r="AC291" i="4" s="1"/>
  <c r="W291" i="4"/>
  <c r="V291" i="4"/>
  <c r="U291" i="4"/>
  <c r="T291" i="4"/>
  <c r="S291" i="4"/>
  <c r="R291" i="4"/>
  <c r="Q291" i="4"/>
  <c r="AA291" i="4" s="1"/>
  <c r="P291" i="4"/>
  <c r="O291" i="4"/>
  <c r="N291" i="4"/>
  <c r="M291" i="4"/>
  <c r="L291" i="4"/>
  <c r="K291" i="4" s="1"/>
  <c r="J291" i="4"/>
  <c r="I291" i="4"/>
  <c r="H291" i="4"/>
  <c r="G291" i="4" s="1"/>
  <c r="F291" i="4"/>
  <c r="AB290" i="4"/>
  <c r="Y290" i="4"/>
  <c r="X290" i="4"/>
  <c r="AC290" i="4" s="1"/>
  <c r="W290" i="4"/>
  <c r="V290" i="4"/>
  <c r="U290" i="4"/>
  <c r="T290" i="4"/>
  <c r="S290" i="4"/>
  <c r="R290" i="4"/>
  <c r="Q290" i="4"/>
  <c r="AA290" i="4" s="1"/>
  <c r="P290" i="4"/>
  <c r="O290" i="4"/>
  <c r="N290" i="4"/>
  <c r="M290" i="4"/>
  <c r="L290" i="4"/>
  <c r="K290" i="4" s="1"/>
  <c r="J290" i="4"/>
  <c r="I290" i="4"/>
  <c r="H290" i="4"/>
  <c r="G290" i="4" s="1"/>
  <c r="F290" i="4"/>
  <c r="AB289" i="4"/>
  <c r="Y289" i="4"/>
  <c r="X289" i="4"/>
  <c r="AC289" i="4" s="1"/>
  <c r="W289" i="4"/>
  <c r="V289" i="4"/>
  <c r="U289" i="4"/>
  <c r="T289" i="4"/>
  <c r="S289" i="4"/>
  <c r="R289" i="4"/>
  <c r="Q289" i="4"/>
  <c r="AA289" i="4" s="1"/>
  <c r="P289" i="4"/>
  <c r="O289" i="4"/>
  <c r="N289" i="4"/>
  <c r="M289" i="4"/>
  <c r="L289" i="4"/>
  <c r="K289" i="4" s="1"/>
  <c r="J289" i="4"/>
  <c r="I289" i="4"/>
  <c r="H289" i="4"/>
  <c r="G289" i="4" s="1"/>
  <c r="F289" i="4"/>
  <c r="AB288" i="4"/>
  <c r="Y288" i="4"/>
  <c r="X288" i="4"/>
  <c r="AC288" i="4" s="1"/>
  <c r="W288" i="4"/>
  <c r="V288" i="4"/>
  <c r="U288" i="4"/>
  <c r="T288" i="4"/>
  <c r="S288" i="4"/>
  <c r="R288" i="4"/>
  <c r="Q288" i="4"/>
  <c r="AA288" i="4" s="1"/>
  <c r="P288" i="4"/>
  <c r="O288" i="4"/>
  <c r="N288" i="4"/>
  <c r="M288" i="4"/>
  <c r="L288" i="4"/>
  <c r="K288" i="4" s="1"/>
  <c r="J288" i="4"/>
  <c r="I288" i="4"/>
  <c r="H288" i="4"/>
  <c r="G288" i="4" s="1"/>
  <c r="F288" i="4"/>
  <c r="AB287" i="4"/>
  <c r="Y287" i="4"/>
  <c r="X287" i="4"/>
  <c r="AC287" i="4" s="1"/>
  <c r="W287" i="4"/>
  <c r="V287" i="4"/>
  <c r="U287" i="4"/>
  <c r="T287" i="4"/>
  <c r="S287" i="4"/>
  <c r="R287" i="4"/>
  <c r="Q287" i="4"/>
  <c r="AA287" i="4" s="1"/>
  <c r="P287" i="4"/>
  <c r="O287" i="4"/>
  <c r="N287" i="4"/>
  <c r="M287" i="4"/>
  <c r="L287" i="4"/>
  <c r="K287" i="4" s="1"/>
  <c r="J287" i="4"/>
  <c r="I287" i="4"/>
  <c r="H287" i="4"/>
  <c r="G287" i="4" s="1"/>
  <c r="F287" i="4"/>
  <c r="AB286" i="4"/>
  <c r="Y286" i="4"/>
  <c r="X286" i="4"/>
  <c r="AC286" i="4" s="1"/>
  <c r="W286" i="4"/>
  <c r="V286" i="4"/>
  <c r="U286" i="4"/>
  <c r="T286" i="4"/>
  <c r="S286" i="4"/>
  <c r="R286" i="4"/>
  <c r="Q286" i="4"/>
  <c r="AA286" i="4" s="1"/>
  <c r="P286" i="4"/>
  <c r="O286" i="4"/>
  <c r="N286" i="4"/>
  <c r="M286" i="4"/>
  <c r="L286" i="4"/>
  <c r="K286" i="4" s="1"/>
  <c r="J286" i="4"/>
  <c r="I286" i="4"/>
  <c r="H286" i="4"/>
  <c r="G286" i="4" s="1"/>
  <c r="F286" i="4"/>
  <c r="AB285" i="4"/>
  <c r="Y285" i="4"/>
  <c r="X285" i="4"/>
  <c r="AC285" i="4" s="1"/>
  <c r="W285" i="4"/>
  <c r="V285" i="4"/>
  <c r="U285" i="4"/>
  <c r="T285" i="4"/>
  <c r="S285" i="4"/>
  <c r="R285" i="4"/>
  <c r="Q285" i="4"/>
  <c r="AA285" i="4" s="1"/>
  <c r="P285" i="4"/>
  <c r="O285" i="4"/>
  <c r="N285" i="4"/>
  <c r="M285" i="4"/>
  <c r="L285" i="4"/>
  <c r="K285" i="4" s="1"/>
  <c r="J285" i="4"/>
  <c r="I285" i="4"/>
  <c r="H285" i="4"/>
  <c r="G285" i="4" s="1"/>
  <c r="F285" i="4"/>
  <c r="AB284" i="4"/>
  <c r="Y284" i="4"/>
  <c r="X284" i="4"/>
  <c r="AC284" i="4" s="1"/>
  <c r="W284" i="4"/>
  <c r="V284" i="4"/>
  <c r="U284" i="4"/>
  <c r="T284" i="4"/>
  <c r="S284" i="4"/>
  <c r="R284" i="4"/>
  <c r="Q284" i="4"/>
  <c r="AA284" i="4" s="1"/>
  <c r="P284" i="4"/>
  <c r="O284" i="4"/>
  <c r="N284" i="4"/>
  <c r="M284" i="4"/>
  <c r="L284" i="4"/>
  <c r="K284" i="4" s="1"/>
  <c r="J284" i="4"/>
  <c r="I284" i="4"/>
  <c r="H284" i="4"/>
  <c r="G284" i="4" s="1"/>
  <c r="F284" i="4"/>
  <c r="AB283" i="4"/>
  <c r="Y283" i="4"/>
  <c r="X283" i="4"/>
  <c r="AC283" i="4" s="1"/>
  <c r="W283" i="4"/>
  <c r="V283" i="4"/>
  <c r="U283" i="4"/>
  <c r="T283" i="4"/>
  <c r="S283" i="4"/>
  <c r="R283" i="4"/>
  <c r="Q283" i="4"/>
  <c r="AA283" i="4" s="1"/>
  <c r="P283" i="4"/>
  <c r="O283" i="4"/>
  <c r="N283" i="4"/>
  <c r="M283" i="4"/>
  <c r="L283" i="4"/>
  <c r="K283" i="4" s="1"/>
  <c r="J283" i="4"/>
  <c r="I283" i="4"/>
  <c r="H283" i="4"/>
  <c r="G283" i="4" s="1"/>
  <c r="F283" i="4"/>
  <c r="AB282" i="4"/>
  <c r="Y282" i="4"/>
  <c r="X282" i="4"/>
  <c r="AC282" i="4" s="1"/>
  <c r="W282" i="4"/>
  <c r="V282" i="4"/>
  <c r="U282" i="4"/>
  <c r="T282" i="4"/>
  <c r="S282" i="4"/>
  <c r="R282" i="4"/>
  <c r="Q282" i="4"/>
  <c r="AA282" i="4" s="1"/>
  <c r="P282" i="4"/>
  <c r="O282" i="4"/>
  <c r="N282" i="4"/>
  <c r="M282" i="4"/>
  <c r="L282" i="4"/>
  <c r="K282" i="4" s="1"/>
  <c r="J282" i="4"/>
  <c r="I282" i="4"/>
  <c r="H282" i="4"/>
  <c r="G282" i="4" s="1"/>
  <c r="F282" i="4"/>
  <c r="AB281" i="4"/>
  <c r="Y281" i="4"/>
  <c r="X281" i="4"/>
  <c r="AC281" i="4" s="1"/>
  <c r="W281" i="4"/>
  <c r="V281" i="4"/>
  <c r="U281" i="4"/>
  <c r="T281" i="4"/>
  <c r="S281" i="4"/>
  <c r="R281" i="4"/>
  <c r="Q281" i="4"/>
  <c r="AA281" i="4" s="1"/>
  <c r="P281" i="4"/>
  <c r="O281" i="4"/>
  <c r="N281" i="4"/>
  <c r="M281" i="4"/>
  <c r="L281" i="4"/>
  <c r="K281" i="4" s="1"/>
  <c r="J281" i="4"/>
  <c r="I281" i="4"/>
  <c r="H281" i="4"/>
  <c r="G281" i="4" s="1"/>
  <c r="F281" i="4"/>
  <c r="AB280" i="4"/>
  <c r="Y280" i="4"/>
  <c r="X280" i="4"/>
  <c r="AC280" i="4" s="1"/>
  <c r="W280" i="4"/>
  <c r="V280" i="4"/>
  <c r="U280" i="4"/>
  <c r="T280" i="4"/>
  <c r="S280" i="4"/>
  <c r="R280" i="4"/>
  <c r="Q280" i="4"/>
  <c r="AA280" i="4" s="1"/>
  <c r="P280" i="4"/>
  <c r="O280" i="4"/>
  <c r="N280" i="4"/>
  <c r="M280" i="4"/>
  <c r="L280" i="4"/>
  <c r="K280" i="4" s="1"/>
  <c r="J280" i="4"/>
  <c r="I280" i="4"/>
  <c r="H280" i="4"/>
  <c r="G280" i="4" s="1"/>
  <c r="F280" i="4"/>
  <c r="AB279" i="4"/>
  <c r="Y279" i="4"/>
  <c r="X279" i="4"/>
  <c r="AC279" i="4" s="1"/>
  <c r="W279" i="4"/>
  <c r="V279" i="4"/>
  <c r="U279" i="4"/>
  <c r="T279" i="4"/>
  <c r="S279" i="4"/>
  <c r="R279" i="4"/>
  <c r="Q279" i="4"/>
  <c r="AA279" i="4" s="1"/>
  <c r="P279" i="4"/>
  <c r="O279" i="4"/>
  <c r="N279" i="4"/>
  <c r="M279" i="4"/>
  <c r="L279" i="4"/>
  <c r="K279" i="4" s="1"/>
  <c r="J279" i="4"/>
  <c r="I279" i="4"/>
  <c r="H279" i="4"/>
  <c r="G279" i="4" s="1"/>
  <c r="F279" i="4"/>
  <c r="AB278" i="4"/>
  <c r="Y278" i="4"/>
  <c r="X278" i="4"/>
  <c r="AC278" i="4" s="1"/>
  <c r="W278" i="4"/>
  <c r="V278" i="4"/>
  <c r="U278" i="4"/>
  <c r="T278" i="4"/>
  <c r="S278" i="4"/>
  <c r="R278" i="4"/>
  <c r="Q278" i="4"/>
  <c r="AA278" i="4" s="1"/>
  <c r="P278" i="4"/>
  <c r="O278" i="4"/>
  <c r="N278" i="4"/>
  <c r="M278" i="4"/>
  <c r="L278" i="4"/>
  <c r="K278" i="4" s="1"/>
  <c r="J278" i="4"/>
  <c r="I278" i="4"/>
  <c r="H278" i="4"/>
  <c r="G278" i="4" s="1"/>
  <c r="F278" i="4"/>
  <c r="AB277" i="4"/>
  <c r="Y277" i="4"/>
  <c r="X277" i="4"/>
  <c r="AC277" i="4" s="1"/>
  <c r="W277" i="4"/>
  <c r="V277" i="4"/>
  <c r="U277" i="4"/>
  <c r="T277" i="4"/>
  <c r="S277" i="4"/>
  <c r="R277" i="4"/>
  <c r="Q277" i="4"/>
  <c r="AA277" i="4" s="1"/>
  <c r="P277" i="4"/>
  <c r="O277" i="4"/>
  <c r="N277" i="4"/>
  <c r="M277" i="4"/>
  <c r="L277" i="4"/>
  <c r="K277" i="4" s="1"/>
  <c r="J277" i="4"/>
  <c r="I277" i="4"/>
  <c r="H277" i="4"/>
  <c r="G277" i="4" s="1"/>
  <c r="F277" i="4"/>
  <c r="AB276" i="4"/>
  <c r="Y276" i="4"/>
  <c r="X276" i="4"/>
  <c r="AC276" i="4" s="1"/>
  <c r="W276" i="4"/>
  <c r="V276" i="4"/>
  <c r="U276" i="4"/>
  <c r="T276" i="4"/>
  <c r="S276" i="4"/>
  <c r="R276" i="4"/>
  <c r="Q276" i="4"/>
  <c r="AA276" i="4" s="1"/>
  <c r="P276" i="4"/>
  <c r="O276" i="4"/>
  <c r="N276" i="4"/>
  <c r="M276" i="4"/>
  <c r="L276" i="4"/>
  <c r="K276" i="4" s="1"/>
  <c r="J276" i="4"/>
  <c r="I276" i="4"/>
  <c r="H276" i="4"/>
  <c r="G276" i="4" s="1"/>
  <c r="F276" i="4"/>
  <c r="AB275" i="4"/>
  <c r="Y275" i="4"/>
  <c r="X275" i="4"/>
  <c r="AC275" i="4" s="1"/>
  <c r="W275" i="4"/>
  <c r="V275" i="4"/>
  <c r="U275" i="4"/>
  <c r="T275" i="4"/>
  <c r="S275" i="4"/>
  <c r="R275" i="4"/>
  <c r="Q275" i="4"/>
  <c r="AA275" i="4" s="1"/>
  <c r="P275" i="4"/>
  <c r="O275" i="4"/>
  <c r="N275" i="4"/>
  <c r="M275" i="4"/>
  <c r="L275" i="4"/>
  <c r="K275" i="4" s="1"/>
  <c r="J275" i="4"/>
  <c r="I275" i="4"/>
  <c r="H275" i="4"/>
  <c r="G275" i="4" s="1"/>
  <c r="F275" i="4"/>
  <c r="AB274" i="4"/>
  <c r="Y274" i="4"/>
  <c r="X274" i="4"/>
  <c r="AC274" i="4" s="1"/>
  <c r="W274" i="4"/>
  <c r="V274" i="4"/>
  <c r="U274" i="4"/>
  <c r="T274" i="4"/>
  <c r="S274" i="4"/>
  <c r="R274" i="4"/>
  <c r="Q274" i="4"/>
  <c r="AA274" i="4" s="1"/>
  <c r="P274" i="4"/>
  <c r="O274" i="4"/>
  <c r="N274" i="4"/>
  <c r="M274" i="4"/>
  <c r="L274" i="4"/>
  <c r="K274" i="4" s="1"/>
  <c r="J274" i="4"/>
  <c r="I274" i="4"/>
  <c r="H274" i="4"/>
  <c r="G274" i="4" s="1"/>
  <c r="F274" i="4"/>
  <c r="AB273" i="4"/>
  <c r="Y273" i="4"/>
  <c r="X273" i="4"/>
  <c r="AC273" i="4" s="1"/>
  <c r="W273" i="4"/>
  <c r="V273" i="4"/>
  <c r="U273" i="4"/>
  <c r="T273" i="4"/>
  <c r="S273" i="4"/>
  <c r="R273" i="4"/>
  <c r="Q273" i="4"/>
  <c r="AA273" i="4" s="1"/>
  <c r="P273" i="4"/>
  <c r="O273" i="4"/>
  <c r="N273" i="4"/>
  <c r="M273" i="4"/>
  <c r="L273" i="4"/>
  <c r="K273" i="4" s="1"/>
  <c r="J273" i="4"/>
  <c r="I273" i="4"/>
  <c r="H273" i="4"/>
  <c r="G273" i="4" s="1"/>
  <c r="F273" i="4"/>
  <c r="AB272" i="4"/>
  <c r="Y272" i="4"/>
  <c r="X272" i="4"/>
  <c r="AC272" i="4" s="1"/>
  <c r="W272" i="4"/>
  <c r="V272" i="4"/>
  <c r="U272" i="4"/>
  <c r="T272" i="4"/>
  <c r="S272" i="4"/>
  <c r="R272" i="4"/>
  <c r="Q272" i="4"/>
  <c r="AA272" i="4" s="1"/>
  <c r="P272" i="4"/>
  <c r="O272" i="4"/>
  <c r="N272" i="4"/>
  <c r="M272" i="4"/>
  <c r="L272" i="4"/>
  <c r="K272" i="4" s="1"/>
  <c r="J272" i="4"/>
  <c r="I272" i="4"/>
  <c r="H272" i="4"/>
  <c r="G272" i="4" s="1"/>
  <c r="F272" i="4"/>
  <c r="AB271" i="4"/>
  <c r="Y271" i="4"/>
  <c r="X271" i="4"/>
  <c r="AC271" i="4" s="1"/>
  <c r="W271" i="4"/>
  <c r="V271" i="4"/>
  <c r="U271" i="4"/>
  <c r="T271" i="4"/>
  <c r="S271" i="4"/>
  <c r="R271" i="4"/>
  <c r="Q271" i="4"/>
  <c r="AA271" i="4" s="1"/>
  <c r="P271" i="4"/>
  <c r="O271" i="4"/>
  <c r="N271" i="4"/>
  <c r="M271" i="4"/>
  <c r="L271" i="4"/>
  <c r="K271" i="4" s="1"/>
  <c r="J271" i="4"/>
  <c r="I271" i="4"/>
  <c r="H271" i="4"/>
  <c r="G271" i="4" s="1"/>
  <c r="F271" i="4"/>
  <c r="AB270" i="4"/>
  <c r="Y270" i="4"/>
  <c r="X270" i="4"/>
  <c r="AC270" i="4" s="1"/>
  <c r="W270" i="4"/>
  <c r="V270" i="4"/>
  <c r="U270" i="4"/>
  <c r="T270" i="4"/>
  <c r="S270" i="4"/>
  <c r="R270" i="4"/>
  <c r="Q270" i="4"/>
  <c r="AA270" i="4" s="1"/>
  <c r="P270" i="4"/>
  <c r="O270" i="4"/>
  <c r="N270" i="4"/>
  <c r="M270" i="4"/>
  <c r="L270" i="4"/>
  <c r="K270" i="4" s="1"/>
  <c r="J270" i="4"/>
  <c r="I270" i="4"/>
  <c r="H270" i="4"/>
  <c r="G270" i="4" s="1"/>
  <c r="F270" i="4"/>
  <c r="AB269" i="4"/>
  <c r="Y269" i="4"/>
  <c r="X269" i="4"/>
  <c r="AC269" i="4" s="1"/>
  <c r="W269" i="4"/>
  <c r="V269" i="4"/>
  <c r="U269" i="4"/>
  <c r="T269" i="4"/>
  <c r="S269" i="4"/>
  <c r="R269" i="4"/>
  <c r="Q269" i="4"/>
  <c r="AA269" i="4" s="1"/>
  <c r="P269" i="4"/>
  <c r="O269" i="4"/>
  <c r="N269" i="4"/>
  <c r="M269" i="4"/>
  <c r="L269" i="4"/>
  <c r="K269" i="4" s="1"/>
  <c r="J269" i="4"/>
  <c r="I269" i="4"/>
  <c r="H269" i="4"/>
  <c r="G269" i="4" s="1"/>
  <c r="F269" i="4"/>
  <c r="AB268" i="4"/>
  <c r="Y268" i="4"/>
  <c r="X268" i="4"/>
  <c r="AC268" i="4" s="1"/>
  <c r="W268" i="4"/>
  <c r="V268" i="4"/>
  <c r="U268" i="4"/>
  <c r="T268" i="4"/>
  <c r="S268" i="4"/>
  <c r="R268" i="4"/>
  <c r="Q268" i="4"/>
  <c r="AA268" i="4" s="1"/>
  <c r="P268" i="4"/>
  <c r="O268" i="4"/>
  <c r="N268" i="4"/>
  <c r="M268" i="4"/>
  <c r="L268" i="4"/>
  <c r="K268" i="4" s="1"/>
  <c r="J268" i="4"/>
  <c r="I268" i="4"/>
  <c r="H268" i="4"/>
  <c r="G268" i="4" s="1"/>
  <c r="F268" i="4"/>
  <c r="AB267" i="4"/>
  <c r="Y267" i="4"/>
  <c r="X267" i="4"/>
  <c r="AC267" i="4" s="1"/>
  <c r="W267" i="4"/>
  <c r="V267" i="4"/>
  <c r="U267" i="4"/>
  <c r="T267" i="4"/>
  <c r="S267" i="4"/>
  <c r="R267" i="4"/>
  <c r="Q267" i="4"/>
  <c r="AA267" i="4" s="1"/>
  <c r="P267" i="4"/>
  <c r="O267" i="4"/>
  <c r="N267" i="4"/>
  <c r="M267" i="4"/>
  <c r="L267" i="4"/>
  <c r="K267" i="4" s="1"/>
  <c r="J267" i="4"/>
  <c r="I267" i="4"/>
  <c r="H267" i="4"/>
  <c r="G267" i="4" s="1"/>
  <c r="F267" i="4"/>
  <c r="AB266" i="4"/>
  <c r="X266" i="4"/>
  <c r="AC266" i="4" s="1"/>
  <c r="W266" i="4"/>
  <c r="V266" i="4"/>
  <c r="U266" i="4"/>
  <c r="T266" i="4"/>
  <c r="Y266" i="4" s="1"/>
  <c r="S266" i="4"/>
  <c r="R266" i="4"/>
  <c r="Q266" i="4"/>
  <c r="AA266" i="4" s="1"/>
  <c r="P266" i="4"/>
  <c r="Z266" i="4" s="1"/>
  <c r="O266" i="4"/>
  <c r="N266" i="4"/>
  <c r="M266" i="4"/>
  <c r="L266" i="4"/>
  <c r="K266" i="4" s="1"/>
  <c r="J266" i="4"/>
  <c r="I266" i="4"/>
  <c r="H266" i="4"/>
  <c r="G266" i="4" s="1"/>
  <c r="F266" i="4"/>
  <c r="AB265" i="4"/>
  <c r="Y265" i="4"/>
  <c r="X265" i="4"/>
  <c r="AC265" i="4" s="1"/>
  <c r="W265" i="4"/>
  <c r="V265" i="4"/>
  <c r="U265" i="4"/>
  <c r="T265" i="4"/>
  <c r="S265" i="4"/>
  <c r="R265" i="4"/>
  <c r="Q265" i="4"/>
  <c r="AA265" i="4" s="1"/>
  <c r="P265" i="4"/>
  <c r="O265" i="4"/>
  <c r="N265" i="4"/>
  <c r="M265" i="4"/>
  <c r="L265" i="4"/>
  <c r="K265" i="4" s="1"/>
  <c r="J265" i="4"/>
  <c r="I265" i="4"/>
  <c r="H265" i="4"/>
  <c r="G265" i="4" s="1"/>
  <c r="F265" i="4"/>
  <c r="AB264" i="4"/>
  <c r="Y264" i="4"/>
  <c r="X264" i="4"/>
  <c r="AC264" i="4" s="1"/>
  <c r="W264" i="4"/>
  <c r="V264" i="4"/>
  <c r="U264" i="4"/>
  <c r="T264" i="4"/>
  <c r="S264" i="4"/>
  <c r="R264" i="4"/>
  <c r="Q264" i="4"/>
  <c r="AA264" i="4" s="1"/>
  <c r="P264" i="4"/>
  <c r="O264" i="4"/>
  <c r="N264" i="4"/>
  <c r="M264" i="4"/>
  <c r="L264" i="4"/>
  <c r="K264" i="4" s="1"/>
  <c r="J264" i="4"/>
  <c r="I264" i="4"/>
  <c r="H264" i="4"/>
  <c r="G264" i="4" s="1"/>
  <c r="F264" i="4"/>
  <c r="AB263" i="4"/>
  <c r="Y263" i="4"/>
  <c r="X263" i="4"/>
  <c r="AC263" i="4" s="1"/>
  <c r="W263" i="4"/>
  <c r="V263" i="4"/>
  <c r="U263" i="4"/>
  <c r="T263" i="4"/>
  <c r="S263" i="4"/>
  <c r="R263" i="4"/>
  <c r="Q263" i="4"/>
  <c r="AA263" i="4" s="1"/>
  <c r="P263" i="4"/>
  <c r="O263" i="4"/>
  <c r="N263" i="4"/>
  <c r="M263" i="4"/>
  <c r="L263" i="4"/>
  <c r="K263" i="4" s="1"/>
  <c r="J263" i="4"/>
  <c r="I263" i="4"/>
  <c r="H263" i="4"/>
  <c r="G263" i="4" s="1"/>
  <c r="F263" i="4"/>
  <c r="AB262" i="4"/>
  <c r="X262" i="4"/>
  <c r="AC262" i="4" s="1"/>
  <c r="W262" i="4"/>
  <c r="V262" i="4"/>
  <c r="U262" i="4"/>
  <c r="T262" i="4"/>
  <c r="Y262" i="4" s="1"/>
  <c r="S262" i="4"/>
  <c r="R262" i="4"/>
  <c r="Q262" i="4"/>
  <c r="AA262" i="4" s="1"/>
  <c r="P262" i="4"/>
  <c r="Z262" i="4" s="1"/>
  <c r="O262" i="4"/>
  <c r="N262" i="4"/>
  <c r="M262" i="4"/>
  <c r="L262" i="4"/>
  <c r="K262" i="4" s="1"/>
  <c r="J262" i="4"/>
  <c r="I262" i="4"/>
  <c r="H262" i="4"/>
  <c r="G262" i="4" s="1"/>
  <c r="F262" i="4"/>
  <c r="AB261" i="4"/>
  <c r="Y261" i="4"/>
  <c r="X261" i="4"/>
  <c r="AC261" i="4" s="1"/>
  <c r="W261" i="4"/>
  <c r="V261" i="4"/>
  <c r="U261" i="4"/>
  <c r="T261" i="4"/>
  <c r="S261" i="4"/>
  <c r="R261" i="4"/>
  <c r="Q261" i="4"/>
  <c r="AA261" i="4" s="1"/>
  <c r="P261" i="4"/>
  <c r="O261" i="4"/>
  <c r="N261" i="4"/>
  <c r="M261" i="4"/>
  <c r="L261" i="4"/>
  <c r="K261" i="4" s="1"/>
  <c r="J261" i="4"/>
  <c r="I261" i="4"/>
  <c r="H261" i="4"/>
  <c r="G261" i="4" s="1"/>
  <c r="F261" i="4"/>
  <c r="AB260" i="4"/>
  <c r="Y260" i="4"/>
  <c r="X260" i="4"/>
  <c r="AC260" i="4" s="1"/>
  <c r="W260" i="4"/>
  <c r="V260" i="4"/>
  <c r="U260" i="4"/>
  <c r="T260" i="4"/>
  <c r="S260" i="4"/>
  <c r="R260" i="4"/>
  <c r="Q260" i="4"/>
  <c r="AA260" i="4" s="1"/>
  <c r="P260" i="4"/>
  <c r="O260" i="4"/>
  <c r="N260" i="4"/>
  <c r="M260" i="4"/>
  <c r="L260" i="4"/>
  <c r="K260" i="4" s="1"/>
  <c r="J260" i="4"/>
  <c r="I260" i="4"/>
  <c r="H260" i="4"/>
  <c r="G260" i="4" s="1"/>
  <c r="F260" i="4"/>
  <c r="AB259" i="4"/>
  <c r="Y259" i="4"/>
  <c r="X259" i="4"/>
  <c r="AC259" i="4" s="1"/>
  <c r="W259" i="4"/>
  <c r="V259" i="4"/>
  <c r="U259" i="4"/>
  <c r="T259" i="4"/>
  <c r="S259" i="4"/>
  <c r="R259" i="4"/>
  <c r="Q259" i="4"/>
  <c r="AA259" i="4" s="1"/>
  <c r="P259" i="4"/>
  <c r="O259" i="4"/>
  <c r="N259" i="4"/>
  <c r="M259" i="4"/>
  <c r="L259" i="4"/>
  <c r="K259" i="4" s="1"/>
  <c r="J259" i="4"/>
  <c r="I259" i="4"/>
  <c r="H259" i="4"/>
  <c r="G259" i="4" s="1"/>
  <c r="F259" i="4"/>
  <c r="AB258" i="4"/>
  <c r="X258" i="4"/>
  <c r="AC258" i="4" s="1"/>
  <c r="W258" i="4"/>
  <c r="V258" i="4"/>
  <c r="U258" i="4"/>
  <c r="T258" i="4"/>
  <c r="Y258" i="4" s="1"/>
  <c r="S258" i="4"/>
  <c r="R258" i="4"/>
  <c r="Q258" i="4"/>
  <c r="AA258" i="4" s="1"/>
  <c r="P258" i="4"/>
  <c r="Z258" i="4" s="1"/>
  <c r="O258" i="4"/>
  <c r="N258" i="4"/>
  <c r="M258" i="4"/>
  <c r="L258" i="4"/>
  <c r="K258" i="4" s="1"/>
  <c r="J258" i="4"/>
  <c r="I258" i="4"/>
  <c r="H258" i="4"/>
  <c r="G258" i="4" s="1"/>
  <c r="F258" i="4"/>
  <c r="AB257" i="4"/>
  <c r="Y257" i="4"/>
  <c r="X257" i="4"/>
  <c r="AC257" i="4" s="1"/>
  <c r="W257" i="4"/>
  <c r="V257" i="4"/>
  <c r="U257" i="4"/>
  <c r="T257" i="4"/>
  <c r="S257" i="4"/>
  <c r="R257" i="4"/>
  <c r="Q257" i="4"/>
  <c r="AA257" i="4" s="1"/>
  <c r="P257" i="4"/>
  <c r="O257" i="4"/>
  <c r="N257" i="4"/>
  <c r="M257" i="4"/>
  <c r="L257" i="4"/>
  <c r="K257" i="4" s="1"/>
  <c r="J257" i="4"/>
  <c r="I257" i="4"/>
  <c r="H257" i="4"/>
  <c r="G257" i="4" s="1"/>
  <c r="F257" i="4"/>
  <c r="AB256" i="4"/>
  <c r="Y256" i="4"/>
  <c r="X256" i="4"/>
  <c r="AC256" i="4" s="1"/>
  <c r="W256" i="4"/>
  <c r="V256" i="4"/>
  <c r="U256" i="4"/>
  <c r="T256" i="4"/>
  <c r="S256" i="4"/>
  <c r="R256" i="4"/>
  <c r="Q256" i="4"/>
  <c r="AA256" i="4" s="1"/>
  <c r="P256" i="4"/>
  <c r="O256" i="4"/>
  <c r="N256" i="4"/>
  <c r="M256" i="4"/>
  <c r="L256" i="4"/>
  <c r="K256" i="4" s="1"/>
  <c r="J256" i="4"/>
  <c r="I256" i="4"/>
  <c r="H256" i="4"/>
  <c r="G256" i="4" s="1"/>
  <c r="F256" i="4"/>
  <c r="AB255" i="4"/>
  <c r="Y255" i="4"/>
  <c r="X255" i="4"/>
  <c r="AC255" i="4" s="1"/>
  <c r="W255" i="4"/>
  <c r="V255" i="4"/>
  <c r="U255" i="4"/>
  <c r="T255" i="4"/>
  <c r="S255" i="4"/>
  <c r="R255" i="4"/>
  <c r="Q255" i="4"/>
  <c r="AA255" i="4" s="1"/>
  <c r="P255" i="4"/>
  <c r="O255" i="4"/>
  <c r="N255" i="4"/>
  <c r="M255" i="4"/>
  <c r="L255" i="4"/>
  <c r="K255" i="4" s="1"/>
  <c r="J255" i="4"/>
  <c r="I255" i="4"/>
  <c r="H255" i="4"/>
  <c r="G255" i="4" s="1"/>
  <c r="F255" i="4"/>
  <c r="AB254" i="4"/>
  <c r="X254" i="4"/>
  <c r="AC254" i="4" s="1"/>
  <c r="W254" i="4"/>
  <c r="V254" i="4"/>
  <c r="U254" i="4"/>
  <c r="T254" i="4"/>
  <c r="Y254" i="4" s="1"/>
  <c r="S254" i="4"/>
  <c r="R254" i="4"/>
  <c r="Q254" i="4"/>
  <c r="AA254" i="4" s="1"/>
  <c r="P254" i="4"/>
  <c r="Z254" i="4" s="1"/>
  <c r="O254" i="4"/>
  <c r="N254" i="4"/>
  <c r="M254" i="4"/>
  <c r="L254" i="4"/>
  <c r="K254" i="4" s="1"/>
  <c r="J254" i="4"/>
  <c r="I254" i="4"/>
  <c r="H254" i="4"/>
  <c r="G254" i="4" s="1"/>
  <c r="F254" i="4"/>
  <c r="AB253" i="4"/>
  <c r="Y253" i="4"/>
  <c r="X253" i="4"/>
  <c r="AC253" i="4" s="1"/>
  <c r="W253" i="4"/>
  <c r="V253" i="4"/>
  <c r="U253" i="4"/>
  <c r="T253" i="4"/>
  <c r="S253" i="4"/>
  <c r="R253" i="4"/>
  <c r="Q253" i="4"/>
  <c r="AA253" i="4" s="1"/>
  <c r="P253" i="4"/>
  <c r="O253" i="4"/>
  <c r="N253" i="4"/>
  <c r="M253" i="4"/>
  <c r="L253" i="4"/>
  <c r="K253" i="4" s="1"/>
  <c r="J253" i="4"/>
  <c r="I253" i="4"/>
  <c r="H253" i="4"/>
  <c r="G253" i="4" s="1"/>
  <c r="F253" i="4"/>
  <c r="AB252" i="4"/>
  <c r="Y252" i="4"/>
  <c r="X252" i="4"/>
  <c r="AC252" i="4" s="1"/>
  <c r="W252" i="4"/>
  <c r="V252" i="4"/>
  <c r="U252" i="4"/>
  <c r="T252" i="4"/>
  <c r="S252" i="4"/>
  <c r="R252" i="4"/>
  <c r="Q252" i="4"/>
  <c r="AA252" i="4" s="1"/>
  <c r="P252" i="4"/>
  <c r="O252" i="4"/>
  <c r="N252" i="4"/>
  <c r="M252" i="4"/>
  <c r="L252" i="4"/>
  <c r="K252" i="4" s="1"/>
  <c r="J252" i="4"/>
  <c r="I252" i="4"/>
  <c r="H252" i="4"/>
  <c r="G252" i="4" s="1"/>
  <c r="F252" i="4"/>
  <c r="AB251" i="4"/>
  <c r="Y251" i="4"/>
  <c r="X251" i="4"/>
  <c r="AC251" i="4" s="1"/>
  <c r="W251" i="4"/>
  <c r="V251" i="4"/>
  <c r="U251" i="4"/>
  <c r="T251" i="4"/>
  <c r="S251" i="4"/>
  <c r="R251" i="4"/>
  <c r="Q251" i="4"/>
  <c r="AA251" i="4" s="1"/>
  <c r="P251" i="4"/>
  <c r="O251" i="4"/>
  <c r="N251" i="4"/>
  <c r="M251" i="4"/>
  <c r="L251" i="4"/>
  <c r="K251" i="4" s="1"/>
  <c r="J251" i="4"/>
  <c r="I251" i="4"/>
  <c r="H251" i="4"/>
  <c r="G251" i="4" s="1"/>
  <c r="F251" i="4"/>
  <c r="AB250" i="4"/>
  <c r="X250" i="4"/>
  <c r="AC250" i="4" s="1"/>
  <c r="W250" i="4"/>
  <c r="V250" i="4"/>
  <c r="U250" i="4"/>
  <c r="T250" i="4"/>
  <c r="Y250" i="4" s="1"/>
  <c r="S250" i="4"/>
  <c r="R250" i="4"/>
  <c r="Q250" i="4"/>
  <c r="AA250" i="4" s="1"/>
  <c r="P250" i="4"/>
  <c r="Z250" i="4" s="1"/>
  <c r="O250" i="4"/>
  <c r="N250" i="4"/>
  <c r="M250" i="4"/>
  <c r="L250" i="4"/>
  <c r="K250" i="4" s="1"/>
  <c r="J250" i="4"/>
  <c r="I250" i="4"/>
  <c r="H250" i="4"/>
  <c r="G250" i="4" s="1"/>
  <c r="F250" i="4"/>
  <c r="AB249" i="4"/>
  <c r="Y249" i="4"/>
  <c r="X249" i="4"/>
  <c r="AC249" i="4" s="1"/>
  <c r="W249" i="4"/>
  <c r="V249" i="4"/>
  <c r="U249" i="4"/>
  <c r="T249" i="4"/>
  <c r="S249" i="4"/>
  <c r="R249" i="4"/>
  <c r="Q249" i="4"/>
  <c r="AA249" i="4" s="1"/>
  <c r="P249" i="4"/>
  <c r="O249" i="4"/>
  <c r="N249" i="4"/>
  <c r="M249" i="4"/>
  <c r="L249" i="4"/>
  <c r="K249" i="4" s="1"/>
  <c r="J249" i="4"/>
  <c r="I249" i="4"/>
  <c r="H249" i="4"/>
  <c r="G249" i="4" s="1"/>
  <c r="F249" i="4"/>
  <c r="AB248" i="4"/>
  <c r="Y248" i="4"/>
  <c r="X248" i="4"/>
  <c r="AC248" i="4" s="1"/>
  <c r="W248" i="4"/>
  <c r="V248" i="4"/>
  <c r="U248" i="4"/>
  <c r="T248" i="4"/>
  <c r="S248" i="4"/>
  <c r="R248" i="4"/>
  <c r="Q248" i="4"/>
  <c r="AA248" i="4" s="1"/>
  <c r="P248" i="4"/>
  <c r="O248" i="4"/>
  <c r="N248" i="4"/>
  <c r="M248" i="4"/>
  <c r="L248" i="4"/>
  <c r="K248" i="4" s="1"/>
  <c r="J248" i="4"/>
  <c r="I248" i="4"/>
  <c r="H248" i="4"/>
  <c r="G248" i="4" s="1"/>
  <c r="F248" i="4"/>
  <c r="AB247" i="4"/>
  <c r="Y247" i="4"/>
  <c r="X247" i="4"/>
  <c r="AC247" i="4" s="1"/>
  <c r="W247" i="4"/>
  <c r="V247" i="4"/>
  <c r="U247" i="4"/>
  <c r="T247" i="4"/>
  <c r="S247" i="4"/>
  <c r="R247" i="4"/>
  <c r="Q247" i="4"/>
  <c r="AA247" i="4" s="1"/>
  <c r="P247" i="4"/>
  <c r="O247" i="4"/>
  <c r="N247" i="4"/>
  <c r="M247" i="4"/>
  <c r="L247" i="4"/>
  <c r="K247" i="4" s="1"/>
  <c r="J247" i="4"/>
  <c r="I247" i="4"/>
  <c r="H247" i="4"/>
  <c r="G247" i="4" s="1"/>
  <c r="F247" i="4"/>
  <c r="AB246" i="4"/>
  <c r="X246" i="4"/>
  <c r="AC246" i="4" s="1"/>
  <c r="W246" i="4"/>
  <c r="V246" i="4"/>
  <c r="U246" i="4"/>
  <c r="T246" i="4"/>
  <c r="Y246" i="4" s="1"/>
  <c r="S246" i="4"/>
  <c r="R246" i="4"/>
  <c r="Q246" i="4"/>
  <c r="AA246" i="4" s="1"/>
  <c r="P246" i="4"/>
  <c r="Z246" i="4" s="1"/>
  <c r="O246" i="4"/>
  <c r="N246" i="4"/>
  <c r="M246" i="4"/>
  <c r="L246" i="4"/>
  <c r="K246" i="4" s="1"/>
  <c r="J246" i="4"/>
  <c r="I246" i="4"/>
  <c r="H246" i="4"/>
  <c r="G246" i="4" s="1"/>
  <c r="F246" i="4"/>
  <c r="AB245" i="4"/>
  <c r="Y245" i="4"/>
  <c r="X245" i="4"/>
  <c r="AC245" i="4" s="1"/>
  <c r="W245" i="4"/>
  <c r="V245" i="4"/>
  <c r="U245" i="4"/>
  <c r="T245" i="4"/>
  <c r="S245" i="4"/>
  <c r="R245" i="4"/>
  <c r="Q245" i="4"/>
  <c r="AA245" i="4" s="1"/>
  <c r="P245" i="4"/>
  <c r="O245" i="4"/>
  <c r="N245" i="4"/>
  <c r="M245" i="4"/>
  <c r="L245" i="4"/>
  <c r="K245" i="4" s="1"/>
  <c r="J245" i="4"/>
  <c r="I245" i="4"/>
  <c r="H245" i="4"/>
  <c r="G245" i="4" s="1"/>
  <c r="F245" i="4"/>
  <c r="AB244" i="4"/>
  <c r="Y244" i="4"/>
  <c r="X244" i="4"/>
  <c r="AC244" i="4" s="1"/>
  <c r="W244" i="4"/>
  <c r="V244" i="4"/>
  <c r="U244" i="4"/>
  <c r="T244" i="4"/>
  <c r="S244" i="4"/>
  <c r="R244" i="4"/>
  <c r="Q244" i="4"/>
  <c r="AA244" i="4" s="1"/>
  <c r="P244" i="4"/>
  <c r="O244" i="4"/>
  <c r="N244" i="4"/>
  <c r="M244" i="4"/>
  <c r="L244" i="4"/>
  <c r="K244" i="4" s="1"/>
  <c r="J244" i="4"/>
  <c r="I244" i="4"/>
  <c r="H244" i="4"/>
  <c r="G244" i="4" s="1"/>
  <c r="F244" i="4"/>
  <c r="AB243" i="4"/>
  <c r="Y243" i="4"/>
  <c r="X243" i="4"/>
  <c r="AC243" i="4" s="1"/>
  <c r="W243" i="4"/>
  <c r="V243" i="4"/>
  <c r="U243" i="4"/>
  <c r="T243" i="4"/>
  <c r="S243" i="4"/>
  <c r="R243" i="4"/>
  <c r="Q243" i="4"/>
  <c r="AA243" i="4" s="1"/>
  <c r="P243" i="4"/>
  <c r="O243" i="4"/>
  <c r="N243" i="4"/>
  <c r="M243" i="4"/>
  <c r="L243" i="4"/>
  <c r="K243" i="4" s="1"/>
  <c r="J243" i="4"/>
  <c r="I243" i="4"/>
  <c r="H243" i="4"/>
  <c r="G243" i="4" s="1"/>
  <c r="F243" i="4"/>
  <c r="AB242" i="4"/>
  <c r="X242" i="4"/>
  <c r="AC242" i="4" s="1"/>
  <c r="W242" i="4"/>
  <c r="V242" i="4"/>
  <c r="U242" i="4"/>
  <c r="T242" i="4"/>
  <c r="Y242" i="4" s="1"/>
  <c r="S242" i="4"/>
  <c r="R242" i="4"/>
  <c r="Q242" i="4"/>
  <c r="AA242" i="4" s="1"/>
  <c r="P242" i="4"/>
  <c r="Z242" i="4" s="1"/>
  <c r="O242" i="4"/>
  <c r="N242" i="4"/>
  <c r="M242" i="4"/>
  <c r="L242" i="4"/>
  <c r="K242" i="4" s="1"/>
  <c r="J242" i="4"/>
  <c r="I242" i="4"/>
  <c r="H242" i="4"/>
  <c r="G242" i="4" s="1"/>
  <c r="F242" i="4"/>
  <c r="AB241" i="4"/>
  <c r="Y241" i="4"/>
  <c r="X241" i="4"/>
  <c r="AC241" i="4" s="1"/>
  <c r="W241" i="4"/>
  <c r="V241" i="4"/>
  <c r="U241" i="4"/>
  <c r="T241" i="4"/>
  <c r="S241" i="4"/>
  <c r="R241" i="4"/>
  <c r="Q241" i="4"/>
  <c r="AA241" i="4" s="1"/>
  <c r="P241" i="4"/>
  <c r="O241" i="4"/>
  <c r="N241" i="4"/>
  <c r="M241" i="4"/>
  <c r="L241" i="4"/>
  <c r="K241" i="4" s="1"/>
  <c r="J241" i="4"/>
  <c r="I241" i="4"/>
  <c r="H241" i="4"/>
  <c r="G241" i="4" s="1"/>
  <c r="F241" i="4"/>
  <c r="AB240" i="4"/>
  <c r="Y240" i="4"/>
  <c r="X240" i="4"/>
  <c r="AC240" i="4" s="1"/>
  <c r="W240" i="4"/>
  <c r="V240" i="4"/>
  <c r="U240" i="4"/>
  <c r="T240" i="4"/>
  <c r="S240" i="4"/>
  <c r="R240" i="4"/>
  <c r="Q240" i="4"/>
  <c r="AA240" i="4" s="1"/>
  <c r="P240" i="4"/>
  <c r="O240" i="4"/>
  <c r="N240" i="4"/>
  <c r="M240" i="4"/>
  <c r="L240" i="4"/>
  <c r="K240" i="4" s="1"/>
  <c r="J240" i="4"/>
  <c r="I240" i="4"/>
  <c r="H240" i="4"/>
  <c r="G240" i="4" s="1"/>
  <c r="F240" i="4"/>
  <c r="AB239" i="4"/>
  <c r="Y239" i="4"/>
  <c r="X239" i="4"/>
  <c r="AC239" i="4" s="1"/>
  <c r="W239" i="4"/>
  <c r="V239" i="4"/>
  <c r="U239" i="4"/>
  <c r="T239" i="4"/>
  <c r="S239" i="4"/>
  <c r="R239" i="4"/>
  <c r="Q239" i="4"/>
  <c r="AA239" i="4" s="1"/>
  <c r="P239" i="4"/>
  <c r="O239" i="4"/>
  <c r="N239" i="4"/>
  <c r="M239" i="4"/>
  <c r="L239" i="4"/>
  <c r="K239" i="4" s="1"/>
  <c r="J239" i="4"/>
  <c r="I239" i="4"/>
  <c r="H239" i="4"/>
  <c r="G239" i="4" s="1"/>
  <c r="F239" i="4"/>
  <c r="AB238" i="4"/>
  <c r="X238" i="4"/>
  <c r="AC238" i="4" s="1"/>
  <c r="W238" i="4"/>
  <c r="V238" i="4"/>
  <c r="U238" i="4"/>
  <c r="T238" i="4"/>
  <c r="Y238" i="4" s="1"/>
  <c r="S238" i="4"/>
  <c r="R238" i="4"/>
  <c r="Q238" i="4"/>
  <c r="AA238" i="4" s="1"/>
  <c r="P238" i="4"/>
  <c r="Z238" i="4" s="1"/>
  <c r="O238" i="4"/>
  <c r="N238" i="4"/>
  <c r="M238" i="4"/>
  <c r="L238" i="4"/>
  <c r="K238" i="4" s="1"/>
  <c r="J238" i="4"/>
  <c r="I238" i="4"/>
  <c r="H238" i="4"/>
  <c r="G238" i="4" s="1"/>
  <c r="F238" i="4"/>
  <c r="AB237" i="4"/>
  <c r="Y237" i="4"/>
  <c r="X237" i="4"/>
  <c r="AC237" i="4" s="1"/>
  <c r="W237" i="4"/>
  <c r="V237" i="4"/>
  <c r="U237" i="4"/>
  <c r="T237" i="4"/>
  <c r="S237" i="4"/>
  <c r="R237" i="4"/>
  <c r="Q237" i="4"/>
  <c r="AA237" i="4" s="1"/>
  <c r="P237" i="4"/>
  <c r="O237" i="4"/>
  <c r="N237" i="4"/>
  <c r="M237" i="4"/>
  <c r="L237" i="4"/>
  <c r="K237" i="4" s="1"/>
  <c r="J237" i="4"/>
  <c r="I237" i="4"/>
  <c r="H237" i="4"/>
  <c r="G237" i="4" s="1"/>
  <c r="F237" i="4"/>
  <c r="AB236" i="4"/>
  <c r="Y236" i="4"/>
  <c r="X236" i="4"/>
  <c r="AC236" i="4" s="1"/>
  <c r="W236" i="4"/>
  <c r="V236" i="4"/>
  <c r="U236" i="4"/>
  <c r="T236" i="4"/>
  <c r="S236" i="4"/>
  <c r="R236" i="4"/>
  <c r="Q236" i="4"/>
  <c r="AA236" i="4" s="1"/>
  <c r="P236" i="4"/>
  <c r="O236" i="4"/>
  <c r="N236" i="4"/>
  <c r="M236" i="4"/>
  <c r="L236" i="4"/>
  <c r="K236" i="4" s="1"/>
  <c r="J236" i="4"/>
  <c r="I236" i="4"/>
  <c r="H236" i="4"/>
  <c r="G236" i="4" s="1"/>
  <c r="F236" i="4"/>
  <c r="AB235" i="4"/>
  <c r="Y235" i="4"/>
  <c r="X235" i="4"/>
  <c r="W235" i="4"/>
  <c r="V235" i="4"/>
  <c r="U235" i="4"/>
  <c r="T235" i="4"/>
  <c r="S235" i="4"/>
  <c r="R235" i="4"/>
  <c r="Q235" i="4"/>
  <c r="P235" i="4"/>
  <c r="O235" i="4"/>
  <c r="N235" i="4"/>
  <c r="M235" i="4"/>
  <c r="L235" i="4"/>
  <c r="K235" i="4" s="1"/>
  <c r="J235" i="4"/>
  <c r="I235" i="4"/>
  <c r="H235" i="4"/>
  <c r="G235" i="4" s="1"/>
  <c r="F235" i="4"/>
  <c r="X234" i="4"/>
  <c r="W234" i="4"/>
  <c r="AB234" i="4" s="1"/>
  <c r="V234" i="4"/>
  <c r="U234" i="4"/>
  <c r="T234" i="4"/>
  <c r="S234" i="4"/>
  <c r="R234" i="4"/>
  <c r="Q234" i="4"/>
  <c r="AA234" i="4" s="1"/>
  <c r="P234" i="4"/>
  <c r="Z234" i="4" s="1"/>
  <c r="O234" i="4"/>
  <c r="N234" i="4"/>
  <c r="L234" i="4"/>
  <c r="K234" i="4"/>
  <c r="J234" i="4"/>
  <c r="I234" i="4"/>
  <c r="M234" i="4" s="1"/>
  <c r="H234" i="4"/>
  <c r="G234" i="4"/>
  <c r="F234" i="4"/>
  <c r="AA233" i="4"/>
  <c r="X233" i="4"/>
  <c r="W233" i="4"/>
  <c r="AB233" i="4" s="1"/>
  <c r="V233" i="4"/>
  <c r="U233" i="4"/>
  <c r="T233" i="4"/>
  <c r="S233" i="4"/>
  <c r="AC233" i="4" s="1"/>
  <c r="R233" i="4"/>
  <c r="Q233" i="4"/>
  <c r="P233" i="4"/>
  <c r="Z233" i="4" s="1"/>
  <c r="O233" i="4"/>
  <c r="Y233" i="4" s="1"/>
  <c r="N233" i="4"/>
  <c r="L233" i="4"/>
  <c r="K233" i="4"/>
  <c r="J233" i="4"/>
  <c r="I233" i="4"/>
  <c r="M233" i="4" s="1"/>
  <c r="H233" i="4"/>
  <c r="G233" i="4"/>
  <c r="F233" i="4"/>
  <c r="AA232" i="4"/>
  <c r="Y232" i="4"/>
  <c r="X232" i="4"/>
  <c r="W232" i="4"/>
  <c r="AB232" i="4" s="1"/>
  <c r="V232" i="4"/>
  <c r="U232" i="4"/>
  <c r="T232" i="4"/>
  <c r="S232" i="4"/>
  <c r="AC232" i="4" s="1"/>
  <c r="R232" i="4"/>
  <c r="Q232" i="4"/>
  <c r="P232" i="4"/>
  <c r="O232" i="4"/>
  <c r="N232" i="4"/>
  <c r="L232" i="4"/>
  <c r="K232" i="4"/>
  <c r="J232" i="4"/>
  <c r="I232" i="4"/>
  <c r="G232" i="4" s="1"/>
  <c r="H232" i="4"/>
  <c r="F232" i="4"/>
  <c r="X231" i="4"/>
  <c r="AC231" i="4" s="1"/>
  <c r="W231" i="4"/>
  <c r="AB231" i="4" s="1"/>
  <c r="V231" i="4"/>
  <c r="U231" i="4"/>
  <c r="T231" i="4"/>
  <c r="Y231" i="4" s="1"/>
  <c r="S231" i="4"/>
  <c r="R231" i="4"/>
  <c r="Q231" i="4"/>
  <c r="AA231" i="4" s="1"/>
  <c r="P231" i="4"/>
  <c r="Z231" i="4" s="1"/>
  <c r="O231" i="4"/>
  <c r="N231" i="4"/>
  <c r="L231" i="4"/>
  <c r="K231" i="4" s="1"/>
  <c r="J231" i="4"/>
  <c r="I231" i="4"/>
  <c r="M231" i="4" s="1"/>
  <c r="H231" i="4"/>
  <c r="F231" i="4"/>
  <c r="X230" i="4"/>
  <c r="W230" i="4"/>
  <c r="AB230" i="4" s="1"/>
  <c r="V230" i="4"/>
  <c r="U230" i="4"/>
  <c r="T230" i="4"/>
  <c r="S230" i="4"/>
  <c r="AC230" i="4" s="1"/>
  <c r="R230" i="4"/>
  <c r="Q230" i="4"/>
  <c r="AA230" i="4" s="1"/>
  <c r="P230" i="4"/>
  <c r="Z230" i="4" s="1"/>
  <c r="O230" i="4"/>
  <c r="Y230" i="4" s="1"/>
  <c r="N230" i="4"/>
  <c r="L230" i="4"/>
  <c r="K230" i="4" s="1"/>
  <c r="J230" i="4"/>
  <c r="I230" i="4"/>
  <c r="M230" i="4" s="1"/>
  <c r="H230" i="4"/>
  <c r="G230" i="4" s="1"/>
  <c r="F230" i="4"/>
  <c r="AA229" i="4"/>
  <c r="X229" i="4"/>
  <c r="W229" i="4"/>
  <c r="AB229" i="4" s="1"/>
  <c r="V229" i="4"/>
  <c r="U229" i="4"/>
  <c r="T229" i="4"/>
  <c r="S229" i="4"/>
  <c r="AC229" i="4" s="1"/>
  <c r="R229" i="4"/>
  <c r="Q229" i="4"/>
  <c r="P229" i="4"/>
  <c r="Z229" i="4" s="1"/>
  <c r="O229" i="4"/>
  <c r="Y229" i="4" s="1"/>
  <c r="N229" i="4"/>
  <c r="L229" i="4"/>
  <c r="K229" i="4"/>
  <c r="J229" i="4"/>
  <c r="I229" i="4"/>
  <c r="M229" i="4" s="1"/>
  <c r="H229" i="4"/>
  <c r="G229" i="4"/>
  <c r="F229" i="4"/>
  <c r="AA228" i="4"/>
  <c r="Y228" i="4"/>
  <c r="X228" i="4"/>
  <c r="W228" i="4"/>
  <c r="AB228" i="4" s="1"/>
  <c r="V228" i="4"/>
  <c r="U228" i="4"/>
  <c r="T228" i="4"/>
  <c r="S228" i="4"/>
  <c r="AC228" i="4" s="1"/>
  <c r="R228" i="4"/>
  <c r="Q228" i="4"/>
  <c r="P228" i="4"/>
  <c r="O228" i="4"/>
  <c r="N228" i="4"/>
  <c r="L228" i="4"/>
  <c r="K228" i="4"/>
  <c r="J228" i="4"/>
  <c r="I228" i="4"/>
  <c r="G228" i="4" s="1"/>
  <c r="H228" i="4"/>
  <c r="F228" i="4"/>
  <c r="AC227" i="4"/>
  <c r="Y227" i="4"/>
  <c r="X227" i="4"/>
  <c r="W227" i="4"/>
  <c r="AB227" i="4" s="1"/>
  <c r="V227" i="4"/>
  <c r="U227" i="4"/>
  <c r="T227" i="4"/>
  <c r="S227" i="4"/>
  <c r="R227" i="4"/>
  <c r="Q227" i="4"/>
  <c r="AA227" i="4" s="1"/>
  <c r="P227" i="4"/>
  <c r="O227" i="4"/>
  <c r="N227" i="4"/>
  <c r="L227" i="4"/>
  <c r="K227" i="4" s="1"/>
  <c r="J227" i="4"/>
  <c r="I227" i="4"/>
  <c r="M227" i="4" s="1"/>
  <c r="H227" i="4"/>
  <c r="F227" i="4"/>
  <c r="AC226" i="4"/>
  <c r="AB226" i="4"/>
  <c r="X226" i="4"/>
  <c r="W226" i="4"/>
  <c r="V226" i="4"/>
  <c r="U226" i="4"/>
  <c r="T226" i="4"/>
  <c r="S226" i="4"/>
  <c r="R226" i="4"/>
  <c r="Q226" i="4"/>
  <c r="AA226" i="4" s="1"/>
  <c r="P226" i="4"/>
  <c r="Z226" i="4" s="1"/>
  <c r="O226" i="4"/>
  <c r="N226" i="4"/>
  <c r="L226" i="4"/>
  <c r="K226" i="4" s="1"/>
  <c r="J226" i="4"/>
  <c r="I226" i="4"/>
  <c r="M226" i="4" s="1"/>
  <c r="H226" i="4"/>
  <c r="G226" i="4" s="1"/>
  <c r="F226" i="4"/>
  <c r="AB225" i="4"/>
  <c r="AA225" i="4"/>
  <c r="X225" i="4"/>
  <c r="W225" i="4"/>
  <c r="V225" i="4"/>
  <c r="U225" i="4"/>
  <c r="T225" i="4"/>
  <c r="S225" i="4"/>
  <c r="AC225" i="4" s="1"/>
  <c r="R225" i="4"/>
  <c r="Q225" i="4"/>
  <c r="P225" i="4"/>
  <c r="Z225" i="4" s="1"/>
  <c r="O225" i="4"/>
  <c r="Y225" i="4" s="1"/>
  <c r="N225" i="4"/>
  <c r="L225" i="4"/>
  <c r="K225" i="4"/>
  <c r="J225" i="4"/>
  <c r="I225" i="4"/>
  <c r="M225" i="4" s="1"/>
  <c r="H225" i="4"/>
  <c r="G225" i="4"/>
  <c r="F225" i="4"/>
  <c r="AA224" i="4"/>
  <c r="Y224" i="4"/>
  <c r="X224" i="4"/>
  <c r="W224" i="4"/>
  <c r="AB224" i="4" s="1"/>
  <c r="V224" i="4"/>
  <c r="U224" i="4"/>
  <c r="T224" i="4"/>
  <c r="S224" i="4"/>
  <c r="AC224" i="4" s="1"/>
  <c r="R224" i="4"/>
  <c r="Q224" i="4"/>
  <c r="P224" i="4"/>
  <c r="O224" i="4"/>
  <c r="N224" i="4"/>
  <c r="L224" i="4"/>
  <c r="K224" i="4"/>
  <c r="J224" i="4"/>
  <c r="I224" i="4"/>
  <c r="G224" i="4" s="1"/>
  <c r="H224" i="4"/>
  <c r="F224" i="4"/>
  <c r="AC223" i="4"/>
  <c r="Y223" i="4"/>
  <c r="X223" i="4"/>
  <c r="W223" i="4"/>
  <c r="AB223" i="4" s="1"/>
  <c r="V223" i="4"/>
  <c r="U223" i="4"/>
  <c r="T223" i="4"/>
  <c r="S223" i="4"/>
  <c r="R223" i="4"/>
  <c r="Q223" i="4"/>
  <c r="AA223" i="4" s="1"/>
  <c r="P223" i="4"/>
  <c r="O223" i="4"/>
  <c r="N223" i="4"/>
  <c r="L223" i="4"/>
  <c r="K223" i="4" s="1"/>
  <c r="J223" i="4"/>
  <c r="I223" i="4"/>
  <c r="M223" i="4" s="1"/>
  <c r="H223" i="4"/>
  <c r="F223" i="4"/>
  <c r="AB222" i="4"/>
  <c r="X222" i="4"/>
  <c r="W222" i="4"/>
  <c r="V222" i="4"/>
  <c r="U222" i="4"/>
  <c r="T222" i="4"/>
  <c r="S222" i="4"/>
  <c r="AC222" i="4" s="1"/>
  <c r="R222" i="4"/>
  <c r="Q222" i="4"/>
  <c r="AA222" i="4" s="1"/>
  <c r="P222" i="4"/>
  <c r="Z222" i="4" s="1"/>
  <c r="O222" i="4"/>
  <c r="N222" i="4"/>
  <c r="L222" i="4"/>
  <c r="K222" i="4" s="1"/>
  <c r="J222" i="4"/>
  <c r="I222" i="4"/>
  <c r="M222" i="4" s="1"/>
  <c r="H222" i="4"/>
  <c r="G222" i="4" s="1"/>
  <c r="F222" i="4"/>
  <c r="AA221" i="4"/>
  <c r="X221" i="4"/>
  <c r="W221" i="4"/>
  <c r="AB221" i="4" s="1"/>
  <c r="V221" i="4"/>
  <c r="U221" i="4"/>
  <c r="T221" i="4"/>
  <c r="S221" i="4"/>
  <c r="R221" i="4"/>
  <c r="Q221" i="4"/>
  <c r="P221" i="4"/>
  <c r="Z221" i="4" s="1"/>
  <c r="O221" i="4"/>
  <c r="N221" i="4"/>
  <c r="L221" i="4"/>
  <c r="K221" i="4" s="1"/>
  <c r="J221" i="4"/>
  <c r="I221" i="4"/>
  <c r="M221" i="4" s="1"/>
  <c r="H221" i="4"/>
  <c r="G221" i="4" s="1"/>
  <c r="F221" i="4"/>
  <c r="AA220" i="4"/>
  <c r="X220" i="4"/>
  <c r="W220" i="4"/>
  <c r="AB220" i="4" s="1"/>
  <c r="V220" i="4"/>
  <c r="U220" i="4"/>
  <c r="T220" i="4"/>
  <c r="S220" i="4"/>
  <c r="R220" i="4"/>
  <c r="Q220" i="4"/>
  <c r="P220" i="4"/>
  <c r="Z220" i="4" s="1"/>
  <c r="O220" i="4"/>
  <c r="N220" i="4"/>
  <c r="L220" i="4"/>
  <c r="K220" i="4" s="1"/>
  <c r="J220" i="4"/>
  <c r="I220" i="4"/>
  <c r="M220" i="4" s="1"/>
  <c r="H220" i="4"/>
  <c r="G220" i="4" s="1"/>
  <c r="F220" i="4"/>
  <c r="AA219" i="4"/>
  <c r="X219" i="4"/>
  <c r="W219" i="4"/>
  <c r="AB219" i="4" s="1"/>
  <c r="V219" i="4"/>
  <c r="U219" i="4"/>
  <c r="T219" i="4"/>
  <c r="S219" i="4"/>
  <c r="R219" i="4"/>
  <c r="Q219" i="4"/>
  <c r="P219" i="4"/>
  <c r="Z219" i="4" s="1"/>
  <c r="O219" i="4"/>
  <c r="N219" i="4"/>
  <c r="L219" i="4"/>
  <c r="K219" i="4" s="1"/>
  <c r="J219" i="4"/>
  <c r="I219" i="4"/>
  <c r="M219" i="4" s="1"/>
  <c r="H219" i="4"/>
  <c r="G219" i="4" s="1"/>
  <c r="F219" i="4"/>
  <c r="AA218" i="4"/>
  <c r="X218" i="4"/>
  <c r="W218" i="4"/>
  <c r="AB218" i="4" s="1"/>
  <c r="V218" i="4"/>
  <c r="U218" i="4"/>
  <c r="T218" i="4"/>
  <c r="S218" i="4"/>
  <c r="R218" i="4"/>
  <c r="Q218" i="4"/>
  <c r="P218" i="4"/>
  <c r="Z218" i="4" s="1"/>
  <c r="O218" i="4"/>
  <c r="N218" i="4"/>
  <c r="L218" i="4"/>
  <c r="K218" i="4" s="1"/>
  <c r="J218" i="4"/>
  <c r="I218" i="4"/>
  <c r="M218" i="4" s="1"/>
  <c r="H218" i="4"/>
  <c r="G218" i="4" s="1"/>
  <c r="F218" i="4"/>
  <c r="AA217" i="4"/>
  <c r="X217" i="4"/>
  <c r="W217" i="4"/>
  <c r="AB217" i="4" s="1"/>
  <c r="V217" i="4"/>
  <c r="U217" i="4"/>
  <c r="T217" i="4"/>
  <c r="S217" i="4"/>
  <c r="R217" i="4"/>
  <c r="Q217" i="4"/>
  <c r="P217" i="4"/>
  <c r="Z217" i="4" s="1"/>
  <c r="O217" i="4"/>
  <c r="N217" i="4"/>
  <c r="L217" i="4"/>
  <c r="K217" i="4" s="1"/>
  <c r="J217" i="4"/>
  <c r="I217" i="4"/>
  <c r="M217" i="4" s="1"/>
  <c r="H217" i="4"/>
  <c r="G217" i="4" s="1"/>
  <c r="F217" i="4"/>
  <c r="AA216" i="4"/>
  <c r="X216" i="4"/>
  <c r="W216" i="4"/>
  <c r="AB216" i="4" s="1"/>
  <c r="V216" i="4"/>
  <c r="U216" i="4"/>
  <c r="T216" i="4"/>
  <c r="S216" i="4"/>
  <c r="R216" i="4"/>
  <c r="Q216" i="4"/>
  <c r="P216" i="4"/>
  <c r="Z216" i="4" s="1"/>
  <c r="O216" i="4"/>
  <c r="N216" i="4"/>
  <c r="L216" i="4"/>
  <c r="K216" i="4" s="1"/>
  <c r="J216" i="4"/>
  <c r="I216" i="4"/>
  <c r="M216" i="4" s="1"/>
  <c r="H216" i="4"/>
  <c r="G216" i="4" s="1"/>
  <c r="F216" i="4"/>
  <c r="AA215" i="4"/>
  <c r="X215" i="4"/>
  <c r="W215" i="4"/>
  <c r="AB215" i="4" s="1"/>
  <c r="V215" i="4"/>
  <c r="U215" i="4"/>
  <c r="T215" i="4"/>
  <c r="S215" i="4"/>
  <c r="R215" i="4"/>
  <c r="Q215" i="4"/>
  <c r="P215" i="4"/>
  <c r="Z215" i="4" s="1"/>
  <c r="O215" i="4"/>
  <c r="N215" i="4"/>
  <c r="L215" i="4"/>
  <c r="K215" i="4" s="1"/>
  <c r="J215" i="4"/>
  <c r="I215" i="4"/>
  <c r="M215" i="4" s="1"/>
  <c r="H215" i="4"/>
  <c r="G215" i="4" s="1"/>
  <c r="F215" i="4"/>
  <c r="AA214" i="4"/>
  <c r="X214" i="4"/>
  <c r="W214" i="4"/>
  <c r="AB214" i="4" s="1"/>
  <c r="V214" i="4"/>
  <c r="U214" i="4"/>
  <c r="T214" i="4"/>
  <c r="S214" i="4"/>
  <c r="R214" i="4"/>
  <c r="Q214" i="4"/>
  <c r="P214" i="4"/>
  <c r="Z214" i="4" s="1"/>
  <c r="O214" i="4"/>
  <c r="N214" i="4"/>
  <c r="L214" i="4"/>
  <c r="K214" i="4" s="1"/>
  <c r="J214" i="4"/>
  <c r="I214" i="4"/>
  <c r="M214" i="4" s="1"/>
  <c r="H214" i="4"/>
  <c r="G214" i="4" s="1"/>
  <c r="F214" i="4"/>
  <c r="AA213" i="4"/>
  <c r="X213" i="4"/>
  <c r="W213" i="4"/>
  <c r="AB213" i="4" s="1"/>
  <c r="V213" i="4"/>
  <c r="U213" i="4"/>
  <c r="T213" i="4"/>
  <c r="S213" i="4"/>
  <c r="R213" i="4"/>
  <c r="Q213" i="4"/>
  <c r="P213" i="4"/>
  <c r="Z213" i="4" s="1"/>
  <c r="O213" i="4"/>
  <c r="N213" i="4"/>
  <c r="L213" i="4"/>
  <c r="K213" i="4" s="1"/>
  <c r="J213" i="4"/>
  <c r="I213" i="4"/>
  <c r="M213" i="4" s="1"/>
  <c r="H213" i="4"/>
  <c r="G213" i="4" s="1"/>
  <c r="F213" i="4"/>
  <c r="AA212" i="4"/>
  <c r="X212" i="4"/>
  <c r="W212" i="4"/>
  <c r="AB212" i="4" s="1"/>
  <c r="V212" i="4"/>
  <c r="U212" i="4"/>
  <c r="T212" i="4"/>
  <c r="S212" i="4"/>
  <c r="R212" i="4"/>
  <c r="Q212" i="4"/>
  <c r="P212" i="4"/>
  <c r="Z212" i="4" s="1"/>
  <c r="O212" i="4"/>
  <c r="N212" i="4"/>
  <c r="L212" i="4"/>
  <c r="K212" i="4" s="1"/>
  <c r="J212" i="4"/>
  <c r="I212" i="4"/>
  <c r="M212" i="4" s="1"/>
  <c r="H212" i="4"/>
  <c r="G212" i="4" s="1"/>
  <c r="F212" i="4"/>
  <c r="AA211" i="4"/>
  <c r="X211" i="4"/>
  <c r="W211" i="4"/>
  <c r="AB211" i="4" s="1"/>
  <c r="V211" i="4"/>
  <c r="U211" i="4"/>
  <c r="T211" i="4"/>
  <c r="S211" i="4"/>
  <c r="R211" i="4"/>
  <c r="Q211" i="4"/>
  <c r="P211" i="4"/>
  <c r="Z211" i="4" s="1"/>
  <c r="O211" i="4"/>
  <c r="N211" i="4"/>
  <c r="L211" i="4"/>
  <c r="K211" i="4" s="1"/>
  <c r="J211" i="4"/>
  <c r="I211" i="4"/>
  <c r="M211" i="4" s="1"/>
  <c r="H211" i="4"/>
  <c r="G211" i="4" s="1"/>
  <c r="F211" i="4"/>
  <c r="AA210" i="4"/>
  <c r="X210" i="4"/>
  <c r="W210" i="4"/>
  <c r="AB210" i="4" s="1"/>
  <c r="V210" i="4"/>
  <c r="U210" i="4"/>
  <c r="T210" i="4"/>
  <c r="S210" i="4"/>
  <c r="R210" i="4"/>
  <c r="Q210" i="4"/>
  <c r="P210" i="4"/>
  <c r="Z210" i="4" s="1"/>
  <c r="O210" i="4"/>
  <c r="N210" i="4"/>
  <c r="L210" i="4"/>
  <c r="K210" i="4" s="1"/>
  <c r="J210" i="4"/>
  <c r="I210" i="4"/>
  <c r="M210" i="4" s="1"/>
  <c r="H210" i="4"/>
  <c r="G210" i="4" s="1"/>
  <c r="F210" i="4"/>
  <c r="AA209" i="4"/>
  <c r="X209" i="4"/>
  <c r="W209" i="4"/>
  <c r="AB209" i="4" s="1"/>
  <c r="V209" i="4"/>
  <c r="U209" i="4"/>
  <c r="T209" i="4"/>
  <c r="S209" i="4"/>
  <c r="R209" i="4"/>
  <c r="Q209" i="4"/>
  <c r="P209" i="4"/>
  <c r="Z209" i="4" s="1"/>
  <c r="O209" i="4"/>
  <c r="N209" i="4"/>
  <c r="L209" i="4"/>
  <c r="K209" i="4" s="1"/>
  <c r="J209" i="4"/>
  <c r="I209" i="4"/>
  <c r="M209" i="4" s="1"/>
  <c r="H209" i="4"/>
  <c r="G209" i="4" s="1"/>
  <c r="F209" i="4"/>
  <c r="AA208" i="4"/>
  <c r="X208" i="4"/>
  <c r="W208" i="4"/>
  <c r="AB208" i="4" s="1"/>
  <c r="V208" i="4"/>
  <c r="U208" i="4"/>
  <c r="T208" i="4"/>
  <c r="S208" i="4"/>
  <c r="R208" i="4"/>
  <c r="Q208" i="4"/>
  <c r="P208" i="4"/>
  <c r="Z208" i="4" s="1"/>
  <c r="O208" i="4"/>
  <c r="N208" i="4"/>
  <c r="L208" i="4"/>
  <c r="K208" i="4" s="1"/>
  <c r="J208" i="4"/>
  <c r="I208" i="4"/>
  <c r="M208" i="4" s="1"/>
  <c r="H208" i="4"/>
  <c r="G208" i="4" s="1"/>
  <c r="F208" i="4"/>
  <c r="AA207" i="4"/>
  <c r="X207" i="4"/>
  <c r="W207" i="4"/>
  <c r="AB207" i="4" s="1"/>
  <c r="V207" i="4"/>
  <c r="U207" i="4"/>
  <c r="T207" i="4"/>
  <c r="S207" i="4"/>
  <c r="R207" i="4"/>
  <c r="Q207" i="4"/>
  <c r="P207" i="4"/>
  <c r="Z207" i="4" s="1"/>
  <c r="O207" i="4"/>
  <c r="N207" i="4"/>
  <c r="L207" i="4"/>
  <c r="K207" i="4" s="1"/>
  <c r="J207" i="4"/>
  <c r="I207" i="4"/>
  <c r="M207" i="4" s="1"/>
  <c r="H207" i="4"/>
  <c r="G207" i="4" s="1"/>
  <c r="F207" i="4"/>
  <c r="AA206" i="4"/>
  <c r="X206" i="4"/>
  <c r="W206" i="4"/>
  <c r="AB206" i="4" s="1"/>
  <c r="V206" i="4"/>
  <c r="U206" i="4"/>
  <c r="T206" i="4"/>
  <c r="S206" i="4"/>
  <c r="R206" i="4"/>
  <c r="Q206" i="4"/>
  <c r="P206" i="4"/>
  <c r="Z206" i="4" s="1"/>
  <c r="O206" i="4"/>
  <c r="N206" i="4"/>
  <c r="L206" i="4"/>
  <c r="K206" i="4" s="1"/>
  <c r="J206" i="4"/>
  <c r="I206" i="4"/>
  <c r="M206" i="4" s="1"/>
  <c r="H206" i="4"/>
  <c r="G206" i="4" s="1"/>
  <c r="F206" i="4"/>
  <c r="AA205" i="4"/>
  <c r="X205" i="4"/>
  <c r="W205" i="4"/>
  <c r="AB205" i="4" s="1"/>
  <c r="V205" i="4"/>
  <c r="U205" i="4"/>
  <c r="T205" i="4"/>
  <c r="S205" i="4"/>
  <c r="R205" i="4"/>
  <c r="Q205" i="4"/>
  <c r="P205" i="4"/>
  <c r="Z205" i="4" s="1"/>
  <c r="O205" i="4"/>
  <c r="N205" i="4"/>
  <c r="L205" i="4"/>
  <c r="K205" i="4" s="1"/>
  <c r="J205" i="4"/>
  <c r="I205" i="4"/>
  <c r="M205" i="4" s="1"/>
  <c r="H205" i="4"/>
  <c r="G205" i="4" s="1"/>
  <c r="F205" i="4"/>
  <c r="AA204" i="4"/>
  <c r="X204" i="4"/>
  <c r="W204" i="4"/>
  <c r="AB204" i="4" s="1"/>
  <c r="V204" i="4"/>
  <c r="U204" i="4"/>
  <c r="T204" i="4"/>
  <c r="S204" i="4"/>
  <c r="R204" i="4"/>
  <c r="Q204" i="4"/>
  <c r="P204" i="4"/>
  <c r="Z204" i="4" s="1"/>
  <c r="O204" i="4"/>
  <c r="N204" i="4"/>
  <c r="L204" i="4"/>
  <c r="K204" i="4" s="1"/>
  <c r="J204" i="4"/>
  <c r="I204" i="4"/>
  <c r="M204" i="4" s="1"/>
  <c r="H204" i="4"/>
  <c r="G204" i="4" s="1"/>
  <c r="F204" i="4"/>
  <c r="AA203" i="4"/>
  <c r="X203" i="4"/>
  <c r="W203" i="4"/>
  <c r="AB203" i="4" s="1"/>
  <c r="V203" i="4"/>
  <c r="U203" i="4"/>
  <c r="T203" i="4"/>
  <c r="S203" i="4"/>
  <c r="R203" i="4"/>
  <c r="Q203" i="4"/>
  <c r="P203" i="4"/>
  <c r="Z203" i="4" s="1"/>
  <c r="O203" i="4"/>
  <c r="N203" i="4"/>
  <c r="L203" i="4"/>
  <c r="K203" i="4" s="1"/>
  <c r="J203" i="4"/>
  <c r="I203" i="4"/>
  <c r="M203" i="4" s="1"/>
  <c r="H203" i="4"/>
  <c r="G203" i="4" s="1"/>
  <c r="F203" i="4"/>
  <c r="AA202" i="4"/>
  <c r="X202" i="4"/>
  <c r="W202" i="4"/>
  <c r="AB202" i="4" s="1"/>
  <c r="V202" i="4"/>
  <c r="U202" i="4"/>
  <c r="T202" i="4"/>
  <c r="S202" i="4"/>
  <c r="R202" i="4"/>
  <c r="Q202" i="4"/>
  <c r="P202" i="4"/>
  <c r="Z202" i="4" s="1"/>
  <c r="O202" i="4"/>
  <c r="N202" i="4"/>
  <c r="L202" i="4"/>
  <c r="K202" i="4" s="1"/>
  <c r="J202" i="4"/>
  <c r="I202" i="4"/>
  <c r="M202" i="4" s="1"/>
  <c r="H202" i="4"/>
  <c r="G202" i="4" s="1"/>
  <c r="F202" i="4"/>
  <c r="AA201" i="4"/>
  <c r="X201" i="4"/>
  <c r="W201" i="4"/>
  <c r="AB201" i="4" s="1"/>
  <c r="V201" i="4"/>
  <c r="U201" i="4"/>
  <c r="T201" i="4"/>
  <c r="S201" i="4"/>
  <c r="R201" i="4"/>
  <c r="Q201" i="4"/>
  <c r="P201" i="4"/>
  <c r="Z201" i="4" s="1"/>
  <c r="O201" i="4"/>
  <c r="N201" i="4"/>
  <c r="L201" i="4"/>
  <c r="K201" i="4" s="1"/>
  <c r="J201" i="4"/>
  <c r="I201" i="4"/>
  <c r="M201" i="4" s="1"/>
  <c r="H201" i="4"/>
  <c r="G201" i="4" s="1"/>
  <c r="F201" i="4"/>
  <c r="AA200" i="4"/>
  <c r="X200" i="4"/>
  <c r="W200" i="4"/>
  <c r="AB200" i="4" s="1"/>
  <c r="V200" i="4"/>
  <c r="U200" i="4"/>
  <c r="T200" i="4"/>
  <c r="S200" i="4"/>
  <c r="R200" i="4"/>
  <c r="Q200" i="4"/>
  <c r="P200" i="4"/>
  <c r="Z200" i="4" s="1"/>
  <c r="O200" i="4"/>
  <c r="N200" i="4"/>
  <c r="L200" i="4"/>
  <c r="K200" i="4" s="1"/>
  <c r="J200" i="4"/>
  <c r="I200" i="4"/>
  <c r="M200" i="4" s="1"/>
  <c r="H200" i="4"/>
  <c r="G200" i="4" s="1"/>
  <c r="F200" i="4"/>
  <c r="AA199" i="4"/>
  <c r="X199" i="4"/>
  <c r="W199" i="4"/>
  <c r="AB199" i="4" s="1"/>
  <c r="V199" i="4"/>
  <c r="U199" i="4"/>
  <c r="T199" i="4"/>
  <c r="S199" i="4"/>
  <c r="R199" i="4"/>
  <c r="Q199" i="4"/>
  <c r="P199" i="4"/>
  <c r="Z199" i="4" s="1"/>
  <c r="O199" i="4"/>
  <c r="N199" i="4"/>
  <c r="L199" i="4"/>
  <c r="K199" i="4" s="1"/>
  <c r="J199" i="4"/>
  <c r="I199" i="4"/>
  <c r="M199" i="4" s="1"/>
  <c r="H199" i="4"/>
  <c r="G199" i="4" s="1"/>
  <c r="F199" i="4"/>
  <c r="AA198" i="4"/>
  <c r="X198" i="4"/>
  <c r="W198" i="4"/>
  <c r="AB198" i="4" s="1"/>
  <c r="V198" i="4"/>
  <c r="U198" i="4"/>
  <c r="T198" i="4"/>
  <c r="S198" i="4"/>
  <c r="R198" i="4"/>
  <c r="Q198" i="4"/>
  <c r="P198" i="4"/>
  <c r="Z198" i="4" s="1"/>
  <c r="O198" i="4"/>
  <c r="N198" i="4"/>
  <c r="L198" i="4"/>
  <c r="K198" i="4" s="1"/>
  <c r="J198" i="4"/>
  <c r="I198" i="4"/>
  <c r="M198" i="4" s="1"/>
  <c r="H198" i="4"/>
  <c r="G198" i="4" s="1"/>
  <c r="F198" i="4"/>
  <c r="AA197" i="4"/>
  <c r="X197" i="4"/>
  <c r="W197" i="4"/>
  <c r="AB197" i="4" s="1"/>
  <c r="V197" i="4"/>
  <c r="U197" i="4"/>
  <c r="T197" i="4"/>
  <c r="S197" i="4"/>
  <c r="R197" i="4"/>
  <c r="Q197" i="4"/>
  <c r="P197" i="4"/>
  <c r="Z197" i="4" s="1"/>
  <c r="O197" i="4"/>
  <c r="N197" i="4"/>
  <c r="L197" i="4"/>
  <c r="K197" i="4" s="1"/>
  <c r="J197" i="4"/>
  <c r="I197" i="4"/>
  <c r="M197" i="4" s="1"/>
  <c r="H197" i="4"/>
  <c r="G197" i="4" s="1"/>
  <c r="F197" i="4"/>
  <c r="AA196" i="4"/>
  <c r="X196" i="4"/>
  <c r="W196" i="4"/>
  <c r="AB196" i="4" s="1"/>
  <c r="V196" i="4"/>
  <c r="U196" i="4"/>
  <c r="T196" i="4"/>
  <c r="S196" i="4"/>
  <c r="R196" i="4"/>
  <c r="Q196" i="4"/>
  <c r="P196" i="4"/>
  <c r="Z196" i="4" s="1"/>
  <c r="O196" i="4"/>
  <c r="N196" i="4"/>
  <c r="L196" i="4"/>
  <c r="K196" i="4" s="1"/>
  <c r="J196" i="4"/>
  <c r="I196" i="4"/>
  <c r="M196" i="4" s="1"/>
  <c r="H196" i="4"/>
  <c r="G196" i="4" s="1"/>
  <c r="F196" i="4"/>
  <c r="AA195" i="4"/>
  <c r="X195" i="4"/>
  <c r="W195" i="4"/>
  <c r="AB195" i="4" s="1"/>
  <c r="V195" i="4"/>
  <c r="U195" i="4"/>
  <c r="T195" i="4"/>
  <c r="S195" i="4"/>
  <c r="R195" i="4"/>
  <c r="Q195" i="4"/>
  <c r="P195" i="4"/>
  <c r="Z195" i="4" s="1"/>
  <c r="O195" i="4"/>
  <c r="N195" i="4"/>
  <c r="L195" i="4"/>
  <c r="K195" i="4" s="1"/>
  <c r="J195" i="4"/>
  <c r="I195" i="4"/>
  <c r="M195" i="4" s="1"/>
  <c r="H195" i="4"/>
  <c r="G195" i="4" s="1"/>
  <c r="F195" i="4"/>
  <c r="AA194" i="4"/>
  <c r="X194" i="4"/>
  <c r="W194" i="4"/>
  <c r="AB194" i="4" s="1"/>
  <c r="V194" i="4"/>
  <c r="U194" i="4"/>
  <c r="T194" i="4"/>
  <c r="S194" i="4"/>
  <c r="R194" i="4"/>
  <c r="Q194" i="4"/>
  <c r="P194" i="4"/>
  <c r="Z194" i="4" s="1"/>
  <c r="O194" i="4"/>
  <c r="N194" i="4"/>
  <c r="L194" i="4"/>
  <c r="K194" i="4" s="1"/>
  <c r="J194" i="4"/>
  <c r="I194" i="4"/>
  <c r="M194" i="4" s="1"/>
  <c r="H194" i="4"/>
  <c r="G194" i="4" s="1"/>
  <c r="F194" i="4"/>
  <c r="AA193" i="4"/>
  <c r="X193" i="4"/>
  <c r="W193" i="4"/>
  <c r="AB193" i="4" s="1"/>
  <c r="V193" i="4"/>
  <c r="U193" i="4"/>
  <c r="T193" i="4"/>
  <c r="S193" i="4"/>
  <c r="R193" i="4"/>
  <c r="Q193" i="4"/>
  <c r="P193" i="4"/>
  <c r="Z193" i="4" s="1"/>
  <c r="O193" i="4"/>
  <c r="N193" i="4"/>
  <c r="L193" i="4"/>
  <c r="K193" i="4" s="1"/>
  <c r="J193" i="4"/>
  <c r="I193" i="4"/>
  <c r="M193" i="4" s="1"/>
  <c r="H193" i="4"/>
  <c r="G193" i="4" s="1"/>
  <c r="F193" i="4"/>
  <c r="AA192" i="4"/>
  <c r="X192" i="4"/>
  <c r="W192" i="4"/>
  <c r="AB192" i="4" s="1"/>
  <c r="V192" i="4"/>
  <c r="U192" i="4"/>
  <c r="T192" i="4"/>
  <c r="S192" i="4"/>
  <c r="R192" i="4"/>
  <c r="Q192" i="4"/>
  <c r="P192" i="4"/>
  <c r="Z192" i="4" s="1"/>
  <c r="O192" i="4"/>
  <c r="N192" i="4"/>
  <c r="L192" i="4"/>
  <c r="K192" i="4" s="1"/>
  <c r="J192" i="4"/>
  <c r="I192" i="4"/>
  <c r="M192" i="4" s="1"/>
  <c r="H192" i="4"/>
  <c r="G192" i="4" s="1"/>
  <c r="F192" i="4"/>
  <c r="AA191" i="4"/>
  <c r="X191" i="4"/>
  <c r="W191" i="4"/>
  <c r="AB191" i="4" s="1"/>
  <c r="V191" i="4"/>
  <c r="U191" i="4"/>
  <c r="T191" i="4"/>
  <c r="S191" i="4"/>
  <c r="R191" i="4"/>
  <c r="Q191" i="4"/>
  <c r="P191" i="4"/>
  <c r="Z191" i="4" s="1"/>
  <c r="O191" i="4"/>
  <c r="N191" i="4"/>
  <c r="L191" i="4"/>
  <c r="K191" i="4" s="1"/>
  <c r="J191" i="4"/>
  <c r="I191" i="4"/>
  <c r="M191" i="4" s="1"/>
  <c r="H191" i="4"/>
  <c r="G191" i="4" s="1"/>
  <c r="F191" i="4"/>
  <c r="AA190" i="4"/>
  <c r="X190" i="4"/>
  <c r="W190" i="4"/>
  <c r="AB190" i="4" s="1"/>
  <c r="V190" i="4"/>
  <c r="U190" i="4"/>
  <c r="T190" i="4"/>
  <c r="S190" i="4"/>
  <c r="R190" i="4"/>
  <c r="Q190" i="4"/>
  <c r="P190" i="4"/>
  <c r="Z190" i="4" s="1"/>
  <c r="O190" i="4"/>
  <c r="N190" i="4"/>
  <c r="L190" i="4"/>
  <c r="K190" i="4" s="1"/>
  <c r="J190" i="4"/>
  <c r="I190" i="4"/>
  <c r="M190" i="4" s="1"/>
  <c r="H190" i="4"/>
  <c r="G190" i="4" s="1"/>
  <c r="F190" i="4"/>
  <c r="AA189" i="4"/>
  <c r="X189" i="4"/>
  <c r="W189" i="4"/>
  <c r="AB189" i="4" s="1"/>
  <c r="V189" i="4"/>
  <c r="U189" i="4"/>
  <c r="T189" i="4"/>
  <c r="S189" i="4"/>
  <c r="R189" i="4"/>
  <c r="Q189" i="4"/>
  <c r="P189" i="4"/>
  <c r="Z189" i="4" s="1"/>
  <c r="O189" i="4"/>
  <c r="N189" i="4"/>
  <c r="L189" i="4"/>
  <c r="K189" i="4" s="1"/>
  <c r="J189" i="4"/>
  <c r="I189" i="4"/>
  <c r="M189" i="4" s="1"/>
  <c r="H189" i="4"/>
  <c r="G189" i="4" s="1"/>
  <c r="F189" i="4"/>
  <c r="AA188" i="4"/>
  <c r="X188" i="4"/>
  <c r="W188" i="4"/>
  <c r="AB188" i="4" s="1"/>
  <c r="V188" i="4"/>
  <c r="U188" i="4"/>
  <c r="T188" i="4"/>
  <c r="S188" i="4"/>
  <c r="R188" i="4"/>
  <c r="Q188" i="4"/>
  <c r="P188" i="4"/>
  <c r="Z188" i="4" s="1"/>
  <c r="O188" i="4"/>
  <c r="N188" i="4"/>
  <c r="L188" i="4"/>
  <c r="K188" i="4" s="1"/>
  <c r="J188" i="4"/>
  <c r="I188" i="4"/>
  <c r="M188" i="4" s="1"/>
  <c r="H188" i="4"/>
  <c r="G188" i="4" s="1"/>
  <c r="F188" i="4"/>
  <c r="AA187" i="4"/>
  <c r="X187" i="4"/>
  <c r="W187" i="4"/>
  <c r="AB187" i="4" s="1"/>
  <c r="V187" i="4"/>
  <c r="U187" i="4"/>
  <c r="T187" i="4"/>
  <c r="S187" i="4"/>
  <c r="R187" i="4"/>
  <c r="Q187" i="4"/>
  <c r="P187" i="4"/>
  <c r="Z187" i="4" s="1"/>
  <c r="O187" i="4"/>
  <c r="N187" i="4"/>
  <c r="L187" i="4"/>
  <c r="K187" i="4" s="1"/>
  <c r="J187" i="4"/>
  <c r="I187" i="4"/>
  <c r="M187" i="4" s="1"/>
  <c r="H187" i="4"/>
  <c r="G187" i="4" s="1"/>
  <c r="F187" i="4"/>
  <c r="AA186" i="4"/>
  <c r="X186" i="4"/>
  <c r="W186" i="4"/>
  <c r="AB186" i="4" s="1"/>
  <c r="V186" i="4"/>
  <c r="U186" i="4"/>
  <c r="T186" i="4"/>
  <c r="S186" i="4"/>
  <c r="R186" i="4"/>
  <c r="Q186" i="4"/>
  <c r="P186" i="4"/>
  <c r="Z186" i="4" s="1"/>
  <c r="O186" i="4"/>
  <c r="N186" i="4"/>
  <c r="L186" i="4"/>
  <c r="K186" i="4" s="1"/>
  <c r="J186" i="4"/>
  <c r="I186" i="4"/>
  <c r="M186" i="4" s="1"/>
  <c r="H186" i="4"/>
  <c r="G186" i="4" s="1"/>
  <c r="F186" i="4"/>
  <c r="AA185" i="4"/>
  <c r="X185" i="4"/>
  <c r="W185" i="4"/>
  <c r="AB185" i="4" s="1"/>
  <c r="V185" i="4"/>
  <c r="U185" i="4"/>
  <c r="T185" i="4"/>
  <c r="S185" i="4"/>
  <c r="R185" i="4"/>
  <c r="Q185" i="4"/>
  <c r="P185" i="4"/>
  <c r="Z185" i="4" s="1"/>
  <c r="O185" i="4"/>
  <c r="N185" i="4"/>
  <c r="L185" i="4"/>
  <c r="K185" i="4" s="1"/>
  <c r="J185" i="4"/>
  <c r="I185" i="4"/>
  <c r="M185" i="4" s="1"/>
  <c r="H185" i="4"/>
  <c r="G185" i="4" s="1"/>
  <c r="F185" i="4"/>
  <c r="AA184" i="4"/>
  <c r="X184" i="4"/>
  <c r="W184" i="4"/>
  <c r="AB184" i="4" s="1"/>
  <c r="V184" i="4"/>
  <c r="U184" i="4"/>
  <c r="T184" i="4"/>
  <c r="S184" i="4"/>
  <c r="R184" i="4"/>
  <c r="Q184" i="4"/>
  <c r="P184" i="4"/>
  <c r="Z184" i="4" s="1"/>
  <c r="O184" i="4"/>
  <c r="N184" i="4"/>
  <c r="L184" i="4"/>
  <c r="K184" i="4" s="1"/>
  <c r="J184" i="4"/>
  <c r="I184" i="4"/>
  <c r="M184" i="4" s="1"/>
  <c r="H184" i="4"/>
  <c r="G184" i="4" s="1"/>
  <c r="F184" i="4"/>
  <c r="AA183" i="4"/>
  <c r="X183" i="4"/>
  <c r="W183" i="4"/>
  <c r="AB183" i="4" s="1"/>
  <c r="V183" i="4"/>
  <c r="U183" i="4"/>
  <c r="T183" i="4"/>
  <c r="S183" i="4"/>
  <c r="R183" i="4"/>
  <c r="Q183" i="4"/>
  <c r="P183" i="4"/>
  <c r="Z183" i="4" s="1"/>
  <c r="O183" i="4"/>
  <c r="N183" i="4"/>
  <c r="L183" i="4"/>
  <c r="K183" i="4" s="1"/>
  <c r="J183" i="4"/>
  <c r="I183" i="4"/>
  <c r="M183" i="4" s="1"/>
  <c r="H183" i="4"/>
  <c r="G183" i="4" s="1"/>
  <c r="F183" i="4"/>
  <c r="AA182" i="4"/>
  <c r="X182" i="4"/>
  <c r="W182" i="4"/>
  <c r="AB182" i="4" s="1"/>
  <c r="V182" i="4"/>
  <c r="U182" i="4"/>
  <c r="T182" i="4"/>
  <c r="S182" i="4"/>
  <c r="R182" i="4"/>
  <c r="Q182" i="4"/>
  <c r="P182" i="4"/>
  <c r="Z182" i="4" s="1"/>
  <c r="O182" i="4"/>
  <c r="N182" i="4"/>
  <c r="L182" i="4"/>
  <c r="K182" i="4" s="1"/>
  <c r="J182" i="4"/>
  <c r="I182" i="4"/>
  <c r="M182" i="4" s="1"/>
  <c r="H182" i="4"/>
  <c r="G182" i="4" s="1"/>
  <c r="F182" i="4"/>
  <c r="AA181" i="4"/>
  <c r="X181" i="4"/>
  <c r="W181" i="4"/>
  <c r="AB181" i="4" s="1"/>
  <c r="V181" i="4"/>
  <c r="U181" i="4"/>
  <c r="T181" i="4"/>
  <c r="S181" i="4"/>
  <c r="R181" i="4"/>
  <c r="Q181" i="4"/>
  <c r="P181" i="4"/>
  <c r="Z181" i="4" s="1"/>
  <c r="O181" i="4"/>
  <c r="N181" i="4"/>
  <c r="L181" i="4"/>
  <c r="K181" i="4" s="1"/>
  <c r="J181" i="4"/>
  <c r="I181" i="4"/>
  <c r="M181" i="4" s="1"/>
  <c r="H181" i="4"/>
  <c r="G181" i="4" s="1"/>
  <c r="F181" i="4"/>
  <c r="AA180" i="4"/>
  <c r="X180" i="4"/>
  <c r="W180" i="4"/>
  <c r="AB180" i="4" s="1"/>
  <c r="V180" i="4"/>
  <c r="U180" i="4"/>
  <c r="T180" i="4"/>
  <c r="S180" i="4"/>
  <c r="R180" i="4"/>
  <c r="Q180" i="4"/>
  <c r="P180" i="4"/>
  <c r="Z180" i="4" s="1"/>
  <c r="O180" i="4"/>
  <c r="N180" i="4"/>
  <c r="L180" i="4"/>
  <c r="K180" i="4" s="1"/>
  <c r="J180" i="4"/>
  <c r="I180" i="4"/>
  <c r="M180" i="4" s="1"/>
  <c r="H180" i="4"/>
  <c r="G180" i="4" s="1"/>
  <c r="F180" i="4"/>
  <c r="AA179" i="4"/>
  <c r="X179" i="4"/>
  <c r="W179" i="4"/>
  <c r="AB179" i="4" s="1"/>
  <c r="V179" i="4"/>
  <c r="U179" i="4"/>
  <c r="T179" i="4"/>
  <c r="S179" i="4"/>
  <c r="R179" i="4"/>
  <c r="Q179" i="4"/>
  <c r="P179" i="4"/>
  <c r="Z179" i="4" s="1"/>
  <c r="O179" i="4"/>
  <c r="N179" i="4"/>
  <c r="L179" i="4"/>
  <c r="K179" i="4" s="1"/>
  <c r="J179" i="4"/>
  <c r="I179" i="4"/>
  <c r="M179" i="4" s="1"/>
  <c r="H179" i="4"/>
  <c r="G179" i="4" s="1"/>
  <c r="F179" i="4"/>
  <c r="AA178" i="4"/>
  <c r="X178" i="4"/>
  <c r="W178" i="4"/>
  <c r="AB178" i="4" s="1"/>
  <c r="V178" i="4"/>
  <c r="U178" i="4"/>
  <c r="T178" i="4"/>
  <c r="S178" i="4"/>
  <c r="R178" i="4"/>
  <c r="Q178" i="4"/>
  <c r="P178" i="4"/>
  <c r="Z178" i="4" s="1"/>
  <c r="O178" i="4"/>
  <c r="N178" i="4"/>
  <c r="L178" i="4"/>
  <c r="K178" i="4" s="1"/>
  <c r="J178" i="4"/>
  <c r="I178" i="4"/>
  <c r="M178" i="4" s="1"/>
  <c r="H178" i="4"/>
  <c r="G178" i="4" s="1"/>
  <c r="F178" i="4"/>
  <c r="AA177" i="4"/>
  <c r="X177" i="4"/>
  <c r="W177" i="4"/>
  <c r="AB177" i="4" s="1"/>
  <c r="V177" i="4"/>
  <c r="U177" i="4"/>
  <c r="T177" i="4"/>
  <c r="S177" i="4"/>
  <c r="R177" i="4"/>
  <c r="Q177" i="4"/>
  <c r="P177" i="4"/>
  <c r="Z177" i="4" s="1"/>
  <c r="O177" i="4"/>
  <c r="N177" i="4"/>
  <c r="L177" i="4"/>
  <c r="K177" i="4" s="1"/>
  <c r="J177" i="4"/>
  <c r="I177" i="4"/>
  <c r="M177" i="4" s="1"/>
  <c r="H177" i="4"/>
  <c r="G177" i="4" s="1"/>
  <c r="F177" i="4"/>
  <c r="Z176" i="4"/>
  <c r="X176" i="4"/>
  <c r="W176" i="4"/>
  <c r="V176" i="4"/>
  <c r="AA176" i="4" s="1"/>
  <c r="U176" i="4"/>
  <c r="T176" i="4"/>
  <c r="S176" i="4"/>
  <c r="R176" i="4"/>
  <c r="AB176" i="4" s="1"/>
  <c r="Q176" i="4"/>
  <c r="P176" i="4"/>
  <c r="O176" i="4"/>
  <c r="N176" i="4"/>
  <c r="L176" i="4"/>
  <c r="K176" i="4" s="1"/>
  <c r="J176" i="4"/>
  <c r="I176" i="4"/>
  <c r="M176" i="4" s="1"/>
  <c r="H176" i="4"/>
  <c r="G176" i="4" s="1"/>
  <c r="F176" i="4"/>
  <c r="Z175" i="4"/>
  <c r="X175" i="4"/>
  <c r="W175" i="4"/>
  <c r="AB175" i="4" s="1"/>
  <c r="V175" i="4"/>
  <c r="AA175" i="4" s="1"/>
  <c r="U175" i="4"/>
  <c r="T175" i="4"/>
  <c r="S175" i="4"/>
  <c r="AC175" i="4" s="1"/>
  <c r="R175" i="4"/>
  <c r="Q175" i="4"/>
  <c r="P175" i="4"/>
  <c r="O175" i="4"/>
  <c r="Y175" i="4" s="1"/>
  <c r="N175" i="4"/>
  <c r="L175" i="4"/>
  <c r="K175" i="4" s="1"/>
  <c r="J175" i="4"/>
  <c r="I175" i="4"/>
  <c r="M175" i="4" s="1"/>
  <c r="H175" i="4"/>
  <c r="G175" i="4" s="1"/>
  <c r="F175" i="4"/>
  <c r="X174" i="4"/>
  <c r="W174" i="4"/>
  <c r="AB174" i="4" s="1"/>
  <c r="V174" i="4"/>
  <c r="AA174" i="4" s="1"/>
  <c r="U174" i="4"/>
  <c r="T174" i="4"/>
  <c r="S174" i="4"/>
  <c r="R174" i="4"/>
  <c r="Q174" i="4"/>
  <c r="P174" i="4"/>
  <c r="Z174" i="4" s="1"/>
  <c r="O174" i="4"/>
  <c r="N174" i="4"/>
  <c r="L174" i="4"/>
  <c r="K174" i="4"/>
  <c r="J174" i="4"/>
  <c r="I174" i="4"/>
  <c r="M174" i="4" s="1"/>
  <c r="H174" i="4"/>
  <c r="G174" i="4"/>
  <c r="F174" i="4"/>
  <c r="Z173" i="4"/>
  <c r="X173" i="4"/>
  <c r="W173" i="4"/>
  <c r="AB173" i="4" s="1"/>
  <c r="V173" i="4"/>
  <c r="AA173" i="4" s="1"/>
  <c r="U173" i="4"/>
  <c r="T173" i="4"/>
  <c r="S173" i="4"/>
  <c r="R173" i="4"/>
  <c r="Q173" i="4"/>
  <c r="P173" i="4"/>
  <c r="O173" i="4"/>
  <c r="N173" i="4"/>
  <c r="L173" i="4"/>
  <c r="K173" i="4" s="1"/>
  <c r="J173" i="4"/>
  <c r="I173" i="4"/>
  <c r="M173" i="4" s="1"/>
  <c r="H173" i="4"/>
  <c r="G173" i="4" s="1"/>
  <c r="F173" i="4"/>
  <c r="Z172" i="4"/>
  <c r="X172" i="4"/>
  <c r="W172" i="4"/>
  <c r="V172" i="4"/>
  <c r="AA172" i="4" s="1"/>
  <c r="U172" i="4"/>
  <c r="T172" i="4"/>
  <c r="S172" i="4"/>
  <c r="R172" i="4"/>
  <c r="AB172" i="4" s="1"/>
  <c r="Q172" i="4"/>
  <c r="P172" i="4"/>
  <c r="O172" i="4"/>
  <c r="N172" i="4"/>
  <c r="L172" i="4"/>
  <c r="K172" i="4" s="1"/>
  <c r="J172" i="4"/>
  <c r="I172" i="4"/>
  <c r="M172" i="4" s="1"/>
  <c r="H172" i="4"/>
  <c r="G172" i="4" s="1"/>
  <c r="F172" i="4"/>
  <c r="AB171" i="4"/>
  <c r="Z171" i="4"/>
  <c r="X171" i="4"/>
  <c r="W171" i="4"/>
  <c r="V171" i="4"/>
  <c r="AA171" i="4" s="1"/>
  <c r="U171" i="4"/>
  <c r="T171" i="4"/>
  <c r="S171" i="4"/>
  <c r="AC171" i="4" s="1"/>
  <c r="R171" i="4"/>
  <c r="Q171" i="4"/>
  <c r="P171" i="4"/>
  <c r="O171" i="4"/>
  <c r="Y171" i="4" s="1"/>
  <c r="N171" i="4"/>
  <c r="L171" i="4"/>
  <c r="J171" i="4"/>
  <c r="I171" i="4"/>
  <c r="M171" i="4" s="1"/>
  <c r="H171" i="4"/>
  <c r="G171" i="4" s="1"/>
  <c r="F171" i="4"/>
  <c r="X170" i="4"/>
  <c r="W170" i="4"/>
  <c r="AB170" i="4" s="1"/>
  <c r="V170" i="4"/>
  <c r="AA170" i="4" s="1"/>
  <c r="U170" i="4"/>
  <c r="T170" i="4"/>
  <c r="S170" i="4"/>
  <c r="R170" i="4"/>
  <c r="Q170" i="4"/>
  <c r="P170" i="4"/>
  <c r="Z170" i="4" s="1"/>
  <c r="O170" i="4"/>
  <c r="N170" i="4"/>
  <c r="L170" i="4"/>
  <c r="K170" i="4"/>
  <c r="J170" i="4"/>
  <c r="I170" i="4"/>
  <c r="M170" i="4" s="1"/>
  <c r="H170" i="4"/>
  <c r="G170" i="4"/>
  <c r="F170" i="4"/>
  <c r="Z169" i="4"/>
  <c r="X169" i="4"/>
  <c r="W169" i="4"/>
  <c r="AB169" i="4" s="1"/>
  <c r="V169" i="4"/>
  <c r="AA169" i="4" s="1"/>
  <c r="U169" i="4"/>
  <c r="T169" i="4"/>
  <c r="S169" i="4"/>
  <c r="R169" i="4"/>
  <c r="Q169" i="4"/>
  <c r="P169" i="4"/>
  <c r="O169" i="4"/>
  <c r="N169" i="4"/>
  <c r="L169" i="4"/>
  <c r="K169" i="4" s="1"/>
  <c r="J169" i="4"/>
  <c r="I169" i="4"/>
  <c r="M169" i="4" s="1"/>
  <c r="H169" i="4"/>
  <c r="G169" i="4" s="1"/>
  <c r="F169" i="4"/>
  <c r="Z168" i="4"/>
  <c r="X168" i="4"/>
  <c r="W168" i="4"/>
  <c r="V168" i="4"/>
  <c r="AA168" i="4" s="1"/>
  <c r="U168" i="4"/>
  <c r="T168" i="4"/>
  <c r="S168" i="4"/>
  <c r="R168" i="4"/>
  <c r="AB168" i="4" s="1"/>
  <c r="Q168" i="4"/>
  <c r="P168" i="4"/>
  <c r="O168" i="4"/>
  <c r="N168" i="4"/>
  <c r="L168" i="4"/>
  <c r="K168" i="4" s="1"/>
  <c r="J168" i="4"/>
  <c r="I168" i="4"/>
  <c r="M168" i="4" s="1"/>
  <c r="H168" i="4"/>
  <c r="G168" i="4" s="1"/>
  <c r="F168" i="4"/>
  <c r="Z167" i="4"/>
  <c r="X167" i="4"/>
  <c r="W167" i="4"/>
  <c r="AB167" i="4" s="1"/>
  <c r="V167" i="4"/>
  <c r="AA167" i="4" s="1"/>
  <c r="U167" i="4"/>
  <c r="T167" i="4"/>
  <c r="S167" i="4"/>
  <c r="AC167" i="4" s="1"/>
  <c r="R167" i="4"/>
  <c r="Q167" i="4"/>
  <c r="P167" i="4"/>
  <c r="O167" i="4"/>
  <c r="Y167" i="4" s="1"/>
  <c r="N167" i="4"/>
  <c r="L167" i="4"/>
  <c r="K167" i="4" s="1"/>
  <c r="J167" i="4"/>
  <c r="I167" i="4"/>
  <c r="M167" i="4" s="1"/>
  <c r="H167" i="4"/>
  <c r="G167" i="4" s="1"/>
  <c r="F167" i="4"/>
  <c r="X166" i="4"/>
  <c r="W166" i="4"/>
  <c r="AB166" i="4" s="1"/>
  <c r="V166" i="4"/>
  <c r="AA166" i="4" s="1"/>
  <c r="U166" i="4"/>
  <c r="T166" i="4"/>
  <c r="S166" i="4"/>
  <c r="R166" i="4"/>
  <c r="Q166" i="4"/>
  <c r="P166" i="4"/>
  <c r="Z166" i="4" s="1"/>
  <c r="O166" i="4"/>
  <c r="N166" i="4"/>
  <c r="L166" i="4"/>
  <c r="K166" i="4"/>
  <c r="J166" i="4"/>
  <c r="I166" i="4"/>
  <c r="M166" i="4" s="1"/>
  <c r="H166" i="4"/>
  <c r="G166" i="4"/>
  <c r="F166" i="4"/>
  <c r="Z165" i="4"/>
  <c r="X165" i="4"/>
  <c r="W165" i="4"/>
  <c r="AB165" i="4" s="1"/>
  <c r="V165" i="4"/>
  <c r="AA165" i="4" s="1"/>
  <c r="U165" i="4"/>
  <c r="T165" i="4"/>
  <c r="S165" i="4"/>
  <c r="R165" i="4"/>
  <c r="Q165" i="4"/>
  <c r="P165" i="4"/>
  <c r="O165" i="4"/>
  <c r="N165" i="4"/>
  <c r="L165" i="4"/>
  <c r="K165" i="4" s="1"/>
  <c r="J165" i="4"/>
  <c r="I165" i="4"/>
  <c r="M165" i="4" s="1"/>
  <c r="H165" i="4"/>
  <c r="G165" i="4" s="1"/>
  <c r="F165" i="4"/>
  <c r="Z164" i="4"/>
  <c r="X164" i="4"/>
  <c r="W164" i="4"/>
  <c r="V164" i="4"/>
  <c r="AA164" i="4" s="1"/>
  <c r="U164" i="4"/>
  <c r="T164" i="4"/>
  <c r="S164" i="4"/>
  <c r="R164" i="4"/>
  <c r="AB164" i="4" s="1"/>
  <c r="Q164" i="4"/>
  <c r="P164" i="4"/>
  <c r="O164" i="4"/>
  <c r="N164" i="4"/>
  <c r="L164" i="4"/>
  <c r="K164" i="4" s="1"/>
  <c r="J164" i="4"/>
  <c r="I164" i="4"/>
  <c r="M164" i="4" s="1"/>
  <c r="H164" i="4"/>
  <c r="G164" i="4" s="1"/>
  <c r="F164" i="4"/>
  <c r="AB163" i="4"/>
  <c r="Z163" i="4"/>
  <c r="X163" i="4"/>
  <c r="W163" i="4"/>
  <c r="V163" i="4"/>
  <c r="AA163" i="4" s="1"/>
  <c r="U163" i="4"/>
  <c r="T163" i="4"/>
  <c r="S163" i="4"/>
  <c r="AC163" i="4" s="1"/>
  <c r="R163" i="4"/>
  <c r="Q163" i="4"/>
  <c r="P163" i="4"/>
  <c r="O163" i="4"/>
  <c r="Y163" i="4" s="1"/>
  <c r="N163" i="4"/>
  <c r="L163" i="4"/>
  <c r="J163" i="4"/>
  <c r="I163" i="4"/>
  <c r="M163" i="4" s="1"/>
  <c r="H163" i="4"/>
  <c r="G163" i="4" s="1"/>
  <c r="F163" i="4"/>
  <c r="X162" i="4"/>
  <c r="W162" i="4"/>
  <c r="AB162" i="4" s="1"/>
  <c r="V162" i="4"/>
  <c r="AA162" i="4" s="1"/>
  <c r="U162" i="4"/>
  <c r="T162" i="4"/>
  <c r="S162" i="4"/>
  <c r="R162" i="4"/>
  <c r="Q162" i="4"/>
  <c r="P162" i="4"/>
  <c r="Z162" i="4" s="1"/>
  <c r="O162" i="4"/>
  <c r="N162" i="4"/>
  <c r="L162" i="4"/>
  <c r="K162" i="4"/>
  <c r="J162" i="4"/>
  <c r="I162" i="4"/>
  <c r="M162" i="4" s="1"/>
  <c r="H162" i="4"/>
  <c r="G162" i="4"/>
  <c r="F162" i="4"/>
  <c r="Z161" i="4"/>
  <c r="X161" i="4"/>
  <c r="W161" i="4"/>
  <c r="AB161" i="4" s="1"/>
  <c r="V161" i="4"/>
  <c r="AA161" i="4" s="1"/>
  <c r="U161" i="4"/>
  <c r="T161" i="4"/>
  <c r="S161" i="4"/>
  <c r="R161" i="4"/>
  <c r="Q161" i="4"/>
  <c r="P161" i="4"/>
  <c r="O161" i="4"/>
  <c r="N161" i="4"/>
  <c r="L161" i="4"/>
  <c r="K161" i="4" s="1"/>
  <c r="J161" i="4"/>
  <c r="I161" i="4"/>
  <c r="M161" i="4" s="1"/>
  <c r="H161" i="4"/>
  <c r="G161" i="4" s="1"/>
  <c r="F161" i="4"/>
  <c r="Z160" i="4"/>
  <c r="X160" i="4"/>
  <c r="W160" i="4"/>
  <c r="V160" i="4"/>
  <c r="AA160" i="4" s="1"/>
  <c r="U160" i="4"/>
  <c r="T160" i="4"/>
  <c r="S160" i="4"/>
  <c r="R160" i="4"/>
  <c r="AB160" i="4" s="1"/>
  <c r="Q160" i="4"/>
  <c r="P160" i="4"/>
  <c r="O160" i="4"/>
  <c r="N160" i="4"/>
  <c r="L160" i="4"/>
  <c r="K160" i="4" s="1"/>
  <c r="J160" i="4"/>
  <c r="I160" i="4"/>
  <c r="M160" i="4" s="1"/>
  <c r="H160" i="4"/>
  <c r="G160" i="4" s="1"/>
  <c r="F160" i="4"/>
  <c r="Z159" i="4"/>
  <c r="X159" i="4"/>
  <c r="W159" i="4"/>
  <c r="AB159" i="4" s="1"/>
  <c r="V159" i="4"/>
  <c r="AA159" i="4" s="1"/>
  <c r="U159" i="4"/>
  <c r="T159" i="4"/>
  <c r="S159" i="4"/>
  <c r="AC159" i="4" s="1"/>
  <c r="R159" i="4"/>
  <c r="Q159" i="4"/>
  <c r="P159" i="4"/>
  <c r="O159" i="4"/>
  <c r="Y159" i="4" s="1"/>
  <c r="N159" i="4"/>
  <c r="L159" i="4"/>
  <c r="K159" i="4" s="1"/>
  <c r="J159" i="4"/>
  <c r="I159" i="4"/>
  <c r="M159" i="4" s="1"/>
  <c r="H159" i="4"/>
  <c r="G159" i="4" s="1"/>
  <c r="F159" i="4"/>
  <c r="X158" i="4"/>
  <c r="W158" i="4"/>
  <c r="AB158" i="4" s="1"/>
  <c r="V158" i="4"/>
  <c r="AA158" i="4" s="1"/>
  <c r="U158" i="4"/>
  <c r="T158" i="4"/>
  <c r="S158" i="4"/>
  <c r="R158" i="4"/>
  <c r="Q158" i="4"/>
  <c r="P158" i="4"/>
  <c r="Z158" i="4" s="1"/>
  <c r="O158" i="4"/>
  <c r="N158" i="4"/>
  <c r="L158" i="4"/>
  <c r="K158" i="4"/>
  <c r="J158" i="4"/>
  <c r="I158" i="4"/>
  <c r="M158" i="4" s="1"/>
  <c r="H158" i="4"/>
  <c r="G158" i="4"/>
  <c r="F158" i="4"/>
  <c r="Z157" i="4"/>
  <c r="X157" i="4"/>
  <c r="W157" i="4"/>
  <c r="AB157" i="4" s="1"/>
  <c r="V157" i="4"/>
  <c r="AA157" i="4" s="1"/>
  <c r="U157" i="4"/>
  <c r="T157" i="4"/>
  <c r="S157" i="4"/>
  <c r="R157" i="4"/>
  <c r="Q157" i="4"/>
  <c r="P157" i="4"/>
  <c r="O157" i="4"/>
  <c r="N157" i="4"/>
  <c r="L157" i="4"/>
  <c r="K157" i="4" s="1"/>
  <c r="J157" i="4"/>
  <c r="I157" i="4"/>
  <c r="M157" i="4" s="1"/>
  <c r="H157" i="4"/>
  <c r="G157" i="4" s="1"/>
  <c r="F157" i="4"/>
  <c r="Z156" i="4"/>
  <c r="X156" i="4"/>
  <c r="W156" i="4"/>
  <c r="V156" i="4"/>
  <c r="AA156" i="4" s="1"/>
  <c r="U156" i="4"/>
  <c r="T156" i="4"/>
  <c r="S156" i="4"/>
  <c r="R156" i="4"/>
  <c r="AB156" i="4" s="1"/>
  <c r="Q156" i="4"/>
  <c r="P156" i="4"/>
  <c r="O156" i="4"/>
  <c r="N156" i="4"/>
  <c r="L156" i="4"/>
  <c r="K156" i="4" s="1"/>
  <c r="J156" i="4"/>
  <c r="I156" i="4"/>
  <c r="M156" i="4" s="1"/>
  <c r="H156" i="4"/>
  <c r="G156" i="4" s="1"/>
  <c r="F156" i="4"/>
  <c r="AB155" i="4"/>
  <c r="Z155" i="4"/>
  <c r="X155" i="4"/>
  <c r="W155" i="4"/>
  <c r="V155" i="4"/>
  <c r="AA155" i="4" s="1"/>
  <c r="U155" i="4"/>
  <c r="T155" i="4"/>
  <c r="S155" i="4"/>
  <c r="AC155" i="4" s="1"/>
  <c r="R155" i="4"/>
  <c r="Q155" i="4"/>
  <c r="P155" i="4"/>
  <c r="O155" i="4"/>
  <c r="Y155" i="4" s="1"/>
  <c r="N155" i="4"/>
  <c r="L155" i="4"/>
  <c r="J155" i="4"/>
  <c r="I155" i="4"/>
  <c r="M155" i="4" s="1"/>
  <c r="H155" i="4"/>
  <c r="G155" i="4" s="1"/>
  <c r="F155" i="4"/>
  <c r="X154" i="4"/>
  <c r="W154" i="4"/>
  <c r="AB154" i="4" s="1"/>
  <c r="V154" i="4"/>
  <c r="AA154" i="4" s="1"/>
  <c r="U154" i="4"/>
  <c r="T154" i="4"/>
  <c r="S154" i="4"/>
  <c r="R154" i="4"/>
  <c r="Q154" i="4"/>
  <c r="P154" i="4"/>
  <c r="Z154" i="4" s="1"/>
  <c r="O154" i="4"/>
  <c r="N154" i="4"/>
  <c r="L154" i="4"/>
  <c r="K154" i="4"/>
  <c r="J154" i="4"/>
  <c r="I154" i="4"/>
  <c r="M154" i="4" s="1"/>
  <c r="H154" i="4"/>
  <c r="G154" i="4"/>
  <c r="F154" i="4"/>
  <c r="Z153" i="4"/>
  <c r="X153" i="4"/>
  <c r="W153" i="4"/>
  <c r="AB153" i="4" s="1"/>
  <c r="V153" i="4"/>
  <c r="AA153" i="4" s="1"/>
  <c r="U153" i="4"/>
  <c r="T153" i="4"/>
  <c r="S153" i="4"/>
  <c r="R153" i="4"/>
  <c r="Q153" i="4"/>
  <c r="P153" i="4"/>
  <c r="O153" i="4"/>
  <c r="N153" i="4"/>
  <c r="L153" i="4"/>
  <c r="K153" i="4" s="1"/>
  <c r="J153" i="4"/>
  <c r="I153" i="4"/>
  <c r="M153" i="4" s="1"/>
  <c r="H153" i="4"/>
  <c r="G153" i="4" s="1"/>
  <c r="F153" i="4"/>
  <c r="Z152" i="4"/>
  <c r="X152" i="4"/>
  <c r="W152" i="4"/>
  <c r="V152" i="4"/>
  <c r="AA152" i="4" s="1"/>
  <c r="U152" i="4"/>
  <c r="T152" i="4"/>
  <c r="S152" i="4"/>
  <c r="R152" i="4"/>
  <c r="AB152" i="4" s="1"/>
  <c r="Q152" i="4"/>
  <c r="P152" i="4"/>
  <c r="O152" i="4"/>
  <c r="N152" i="4"/>
  <c r="L152" i="4"/>
  <c r="K152" i="4" s="1"/>
  <c r="J152" i="4"/>
  <c r="I152" i="4"/>
  <c r="M152" i="4" s="1"/>
  <c r="H152" i="4"/>
  <c r="G152" i="4" s="1"/>
  <c r="F152" i="4"/>
  <c r="Z151" i="4"/>
  <c r="X151" i="4"/>
  <c r="W151" i="4"/>
  <c r="AB151" i="4" s="1"/>
  <c r="V151" i="4"/>
  <c r="AA151" i="4" s="1"/>
  <c r="U151" i="4"/>
  <c r="T151" i="4"/>
  <c r="S151" i="4"/>
  <c r="R151" i="4"/>
  <c r="Q151" i="4"/>
  <c r="P151" i="4"/>
  <c r="O151" i="4"/>
  <c r="Y151" i="4" s="1"/>
  <c r="N151" i="4"/>
  <c r="L151" i="4"/>
  <c r="K151" i="4" s="1"/>
  <c r="J151" i="4"/>
  <c r="I151" i="4"/>
  <c r="M151" i="4" s="1"/>
  <c r="H151" i="4"/>
  <c r="G151" i="4" s="1"/>
  <c r="F151" i="4"/>
  <c r="X150" i="4"/>
  <c r="W150" i="4"/>
  <c r="AB150" i="4" s="1"/>
  <c r="V150" i="4"/>
  <c r="AA150" i="4" s="1"/>
  <c r="U150" i="4"/>
  <c r="T150" i="4"/>
  <c r="S150" i="4"/>
  <c r="R150" i="4"/>
  <c r="Q150" i="4"/>
  <c r="P150" i="4"/>
  <c r="Z150" i="4" s="1"/>
  <c r="O150" i="4"/>
  <c r="N150" i="4"/>
  <c r="L150" i="4"/>
  <c r="K150" i="4"/>
  <c r="J150" i="4"/>
  <c r="I150" i="4"/>
  <c r="M150" i="4" s="1"/>
  <c r="H150" i="4"/>
  <c r="G150" i="4"/>
  <c r="F150" i="4"/>
  <c r="Z149" i="4"/>
  <c r="X149" i="4"/>
  <c r="W149" i="4"/>
  <c r="AB149" i="4" s="1"/>
  <c r="V149" i="4"/>
  <c r="AA149" i="4" s="1"/>
  <c r="U149" i="4"/>
  <c r="T149" i="4"/>
  <c r="S149" i="4"/>
  <c r="R149" i="4"/>
  <c r="Q149" i="4"/>
  <c r="P149" i="4"/>
  <c r="O149" i="4"/>
  <c r="N149" i="4"/>
  <c r="L149" i="4"/>
  <c r="K149" i="4" s="1"/>
  <c r="J149" i="4"/>
  <c r="I149" i="4"/>
  <c r="M149" i="4" s="1"/>
  <c r="H149" i="4"/>
  <c r="G149" i="4" s="1"/>
  <c r="F149" i="4"/>
  <c r="Z148" i="4"/>
  <c r="X148" i="4"/>
  <c r="W148" i="4"/>
  <c r="V148" i="4"/>
  <c r="AA148" i="4" s="1"/>
  <c r="U148" i="4"/>
  <c r="T148" i="4"/>
  <c r="S148" i="4"/>
  <c r="R148" i="4"/>
  <c r="AB148" i="4" s="1"/>
  <c r="Q148" i="4"/>
  <c r="P148" i="4"/>
  <c r="O148" i="4"/>
  <c r="N148" i="4"/>
  <c r="L148" i="4"/>
  <c r="K148" i="4" s="1"/>
  <c r="J148" i="4"/>
  <c r="I148" i="4"/>
  <c r="M148" i="4" s="1"/>
  <c r="H148" i="4"/>
  <c r="G148" i="4" s="1"/>
  <c r="F148" i="4"/>
  <c r="AB147" i="4"/>
  <c r="Z147" i="4"/>
  <c r="X147" i="4"/>
  <c r="W147" i="4"/>
  <c r="V147" i="4"/>
  <c r="AA147" i="4" s="1"/>
  <c r="U147" i="4"/>
  <c r="T147" i="4"/>
  <c r="S147" i="4"/>
  <c r="AC147" i="4" s="1"/>
  <c r="R147" i="4"/>
  <c r="Q147" i="4"/>
  <c r="P147" i="4"/>
  <c r="O147" i="4"/>
  <c r="Y147" i="4" s="1"/>
  <c r="N147" i="4"/>
  <c r="L147" i="4"/>
  <c r="J147" i="4"/>
  <c r="I147" i="4"/>
  <c r="M147" i="4" s="1"/>
  <c r="H147" i="4"/>
  <c r="G147" i="4" s="1"/>
  <c r="F147" i="4"/>
  <c r="X146" i="4"/>
  <c r="W146" i="4"/>
  <c r="AB146" i="4" s="1"/>
  <c r="V146" i="4"/>
  <c r="AA146" i="4" s="1"/>
  <c r="U146" i="4"/>
  <c r="T146" i="4"/>
  <c r="S146" i="4"/>
  <c r="R146" i="4"/>
  <c r="Q146" i="4"/>
  <c r="P146" i="4"/>
  <c r="Z146" i="4" s="1"/>
  <c r="O146" i="4"/>
  <c r="N146" i="4"/>
  <c r="L146" i="4"/>
  <c r="K146" i="4"/>
  <c r="J146" i="4"/>
  <c r="I146" i="4"/>
  <c r="M146" i="4" s="1"/>
  <c r="H146" i="4"/>
  <c r="G146" i="4"/>
  <c r="F146" i="4"/>
  <c r="Z145" i="4"/>
  <c r="X145" i="4"/>
  <c r="W145" i="4"/>
  <c r="AB145" i="4" s="1"/>
  <c r="V145" i="4"/>
  <c r="AA145" i="4" s="1"/>
  <c r="U145" i="4"/>
  <c r="T145" i="4"/>
  <c r="S145" i="4"/>
  <c r="R145" i="4"/>
  <c r="Q145" i="4"/>
  <c r="P145" i="4"/>
  <c r="O145" i="4"/>
  <c r="N145" i="4"/>
  <c r="L145" i="4"/>
  <c r="K145" i="4" s="1"/>
  <c r="J145" i="4"/>
  <c r="I145" i="4"/>
  <c r="M145" i="4" s="1"/>
  <c r="H145" i="4"/>
  <c r="G145" i="4" s="1"/>
  <c r="F145" i="4"/>
  <c r="Z144" i="4"/>
  <c r="X144" i="4"/>
  <c r="W144" i="4"/>
  <c r="V144" i="4"/>
  <c r="AA144" i="4" s="1"/>
  <c r="U144" i="4"/>
  <c r="T144" i="4"/>
  <c r="S144" i="4"/>
  <c r="R144" i="4"/>
  <c r="AB144" i="4" s="1"/>
  <c r="Q144" i="4"/>
  <c r="P144" i="4"/>
  <c r="O144" i="4"/>
  <c r="N144" i="4"/>
  <c r="L144" i="4"/>
  <c r="K144" i="4" s="1"/>
  <c r="J144" i="4"/>
  <c r="I144" i="4"/>
  <c r="M144" i="4" s="1"/>
  <c r="H144" i="4"/>
  <c r="G144" i="4" s="1"/>
  <c r="F144" i="4"/>
  <c r="Z143" i="4"/>
  <c r="X143" i="4"/>
  <c r="W143" i="4"/>
  <c r="AB143" i="4" s="1"/>
  <c r="V143" i="4"/>
  <c r="AA143" i="4" s="1"/>
  <c r="U143" i="4"/>
  <c r="T143" i="4"/>
  <c r="S143" i="4"/>
  <c r="AC143" i="4" s="1"/>
  <c r="R143" i="4"/>
  <c r="Q143" i="4"/>
  <c r="P143" i="4"/>
  <c r="O143" i="4"/>
  <c r="Y143" i="4" s="1"/>
  <c r="N143" i="4"/>
  <c r="L143" i="4"/>
  <c r="K143" i="4" s="1"/>
  <c r="J143" i="4"/>
  <c r="I143" i="4"/>
  <c r="M143" i="4" s="1"/>
  <c r="H143" i="4"/>
  <c r="G143" i="4" s="1"/>
  <c r="F143" i="4"/>
  <c r="X142" i="4"/>
  <c r="W142" i="4"/>
  <c r="AB142" i="4" s="1"/>
  <c r="V142" i="4"/>
  <c r="AA142" i="4" s="1"/>
  <c r="U142" i="4"/>
  <c r="T142" i="4"/>
  <c r="S142" i="4"/>
  <c r="R142" i="4"/>
  <c r="Q142" i="4"/>
  <c r="P142" i="4"/>
  <c r="Z142" i="4" s="1"/>
  <c r="O142" i="4"/>
  <c r="N142" i="4"/>
  <c r="L142" i="4"/>
  <c r="K142" i="4"/>
  <c r="J142" i="4"/>
  <c r="I142" i="4"/>
  <c r="M142" i="4" s="1"/>
  <c r="H142" i="4"/>
  <c r="G142" i="4"/>
  <c r="F142" i="4"/>
  <c r="Z141" i="4"/>
  <c r="X141" i="4"/>
  <c r="W141" i="4"/>
  <c r="AB141" i="4" s="1"/>
  <c r="V141" i="4"/>
  <c r="AA141" i="4" s="1"/>
  <c r="U141" i="4"/>
  <c r="T141" i="4"/>
  <c r="S141" i="4"/>
  <c r="R141" i="4"/>
  <c r="Q141" i="4"/>
  <c r="P141" i="4"/>
  <c r="O141" i="4"/>
  <c r="N141" i="4"/>
  <c r="L141" i="4"/>
  <c r="K141" i="4" s="1"/>
  <c r="J141" i="4"/>
  <c r="I141" i="4"/>
  <c r="M141" i="4" s="1"/>
  <c r="H141" i="4"/>
  <c r="G141" i="4" s="1"/>
  <c r="F141" i="4"/>
  <c r="Z140" i="4"/>
  <c r="X140" i="4"/>
  <c r="W140" i="4"/>
  <c r="V140" i="4"/>
  <c r="AA140" i="4" s="1"/>
  <c r="U140" i="4"/>
  <c r="T140" i="4"/>
  <c r="S140" i="4"/>
  <c r="R140" i="4"/>
  <c r="AB140" i="4" s="1"/>
  <c r="Q140" i="4"/>
  <c r="P140" i="4"/>
  <c r="O140" i="4"/>
  <c r="N140" i="4"/>
  <c r="L140" i="4"/>
  <c r="K140" i="4" s="1"/>
  <c r="J140" i="4"/>
  <c r="I140" i="4"/>
  <c r="M140" i="4" s="1"/>
  <c r="H140" i="4"/>
  <c r="G140" i="4" s="1"/>
  <c r="F140" i="4"/>
  <c r="AB139" i="4"/>
  <c r="Z139" i="4"/>
  <c r="X139" i="4"/>
  <c r="W139" i="4"/>
  <c r="V139" i="4"/>
  <c r="AA139" i="4" s="1"/>
  <c r="U139" i="4"/>
  <c r="T139" i="4"/>
  <c r="S139" i="4"/>
  <c r="AC139" i="4" s="1"/>
  <c r="R139" i="4"/>
  <c r="Q139" i="4"/>
  <c r="P139" i="4"/>
  <c r="O139" i="4"/>
  <c r="Y139" i="4" s="1"/>
  <c r="N139" i="4"/>
  <c r="L139" i="4"/>
  <c r="J139" i="4"/>
  <c r="I139" i="4"/>
  <c r="M139" i="4" s="1"/>
  <c r="H139" i="4"/>
  <c r="G139" i="4" s="1"/>
  <c r="F139" i="4"/>
  <c r="X138" i="4"/>
  <c r="W138" i="4"/>
  <c r="AB138" i="4" s="1"/>
  <c r="V138" i="4"/>
  <c r="AA138" i="4" s="1"/>
  <c r="U138" i="4"/>
  <c r="T138" i="4"/>
  <c r="S138" i="4"/>
  <c r="R138" i="4"/>
  <c r="Q138" i="4"/>
  <c r="P138" i="4"/>
  <c r="Z138" i="4" s="1"/>
  <c r="O138" i="4"/>
  <c r="N138" i="4"/>
  <c r="L138" i="4"/>
  <c r="K138" i="4"/>
  <c r="J138" i="4"/>
  <c r="I138" i="4"/>
  <c r="M138" i="4" s="1"/>
  <c r="H138" i="4"/>
  <c r="G138" i="4"/>
  <c r="F138" i="4"/>
  <c r="Z137" i="4"/>
  <c r="X137" i="4"/>
  <c r="W137" i="4"/>
  <c r="AB137" i="4" s="1"/>
  <c r="V137" i="4"/>
  <c r="AA137" i="4" s="1"/>
  <c r="U137" i="4"/>
  <c r="T137" i="4"/>
  <c r="S137" i="4"/>
  <c r="R137" i="4"/>
  <c r="Q137" i="4"/>
  <c r="P137" i="4"/>
  <c r="O137" i="4"/>
  <c r="N137" i="4"/>
  <c r="L137" i="4"/>
  <c r="K137" i="4" s="1"/>
  <c r="J137" i="4"/>
  <c r="I137" i="4"/>
  <c r="M137" i="4" s="1"/>
  <c r="H137" i="4"/>
  <c r="G137" i="4" s="1"/>
  <c r="F137" i="4"/>
  <c r="Z136" i="4"/>
  <c r="X136" i="4"/>
  <c r="W136" i="4"/>
  <c r="V136" i="4"/>
  <c r="AA136" i="4" s="1"/>
  <c r="U136" i="4"/>
  <c r="T136" i="4"/>
  <c r="S136" i="4"/>
  <c r="R136" i="4"/>
  <c r="AB136" i="4" s="1"/>
  <c r="Q136" i="4"/>
  <c r="P136" i="4"/>
  <c r="O136" i="4"/>
  <c r="N136" i="4"/>
  <c r="L136" i="4"/>
  <c r="K136" i="4" s="1"/>
  <c r="J136" i="4"/>
  <c r="I136" i="4"/>
  <c r="M136" i="4" s="1"/>
  <c r="H136" i="4"/>
  <c r="G136" i="4" s="1"/>
  <c r="F136" i="4"/>
  <c r="Z135" i="4"/>
  <c r="X135" i="4"/>
  <c r="W135" i="4"/>
  <c r="AB135" i="4" s="1"/>
  <c r="V135" i="4"/>
  <c r="AA135" i="4" s="1"/>
  <c r="U135" i="4"/>
  <c r="T135" i="4"/>
  <c r="S135" i="4"/>
  <c r="AC135" i="4" s="1"/>
  <c r="R135" i="4"/>
  <c r="Q135" i="4"/>
  <c r="P135" i="4"/>
  <c r="O135" i="4"/>
  <c r="Y135" i="4" s="1"/>
  <c r="N135" i="4"/>
  <c r="L135" i="4"/>
  <c r="K135" i="4" s="1"/>
  <c r="J135" i="4"/>
  <c r="I135" i="4"/>
  <c r="M135" i="4" s="1"/>
  <c r="H135" i="4"/>
  <c r="G135" i="4" s="1"/>
  <c r="F135" i="4"/>
  <c r="X134" i="4"/>
  <c r="W134" i="4"/>
  <c r="AB134" i="4" s="1"/>
  <c r="V134" i="4"/>
  <c r="AA134" i="4" s="1"/>
  <c r="U134" i="4"/>
  <c r="T134" i="4"/>
  <c r="S134" i="4"/>
  <c r="R134" i="4"/>
  <c r="Q134" i="4"/>
  <c r="P134" i="4"/>
  <c r="Z134" i="4" s="1"/>
  <c r="O134" i="4"/>
  <c r="N134" i="4"/>
  <c r="L134" i="4"/>
  <c r="K134" i="4"/>
  <c r="J134" i="4"/>
  <c r="I134" i="4"/>
  <c r="M134" i="4" s="1"/>
  <c r="H134" i="4"/>
  <c r="G134" i="4"/>
  <c r="F134" i="4"/>
  <c r="Z133" i="4"/>
  <c r="X133" i="4"/>
  <c r="W133" i="4"/>
  <c r="AB133" i="4" s="1"/>
  <c r="V133" i="4"/>
  <c r="AA133" i="4" s="1"/>
  <c r="U133" i="4"/>
  <c r="T133" i="4"/>
  <c r="S133" i="4"/>
  <c r="R133" i="4"/>
  <c r="Q133" i="4"/>
  <c r="P133" i="4"/>
  <c r="O133" i="4"/>
  <c r="N133" i="4"/>
  <c r="L133" i="4"/>
  <c r="K133" i="4" s="1"/>
  <c r="J133" i="4"/>
  <c r="I133" i="4"/>
  <c r="M133" i="4" s="1"/>
  <c r="H133" i="4"/>
  <c r="G133" i="4" s="1"/>
  <c r="F133" i="4"/>
  <c r="Z132" i="4"/>
  <c r="X132" i="4"/>
  <c r="W132" i="4"/>
  <c r="V132" i="4"/>
  <c r="AA132" i="4" s="1"/>
  <c r="U132" i="4"/>
  <c r="T132" i="4"/>
  <c r="S132" i="4"/>
  <c r="R132" i="4"/>
  <c r="AB132" i="4" s="1"/>
  <c r="Q132" i="4"/>
  <c r="P132" i="4"/>
  <c r="O132" i="4"/>
  <c r="N132" i="4"/>
  <c r="L132" i="4"/>
  <c r="K132" i="4" s="1"/>
  <c r="J132" i="4"/>
  <c r="I132" i="4"/>
  <c r="M132" i="4" s="1"/>
  <c r="H132" i="4"/>
  <c r="G132" i="4" s="1"/>
  <c r="F132" i="4"/>
  <c r="AB131" i="4"/>
  <c r="Z131" i="4"/>
  <c r="X131" i="4"/>
  <c r="W131" i="4"/>
  <c r="V131" i="4"/>
  <c r="AA131" i="4" s="1"/>
  <c r="U131" i="4"/>
  <c r="T131" i="4"/>
  <c r="S131" i="4"/>
  <c r="AC131" i="4" s="1"/>
  <c r="R131" i="4"/>
  <c r="Q131" i="4"/>
  <c r="P131" i="4"/>
  <c r="O131" i="4"/>
  <c r="Y131" i="4" s="1"/>
  <c r="N131" i="4"/>
  <c r="L131" i="4"/>
  <c r="J131" i="4"/>
  <c r="I131" i="4"/>
  <c r="M131" i="4" s="1"/>
  <c r="H131" i="4"/>
  <c r="G131" i="4" s="1"/>
  <c r="F131" i="4"/>
  <c r="X130" i="4"/>
  <c r="W130" i="4"/>
  <c r="AB130" i="4" s="1"/>
  <c r="V130" i="4"/>
  <c r="AA130" i="4" s="1"/>
  <c r="U130" i="4"/>
  <c r="T130" i="4"/>
  <c r="S130" i="4"/>
  <c r="R130" i="4"/>
  <c r="Q130" i="4"/>
  <c r="P130" i="4"/>
  <c r="Z130" i="4" s="1"/>
  <c r="O130" i="4"/>
  <c r="N130" i="4"/>
  <c r="L130" i="4"/>
  <c r="K130" i="4"/>
  <c r="J130" i="4"/>
  <c r="I130" i="4"/>
  <c r="M130" i="4" s="1"/>
  <c r="H130" i="4"/>
  <c r="G130" i="4"/>
  <c r="F130" i="4"/>
  <c r="Z129" i="4"/>
  <c r="X129" i="4"/>
  <c r="W129" i="4"/>
  <c r="AB129" i="4" s="1"/>
  <c r="V129" i="4"/>
  <c r="AA129" i="4" s="1"/>
  <c r="U129" i="4"/>
  <c r="T129" i="4"/>
  <c r="S129" i="4"/>
  <c r="R129" i="4"/>
  <c r="Q129" i="4"/>
  <c r="P129" i="4"/>
  <c r="O129" i="4"/>
  <c r="N129" i="4"/>
  <c r="L129" i="4"/>
  <c r="K129" i="4" s="1"/>
  <c r="J129" i="4"/>
  <c r="I129" i="4"/>
  <c r="M129" i="4" s="1"/>
  <c r="H129" i="4"/>
  <c r="G129" i="4" s="1"/>
  <c r="F129" i="4"/>
  <c r="Z128" i="4"/>
  <c r="X128" i="4"/>
  <c r="W128" i="4"/>
  <c r="V128" i="4"/>
  <c r="AA128" i="4" s="1"/>
  <c r="U128" i="4"/>
  <c r="T128" i="4"/>
  <c r="S128" i="4"/>
  <c r="R128" i="4"/>
  <c r="AB128" i="4" s="1"/>
  <c r="Q128" i="4"/>
  <c r="P128" i="4"/>
  <c r="O128" i="4"/>
  <c r="N128" i="4"/>
  <c r="L128" i="4"/>
  <c r="K128" i="4" s="1"/>
  <c r="J128" i="4"/>
  <c r="I128" i="4"/>
  <c r="M128" i="4" s="1"/>
  <c r="H128" i="4"/>
  <c r="G128" i="4" s="1"/>
  <c r="F128" i="4"/>
  <c r="Z127" i="4"/>
  <c r="X127" i="4"/>
  <c r="W127" i="4"/>
  <c r="AB127" i="4" s="1"/>
  <c r="V127" i="4"/>
  <c r="AA127" i="4" s="1"/>
  <c r="U127" i="4"/>
  <c r="T127" i="4"/>
  <c r="S127" i="4"/>
  <c r="AC127" i="4" s="1"/>
  <c r="R127" i="4"/>
  <c r="Q127" i="4"/>
  <c r="P127" i="4"/>
  <c r="O127" i="4"/>
  <c r="Y127" i="4" s="1"/>
  <c r="N127" i="4"/>
  <c r="L127" i="4"/>
  <c r="K127" i="4" s="1"/>
  <c r="J127" i="4"/>
  <c r="I127" i="4"/>
  <c r="M127" i="4" s="1"/>
  <c r="H127" i="4"/>
  <c r="G127" i="4" s="1"/>
  <c r="F127" i="4"/>
  <c r="X126" i="4"/>
  <c r="W126" i="4"/>
  <c r="AB126" i="4" s="1"/>
  <c r="V126" i="4"/>
  <c r="AA126" i="4" s="1"/>
  <c r="U126" i="4"/>
  <c r="T126" i="4"/>
  <c r="S126" i="4"/>
  <c r="R126" i="4"/>
  <c r="Q126" i="4"/>
  <c r="P126" i="4"/>
  <c r="Z126" i="4" s="1"/>
  <c r="O126" i="4"/>
  <c r="N126" i="4"/>
  <c r="L126" i="4"/>
  <c r="K126" i="4"/>
  <c r="J126" i="4"/>
  <c r="I126" i="4"/>
  <c r="M126" i="4" s="1"/>
  <c r="H126" i="4"/>
  <c r="G126" i="4"/>
  <c r="F126" i="4"/>
  <c r="Z125" i="4"/>
  <c r="X125" i="4"/>
  <c r="W125" i="4"/>
  <c r="AB125" i="4" s="1"/>
  <c r="V125" i="4"/>
  <c r="AA125" i="4" s="1"/>
  <c r="U125" i="4"/>
  <c r="T125" i="4"/>
  <c r="S125" i="4"/>
  <c r="R125" i="4"/>
  <c r="Q125" i="4"/>
  <c r="P125" i="4"/>
  <c r="O125" i="4"/>
  <c r="N125" i="4"/>
  <c r="L125" i="4"/>
  <c r="K125" i="4" s="1"/>
  <c r="J125" i="4"/>
  <c r="I125" i="4"/>
  <c r="M125" i="4" s="1"/>
  <c r="H125" i="4"/>
  <c r="G125" i="4" s="1"/>
  <c r="F125" i="4"/>
  <c r="Z124" i="4"/>
  <c r="X124" i="4"/>
  <c r="W124" i="4"/>
  <c r="V124" i="4"/>
  <c r="AA124" i="4" s="1"/>
  <c r="U124" i="4"/>
  <c r="T124" i="4"/>
  <c r="S124" i="4"/>
  <c r="R124" i="4"/>
  <c r="AB124" i="4" s="1"/>
  <c r="Q124" i="4"/>
  <c r="P124" i="4"/>
  <c r="O124" i="4"/>
  <c r="N124" i="4"/>
  <c r="L124" i="4"/>
  <c r="K124" i="4" s="1"/>
  <c r="J124" i="4"/>
  <c r="I124" i="4"/>
  <c r="M124" i="4" s="1"/>
  <c r="H124" i="4"/>
  <c r="G124" i="4" s="1"/>
  <c r="F124" i="4"/>
  <c r="AB123" i="4"/>
  <c r="Z123" i="4"/>
  <c r="X123" i="4"/>
  <c r="W123" i="4"/>
  <c r="V123" i="4"/>
  <c r="AA123" i="4" s="1"/>
  <c r="U123" i="4"/>
  <c r="T123" i="4"/>
  <c r="S123" i="4"/>
  <c r="AC123" i="4" s="1"/>
  <c r="R123" i="4"/>
  <c r="Q123" i="4"/>
  <c r="P123" i="4"/>
  <c r="O123" i="4"/>
  <c r="Y123" i="4" s="1"/>
  <c r="N123" i="4"/>
  <c r="L123" i="4"/>
  <c r="J123" i="4"/>
  <c r="I123" i="4"/>
  <c r="M123" i="4" s="1"/>
  <c r="H123" i="4"/>
  <c r="G123" i="4" s="1"/>
  <c r="F123" i="4"/>
  <c r="X122" i="4"/>
  <c r="W122" i="4"/>
  <c r="AB122" i="4" s="1"/>
  <c r="V122" i="4"/>
  <c r="AA122" i="4" s="1"/>
  <c r="U122" i="4"/>
  <c r="T122" i="4"/>
  <c r="S122" i="4"/>
  <c r="R122" i="4"/>
  <c r="Q122" i="4"/>
  <c r="P122" i="4"/>
  <c r="Z122" i="4" s="1"/>
  <c r="O122" i="4"/>
  <c r="N122" i="4"/>
  <c r="L122" i="4"/>
  <c r="K122" i="4" s="1"/>
  <c r="J122" i="4"/>
  <c r="I122" i="4"/>
  <c r="M122" i="4" s="1"/>
  <c r="H122" i="4"/>
  <c r="G122" i="4" s="1"/>
  <c r="F122" i="4"/>
  <c r="AB121" i="4"/>
  <c r="AA121" i="4"/>
  <c r="X121" i="4"/>
  <c r="W121" i="4"/>
  <c r="V121" i="4"/>
  <c r="U121" i="4"/>
  <c r="T121" i="4"/>
  <c r="S121" i="4"/>
  <c r="R121" i="4"/>
  <c r="Q121" i="4"/>
  <c r="P121" i="4"/>
  <c r="Z121" i="4" s="1"/>
  <c r="O121" i="4"/>
  <c r="N121" i="4"/>
  <c r="L121" i="4"/>
  <c r="K121" i="4" s="1"/>
  <c r="J121" i="4"/>
  <c r="I121" i="4"/>
  <c r="M121" i="4" s="1"/>
  <c r="H121" i="4"/>
  <c r="G121" i="4" s="1"/>
  <c r="F121" i="4"/>
  <c r="AB120" i="4"/>
  <c r="AA120" i="4"/>
  <c r="X120" i="4"/>
  <c r="W120" i="4"/>
  <c r="V120" i="4"/>
  <c r="U120" i="4"/>
  <c r="T120" i="4"/>
  <c r="S120" i="4"/>
  <c r="R120" i="4"/>
  <c r="Q120" i="4"/>
  <c r="P120" i="4"/>
  <c r="Z120" i="4" s="1"/>
  <c r="O120" i="4"/>
  <c r="N120" i="4"/>
  <c r="L120" i="4"/>
  <c r="K120" i="4" s="1"/>
  <c r="J120" i="4"/>
  <c r="I120" i="4"/>
  <c r="M120" i="4" s="1"/>
  <c r="H120" i="4"/>
  <c r="G120" i="4" s="1"/>
  <c r="F120" i="4"/>
  <c r="AB119" i="4"/>
  <c r="AA119" i="4"/>
  <c r="X119" i="4"/>
  <c r="W119" i="4"/>
  <c r="V119" i="4"/>
  <c r="U119" i="4"/>
  <c r="T119" i="4"/>
  <c r="S119" i="4"/>
  <c r="R119" i="4"/>
  <c r="Q119" i="4"/>
  <c r="P119" i="4"/>
  <c r="Z119" i="4" s="1"/>
  <c r="O119" i="4"/>
  <c r="N119" i="4"/>
  <c r="L119" i="4"/>
  <c r="K119" i="4" s="1"/>
  <c r="J119" i="4"/>
  <c r="I119" i="4"/>
  <c r="M119" i="4" s="1"/>
  <c r="H119" i="4"/>
  <c r="G119" i="4" s="1"/>
  <c r="F119" i="4"/>
  <c r="AB118" i="4"/>
  <c r="AA118" i="4"/>
  <c r="X118" i="4"/>
  <c r="W118" i="4"/>
  <c r="V118" i="4"/>
  <c r="U118" i="4"/>
  <c r="T118" i="4"/>
  <c r="S118" i="4"/>
  <c r="R118" i="4"/>
  <c r="Q118" i="4"/>
  <c r="P118" i="4"/>
  <c r="Z118" i="4" s="1"/>
  <c r="O118" i="4"/>
  <c r="N118" i="4"/>
  <c r="L118" i="4"/>
  <c r="K118" i="4" s="1"/>
  <c r="J118" i="4"/>
  <c r="I118" i="4"/>
  <c r="M118" i="4" s="1"/>
  <c r="H118" i="4"/>
  <c r="G118" i="4" s="1"/>
  <c r="F118" i="4"/>
  <c r="AB117" i="4"/>
  <c r="AA117" i="4"/>
  <c r="X117" i="4"/>
  <c r="W117" i="4"/>
  <c r="V117" i="4"/>
  <c r="U117" i="4"/>
  <c r="T117" i="4"/>
  <c r="S117" i="4"/>
  <c r="R117" i="4"/>
  <c r="Q117" i="4"/>
  <c r="P117" i="4"/>
  <c r="Z117" i="4" s="1"/>
  <c r="O117" i="4"/>
  <c r="N117" i="4"/>
  <c r="L117" i="4"/>
  <c r="K117" i="4" s="1"/>
  <c r="J117" i="4"/>
  <c r="I117" i="4"/>
  <c r="M117" i="4" s="1"/>
  <c r="H117" i="4"/>
  <c r="G117" i="4" s="1"/>
  <c r="F117" i="4"/>
  <c r="AB116" i="4"/>
  <c r="AA116" i="4"/>
  <c r="X116" i="4"/>
  <c r="W116" i="4"/>
  <c r="V116" i="4"/>
  <c r="U116" i="4"/>
  <c r="T116" i="4"/>
  <c r="S116" i="4"/>
  <c r="R116" i="4"/>
  <c r="Q116" i="4"/>
  <c r="P116" i="4"/>
  <c r="Z116" i="4" s="1"/>
  <c r="O116" i="4"/>
  <c r="N116" i="4"/>
  <c r="L116" i="4"/>
  <c r="K116" i="4" s="1"/>
  <c r="J116" i="4"/>
  <c r="I116" i="4"/>
  <c r="M116" i="4" s="1"/>
  <c r="H116" i="4"/>
  <c r="G116" i="4" s="1"/>
  <c r="F116" i="4"/>
  <c r="AB115" i="4"/>
  <c r="AA115" i="4"/>
  <c r="X115" i="4"/>
  <c r="W115" i="4"/>
  <c r="V115" i="4"/>
  <c r="U115" i="4"/>
  <c r="T115" i="4"/>
  <c r="S115" i="4"/>
  <c r="R115" i="4"/>
  <c r="Q115" i="4"/>
  <c r="P115" i="4"/>
  <c r="Z115" i="4" s="1"/>
  <c r="O115" i="4"/>
  <c r="N115" i="4"/>
  <c r="L115" i="4"/>
  <c r="K115" i="4" s="1"/>
  <c r="J115" i="4"/>
  <c r="I115" i="4"/>
  <c r="M115" i="4" s="1"/>
  <c r="H115" i="4"/>
  <c r="G115" i="4" s="1"/>
  <c r="F115" i="4"/>
  <c r="AB114" i="4"/>
  <c r="AA114" i="4"/>
  <c r="X114" i="4"/>
  <c r="W114" i="4"/>
  <c r="V114" i="4"/>
  <c r="U114" i="4"/>
  <c r="T114" i="4"/>
  <c r="S114" i="4"/>
  <c r="R114" i="4"/>
  <c r="Q114" i="4"/>
  <c r="P114" i="4"/>
  <c r="Z114" i="4" s="1"/>
  <c r="O114" i="4"/>
  <c r="N114" i="4"/>
  <c r="L114" i="4"/>
  <c r="K114" i="4" s="1"/>
  <c r="J114" i="4"/>
  <c r="I114" i="4"/>
  <c r="M114" i="4" s="1"/>
  <c r="H114" i="4"/>
  <c r="G114" i="4" s="1"/>
  <c r="F114" i="4"/>
  <c r="AB113" i="4"/>
  <c r="AA113" i="4"/>
  <c r="X113" i="4"/>
  <c r="W113" i="4"/>
  <c r="V113" i="4"/>
  <c r="U113" i="4"/>
  <c r="T113" i="4"/>
  <c r="S113" i="4"/>
  <c r="R113" i="4"/>
  <c r="Q113" i="4"/>
  <c r="P113" i="4"/>
  <c r="Z113" i="4" s="1"/>
  <c r="O113" i="4"/>
  <c r="N113" i="4"/>
  <c r="L113" i="4"/>
  <c r="K113" i="4" s="1"/>
  <c r="J113" i="4"/>
  <c r="I113" i="4"/>
  <c r="M113" i="4" s="1"/>
  <c r="H113" i="4"/>
  <c r="G113" i="4" s="1"/>
  <c r="F113" i="4"/>
  <c r="AB112" i="4"/>
  <c r="AA112" i="4"/>
  <c r="X112" i="4"/>
  <c r="W112" i="4"/>
  <c r="V112" i="4"/>
  <c r="U112" i="4"/>
  <c r="T112" i="4"/>
  <c r="S112" i="4"/>
  <c r="R112" i="4"/>
  <c r="Q112" i="4"/>
  <c r="P112" i="4"/>
  <c r="Z112" i="4" s="1"/>
  <c r="O112" i="4"/>
  <c r="N112" i="4"/>
  <c r="L112" i="4"/>
  <c r="K112" i="4" s="1"/>
  <c r="J112" i="4"/>
  <c r="I112" i="4"/>
  <c r="M112" i="4" s="1"/>
  <c r="H112" i="4"/>
  <c r="G112" i="4" s="1"/>
  <c r="F112" i="4"/>
  <c r="AB111" i="4"/>
  <c r="AA111" i="4"/>
  <c r="X111" i="4"/>
  <c r="W111" i="4"/>
  <c r="V111" i="4"/>
  <c r="U111" i="4"/>
  <c r="T111" i="4"/>
  <c r="S111" i="4"/>
  <c r="R111" i="4"/>
  <c r="Q111" i="4"/>
  <c r="P111" i="4"/>
  <c r="Z111" i="4" s="1"/>
  <c r="O111" i="4"/>
  <c r="N111" i="4"/>
  <c r="L111" i="4"/>
  <c r="K111" i="4" s="1"/>
  <c r="J111" i="4"/>
  <c r="I111" i="4"/>
  <c r="M111" i="4" s="1"/>
  <c r="H111" i="4"/>
  <c r="G111" i="4" s="1"/>
  <c r="F111" i="4"/>
  <c r="AB110" i="4"/>
  <c r="AA110" i="4"/>
  <c r="X110" i="4"/>
  <c r="W110" i="4"/>
  <c r="V110" i="4"/>
  <c r="U110" i="4"/>
  <c r="T110" i="4"/>
  <c r="S110" i="4"/>
  <c r="R110" i="4"/>
  <c r="Q110" i="4"/>
  <c r="P110" i="4"/>
  <c r="Z110" i="4" s="1"/>
  <c r="O110" i="4"/>
  <c r="N110" i="4"/>
  <c r="L110" i="4"/>
  <c r="K110" i="4" s="1"/>
  <c r="J110" i="4"/>
  <c r="I110" i="4"/>
  <c r="M110" i="4" s="1"/>
  <c r="H110" i="4"/>
  <c r="G110" i="4" s="1"/>
  <c r="F110" i="4"/>
  <c r="AB109" i="4"/>
  <c r="AA109" i="4"/>
  <c r="X109" i="4"/>
  <c r="W109" i="4"/>
  <c r="V109" i="4"/>
  <c r="U109" i="4"/>
  <c r="T109" i="4"/>
  <c r="S109" i="4"/>
  <c r="R109" i="4"/>
  <c r="Q109" i="4"/>
  <c r="P109" i="4"/>
  <c r="Z109" i="4" s="1"/>
  <c r="O109" i="4"/>
  <c r="N109" i="4"/>
  <c r="L109" i="4"/>
  <c r="K109" i="4" s="1"/>
  <c r="J109" i="4"/>
  <c r="I109" i="4"/>
  <c r="M109" i="4" s="1"/>
  <c r="H109" i="4"/>
  <c r="G109" i="4" s="1"/>
  <c r="F109" i="4"/>
  <c r="AB108" i="4"/>
  <c r="AA108" i="4"/>
  <c r="X108" i="4"/>
  <c r="W108" i="4"/>
  <c r="V108" i="4"/>
  <c r="U108" i="4"/>
  <c r="T108" i="4"/>
  <c r="S108" i="4"/>
  <c r="R108" i="4"/>
  <c r="Q108" i="4"/>
  <c r="P108" i="4"/>
  <c r="Z108" i="4" s="1"/>
  <c r="O108" i="4"/>
  <c r="N108" i="4"/>
  <c r="L108" i="4"/>
  <c r="K108" i="4" s="1"/>
  <c r="J108" i="4"/>
  <c r="I108" i="4"/>
  <c r="M108" i="4" s="1"/>
  <c r="H108" i="4"/>
  <c r="G108" i="4" s="1"/>
  <c r="F108" i="4"/>
  <c r="AB107" i="4"/>
  <c r="AA107" i="4"/>
  <c r="X107" i="4"/>
  <c r="W107" i="4"/>
  <c r="V107" i="4"/>
  <c r="U107" i="4"/>
  <c r="T107" i="4"/>
  <c r="S107" i="4"/>
  <c r="R107" i="4"/>
  <c r="Q107" i="4"/>
  <c r="P107" i="4"/>
  <c r="Z107" i="4" s="1"/>
  <c r="O107" i="4"/>
  <c r="N107" i="4"/>
  <c r="L107" i="4"/>
  <c r="K107" i="4" s="1"/>
  <c r="J107" i="4"/>
  <c r="I107" i="4"/>
  <c r="M107" i="4" s="1"/>
  <c r="H107" i="4"/>
  <c r="G107" i="4" s="1"/>
  <c r="F107" i="4"/>
  <c r="AB106" i="4"/>
  <c r="AA106" i="4"/>
  <c r="X106" i="4"/>
  <c r="W106" i="4"/>
  <c r="V106" i="4"/>
  <c r="U106" i="4"/>
  <c r="T106" i="4"/>
  <c r="S106" i="4"/>
  <c r="R106" i="4"/>
  <c r="Q106" i="4"/>
  <c r="P106" i="4"/>
  <c r="Z106" i="4" s="1"/>
  <c r="O106" i="4"/>
  <c r="N106" i="4"/>
  <c r="L106" i="4"/>
  <c r="K106" i="4" s="1"/>
  <c r="J106" i="4"/>
  <c r="I106" i="4"/>
  <c r="M106" i="4" s="1"/>
  <c r="H106" i="4"/>
  <c r="G106" i="4" s="1"/>
  <c r="F106" i="4"/>
  <c r="AB105" i="4"/>
  <c r="AA105" i="4"/>
  <c r="X105" i="4"/>
  <c r="W105" i="4"/>
  <c r="V105" i="4"/>
  <c r="U105" i="4"/>
  <c r="T105" i="4"/>
  <c r="S105" i="4"/>
  <c r="R105" i="4"/>
  <c r="Q105" i="4"/>
  <c r="P105" i="4"/>
  <c r="Z105" i="4" s="1"/>
  <c r="O105" i="4"/>
  <c r="N105" i="4"/>
  <c r="L105" i="4"/>
  <c r="K105" i="4" s="1"/>
  <c r="J105" i="4"/>
  <c r="I105" i="4"/>
  <c r="M105" i="4" s="1"/>
  <c r="H105" i="4"/>
  <c r="G105" i="4" s="1"/>
  <c r="F105" i="4"/>
  <c r="AB104" i="4"/>
  <c r="AA104" i="4"/>
  <c r="X104" i="4"/>
  <c r="W104" i="4"/>
  <c r="V104" i="4"/>
  <c r="U104" i="4"/>
  <c r="T104" i="4"/>
  <c r="S104" i="4"/>
  <c r="R104" i="4"/>
  <c r="Q104" i="4"/>
  <c r="P104" i="4"/>
  <c r="Z104" i="4" s="1"/>
  <c r="O104" i="4"/>
  <c r="N104" i="4"/>
  <c r="L104" i="4"/>
  <c r="K104" i="4" s="1"/>
  <c r="J104" i="4"/>
  <c r="I104" i="4"/>
  <c r="M104" i="4" s="1"/>
  <c r="H104" i="4"/>
  <c r="G104" i="4" s="1"/>
  <c r="F104" i="4"/>
  <c r="AB103" i="4"/>
  <c r="AA103" i="4"/>
  <c r="X103" i="4"/>
  <c r="W103" i="4"/>
  <c r="V103" i="4"/>
  <c r="U103" i="4"/>
  <c r="T103" i="4"/>
  <c r="S103" i="4"/>
  <c r="R103" i="4"/>
  <c r="Q103" i="4"/>
  <c r="P103" i="4"/>
  <c r="Z103" i="4" s="1"/>
  <c r="O103" i="4"/>
  <c r="N103" i="4"/>
  <c r="L103" i="4"/>
  <c r="K103" i="4" s="1"/>
  <c r="J103" i="4"/>
  <c r="I103" i="4"/>
  <c r="M103" i="4" s="1"/>
  <c r="H103" i="4"/>
  <c r="G103" i="4" s="1"/>
  <c r="F103" i="4"/>
  <c r="AB102" i="4"/>
  <c r="AA102" i="4"/>
  <c r="X102" i="4"/>
  <c r="W102" i="4"/>
  <c r="V102" i="4"/>
  <c r="U102" i="4"/>
  <c r="T102" i="4"/>
  <c r="S102" i="4"/>
  <c r="R102" i="4"/>
  <c r="Q102" i="4"/>
  <c r="P102" i="4"/>
  <c r="Z102" i="4" s="1"/>
  <c r="O102" i="4"/>
  <c r="N102" i="4"/>
  <c r="L102" i="4"/>
  <c r="K102" i="4" s="1"/>
  <c r="J102" i="4"/>
  <c r="I102" i="4"/>
  <c r="M102" i="4" s="1"/>
  <c r="H102" i="4"/>
  <c r="G102" i="4" s="1"/>
  <c r="F102" i="4"/>
  <c r="AB101" i="4"/>
  <c r="AA101" i="4"/>
  <c r="X101" i="4"/>
  <c r="W101" i="4"/>
  <c r="V101" i="4"/>
  <c r="U101" i="4"/>
  <c r="T101" i="4"/>
  <c r="S101" i="4"/>
  <c r="R101" i="4"/>
  <c r="Q101" i="4"/>
  <c r="P101" i="4"/>
  <c r="Z101" i="4" s="1"/>
  <c r="O101" i="4"/>
  <c r="N101" i="4"/>
  <c r="L101" i="4"/>
  <c r="K101" i="4" s="1"/>
  <c r="J101" i="4"/>
  <c r="I101" i="4"/>
  <c r="M101" i="4" s="1"/>
  <c r="H101" i="4"/>
  <c r="G101" i="4" s="1"/>
  <c r="F101" i="4"/>
  <c r="AB100" i="4"/>
  <c r="AA100" i="4"/>
  <c r="X100" i="4"/>
  <c r="W100" i="4"/>
  <c r="V100" i="4"/>
  <c r="U100" i="4"/>
  <c r="T100" i="4"/>
  <c r="S100" i="4"/>
  <c r="R100" i="4"/>
  <c r="Q100" i="4"/>
  <c r="P100" i="4"/>
  <c r="Z100" i="4" s="1"/>
  <c r="O100" i="4"/>
  <c r="N100" i="4"/>
  <c r="L100" i="4"/>
  <c r="K100" i="4" s="1"/>
  <c r="J100" i="4"/>
  <c r="I100" i="4"/>
  <c r="M100" i="4" s="1"/>
  <c r="H100" i="4"/>
  <c r="G100" i="4" s="1"/>
  <c r="F100" i="4"/>
  <c r="AB99" i="4"/>
  <c r="AA99" i="4"/>
  <c r="X99" i="4"/>
  <c r="W99" i="4"/>
  <c r="V99" i="4"/>
  <c r="U99" i="4"/>
  <c r="T99" i="4"/>
  <c r="S99" i="4"/>
  <c r="R99" i="4"/>
  <c r="Q99" i="4"/>
  <c r="P99" i="4"/>
  <c r="Z99" i="4" s="1"/>
  <c r="O99" i="4"/>
  <c r="N99" i="4"/>
  <c r="L99" i="4"/>
  <c r="K99" i="4" s="1"/>
  <c r="J99" i="4"/>
  <c r="I99" i="4"/>
  <c r="M99" i="4" s="1"/>
  <c r="H99" i="4"/>
  <c r="G99" i="4" s="1"/>
  <c r="F99" i="4"/>
  <c r="AB98" i="4"/>
  <c r="AA98" i="4"/>
  <c r="X98" i="4"/>
  <c r="W98" i="4"/>
  <c r="V98" i="4"/>
  <c r="U98" i="4"/>
  <c r="T98" i="4"/>
  <c r="S98" i="4"/>
  <c r="R98" i="4"/>
  <c r="Q98" i="4"/>
  <c r="P98" i="4"/>
  <c r="Z98" i="4" s="1"/>
  <c r="O98" i="4"/>
  <c r="N98" i="4"/>
  <c r="L98" i="4"/>
  <c r="K98" i="4" s="1"/>
  <c r="J98" i="4"/>
  <c r="I98" i="4"/>
  <c r="M98" i="4" s="1"/>
  <c r="H98" i="4"/>
  <c r="G98" i="4" s="1"/>
  <c r="F98" i="4"/>
  <c r="AB97" i="4"/>
  <c r="AA97" i="4"/>
  <c r="X97" i="4"/>
  <c r="W97" i="4"/>
  <c r="V97" i="4"/>
  <c r="U97" i="4"/>
  <c r="T97" i="4"/>
  <c r="S97" i="4"/>
  <c r="R97" i="4"/>
  <c r="Q97" i="4"/>
  <c r="P97" i="4"/>
  <c r="Z97" i="4" s="1"/>
  <c r="O97" i="4"/>
  <c r="N97" i="4"/>
  <c r="L97" i="4"/>
  <c r="K97" i="4" s="1"/>
  <c r="J97" i="4"/>
  <c r="I97" i="4"/>
  <c r="M97" i="4" s="1"/>
  <c r="H97" i="4"/>
  <c r="G97" i="4" s="1"/>
  <c r="F97" i="4"/>
  <c r="AB96" i="4"/>
  <c r="AA96" i="4"/>
  <c r="X96" i="4"/>
  <c r="W96" i="4"/>
  <c r="V96" i="4"/>
  <c r="U96" i="4"/>
  <c r="T96" i="4"/>
  <c r="S96" i="4"/>
  <c r="R96" i="4"/>
  <c r="Q96" i="4"/>
  <c r="P96" i="4"/>
  <c r="Z96" i="4" s="1"/>
  <c r="O96" i="4"/>
  <c r="N96" i="4"/>
  <c r="L96" i="4"/>
  <c r="K96" i="4" s="1"/>
  <c r="J96" i="4"/>
  <c r="I96" i="4"/>
  <c r="M96" i="4" s="1"/>
  <c r="H96" i="4"/>
  <c r="G96" i="4" s="1"/>
  <c r="F96" i="4"/>
  <c r="AB95" i="4"/>
  <c r="AA95" i="4"/>
  <c r="X95" i="4"/>
  <c r="W95" i="4"/>
  <c r="V95" i="4"/>
  <c r="U95" i="4"/>
  <c r="T95" i="4"/>
  <c r="S95" i="4"/>
  <c r="R95" i="4"/>
  <c r="Q95" i="4"/>
  <c r="P95" i="4"/>
  <c r="Z95" i="4" s="1"/>
  <c r="O95" i="4"/>
  <c r="N95" i="4"/>
  <c r="L95" i="4"/>
  <c r="K95" i="4" s="1"/>
  <c r="J95" i="4"/>
  <c r="I95" i="4"/>
  <c r="M95" i="4" s="1"/>
  <c r="H95" i="4"/>
  <c r="G95" i="4" s="1"/>
  <c r="F95" i="4"/>
  <c r="AB94" i="4"/>
  <c r="AA94" i="4"/>
  <c r="X94" i="4"/>
  <c r="W94" i="4"/>
  <c r="V94" i="4"/>
  <c r="U94" i="4"/>
  <c r="T94" i="4"/>
  <c r="S94" i="4"/>
  <c r="R94" i="4"/>
  <c r="Q94" i="4"/>
  <c r="P94" i="4"/>
  <c r="Z94" i="4" s="1"/>
  <c r="O94" i="4"/>
  <c r="N94" i="4"/>
  <c r="L94" i="4"/>
  <c r="K94" i="4"/>
  <c r="J94" i="4"/>
  <c r="I94" i="4"/>
  <c r="M94" i="4" s="1"/>
  <c r="H94" i="4"/>
  <c r="G94" i="4"/>
  <c r="F94" i="4"/>
  <c r="Z93" i="4"/>
  <c r="X93" i="4"/>
  <c r="W93" i="4"/>
  <c r="AB93" i="4" s="1"/>
  <c r="V93" i="4"/>
  <c r="AA93" i="4" s="1"/>
  <c r="U93" i="4"/>
  <c r="T93" i="4"/>
  <c r="S93" i="4"/>
  <c r="AC93" i="4" s="1"/>
  <c r="R93" i="4"/>
  <c r="Q93" i="4"/>
  <c r="P93" i="4"/>
  <c r="O93" i="4"/>
  <c r="Y93" i="4" s="1"/>
  <c r="N93" i="4"/>
  <c r="L93" i="4"/>
  <c r="K93" i="4" s="1"/>
  <c r="J93" i="4"/>
  <c r="I93" i="4"/>
  <c r="M93" i="4" s="1"/>
  <c r="H93" i="4"/>
  <c r="G93" i="4" s="1"/>
  <c r="F93" i="4"/>
  <c r="X92" i="4"/>
  <c r="W92" i="4"/>
  <c r="V92" i="4"/>
  <c r="AA92" i="4" s="1"/>
  <c r="U92" i="4"/>
  <c r="T92" i="4"/>
  <c r="S92" i="4"/>
  <c r="R92" i="4"/>
  <c r="AB92" i="4" s="1"/>
  <c r="Q92" i="4"/>
  <c r="P92" i="4"/>
  <c r="Z92" i="4" s="1"/>
  <c r="O92" i="4"/>
  <c r="N92" i="4"/>
  <c r="L92" i="4"/>
  <c r="K92" i="4"/>
  <c r="J92" i="4"/>
  <c r="I92" i="4"/>
  <c r="M92" i="4" s="1"/>
  <c r="H92" i="4"/>
  <c r="G92" i="4"/>
  <c r="F92" i="4"/>
  <c r="AB91" i="4"/>
  <c r="Z91" i="4"/>
  <c r="X91" i="4"/>
  <c r="W91" i="4"/>
  <c r="V91" i="4"/>
  <c r="AA91" i="4" s="1"/>
  <c r="U91" i="4"/>
  <c r="T91" i="4"/>
  <c r="S91" i="4"/>
  <c r="AC91" i="4" s="1"/>
  <c r="R91" i="4"/>
  <c r="Q91" i="4"/>
  <c r="P91" i="4"/>
  <c r="O91" i="4"/>
  <c r="Y91" i="4" s="1"/>
  <c r="N91" i="4"/>
  <c r="L91" i="4"/>
  <c r="J91" i="4"/>
  <c r="I91" i="4"/>
  <c r="M91" i="4" s="1"/>
  <c r="H91" i="4"/>
  <c r="G91" i="4" s="1"/>
  <c r="F91" i="4"/>
  <c r="X90" i="4"/>
  <c r="W90" i="4"/>
  <c r="V90" i="4"/>
  <c r="AA90" i="4" s="1"/>
  <c r="U90" i="4"/>
  <c r="T90" i="4"/>
  <c r="S90" i="4"/>
  <c r="R90" i="4"/>
  <c r="AB90" i="4" s="1"/>
  <c r="Q90" i="4"/>
  <c r="P90" i="4"/>
  <c r="Z90" i="4" s="1"/>
  <c r="O90" i="4"/>
  <c r="N90" i="4"/>
  <c r="L90" i="4"/>
  <c r="K90" i="4"/>
  <c r="J90" i="4"/>
  <c r="I90" i="4"/>
  <c r="M90" i="4" s="1"/>
  <c r="H90" i="4"/>
  <c r="G90" i="4"/>
  <c r="F90" i="4"/>
  <c r="Z89" i="4"/>
  <c r="X89" i="4"/>
  <c r="W89" i="4"/>
  <c r="AB89" i="4" s="1"/>
  <c r="V89" i="4"/>
  <c r="AA89" i="4" s="1"/>
  <c r="U89" i="4"/>
  <c r="T89" i="4"/>
  <c r="S89" i="4"/>
  <c r="AC89" i="4" s="1"/>
  <c r="R89" i="4"/>
  <c r="Q89" i="4"/>
  <c r="P89" i="4"/>
  <c r="O89" i="4"/>
  <c r="Y89" i="4" s="1"/>
  <c r="N89" i="4"/>
  <c r="L89" i="4"/>
  <c r="K89" i="4" s="1"/>
  <c r="J89" i="4"/>
  <c r="I89" i="4"/>
  <c r="M89" i="4" s="1"/>
  <c r="H89" i="4"/>
  <c r="G89" i="4" s="1"/>
  <c r="F89" i="4"/>
  <c r="X88" i="4"/>
  <c r="W88" i="4"/>
  <c r="V88" i="4"/>
  <c r="AA88" i="4" s="1"/>
  <c r="U88" i="4"/>
  <c r="T88" i="4"/>
  <c r="S88" i="4"/>
  <c r="R88" i="4"/>
  <c r="AB88" i="4" s="1"/>
  <c r="Q88" i="4"/>
  <c r="P88" i="4"/>
  <c r="Z88" i="4" s="1"/>
  <c r="O88" i="4"/>
  <c r="N88" i="4"/>
  <c r="L88" i="4"/>
  <c r="K88" i="4"/>
  <c r="J88" i="4"/>
  <c r="I88" i="4"/>
  <c r="M88" i="4" s="1"/>
  <c r="H88" i="4"/>
  <c r="G88" i="4"/>
  <c r="F88" i="4"/>
  <c r="AB87" i="4"/>
  <c r="Z87" i="4"/>
  <c r="X87" i="4"/>
  <c r="W87" i="4"/>
  <c r="V87" i="4"/>
  <c r="AA87" i="4" s="1"/>
  <c r="U87" i="4"/>
  <c r="T87" i="4"/>
  <c r="S87" i="4"/>
  <c r="AC87" i="4" s="1"/>
  <c r="R87" i="4"/>
  <c r="Q87" i="4"/>
  <c r="P87" i="4"/>
  <c r="O87" i="4"/>
  <c r="Y87" i="4" s="1"/>
  <c r="N87" i="4"/>
  <c r="L87" i="4"/>
  <c r="J87" i="4"/>
  <c r="I87" i="4"/>
  <c r="M87" i="4" s="1"/>
  <c r="H87" i="4"/>
  <c r="G87" i="4" s="1"/>
  <c r="F87" i="4"/>
  <c r="X86" i="4"/>
  <c r="W86" i="4"/>
  <c r="V86" i="4"/>
  <c r="AA86" i="4" s="1"/>
  <c r="U86" i="4"/>
  <c r="T86" i="4"/>
  <c r="S86" i="4"/>
  <c r="R86" i="4"/>
  <c r="AB86" i="4" s="1"/>
  <c r="Q86" i="4"/>
  <c r="P86" i="4"/>
  <c r="Z86" i="4" s="1"/>
  <c r="O86" i="4"/>
  <c r="N86" i="4"/>
  <c r="L86" i="4"/>
  <c r="K86" i="4"/>
  <c r="J86" i="4"/>
  <c r="I86" i="4"/>
  <c r="M86" i="4" s="1"/>
  <c r="H86" i="4"/>
  <c r="G86" i="4"/>
  <c r="F86" i="4"/>
  <c r="Z85" i="4"/>
  <c r="X85" i="4"/>
  <c r="W85" i="4"/>
  <c r="AB85" i="4" s="1"/>
  <c r="V85" i="4"/>
  <c r="AA85" i="4" s="1"/>
  <c r="U85" i="4"/>
  <c r="T85" i="4"/>
  <c r="S85" i="4"/>
  <c r="AC85" i="4" s="1"/>
  <c r="R85" i="4"/>
  <c r="Q85" i="4"/>
  <c r="P85" i="4"/>
  <c r="O85" i="4"/>
  <c r="Y85" i="4" s="1"/>
  <c r="N85" i="4"/>
  <c r="L85" i="4"/>
  <c r="K85" i="4" s="1"/>
  <c r="J85" i="4"/>
  <c r="I85" i="4"/>
  <c r="M85" i="4" s="1"/>
  <c r="H85" i="4"/>
  <c r="G85" i="4" s="1"/>
  <c r="F85" i="4"/>
  <c r="X84" i="4"/>
  <c r="W84" i="4"/>
  <c r="V84" i="4"/>
  <c r="AA84" i="4" s="1"/>
  <c r="U84" i="4"/>
  <c r="T84" i="4"/>
  <c r="S84" i="4"/>
  <c r="R84" i="4"/>
  <c r="AB84" i="4" s="1"/>
  <c r="Q84" i="4"/>
  <c r="P84" i="4"/>
  <c r="Z84" i="4" s="1"/>
  <c r="O84" i="4"/>
  <c r="N84" i="4"/>
  <c r="L84" i="4"/>
  <c r="K84" i="4"/>
  <c r="J84" i="4"/>
  <c r="I84" i="4"/>
  <c r="M84" i="4" s="1"/>
  <c r="H84" i="4"/>
  <c r="G84" i="4"/>
  <c r="F84" i="4"/>
  <c r="AB83" i="4"/>
  <c r="Z83" i="4"/>
  <c r="X83" i="4"/>
  <c r="W83" i="4"/>
  <c r="V83" i="4"/>
  <c r="AA83" i="4" s="1"/>
  <c r="U83" i="4"/>
  <c r="T83" i="4"/>
  <c r="S83" i="4"/>
  <c r="AC83" i="4" s="1"/>
  <c r="R83" i="4"/>
  <c r="Q83" i="4"/>
  <c r="P83" i="4"/>
  <c r="O83" i="4"/>
  <c r="Y83" i="4" s="1"/>
  <c r="N83" i="4"/>
  <c r="L83" i="4"/>
  <c r="J83" i="4"/>
  <c r="I83" i="4"/>
  <c r="M83" i="4" s="1"/>
  <c r="H83" i="4"/>
  <c r="G83" i="4" s="1"/>
  <c r="F83" i="4"/>
  <c r="X82" i="4"/>
  <c r="W82" i="4"/>
  <c r="V82" i="4"/>
  <c r="AA82" i="4" s="1"/>
  <c r="U82" i="4"/>
  <c r="T82" i="4"/>
  <c r="S82" i="4"/>
  <c r="R82" i="4"/>
  <c r="AB82" i="4" s="1"/>
  <c r="Q82" i="4"/>
  <c r="P82" i="4"/>
  <c r="Z82" i="4" s="1"/>
  <c r="O82" i="4"/>
  <c r="N82" i="4"/>
  <c r="L82" i="4"/>
  <c r="K82" i="4"/>
  <c r="J82" i="4"/>
  <c r="I82" i="4"/>
  <c r="M82" i="4" s="1"/>
  <c r="H82" i="4"/>
  <c r="G82" i="4"/>
  <c r="F82" i="4"/>
  <c r="Z81" i="4"/>
  <c r="X81" i="4"/>
  <c r="W81" i="4"/>
  <c r="AB81" i="4" s="1"/>
  <c r="V81" i="4"/>
  <c r="AA81" i="4" s="1"/>
  <c r="U81" i="4"/>
  <c r="T81" i="4"/>
  <c r="S81" i="4"/>
  <c r="AC81" i="4" s="1"/>
  <c r="R81" i="4"/>
  <c r="Q81" i="4"/>
  <c r="P81" i="4"/>
  <c r="O81" i="4"/>
  <c r="Y81" i="4" s="1"/>
  <c r="N81" i="4"/>
  <c r="L81" i="4"/>
  <c r="K81" i="4" s="1"/>
  <c r="J81" i="4"/>
  <c r="I81" i="4"/>
  <c r="M81" i="4" s="1"/>
  <c r="H81" i="4"/>
  <c r="G81" i="4" s="1"/>
  <c r="F81" i="4"/>
  <c r="X80" i="4"/>
  <c r="W80" i="4"/>
  <c r="V80" i="4"/>
  <c r="AA80" i="4" s="1"/>
  <c r="U80" i="4"/>
  <c r="T80" i="4"/>
  <c r="S80" i="4"/>
  <c r="R80" i="4"/>
  <c r="AB80" i="4" s="1"/>
  <c r="Q80" i="4"/>
  <c r="P80" i="4"/>
  <c r="Z80" i="4" s="1"/>
  <c r="O80" i="4"/>
  <c r="N80" i="4"/>
  <c r="L80" i="4"/>
  <c r="K80" i="4"/>
  <c r="J80" i="4"/>
  <c r="I80" i="4"/>
  <c r="M80" i="4" s="1"/>
  <c r="H80" i="4"/>
  <c r="G80" i="4"/>
  <c r="F80" i="4"/>
  <c r="AB79" i="4"/>
  <c r="Z79" i="4"/>
  <c r="X79" i="4"/>
  <c r="W79" i="4"/>
  <c r="V79" i="4"/>
  <c r="AA79" i="4" s="1"/>
  <c r="U79" i="4"/>
  <c r="T79" i="4"/>
  <c r="S79" i="4"/>
  <c r="AC79" i="4" s="1"/>
  <c r="R79" i="4"/>
  <c r="Q79" i="4"/>
  <c r="P79" i="4"/>
  <c r="O79" i="4"/>
  <c r="Y79" i="4" s="1"/>
  <c r="N79" i="4"/>
  <c r="L79" i="4"/>
  <c r="J79" i="4"/>
  <c r="I79" i="4"/>
  <c r="M79" i="4" s="1"/>
  <c r="H79" i="4"/>
  <c r="G79" i="4" s="1"/>
  <c r="F79" i="4"/>
  <c r="X78" i="4"/>
  <c r="W78" i="4"/>
  <c r="V78" i="4"/>
  <c r="AA78" i="4" s="1"/>
  <c r="U78" i="4"/>
  <c r="T78" i="4"/>
  <c r="S78" i="4"/>
  <c r="R78" i="4"/>
  <c r="AB78" i="4" s="1"/>
  <c r="Q78" i="4"/>
  <c r="P78" i="4"/>
  <c r="Z78" i="4" s="1"/>
  <c r="O78" i="4"/>
  <c r="N78" i="4"/>
  <c r="L78" i="4"/>
  <c r="K78" i="4"/>
  <c r="J78" i="4"/>
  <c r="I78" i="4"/>
  <c r="M78" i="4" s="1"/>
  <c r="H78" i="4"/>
  <c r="G78" i="4"/>
  <c r="F78" i="4"/>
  <c r="Z77" i="4"/>
  <c r="X77" i="4"/>
  <c r="W77" i="4"/>
  <c r="AB77" i="4" s="1"/>
  <c r="V77" i="4"/>
  <c r="AA77" i="4" s="1"/>
  <c r="U77" i="4"/>
  <c r="T77" i="4"/>
  <c r="S77" i="4"/>
  <c r="AC77" i="4" s="1"/>
  <c r="R77" i="4"/>
  <c r="Q77" i="4"/>
  <c r="P77" i="4"/>
  <c r="O77" i="4"/>
  <c r="Y77" i="4" s="1"/>
  <c r="N77" i="4"/>
  <c r="L77" i="4"/>
  <c r="K77" i="4" s="1"/>
  <c r="J77" i="4"/>
  <c r="I77" i="4"/>
  <c r="M77" i="4" s="1"/>
  <c r="H77" i="4"/>
  <c r="G77" i="4" s="1"/>
  <c r="F77" i="4"/>
  <c r="X76" i="4"/>
  <c r="W76" i="4"/>
  <c r="V76" i="4"/>
  <c r="AA76" i="4" s="1"/>
  <c r="U76" i="4"/>
  <c r="T76" i="4"/>
  <c r="S76" i="4"/>
  <c r="R76" i="4"/>
  <c r="AB76" i="4" s="1"/>
  <c r="Q76" i="4"/>
  <c r="P76" i="4"/>
  <c r="Z76" i="4" s="1"/>
  <c r="O76" i="4"/>
  <c r="N76" i="4"/>
  <c r="L76" i="4"/>
  <c r="K76" i="4"/>
  <c r="J76" i="4"/>
  <c r="I76" i="4"/>
  <c r="M76" i="4" s="1"/>
  <c r="H76" i="4"/>
  <c r="G76" i="4"/>
  <c r="F76" i="4"/>
  <c r="AB75" i="4"/>
  <c r="Z75" i="4"/>
  <c r="X75" i="4"/>
  <c r="W75" i="4"/>
  <c r="V75" i="4"/>
  <c r="AA75" i="4" s="1"/>
  <c r="U75" i="4"/>
  <c r="T75" i="4"/>
  <c r="S75" i="4"/>
  <c r="AC75" i="4" s="1"/>
  <c r="R75" i="4"/>
  <c r="Q75" i="4"/>
  <c r="P75" i="4"/>
  <c r="O75" i="4"/>
  <c r="Y75" i="4" s="1"/>
  <c r="N75" i="4"/>
  <c r="L75" i="4"/>
  <c r="J75" i="4"/>
  <c r="I75" i="4"/>
  <c r="M75" i="4" s="1"/>
  <c r="H75" i="4"/>
  <c r="G75" i="4" s="1"/>
  <c r="F75" i="4"/>
  <c r="X74" i="4"/>
  <c r="W74" i="4"/>
  <c r="V74" i="4"/>
  <c r="AA74" i="4" s="1"/>
  <c r="U74" i="4"/>
  <c r="T74" i="4"/>
  <c r="S74" i="4"/>
  <c r="R74" i="4"/>
  <c r="AB74" i="4" s="1"/>
  <c r="Q74" i="4"/>
  <c r="P74" i="4"/>
  <c r="Z74" i="4" s="1"/>
  <c r="O74" i="4"/>
  <c r="N74" i="4"/>
  <c r="L74" i="4"/>
  <c r="K74" i="4"/>
  <c r="J74" i="4"/>
  <c r="I74" i="4"/>
  <c r="M74" i="4" s="1"/>
  <c r="H74" i="4"/>
  <c r="G74" i="4"/>
  <c r="F74" i="4"/>
  <c r="Z73" i="4"/>
  <c r="X73" i="4"/>
  <c r="W73" i="4"/>
  <c r="AB73" i="4" s="1"/>
  <c r="V73" i="4"/>
  <c r="AA73" i="4" s="1"/>
  <c r="U73" i="4"/>
  <c r="T73" i="4"/>
  <c r="S73" i="4"/>
  <c r="AC73" i="4" s="1"/>
  <c r="R73" i="4"/>
  <c r="Q73" i="4"/>
  <c r="P73" i="4"/>
  <c r="O73" i="4"/>
  <c r="Y73" i="4" s="1"/>
  <c r="N73" i="4"/>
  <c r="L73" i="4"/>
  <c r="K73" i="4" s="1"/>
  <c r="J73" i="4"/>
  <c r="I73" i="4"/>
  <c r="M73" i="4" s="1"/>
  <c r="H73" i="4"/>
  <c r="G73" i="4" s="1"/>
  <c r="F73" i="4"/>
  <c r="X72" i="4"/>
  <c r="W72" i="4"/>
  <c r="V72" i="4"/>
  <c r="AA72" i="4" s="1"/>
  <c r="U72" i="4"/>
  <c r="T72" i="4"/>
  <c r="S72" i="4"/>
  <c r="R72" i="4"/>
  <c r="AB72" i="4" s="1"/>
  <c r="Q72" i="4"/>
  <c r="P72" i="4"/>
  <c r="Z72" i="4" s="1"/>
  <c r="O72" i="4"/>
  <c r="N72" i="4"/>
  <c r="L72" i="4"/>
  <c r="K72" i="4"/>
  <c r="J72" i="4"/>
  <c r="I72" i="4"/>
  <c r="M72" i="4" s="1"/>
  <c r="H72" i="4"/>
  <c r="G72" i="4"/>
  <c r="F72" i="4"/>
  <c r="AB71" i="4"/>
  <c r="Z71" i="4"/>
  <c r="X71" i="4"/>
  <c r="W71" i="4"/>
  <c r="V71" i="4"/>
  <c r="AA71" i="4" s="1"/>
  <c r="U71" i="4"/>
  <c r="T71" i="4"/>
  <c r="S71" i="4"/>
  <c r="AC71" i="4" s="1"/>
  <c r="R71" i="4"/>
  <c r="Q71" i="4"/>
  <c r="P71" i="4"/>
  <c r="O71" i="4"/>
  <c r="Y71" i="4" s="1"/>
  <c r="N71" i="4"/>
  <c r="L71" i="4"/>
  <c r="J71" i="4"/>
  <c r="I71" i="4"/>
  <c r="M71" i="4" s="1"/>
  <c r="H71" i="4"/>
  <c r="G71" i="4" s="1"/>
  <c r="F71" i="4"/>
  <c r="X70" i="4"/>
  <c r="W70" i="4"/>
  <c r="V70" i="4"/>
  <c r="AA70" i="4" s="1"/>
  <c r="U70" i="4"/>
  <c r="T70" i="4"/>
  <c r="S70" i="4"/>
  <c r="R70" i="4"/>
  <c r="AB70" i="4" s="1"/>
  <c r="Q70" i="4"/>
  <c r="P70" i="4"/>
  <c r="Z70" i="4" s="1"/>
  <c r="O70" i="4"/>
  <c r="N70" i="4"/>
  <c r="L70" i="4"/>
  <c r="K70" i="4"/>
  <c r="J70" i="4"/>
  <c r="I70" i="4"/>
  <c r="M70" i="4" s="1"/>
  <c r="H70" i="4"/>
  <c r="G70" i="4"/>
  <c r="F70" i="4"/>
  <c r="Z69" i="4"/>
  <c r="X69" i="4"/>
  <c r="W69" i="4"/>
  <c r="AB69" i="4" s="1"/>
  <c r="V69" i="4"/>
  <c r="AA69" i="4" s="1"/>
  <c r="U69" i="4"/>
  <c r="T69" i="4"/>
  <c r="S69" i="4"/>
  <c r="AC69" i="4" s="1"/>
  <c r="R69" i="4"/>
  <c r="Q69" i="4"/>
  <c r="P69" i="4"/>
  <c r="O69" i="4"/>
  <c r="Y69" i="4" s="1"/>
  <c r="N69" i="4"/>
  <c r="L69" i="4"/>
  <c r="K69" i="4" s="1"/>
  <c r="J69" i="4"/>
  <c r="I69" i="4"/>
  <c r="M69" i="4" s="1"/>
  <c r="H69" i="4"/>
  <c r="G69" i="4" s="1"/>
  <c r="F69" i="4"/>
  <c r="X68" i="4"/>
  <c r="W68" i="4"/>
  <c r="V68" i="4"/>
  <c r="AA68" i="4" s="1"/>
  <c r="U68" i="4"/>
  <c r="T68" i="4"/>
  <c r="S68" i="4"/>
  <c r="R68" i="4"/>
  <c r="AB68" i="4" s="1"/>
  <c r="Q68" i="4"/>
  <c r="P68" i="4"/>
  <c r="Z68" i="4" s="1"/>
  <c r="O68" i="4"/>
  <c r="N68" i="4"/>
  <c r="L68" i="4"/>
  <c r="K68" i="4"/>
  <c r="J68" i="4"/>
  <c r="I68" i="4"/>
  <c r="M68" i="4" s="1"/>
  <c r="H68" i="4"/>
  <c r="G68" i="4"/>
  <c r="F68" i="4"/>
  <c r="AB67" i="4"/>
  <c r="Z67" i="4"/>
  <c r="X67" i="4"/>
  <c r="W67" i="4"/>
  <c r="V67" i="4"/>
  <c r="AA67" i="4" s="1"/>
  <c r="U67" i="4"/>
  <c r="T67" i="4"/>
  <c r="S67" i="4"/>
  <c r="AC67" i="4" s="1"/>
  <c r="R67" i="4"/>
  <c r="Q67" i="4"/>
  <c r="P67" i="4"/>
  <c r="O67" i="4"/>
  <c r="Y67" i="4" s="1"/>
  <c r="N67" i="4"/>
  <c r="L67" i="4"/>
  <c r="J67" i="4"/>
  <c r="I67" i="4"/>
  <c r="M67" i="4" s="1"/>
  <c r="H67" i="4"/>
  <c r="G67" i="4" s="1"/>
  <c r="F67" i="4"/>
  <c r="X66" i="4"/>
  <c r="W66" i="4"/>
  <c r="V66" i="4"/>
  <c r="AA66" i="4" s="1"/>
  <c r="U66" i="4"/>
  <c r="T66" i="4"/>
  <c r="S66" i="4"/>
  <c r="R66" i="4"/>
  <c r="AB66" i="4" s="1"/>
  <c r="Q66" i="4"/>
  <c r="P66" i="4"/>
  <c r="Z66" i="4" s="1"/>
  <c r="O66" i="4"/>
  <c r="N66" i="4"/>
  <c r="L66" i="4"/>
  <c r="K66" i="4"/>
  <c r="J66" i="4"/>
  <c r="I66" i="4"/>
  <c r="M66" i="4" s="1"/>
  <c r="H66" i="4"/>
  <c r="G66" i="4"/>
  <c r="F66" i="4"/>
  <c r="Z65" i="4"/>
  <c r="X65" i="4"/>
  <c r="W65" i="4"/>
  <c r="AB65" i="4" s="1"/>
  <c r="V65" i="4"/>
  <c r="AA65" i="4" s="1"/>
  <c r="U65" i="4"/>
  <c r="T65" i="4"/>
  <c r="S65" i="4"/>
  <c r="AC65" i="4" s="1"/>
  <c r="R65" i="4"/>
  <c r="Q65" i="4"/>
  <c r="P65" i="4"/>
  <c r="O65" i="4"/>
  <c r="Y65" i="4" s="1"/>
  <c r="N65" i="4"/>
  <c r="L65" i="4"/>
  <c r="K65" i="4" s="1"/>
  <c r="J65" i="4"/>
  <c r="I65" i="4"/>
  <c r="M65" i="4" s="1"/>
  <c r="H65" i="4"/>
  <c r="G65" i="4" s="1"/>
  <c r="F65" i="4"/>
  <c r="X64" i="4"/>
  <c r="W64" i="4"/>
  <c r="V64" i="4"/>
  <c r="AA64" i="4" s="1"/>
  <c r="U64" i="4"/>
  <c r="T64" i="4"/>
  <c r="S64" i="4"/>
  <c r="R64" i="4"/>
  <c r="AB64" i="4" s="1"/>
  <c r="Q64" i="4"/>
  <c r="P64" i="4"/>
  <c r="Z64" i="4" s="1"/>
  <c r="O64" i="4"/>
  <c r="N64" i="4"/>
  <c r="L64" i="4"/>
  <c r="K64" i="4"/>
  <c r="J64" i="4"/>
  <c r="I64" i="4"/>
  <c r="M64" i="4" s="1"/>
  <c r="H64" i="4"/>
  <c r="G64" i="4"/>
  <c r="F64" i="4"/>
  <c r="AB63" i="4"/>
  <c r="Z63" i="4"/>
  <c r="X63" i="4"/>
  <c r="W63" i="4"/>
  <c r="V63" i="4"/>
  <c r="AA63" i="4" s="1"/>
  <c r="U63" i="4"/>
  <c r="T63" i="4"/>
  <c r="S63" i="4"/>
  <c r="AC63" i="4" s="1"/>
  <c r="R63" i="4"/>
  <c r="Q63" i="4"/>
  <c r="P63" i="4"/>
  <c r="O63" i="4"/>
  <c r="Y63" i="4" s="1"/>
  <c r="N63" i="4"/>
  <c r="L63" i="4"/>
  <c r="J63" i="4"/>
  <c r="I63" i="4"/>
  <c r="M63" i="4" s="1"/>
  <c r="H63" i="4"/>
  <c r="G63" i="4" s="1"/>
  <c r="F63" i="4"/>
  <c r="X62" i="4"/>
  <c r="W62" i="4"/>
  <c r="V62" i="4"/>
  <c r="AA62" i="4" s="1"/>
  <c r="U62" i="4"/>
  <c r="T62" i="4"/>
  <c r="S62" i="4"/>
  <c r="R62" i="4"/>
  <c r="AB62" i="4" s="1"/>
  <c r="Q62" i="4"/>
  <c r="P62" i="4"/>
  <c r="Z62" i="4" s="1"/>
  <c r="O62" i="4"/>
  <c r="N62" i="4"/>
  <c r="L62" i="4"/>
  <c r="K62" i="4"/>
  <c r="J62" i="4"/>
  <c r="I62" i="4"/>
  <c r="M62" i="4" s="1"/>
  <c r="H62" i="4"/>
  <c r="G62" i="4"/>
  <c r="F62" i="4"/>
  <c r="Z61" i="4"/>
  <c r="X61" i="4"/>
  <c r="W61" i="4"/>
  <c r="AB61" i="4" s="1"/>
  <c r="V61" i="4"/>
  <c r="AA61" i="4" s="1"/>
  <c r="U61" i="4"/>
  <c r="T61" i="4"/>
  <c r="S61" i="4"/>
  <c r="AC61" i="4" s="1"/>
  <c r="R61" i="4"/>
  <c r="Q61" i="4"/>
  <c r="P61" i="4"/>
  <c r="O61" i="4"/>
  <c r="Y61" i="4" s="1"/>
  <c r="N61" i="4"/>
  <c r="L61" i="4"/>
  <c r="K61" i="4" s="1"/>
  <c r="J61" i="4"/>
  <c r="I61" i="4"/>
  <c r="M61" i="4" s="1"/>
  <c r="H61" i="4"/>
  <c r="G61" i="4" s="1"/>
  <c r="F61" i="4"/>
  <c r="X60" i="4"/>
  <c r="W60" i="4"/>
  <c r="V60" i="4"/>
  <c r="AA60" i="4" s="1"/>
  <c r="U60" i="4"/>
  <c r="T60" i="4"/>
  <c r="S60" i="4"/>
  <c r="R60" i="4"/>
  <c r="AB60" i="4" s="1"/>
  <c r="Q60" i="4"/>
  <c r="P60" i="4"/>
  <c r="Z60" i="4" s="1"/>
  <c r="O60" i="4"/>
  <c r="N60" i="4"/>
  <c r="L60" i="4"/>
  <c r="K60" i="4"/>
  <c r="J60" i="4"/>
  <c r="I60" i="4"/>
  <c r="M60" i="4" s="1"/>
  <c r="H60" i="4"/>
  <c r="G60" i="4"/>
  <c r="F60" i="4"/>
  <c r="AB59" i="4"/>
  <c r="Z59" i="4"/>
  <c r="X59" i="4"/>
  <c r="W59" i="4"/>
  <c r="V59" i="4"/>
  <c r="AA59" i="4" s="1"/>
  <c r="U59" i="4"/>
  <c r="T59" i="4"/>
  <c r="S59" i="4"/>
  <c r="AC59" i="4" s="1"/>
  <c r="R59" i="4"/>
  <c r="Q59" i="4"/>
  <c r="P59" i="4"/>
  <c r="O59" i="4"/>
  <c r="Y59" i="4" s="1"/>
  <c r="N59" i="4"/>
  <c r="L59" i="4"/>
  <c r="J59" i="4"/>
  <c r="I59" i="4"/>
  <c r="M59" i="4" s="1"/>
  <c r="H59" i="4"/>
  <c r="G59" i="4" s="1"/>
  <c r="F59" i="4"/>
  <c r="X58" i="4"/>
  <c r="W58" i="4"/>
  <c r="V58" i="4"/>
  <c r="AA58" i="4" s="1"/>
  <c r="U58" i="4"/>
  <c r="T58" i="4"/>
  <c r="S58" i="4"/>
  <c r="R58" i="4"/>
  <c r="AB58" i="4" s="1"/>
  <c r="Q58" i="4"/>
  <c r="P58" i="4"/>
  <c r="Z58" i="4" s="1"/>
  <c r="O58" i="4"/>
  <c r="N58" i="4"/>
  <c r="L58" i="4"/>
  <c r="K58" i="4"/>
  <c r="J58" i="4"/>
  <c r="I58" i="4"/>
  <c r="M58" i="4" s="1"/>
  <c r="H58" i="4"/>
  <c r="G58" i="4"/>
  <c r="F58" i="4"/>
  <c r="Z57" i="4"/>
  <c r="X57" i="4"/>
  <c r="W57" i="4"/>
  <c r="AB57" i="4" s="1"/>
  <c r="V57" i="4"/>
  <c r="AA57" i="4" s="1"/>
  <c r="U57" i="4"/>
  <c r="T57" i="4"/>
  <c r="S57" i="4"/>
  <c r="AC57" i="4" s="1"/>
  <c r="R57" i="4"/>
  <c r="Q57" i="4"/>
  <c r="P57" i="4"/>
  <c r="O57" i="4"/>
  <c r="Y57" i="4" s="1"/>
  <c r="N57" i="4"/>
  <c r="L57" i="4"/>
  <c r="K57" i="4" s="1"/>
  <c r="J57" i="4"/>
  <c r="I57" i="4"/>
  <c r="M57" i="4" s="1"/>
  <c r="H57" i="4"/>
  <c r="G57" i="4" s="1"/>
  <c r="F57" i="4"/>
  <c r="X56" i="4"/>
  <c r="W56" i="4"/>
  <c r="V56" i="4"/>
  <c r="AA56" i="4" s="1"/>
  <c r="U56" i="4"/>
  <c r="T56" i="4"/>
  <c r="S56" i="4"/>
  <c r="R56" i="4"/>
  <c r="AB56" i="4" s="1"/>
  <c r="Q56" i="4"/>
  <c r="P56" i="4"/>
  <c r="Z56" i="4" s="1"/>
  <c r="O56" i="4"/>
  <c r="N56" i="4"/>
  <c r="L56" i="4"/>
  <c r="K56" i="4"/>
  <c r="J56" i="4"/>
  <c r="I56" i="4"/>
  <c r="M56" i="4" s="1"/>
  <c r="H56" i="4"/>
  <c r="G56" i="4"/>
  <c r="F56" i="4"/>
  <c r="AB55" i="4"/>
  <c r="Z55" i="4"/>
  <c r="X55" i="4"/>
  <c r="W55" i="4"/>
  <c r="V55" i="4"/>
  <c r="AA55" i="4" s="1"/>
  <c r="U55" i="4"/>
  <c r="T55" i="4"/>
  <c r="S55" i="4"/>
  <c r="AC55" i="4" s="1"/>
  <c r="R55" i="4"/>
  <c r="Q55" i="4"/>
  <c r="P55" i="4"/>
  <c r="O55" i="4"/>
  <c r="Y55" i="4" s="1"/>
  <c r="N55" i="4"/>
  <c r="L55" i="4"/>
  <c r="J55" i="4"/>
  <c r="I55" i="4"/>
  <c r="M55" i="4" s="1"/>
  <c r="H55" i="4"/>
  <c r="G55" i="4" s="1"/>
  <c r="F55" i="4"/>
  <c r="X54" i="4"/>
  <c r="W54" i="4"/>
  <c r="V54" i="4"/>
  <c r="AA54" i="4" s="1"/>
  <c r="U54" i="4"/>
  <c r="T54" i="4"/>
  <c r="S54" i="4"/>
  <c r="R54" i="4"/>
  <c r="AB54" i="4" s="1"/>
  <c r="Q54" i="4"/>
  <c r="P54" i="4"/>
  <c r="Z54" i="4" s="1"/>
  <c r="O54" i="4"/>
  <c r="N54" i="4"/>
  <c r="L54" i="4"/>
  <c r="K54" i="4"/>
  <c r="J54" i="4"/>
  <c r="I54" i="4"/>
  <c r="M54" i="4" s="1"/>
  <c r="H54" i="4"/>
  <c r="G54" i="4"/>
  <c r="F54" i="4"/>
  <c r="Z53" i="4"/>
  <c r="X53" i="4"/>
  <c r="W53" i="4"/>
  <c r="AB53" i="4" s="1"/>
  <c r="V53" i="4"/>
  <c r="AA53" i="4" s="1"/>
  <c r="U53" i="4"/>
  <c r="T53" i="4"/>
  <c r="S53" i="4"/>
  <c r="AC53" i="4" s="1"/>
  <c r="R53" i="4"/>
  <c r="Q53" i="4"/>
  <c r="P53" i="4"/>
  <c r="O53" i="4"/>
  <c r="Y53" i="4" s="1"/>
  <c r="N53" i="4"/>
  <c r="L53" i="4"/>
  <c r="K53" i="4" s="1"/>
  <c r="J53" i="4"/>
  <c r="I53" i="4"/>
  <c r="M53" i="4" s="1"/>
  <c r="H53" i="4"/>
  <c r="G53" i="4" s="1"/>
  <c r="F53" i="4"/>
  <c r="X52" i="4"/>
  <c r="W52" i="4"/>
  <c r="V52" i="4"/>
  <c r="AA52" i="4" s="1"/>
  <c r="U52" i="4"/>
  <c r="T52" i="4"/>
  <c r="S52" i="4"/>
  <c r="R52" i="4"/>
  <c r="AB52" i="4" s="1"/>
  <c r="Q52" i="4"/>
  <c r="P52" i="4"/>
  <c r="Z52" i="4" s="1"/>
  <c r="O52" i="4"/>
  <c r="N52" i="4"/>
  <c r="L52" i="4"/>
  <c r="K52" i="4"/>
  <c r="J52" i="4"/>
  <c r="I52" i="4"/>
  <c r="M52" i="4" s="1"/>
  <c r="H52" i="4"/>
  <c r="G52" i="4"/>
  <c r="F52" i="4"/>
  <c r="AB51" i="4"/>
  <c r="Z51" i="4"/>
  <c r="X51" i="4"/>
  <c r="W51" i="4"/>
  <c r="V51" i="4"/>
  <c r="AA51" i="4" s="1"/>
  <c r="U51" i="4"/>
  <c r="T51" i="4"/>
  <c r="S51" i="4"/>
  <c r="AC51" i="4" s="1"/>
  <c r="R51" i="4"/>
  <c r="Q51" i="4"/>
  <c r="P51" i="4"/>
  <c r="O51" i="4"/>
  <c r="Y51" i="4" s="1"/>
  <c r="N51" i="4"/>
  <c r="L51" i="4"/>
  <c r="J51" i="4"/>
  <c r="I51" i="4"/>
  <c r="M51" i="4" s="1"/>
  <c r="H51" i="4"/>
  <c r="G51" i="4" s="1"/>
  <c r="F51" i="4"/>
  <c r="X50" i="4"/>
  <c r="W50" i="4"/>
  <c r="V50" i="4"/>
  <c r="AA50" i="4" s="1"/>
  <c r="U50" i="4"/>
  <c r="T50" i="4"/>
  <c r="S50" i="4"/>
  <c r="R50" i="4"/>
  <c r="AB50" i="4" s="1"/>
  <c r="Q50" i="4"/>
  <c r="P50" i="4"/>
  <c r="Z50" i="4" s="1"/>
  <c r="O50" i="4"/>
  <c r="N50" i="4"/>
  <c r="L50" i="4"/>
  <c r="K50" i="4"/>
  <c r="J50" i="4"/>
  <c r="I50" i="4"/>
  <c r="M50" i="4" s="1"/>
  <c r="H50" i="4"/>
  <c r="G50" i="4"/>
  <c r="F50" i="4"/>
  <c r="Z49" i="4"/>
  <c r="X49" i="4"/>
  <c r="W49" i="4"/>
  <c r="AB49" i="4" s="1"/>
  <c r="V49" i="4"/>
  <c r="AA49" i="4" s="1"/>
  <c r="U49" i="4"/>
  <c r="T49" i="4"/>
  <c r="S49" i="4"/>
  <c r="AC49" i="4" s="1"/>
  <c r="R49" i="4"/>
  <c r="Q49" i="4"/>
  <c r="P49" i="4"/>
  <c r="O49" i="4"/>
  <c r="Y49" i="4" s="1"/>
  <c r="N49" i="4"/>
  <c r="L49" i="4"/>
  <c r="K49" i="4" s="1"/>
  <c r="J49" i="4"/>
  <c r="I49" i="4"/>
  <c r="M49" i="4" s="1"/>
  <c r="H49" i="4"/>
  <c r="G49" i="4" s="1"/>
  <c r="F49" i="4"/>
  <c r="X48" i="4"/>
  <c r="W48" i="4"/>
  <c r="V48" i="4"/>
  <c r="AA48" i="4" s="1"/>
  <c r="U48" i="4"/>
  <c r="T48" i="4"/>
  <c r="S48" i="4"/>
  <c r="R48" i="4"/>
  <c r="AB48" i="4" s="1"/>
  <c r="Q48" i="4"/>
  <c r="P48" i="4"/>
  <c r="Z48" i="4" s="1"/>
  <c r="O48" i="4"/>
  <c r="N48" i="4"/>
  <c r="L48" i="4"/>
  <c r="K48" i="4"/>
  <c r="J48" i="4"/>
  <c r="I48" i="4"/>
  <c r="M48" i="4" s="1"/>
  <c r="H48" i="4"/>
  <c r="G48" i="4"/>
  <c r="F48" i="4"/>
  <c r="AB47" i="4"/>
  <c r="Z47" i="4"/>
  <c r="X47" i="4"/>
  <c r="W47" i="4"/>
  <c r="V47" i="4"/>
  <c r="AA47" i="4" s="1"/>
  <c r="U47" i="4"/>
  <c r="T47" i="4"/>
  <c r="S47" i="4"/>
  <c r="AC47" i="4" s="1"/>
  <c r="R47" i="4"/>
  <c r="Q47" i="4"/>
  <c r="P47" i="4"/>
  <c r="O47" i="4"/>
  <c r="Y47" i="4" s="1"/>
  <c r="N47" i="4"/>
  <c r="L47" i="4"/>
  <c r="J47" i="4"/>
  <c r="I47" i="4"/>
  <c r="M47" i="4" s="1"/>
  <c r="H47" i="4"/>
  <c r="G47" i="4" s="1"/>
  <c r="F47" i="4"/>
  <c r="X46" i="4"/>
  <c r="W46" i="4"/>
  <c r="V46" i="4"/>
  <c r="AA46" i="4" s="1"/>
  <c r="U46" i="4"/>
  <c r="T46" i="4"/>
  <c r="S46" i="4"/>
  <c r="R46" i="4"/>
  <c r="AB46" i="4" s="1"/>
  <c r="Q46" i="4"/>
  <c r="P46" i="4"/>
  <c r="Z46" i="4" s="1"/>
  <c r="O46" i="4"/>
  <c r="N46" i="4"/>
  <c r="L46" i="4"/>
  <c r="K46" i="4"/>
  <c r="J46" i="4"/>
  <c r="I46" i="4"/>
  <c r="M46" i="4" s="1"/>
  <c r="H46" i="4"/>
  <c r="G46" i="4"/>
  <c r="F46" i="4"/>
  <c r="Z45" i="4"/>
  <c r="X45" i="4"/>
  <c r="W45" i="4"/>
  <c r="AB45" i="4" s="1"/>
  <c r="V45" i="4"/>
  <c r="AA45" i="4" s="1"/>
  <c r="U45" i="4"/>
  <c r="T45" i="4"/>
  <c r="S45" i="4"/>
  <c r="AC45" i="4" s="1"/>
  <c r="R45" i="4"/>
  <c r="Q45" i="4"/>
  <c r="P45" i="4"/>
  <c r="O45" i="4"/>
  <c r="Y45" i="4" s="1"/>
  <c r="N45" i="4"/>
  <c r="L45" i="4"/>
  <c r="K45" i="4" s="1"/>
  <c r="J45" i="4"/>
  <c r="I45" i="4"/>
  <c r="M45" i="4" s="1"/>
  <c r="H45" i="4"/>
  <c r="G45" i="4" s="1"/>
  <c r="F45" i="4"/>
  <c r="X44" i="4"/>
  <c r="W44" i="4"/>
  <c r="V44" i="4"/>
  <c r="AA44" i="4" s="1"/>
  <c r="U44" i="4"/>
  <c r="T44" i="4"/>
  <c r="S44" i="4"/>
  <c r="R44" i="4"/>
  <c r="AB44" i="4" s="1"/>
  <c r="Q44" i="4"/>
  <c r="P44" i="4"/>
  <c r="Z44" i="4" s="1"/>
  <c r="O44" i="4"/>
  <c r="N44" i="4"/>
  <c r="L44" i="4"/>
  <c r="K44" i="4"/>
  <c r="J44" i="4"/>
  <c r="I44" i="4"/>
  <c r="M44" i="4" s="1"/>
  <c r="H44" i="4"/>
  <c r="G44" i="4"/>
  <c r="F44" i="4"/>
  <c r="AB43" i="4"/>
  <c r="Z43" i="4"/>
  <c r="X43" i="4"/>
  <c r="W43" i="4"/>
  <c r="V43" i="4"/>
  <c r="AA43" i="4" s="1"/>
  <c r="U43" i="4"/>
  <c r="T43" i="4"/>
  <c r="S43" i="4"/>
  <c r="AC43" i="4" s="1"/>
  <c r="R43" i="4"/>
  <c r="Q43" i="4"/>
  <c r="P43" i="4"/>
  <c r="O43" i="4"/>
  <c r="Y43" i="4" s="1"/>
  <c r="N43" i="4"/>
  <c r="L43" i="4"/>
  <c r="J43" i="4"/>
  <c r="I43" i="4"/>
  <c r="M43" i="4" s="1"/>
  <c r="H43" i="4"/>
  <c r="G43" i="4" s="1"/>
  <c r="F43" i="4"/>
  <c r="X42" i="4"/>
  <c r="W42" i="4"/>
  <c r="V42" i="4"/>
  <c r="AA42" i="4" s="1"/>
  <c r="U42" i="4"/>
  <c r="T42" i="4"/>
  <c r="S42" i="4"/>
  <c r="R42" i="4"/>
  <c r="AB42" i="4" s="1"/>
  <c r="Q42" i="4"/>
  <c r="P42" i="4"/>
  <c r="Z42" i="4" s="1"/>
  <c r="O42" i="4"/>
  <c r="N42" i="4"/>
  <c r="L42" i="4"/>
  <c r="K42" i="4"/>
  <c r="J42" i="4"/>
  <c r="I42" i="4"/>
  <c r="M42" i="4" s="1"/>
  <c r="H42" i="4"/>
  <c r="G42" i="4"/>
  <c r="F42" i="4"/>
  <c r="Z41" i="4"/>
  <c r="X41" i="4"/>
  <c r="W41" i="4"/>
  <c r="AB41" i="4" s="1"/>
  <c r="V41" i="4"/>
  <c r="AA41" i="4" s="1"/>
  <c r="U41" i="4"/>
  <c r="T41" i="4"/>
  <c r="S41" i="4"/>
  <c r="AC41" i="4" s="1"/>
  <c r="R41" i="4"/>
  <c r="Q41" i="4"/>
  <c r="P41" i="4"/>
  <c r="O41" i="4"/>
  <c r="Y41" i="4" s="1"/>
  <c r="N41" i="4"/>
  <c r="L41" i="4"/>
  <c r="K41" i="4" s="1"/>
  <c r="J41" i="4"/>
  <c r="I41" i="4"/>
  <c r="M41" i="4" s="1"/>
  <c r="H41" i="4"/>
  <c r="G41" i="4" s="1"/>
  <c r="F41" i="4"/>
  <c r="X40" i="4"/>
  <c r="W40" i="4"/>
  <c r="V40" i="4"/>
  <c r="AA40" i="4" s="1"/>
  <c r="U40" i="4"/>
  <c r="T40" i="4"/>
  <c r="S40" i="4"/>
  <c r="R40" i="4"/>
  <c r="AB40" i="4" s="1"/>
  <c r="Q40" i="4"/>
  <c r="P40" i="4"/>
  <c r="Z40" i="4" s="1"/>
  <c r="O40" i="4"/>
  <c r="N40" i="4"/>
  <c r="L40" i="4"/>
  <c r="K40" i="4"/>
  <c r="J40" i="4"/>
  <c r="I40" i="4"/>
  <c r="M40" i="4" s="1"/>
  <c r="H40" i="4"/>
  <c r="G40" i="4"/>
  <c r="F40" i="4"/>
  <c r="AB39" i="4"/>
  <c r="Z39" i="4"/>
  <c r="X39" i="4"/>
  <c r="W39" i="4"/>
  <c r="V39" i="4"/>
  <c r="AA39" i="4" s="1"/>
  <c r="U39" i="4"/>
  <c r="T39" i="4"/>
  <c r="S39" i="4"/>
  <c r="AC39" i="4" s="1"/>
  <c r="R39" i="4"/>
  <c r="Q39" i="4"/>
  <c r="P39" i="4"/>
  <c r="O39" i="4"/>
  <c r="Y39" i="4" s="1"/>
  <c r="N39" i="4"/>
  <c r="L39" i="4"/>
  <c r="J39" i="4"/>
  <c r="I39" i="4"/>
  <c r="M39" i="4" s="1"/>
  <c r="H39" i="4"/>
  <c r="G39" i="4" s="1"/>
  <c r="F39" i="4"/>
  <c r="X38" i="4"/>
  <c r="W38" i="4"/>
  <c r="V38" i="4"/>
  <c r="AA38" i="4" s="1"/>
  <c r="U38" i="4"/>
  <c r="T38" i="4"/>
  <c r="S38" i="4"/>
  <c r="R38" i="4"/>
  <c r="AB38" i="4" s="1"/>
  <c r="Q38" i="4"/>
  <c r="P38" i="4"/>
  <c r="Z38" i="4" s="1"/>
  <c r="O38" i="4"/>
  <c r="N38" i="4"/>
  <c r="L38" i="4"/>
  <c r="K38" i="4"/>
  <c r="J38" i="4"/>
  <c r="I38" i="4"/>
  <c r="M38" i="4" s="1"/>
  <c r="H38" i="4"/>
  <c r="G38" i="4"/>
  <c r="F38" i="4"/>
  <c r="Z37" i="4"/>
  <c r="X37" i="4"/>
  <c r="W37" i="4"/>
  <c r="AB37" i="4" s="1"/>
  <c r="V37" i="4"/>
  <c r="AA37" i="4" s="1"/>
  <c r="U37" i="4"/>
  <c r="T37" i="4"/>
  <c r="S37" i="4"/>
  <c r="AC37" i="4" s="1"/>
  <c r="R37" i="4"/>
  <c r="Q37" i="4"/>
  <c r="P37" i="4"/>
  <c r="O37" i="4"/>
  <c r="Y37" i="4" s="1"/>
  <c r="N37" i="4"/>
  <c r="L37" i="4"/>
  <c r="K37" i="4" s="1"/>
  <c r="J37" i="4"/>
  <c r="I37" i="4"/>
  <c r="M37" i="4" s="1"/>
  <c r="H37" i="4"/>
  <c r="G37" i="4" s="1"/>
  <c r="F37" i="4"/>
  <c r="X36" i="4"/>
  <c r="W36" i="4"/>
  <c r="V36" i="4"/>
  <c r="AA36" i="4" s="1"/>
  <c r="U36" i="4"/>
  <c r="T36" i="4"/>
  <c r="S36" i="4"/>
  <c r="R36" i="4"/>
  <c r="AB36" i="4" s="1"/>
  <c r="Q36" i="4"/>
  <c r="P36" i="4"/>
  <c r="Z36" i="4" s="1"/>
  <c r="O36" i="4"/>
  <c r="N36" i="4"/>
  <c r="L36" i="4"/>
  <c r="K36" i="4"/>
  <c r="J36" i="4"/>
  <c r="I36" i="4"/>
  <c r="M36" i="4" s="1"/>
  <c r="H36" i="4"/>
  <c r="G36" i="4"/>
  <c r="F36" i="4"/>
  <c r="AB35" i="4"/>
  <c r="Z35" i="4"/>
  <c r="X35" i="4"/>
  <c r="W35" i="4"/>
  <c r="V35" i="4"/>
  <c r="AA35" i="4" s="1"/>
  <c r="U35" i="4"/>
  <c r="T35" i="4"/>
  <c r="S35" i="4"/>
  <c r="AC35" i="4" s="1"/>
  <c r="R35" i="4"/>
  <c r="Q35" i="4"/>
  <c r="P35" i="4"/>
  <c r="O35" i="4"/>
  <c r="Y35" i="4" s="1"/>
  <c r="N35" i="4"/>
  <c r="L35" i="4"/>
  <c r="J35" i="4"/>
  <c r="I35" i="4"/>
  <c r="M35" i="4" s="1"/>
  <c r="H35" i="4"/>
  <c r="G35" i="4" s="1"/>
  <c r="F35" i="4"/>
  <c r="X34" i="4"/>
  <c r="W34" i="4"/>
  <c r="V34" i="4"/>
  <c r="AA34" i="4" s="1"/>
  <c r="U34" i="4"/>
  <c r="T34" i="4"/>
  <c r="S34" i="4"/>
  <c r="R34" i="4"/>
  <c r="AB34" i="4" s="1"/>
  <c r="Q34" i="4"/>
  <c r="P34" i="4"/>
  <c r="Z34" i="4" s="1"/>
  <c r="O34" i="4"/>
  <c r="N34" i="4"/>
  <c r="L34" i="4"/>
  <c r="K34" i="4"/>
  <c r="J34" i="4"/>
  <c r="I34" i="4"/>
  <c r="M34" i="4" s="1"/>
  <c r="H34" i="4"/>
  <c r="G34" i="4"/>
  <c r="F34" i="4"/>
  <c r="Z33" i="4"/>
  <c r="X33" i="4"/>
  <c r="W33" i="4"/>
  <c r="AB33" i="4" s="1"/>
  <c r="V33" i="4"/>
  <c r="AA33" i="4" s="1"/>
  <c r="U33" i="4"/>
  <c r="T33" i="4"/>
  <c r="S33" i="4"/>
  <c r="AC33" i="4" s="1"/>
  <c r="R33" i="4"/>
  <c r="Q33" i="4"/>
  <c r="P33" i="4"/>
  <c r="O33" i="4"/>
  <c r="Y33" i="4" s="1"/>
  <c r="N33" i="4"/>
  <c r="L33" i="4"/>
  <c r="K33" i="4" s="1"/>
  <c r="J33" i="4"/>
  <c r="I33" i="4"/>
  <c r="M33" i="4" s="1"/>
  <c r="H33" i="4"/>
  <c r="G33" i="4" s="1"/>
  <c r="F33" i="4"/>
  <c r="X32" i="4"/>
  <c r="W32" i="4"/>
  <c r="V32" i="4"/>
  <c r="AA32" i="4" s="1"/>
  <c r="U32" i="4"/>
  <c r="T32" i="4"/>
  <c r="S32" i="4"/>
  <c r="R32" i="4"/>
  <c r="AB32" i="4" s="1"/>
  <c r="Q32" i="4"/>
  <c r="P32" i="4"/>
  <c r="Z32" i="4" s="1"/>
  <c r="O32" i="4"/>
  <c r="N32" i="4"/>
  <c r="L32" i="4"/>
  <c r="K32" i="4"/>
  <c r="J32" i="4"/>
  <c r="I32" i="4"/>
  <c r="M32" i="4" s="1"/>
  <c r="H32" i="4"/>
  <c r="G32" i="4"/>
  <c r="F32" i="4"/>
  <c r="AB31" i="4"/>
  <c r="Z31" i="4"/>
  <c r="X31" i="4"/>
  <c r="W31" i="4"/>
  <c r="V31" i="4"/>
  <c r="AA31" i="4" s="1"/>
  <c r="U31" i="4"/>
  <c r="T31" i="4"/>
  <c r="S31" i="4"/>
  <c r="AC31" i="4" s="1"/>
  <c r="R31" i="4"/>
  <c r="Q31" i="4"/>
  <c r="P31" i="4"/>
  <c r="O31" i="4"/>
  <c r="Y31" i="4" s="1"/>
  <c r="N31" i="4"/>
  <c r="L31" i="4"/>
  <c r="J31" i="4"/>
  <c r="I31" i="4"/>
  <c r="M31" i="4" s="1"/>
  <c r="H31" i="4"/>
  <c r="G31" i="4" s="1"/>
  <c r="F31" i="4"/>
  <c r="X30" i="4"/>
  <c r="W30" i="4"/>
  <c r="V30" i="4"/>
  <c r="AA30" i="4" s="1"/>
  <c r="U30" i="4"/>
  <c r="T30" i="4"/>
  <c r="S30" i="4"/>
  <c r="R30" i="4"/>
  <c r="AB30" i="4" s="1"/>
  <c r="Q30" i="4"/>
  <c r="P30" i="4"/>
  <c r="Z30" i="4" s="1"/>
  <c r="O30" i="4"/>
  <c r="N30" i="4"/>
  <c r="L30" i="4"/>
  <c r="K30" i="4"/>
  <c r="J30" i="4"/>
  <c r="I30" i="4"/>
  <c r="M30" i="4" s="1"/>
  <c r="H30" i="4"/>
  <c r="G30" i="4"/>
  <c r="F30" i="4"/>
  <c r="Z29" i="4"/>
  <c r="X29" i="4"/>
  <c r="W29" i="4"/>
  <c r="AB29" i="4" s="1"/>
  <c r="V29" i="4"/>
  <c r="AA29" i="4" s="1"/>
  <c r="U29" i="4"/>
  <c r="T29" i="4"/>
  <c r="S29" i="4"/>
  <c r="AC29" i="4" s="1"/>
  <c r="R29" i="4"/>
  <c r="Q29" i="4"/>
  <c r="P29" i="4"/>
  <c r="O29" i="4"/>
  <c r="Y29" i="4" s="1"/>
  <c r="N29" i="4"/>
  <c r="L29" i="4"/>
  <c r="K29" i="4" s="1"/>
  <c r="J29" i="4"/>
  <c r="I29" i="4"/>
  <c r="M29" i="4" s="1"/>
  <c r="H29" i="4"/>
  <c r="G29" i="4" s="1"/>
  <c r="F29" i="4"/>
  <c r="X28" i="4"/>
  <c r="W28" i="4"/>
  <c r="V28" i="4"/>
  <c r="AA28" i="4" s="1"/>
  <c r="U28" i="4"/>
  <c r="T28" i="4"/>
  <c r="S28" i="4"/>
  <c r="R28" i="4"/>
  <c r="AB28" i="4" s="1"/>
  <c r="Q28" i="4"/>
  <c r="P28" i="4"/>
  <c r="Z28" i="4" s="1"/>
  <c r="O28" i="4"/>
  <c r="N28" i="4"/>
  <c r="L28" i="4"/>
  <c r="K28" i="4"/>
  <c r="J28" i="4"/>
  <c r="I28" i="4"/>
  <c r="M28" i="4" s="1"/>
  <c r="H28" i="4"/>
  <c r="G28" i="4"/>
  <c r="F28" i="4"/>
  <c r="AB27" i="4"/>
  <c r="Z27" i="4"/>
  <c r="X27" i="4"/>
  <c r="W27" i="4"/>
  <c r="V27" i="4"/>
  <c r="AA27" i="4" s="1"/>
  <c r="U27" i="4"/>
  <c r="T27" i="4"/>
  <c r="S27" i="4"/>
  <c r="AC27" i="4" s="1"/>
  <c r="R27" i="4"/>
  <c r="Q27" i="4"/>
  <c r="P27" i="4"/>
  <c r="O27" i="4"/>
  <c r="Y27" i="4" s="1"/>
  <c r="N27" i="4"/>
  <c r="L27" i="4"/>
  <c r="J27" i="4"/>
  <c r="I27" i="4"/>
  <c r="M27" i="4" s="1"/>
  <c r="H27" i="4"/>
  <c r="G27" i="4" s="1"/>
  <c r="F27" i="4"/>
  <c r="X26" i="4"/>
  <c r="W26" i="4"/>
  <c r="V26" i="4"/>
  <c r="AA26" i="4" s="1"/>
  <c r="U26" i="4"/>
  <c r="T26" i="4"/>
  <c r="S26" i="4"/>
  <c r="R26" i="4"/>
  <c r="AB26" i="4" s="1"/>
  <c r="Q26" i="4"/>
  <c r="P26" i="4"/>
  <c r="Z26" i="4" s="1"/>
  <c r="O26" i="4"/>
  <c r="N26" i="4"/>
  <c r="L26" i="4"/>
  <c r="K26" i="4"/>
  <c r="J26" i="4"/>
  <c r="I26" i="4"/>
  <c r="M26" i="4" s="1"/>
  <c r="H26" i="4"/>
  <c r="G26" i="4"/>
  <c r="F26" i="4"/>
  <c r="Z25" i="4"/>
  <c r="X25" i="4"/>
  <c r="W25" i="4"/>
  <c r="AB25" i="4" s="1"/>
  <c r="V25" i="4"/>
  <c r="AA25" i="4" s="1"/>
  <c r="U25" i="4"/>
  <c r="T25" i="4"/>
  <c r="S25" i="4"/>
  <c r="AC25" i="4" s="1"/>
  <c r="R25" i="4"/>
  <c r="Q25" i="4"/>
  <c r="P25" i="4"/>
  <c r="O25" i="4"/>
  <c r="Y25" i="4" s="1"/>
  <c r="N25" i="4"/>
  <c r="L25" i="4"/>
  <c r="K25" i="4" s="1"/>
  <c r="J25" i="4"/>
  <c r="I25" i="4"/>
  <c r="M25" i="4" s="1"/>
  <c r="H25" i="4"/>
  <c r="G25" i="4" s="1"/>
  <c r="F25" i="4"/>
  <c r="X24" i="4"/>
  <c r="W24" i="4"/>
  <c r="V24" i="4"/>
  <c r="AA24" i="4" s="1"/>
  <c r="U24" i="4"/>
  <c r="T24" i="4"/>
  <c r="S24" i="4"/>
  <c r="R24" i="4"/>
  <c r="AB24" i="4" s="1"/>
  <c r="Q24" i="4"/>
  <c r="P24" i="4"/>
  <c r="Z24" i="4" s="1"/>
  <c r="O24" i="4"/>
  <c r="N24" i="4"/>
  <c r="L24" i="4"/>
  <c r="K24" i="4"/>
  <c r="J24" i="4"/>
  <c r="I24" i="4"/>
  <c r="M24" i="4" s="1"/>
  <c r="H24" i="4"/>
  <c r="G24" i="4"/>
  <c r="F24" i="4"/>
  <c r="AB23" i="4"/>
  <c r="Z23" i="4"/>
  <c r="X23" i="4"/>
  <c r="W23" i="4"/>
  <c r="V23" i="4"/>
  <c r="AA23" i="4" s="1"/>
  <c r="U23" i="4"/>
  <c r="T23" i="4"/>
  <c r="S23" i="4"/>
  <c r="AC23" i="4" s="1"/>
  <c r="R23" i="4"/>
  <c r="Q23" i="4"/>
  <c r="P23" i="4"/>
  <c r="O23" i="4"/>
  <c r="Y23" i="4" s="1"/>
  <c r="N23" i="4"/>
  <c r="L23" i="4"/>
  <c r="J23" i="4"/>
  <c r="I23" i="4"/>
  <c r="M23" i="4" s="1"/>
  <c r="H23" i="4"/>
  <c r="G23" i="4" s="1"/>
  <c r="F23" i="4"/>
  <c r="X22" i="4"/>
  <c r="W22" i="4"/>
  <c r="V22" i="4"/>
  <c r="AA22" i="4" s="1"/>
  <c r="U22" i="4"/>
  <c r="T22" i="4"/>
  <c r="S22" i="4"/>
  <c r="R22" i="4"/>
  <c r="AB22" i="4" s="1"/>
  <c r="Q22" i="4"/>
  <c r="P22" i="4"/>
  <c r="Z22" i="4" s="1"/>
  <c r="O22" i="4"/>
  <c r="N22" i="4"/>
  <c r="L22" i="4"/>
  <c r="K22" i="4"/>
  <c r="J22" i="4"/>
  <c r="I22" i="4"/>
  <c r="M22" i="4" s="1"/>
  <c r="H22" i="4"/>
  <c r="G22" i="4"/>
  <c r="F22" i="4"/>
  <c r="Z21" i="4"/>
  <c r="X21" i="4"/>
  <c r="W21" i="4"/>
  <c r="AB21" i="4" s="1"/>
  <c r="V21" i="4"/>
  <c r="AA21" i="4" s="1"/>
  <c r="U21" i="4"/>
  <c r="T21" i="4"/>
  <c r="S21" i="4"/>
  <c r="AC21" i="4" s="1"/>
  <c r="R21" i="4"/>
  <c r="Q21" i="4"/>
  <c r="P21" i="4"/>
  <c r="O21" i="4"/>
  <c r="Y21" i="4" s="1"/>
  <c r="N21" i="4"/>
  <c r="L21" i="4"/>
  <c r="K21" i="4" s="1"/>
  <c r="J21" i="4"/>
  <c r="I21" i="4"/>
  <c r="M21" i="4" s="1"/>
  <c r="H21" i="4"/>
  <c r="G21" i="4" s="1"/>
  <c r="F21" i="4"/>
  <c r="X20" i="4"/>
  <c r="W20" i="4"/>
  <c r="V20" i="4"/>
  <c r="AA20" i="4" s="1"/>
  <c r="U20" i="4"/>
  <c r="T20" i="4"/>
  <c r="S20" i="4"/>
  <c r="R20" i="4"/>
  <c r="AB20" i="4" s="1"/>
  <c r="Q20" i="4"/>
  <c r="P20" i="4"/>
  <c r="Z20" i="4" s="1"/>
  <c r="O20" i="4"/>
  <c r="N20" i="4"/>
  <c r="L20" i="4"/>
  <c r="K20" i="4"/>
  <c r="J20" i="4"/>
  <c r="I20" i="4"/>
  <c r="M20" i="4" s="1"/>
  <c r="H20" i="4"/>
  <c r="G20" i="4"/>
  <c r="F20" i="4"/>
  <c r="AB19" i="4"/>
  <c r="Z19" i="4"/>
  <c r="X19" i="4"/>
  <c r="W19" i="4"/>
  <c r="V19" i="4"/>
  <c r="AA19" i="4" s="1"/>
  <c r="U19" i="4"/>
  <c r="T19" i="4"/>
  <c r="S19" i="4"/>
  <c r="AC19" i="4" s="1"/>
  <c r="R19" i="4"/>
  <c r="Q19" i="4"/>
  <c r="P19" i="4"/>
  <c r="O19" i="4"/>
  <c r="Y19" i="4" s="1"/>
  <c r="N19" i="4"/>
  <c r="L19" i="4"/>
  <c r="J19" i="4"/>
  <c r="I19" i="4"/>
  <c r="M19" i="4" s="1"/>
  <c r="H19" i="4"/>
  <c r="G19" i="4" s="1"/>
  <c r="F19" i="4"/>
  <c r="X18" i="4"/>
  <c r="W18" i="4"/>
  <c r="V18" i="4"/>
  <c r="AA18" i="4" s="1"/>
  <c r="U18" i="4"/>
  <c r="T18" i="4"/>
  <c r="S18" i="4"/>
  <c r="R18" i="4"/>
  <c r="AB18" i="4" s="1"/>
  <c r="Q18" i="4"/>
  <c r="P18" i="4"/>
  <c r="Z18" i="4" s="1"/>
  <c r="O18" i="4"/>
  <c r="N18" i="4"/>
  <c r="L18" i="4"/>
  <c r="K18" i="4"/>
  <c r="J18" i="4"/>
  <c r="I18" i="4"/>
  <c r="M18" i="4" s="1"/>
  <c r="H18" i="4"/>
  <c r="G18" i="4"/>
  <c r="F18" i="4"/>
  <c r="Z17" i="4"/>
  <c r="X17" i="4"/>
  <c r="W17" i="4"/>
  <c r="AB17" i="4" s="1"/>
  <c r="V17" i="4"/>
  <c r="AA17" i="4" s="1"/>
  <c r="U17" i="4"/>
  <c r="T17" i="4"/>
  <c r="S17" i="4"/>
  <c r="AC17" i="4" s="1"/>
  <c r="R17" i="4"/>
  <c r="Q17" i="4"/>
  <c r="P17" i="4"/>
  <c r="O17" i="4"/>
  <c r="Y17" i="4" s="1"/>
  <c r="N17" i="4"/>
  <c r="L17" i="4"/>
  <c r="K17" i="4" s="1"/>
  <c r="J17" i="4"/>
  <c r="I17" i="4"/>
  <c r="M17" i="4" s="1"/>
  <c r="H17" i="4"/>
  <c r="G17" i="4" s="1"/>
  <c r="F17" i="4"/>
  <c r="X16" i="4"/>
  <c r="W16" i="4"/>
  <c r="V16" i="4"/>
  <c r="AA16" i="4" s="1"/>
  <c r="U16" i="4"/>
  <c r="T16" i="4"/>
  <c r="S16" i="4"/>
  <c r="R16" i="4"/>
  <c r="AB16" i="4" s="1"/>
  <c r="Q16" i="4"/>
  <c r="P16" i="4"/>
  <c r="Z16" i="4" s="1"/>
  <c r="O16" i="4"/>
  <c r="N16" i="4"/>
  <c r="L16" i="4"/>
  <c r="K16" i="4"/>
  <c r="J16" i="4"/>
  <c r="I16" i="4"/>
  <c r="M16" i="4" s="1"/>
  <c r="H16" i="4"/>
  <c r="G16" i="4"/>
  <c r="F16" i="4"/>
  <c r="AB15" i="4"/>
  <c r="Z15" i="4"/>
  <c r="X15" i="4"/>
  <c r="W15" i="4"/>
  <c r="V15" i="4"/>
  <c r="AA15" i="4" s="1"/>
  <c r="U15" i="4"/>
  <c r="T15" i="4"/>
  <c r="S15" i="4"/>
  <c r="AC15" i="4" s="1"/>
  <c r="R15" i="4"/>
  <c r="Q15" i="4"/>
  <c r="P15" i="4"/>
  <c r="O15" i="4"/>
  <c r="Y15" i="4" s="1"/>
  <c r="N15" i="4"/>
  <c r="L15" i="4"/>
  <c r="J15" i="4"/>
  <c r="I15" i="4"/>
  <c r="M15" i="4" s="1"/>
  <c r="H15" i="4"/>
  <c r="G15" i="4" s="1"/>
  <c r="F15" i="4"/>
  <c r="X14" i="4"/>
  <c r="W14" i="4"/>
  <c r="V14" i="4"/>
  <c r="AA14" i="4" s="1"/>
  <c r="U14" i="4"/>
  <c r="T14" i="4"/>
  <c r="S14" i="4"/>
  <c r="R14" i="4"/>
  <c r="AB14" i="4" s="1"/>
  <c r="Q14" i="4"/>
  <c r="P14" i="4"/>
  <c r="Z14" i="4" s="1"/>
  <c r="O14" i="4"/>
  <c r="N14" i="4"/>
  <c r="L14" i="4"/>
  <c r="K14" i="4"/>
  <c r="J14" i="4"/>
  <c r="I14" i="4"/>
  <c r="M14" i="4" s="1"/>
  <c r="H14" i="4"/>
  <c r="G14" i="4"/>
  <c r="F14" i="4"/>
  <c r="Z13" i="4"/>
  <c r="X13" i="4"/>
  <c r="W13" i="4"/>
  <c r="AB13" i="4" s="1"/>
  <c r="V13" i="4"/>
  <c r="AA13" i="4" s="1"/>
  <c r="U13" i="4"/>
  <c r="T13" i="4"/>
  <c r="S13" i="4"/>
  <c r="AC13" i="4" s="1"/>
  <c r="R13" i="4"/>
  <c r="Q13" i="4"/>
  <c r="P13" i="4"/>
  <c r="O13" i="4"/>
  <c r="Y13" i="4" s="1"/>
  <c r="N13" i="4"/>
  <c r="L13" i="4"/>
  <c r="K13" i="4" s="1"/>
  <c r="J13" i="4"/>
  <c r="I13" i="4"/>
  <c r="M13" i="4" s="1"/>
  <c r="H13" i="4"/>
  <c r="G13" i="4" s="1"/>
  <c r="F13" i="4"/>
  <c r="X12" i="4"/>
  <c r="W12" i="4"/>
  <c r="V12" i="4"/>
  <c r="AA12" i="4" s="1"/>
  <c r="U12" i="4"/>
  <c r="T12" i="4"/>
  <c r="S12" i="4"/>
  <c r="R12" i="4"/>
  <c r="AB12" i="4" s="1"/>
  <c r="Q12" i="4"/>
  <c r="P12" i="4"/>
  <c r="Z12" i="4" s="1"/>
  <c r="O12" i="4"/>
  <c r="N12" i="4"/>
  <c r="L12" i="4"/>
  <c r="K12" i="4"/>
  <c r="J12" i="4"/>
  <c r="I12" i="4"/>
  <c r="M12" i="4" s="1"/>
  <c r="H12" i="4"/>
  <c r="G12" i="4"/>
  <c r="F12" i="4"/>
  <c r="AB11" i="4"/>
  <c r="Z11" i="4"/>
  <c r="X11" i="4"/>
  <c r="W11" i="4"/>
  <c r="V11" i="4"/>
  <c r="AA11" i="4" s="1"/>
  <c r="U11" i="4"/>
  <c r="T11" i="4"/>
  <c r="S11" i="4"/>
  <c r="AC11" i="4" s="1"/>
  <c r="R11" i="4"/>
  <c r="Q11" i="4"/>
  <c r="P11" i="4"/>
  <c r="O11" i="4"/>
  <c r="Y11" i="4" s="1"/>
  <c r="N11" i="4"/>
  <c r="L11" i="4"/>
  <c r="J11" i="4"/>
  <c r="I11" i="4"/>
  <c r="M11" i="4" s="1"/>
  <c r="H11" i="4"/>
  <c r="G11" i="4" s="1"/>
  <c r="F11" i="4"/>
  <c r="X10" i="4"/>
  <c r="W10" i="4"/>
  <c r="V10" i="4"/>
  <c r="AA10" i="4" s="1"/>
  <c r="U10" i="4"/>
  <c r="T10" i="4"/>
  <c r="S10" i="4"/>
  <c r="R10" i="4"/>
  <c r="AB10" i="4" s="1"/>
  <c r="Q10" i="4"/>
  <c r="P10" i="4"/>
  <c r="O10" i="4"/>
  <c r="N10" i="4"/>
  <c r="L10" i="4"/>
  <c r="K10" i="4"/>
  <c r="J10" i="4"/>
  <c r="I10" i="4"/>
  <c r="M10" i="4" s="1"/>
  <c r="H10" i="4"/>
  <c r="G10" i="4"/>
  <c r="F10" i="4"/>
  <c r="Z9" i="4"/>
  <c r="X9" i="4"/>
  <c r="W9" i="4"/>
  <c r="AB9" i="4" s="1"/>
  <c r="V9" i="4"/>
  <c r="AA9" i="4" s="1"/>
  <c r="U9" i="4"/>
  <c r="T9" i="4"/>
  <c r="S9" i="4"/>
  <c r="AC9" i="4" s="1"/>
  <c r="R9" i="4"/>
  <c r="Q9" i="4"/>
  <c r="P9" i="4"/>
  <c r="O9" i="4"/>
  <c r="Y9" i="4" s="1"/>
  <c r="N9" i="4"/>
  <c r="L9" i="4"/>
  <c r="K9" i="4" s="1"/>
  <c r="J9" i="4"/>
  <c r="I9" i="4"/>
  <c r="M9" i="4" s="1"/>
  <c r="H9" i="4"/>
  <c r="G9" i="4" s="1"/>
  <c r="F9" i="4"/>
  <c r="X8" i="4"/>
  <c r="W8" i="4"/>
  <c r="V8" i="4"/>
  <c r="U8" i="4"/>
  <c r="T8" i="4"/>
  <c r="T6" i="4" s="1"/>
  <c r="S8" i="4"/>
  <c r="R8" i="4"/>
  <c r="Q8" i="4"/>
  <c r="P8" i="4"/>
  <c r="Z8" i="4" s="1"/>
  <c r="O8" i="4"/>
  <c r="N8" i="4"/>
  <c r="L8" i="4"/>
  <c r="K8" i="4"/>
  <c r="J8" i="4"/>
  <c r="I8" i="4"/>
  <c r="M8" i="4" s="1"/>
  <c r="H8" i="4"/>
  <c r="G8" i="4"/>
  <c r="F8" i="4"/>
  <c r="AB7" i="4"/>
  <c r="Z7" i="4"/>
  <c r="X7" i="4"/>
  <c r="W7" i="4"/>
  <c r="V7" i="4"/>
  <c r="AA7" i="4" s="1"/>
  <c r="U7" i="4"/>
  <c r="T7" i="4"/>
  <c r="S7" i="4"/>
  <c r="AC7" i="4" s="1"/>
  <c r="R7" i="4"/>
  <c r="Q7" i="4"/>
  <c r="P7" i="4"/>
  <c r="O7" i="4"/>
  <c r="N7" i="4"/>
  <c r="L7" i="4"/>
  <c r="J7" i="4"/>
  <c r="I7" i="4"/>
  <c r="M7" i="4" s="1"/>
  <c r="H7" i="4"/>
  <c r="F7" i="4"/>
  <c r="X6" i="4"/>
  <c r="I6" i="4"/>
  <c r="X391" i="3"/>
  <c r="V391" i="3"/>
  <c r="AA391" i="3" s="1"/>
  <c r="U391" i="3"/>
  <c r="T391" i="3"/>
  <c r="S391" i="3"/>
  <c r="R391" i="3"/>
  <c r="W391" i="3" s="1"/>
  <c r="Q391" i="3"/>
  <c r="P391" i="3"/>
  <c r="Z391" i="3" s="1"/>
  <c r="O391" i="3"/>
  <c r="N391" i="3"/>
  <c r="M391" i="3"/>
  <c r="K391" i="3"/>
  <c r="J391" i="3"/>
  <c r="I391" i="3"/>
  <c r="H391" i="3"/>
  <c r="G391" i="3"/>
  <c r="F391" i="3"/>
  <c r="AA390" i="3"/>
  <c r="X390" i="3"/>
  <c r="W390" i="3"/>
  <c r="V390" i="3"/>
  <c r="U390" i="3"/>
  <c r="T390" i="3"/>
  <c r="S390" i="3"/>
  <c r="R390" i="3"/>
  <c r="Q390" i="3"/>
  <c r="P390" i="3"/>
  <c r="Z390" i="3" s="1"/>
  <c r="O390" i="3"/>
  <c r="Y390" i="3" s="1"/>
  <c r="N390" i="3"/>
  <c r="M390" i="3"/>
  <c r="K390" i="3"/>
  <c r="J390" i="3"/>
  <c r="I390" i="3"/>
  <c r="H390" i="3"/>
  <c r="G390" i="3"/>
  <c r="F390" i="3"/>
  <c r="X389" i="3"/>
  <c r="V389" i="3"/>
  <c r="U389" i="3"/>
  <c r="Z389" i="3" s="1"/>
  <c r="T389" i="3"/>
  <c r="Y389" i="3" s="1"/>
  <c r="S389" i="3"/>
  <c r="R389" i="3"/>
  <c r="Q389" i="3"/>
  <c r="AA389" i="3" s="1"/>
  <c r="P389" i="3"/>
  <c r="O389" i="3"/>
  <c r="N389" i="3"/>
  <c r="M389" i="3"/>
  <c r="W389" i="3" s="1"/>
  <c r="J389" i="3"/>
  <c r="I389" i="3"/>
  <c r="K389" i="3" s="1"/>
  <c r="H389" i="3"/>
  <c r="G389" i="3" s="1"/>
  <c r="F389" i="3"/>
  <c r="W388" i="3"/>
  <c r="V388" i="3"/>
  <c r="U388" i="3"/>
  <c r="Z388" i="3" s="1"/>
  <c r="T388" i="3"/>
  <c r="S388" i="3"/>
  <c r="R388" i="3"/>
  <c r="Q388" i="3"/>
  <c r="AA388" i="3" s="1"/>
  <c r="P388" i="3"/>
  <c r="O388" i="3"/>
  <c r="Y388" i="3" s="1"/>
  <c r="N388" i="3"/>
  <c r="M388" i="3"/>
  <c r="J388" i="3"/>
  <c r="I388" i="3"/>
  <c r="K388" i="3" s="1"/>
  <c r="H388" i="3"/>
  <c r="F388" i="3"/>
  <c r="Z387" i="3"/>
  <c r="W387" i="3"/>
  <c r="V387" i="3"/>
  <c r="AA387" i="3" s="1"/>
  <c r="U387" i="3"/>
  <c r="T387" i="3"/>
  <c r="S387" i="3"/>
  <c r="X387" i="3" s="1"/>
  <c r="R387" i="3"/>
  <c r="Q387" i="3"/>
  <c r="P387" i="3"/>
  <c r="O387" i="3"/>
  <c r="Y387" i="3" s="1"/>
  <c r="N387" i="3"/>
  <c r="M387" i="3"/>
  <c r="K387" i="3"/>
  <c r="J387" i="3"/>
  <c r="I387" i="3"/>
  <c r="H387" i="3"/>
  <c r="G387" i="3"/>
  <c r="F387" i="3"/>
  <c r="Y386" i="3"/>
  <c r="V386" i="3"/>
  <c r="U386" i="3"/>
  <c r="T386" i="3"/>
  <c r="S386" i="3"/>
  <c r="X386" i="3" s="1"/>
  <c r="R386" i="3"/>
  <c r="Q386" i="3"/>
  <c r="AA386" i="3" s="1"/>
  <c r="P386" i="3"/>
  <c r="O386" i="3"/>
  <c r="N386" i="3"/>
  <c r="M386" i="3"/>
  <c r="W386" i="3" s="1"/>
  <c r="K386" i="3"/>
  <c r="J386" i="3"/>
  <c r="I386" i="3"/>
  <c r="H386" i="3"/>
  <c r="G386" i="3" s="1"/>
  <c r="F386" i="3"/>
  <c r="V385" i="3"/>
  <c r="U385" i="3"/>
  <c r="T385" i="3"/>
  <c r="Y385" i="3" s="1"/>
  <c r="S385" i="3"/>
  <c r="R385" i="3"/>
  <c r="Q385" i="3"/>
  <c r="P385" i="3"/>
  <c r="Z385" i="3" s="1"/>
  <c r="O385" i="3"/>
  <c r="N385" i="3"/>
  <c r="X385" i="3" s="1"/>
  <c r="M385" i="3"/>
  <c r="K385" i="3"/>
  <c r="J385" i="3"/>
  <c r="I385" i="3"/>
  <c r="H385" i="3"/>
  <c r="G385" i="3"/>
  <c r="F385" i="3"/>
  <c r="Y384" i="3"/>
  <c r="V384" i="3"/>
  <c r="AA384" i="3" s="1"/>
  <c r="U384" i="3"/>
  <c r="Z384" i="3" s="1"/>
  <c r="T384" i="3"/>
  <c r="S384" i="3"/>
  <c r="R384" i="3"/>
  <c r="W384" i="3" s="1"/>
  <c r="Q384" i="3"/>
  <c r="P384" i="3"/>
  <c r="O384" i="3"/>
  <c r="N384" i="3"/>
  <c r="X384" i="3" s="1"/>
  <c r="M384" i="3"/>
  <c r="J384" i="3"/>
  <c r="I384" i="3"/>
  <c r="K384" i="3" s="1"/>
  <c r="H384" i="3"/>
  <c r="G384" i="3" s="1"/>
  <c r="F384" i="3"/>
  <c r="V383" i="3"/>
  <c r="AA383" i="3" s="1"/>
  <c r="U383" i="3"/>
  <c r="T383" i="3"/>
  <c r="S383" i="3"/>
  <c r="R383" i="3"/>
  <c r="W383" i="3" s="1"/>
  <c r="Q383" i="3"/>
  <c r="P383" i="3"/>
  <c r="Z383" i="3" s="1"/>
  <c r="O383" i="3"/>
  <c r="N383" i="3"/>
  <c r="X383" i="3" s="1"/>
  <c r="M383" i="3"/>
  <c r="J383" i="3"/>
  <c r="I383" i="3"/>
  <c r="H383" i="3"/>
  <c r="F383" i="3"/>
  <c r="AA382" i="3"/>
  <c r="X382" i="3"/>
  <c r="V382" i="3"/>
  <c r="U382" i="3"/>
  <c r="T382" i="3"/>
  <c r="Y382" i="3" s="1"/>
  <c r="S382" i="3"/>
  <c r="R382" i="3"/>
  <c r="Q382" i="3"/>
  <c r="P382" i="3"/>
  <c r="Z382" i="3" s="1"/>
  <c r="O382" i="3"/>
  <c r="N382" i="3"/>
  <c r="M382" i="3"/>
  <c r="W382" i="3" s="1"/>
  <c r="K382" i="3"/>
  <c r="J382" i="3"/>
  <c r="I382" i="3"/>
  <c r="H382" i="3"/>
  <c r="G382" i="3"/>
  <c r="F382" i="3"/>
  <c r="Z381" i="3"/>
  <c r="X381" i="3"/>
  <c r="V381" i="3"/>
  <c r="U381" i="3"/>
  <c r="T381" i="3"/>
  <c r="Y381" i="3" s="1"/>
  <c r="S381" i="3"/>
  <c r="R381" i="3"/>
  <c r="Q381" i="3"/>
  <c r="AA381" i="3" s="1"/>
  <c r="P381" i="3"/>
  <c r="O381" i="3"/>
  <c r="N381" i="3"/>
  <c r="M381" i="3"/>
  <c r="W381" i="3" s="1"/>
  <c r="K381" i="3"/>
  <c r="J381" i="3"/>
  <c r="I381" i="3"/>
  <c r="H381" i="3"/>
  <c r="G381" i="3" s="1"/>
  <c r="F381" i="3"/>
  <c r="Z380" i="3"/>
  <c r="V380" i="3"/>
  <c r="U380" i="3"/>
  <c r="T380" i="3"/>
  <c r="S380" i="3"/>
  <c r="R380" i="3"/>
  <c r="Q380" i="3"/>
  <c r="AA380" i="3" s="1"/>
  <c r="P380" i="3"/>
  <c r="O380" i="3"/>
  <c r="Y380" i="3" s="1"/>
  <c r="N380" i="3"/>
  <c r="M380" i="3"/>
  <c r="W380" i="3" s="1"/>
  <c r="J380" i="3"/>
  <c r="I380" i="3"/>
  <c r="K380" i="3" s="1"/>
  <c r="H380" i="3"/>
  <c r="F380" i="3"/>
  <c r="Z379" i="3"/>
  <c r="W379" i="3"/>
  <c r="V379" i="3"/>
  <c r="AA379" i="3" s="1"/>
  <c r="U379" i="3"/>
  <c r="T379" i="3"/>
  <c r="S379" i="3"/>
  <c r="R379" i="3"/>
  <c r="Q379" i="3"/>
  <c r="P379" i="3"/>
  <c r="O379" i="3"/>
  <c r="Y379" i="3" s="1"/>
  <c r="N379" i="3"/>
  <c r="X379" i="3" s="1"/>
  <c r="M379" i="3"/>
  <c r="J379" i="3"/>
  <c r="I379" i="3"/>
  <c r="K379" i="3" s="1"/>
  <c r="H379" i="3"/>
  <c r="F379" i="3"/>
  <c r="W378" i="3"/>
  <c r="V378" i="3"/>
  <c r="U378" i="3"/>
  <c r="T378" i="3"/>
  <c r="S378" i="3"/>
  <c r="X378" i="3" s="1"/>
  <c r="R378" i="3"/>
  <c r="Q378" i="3"/>
  <c r="AA378" i="3" s="1"/>
  <c r="P378" i="3"/>
  <c r="O378" i="3"/>
  <c r="Y378" i="3" s="1"/>
  <c r="N378" i="3"/>
  <c r="M378" i="3"/>
  <c r="K378" i="3"/>
  <c r="J378" i="3"/>
  <c r="I378" i="3"/>
  <c r="H378" i="3"/>
  <c r="G378" i="3" s="1"/>
  <c r="F378" i="3"/>
  <c r="V377" i="3"/>
  <c r="U377" i="3"/>
  <c r="T377" i="3"/>
  <c r="Y377" i="3" s="1"/>
  <c r="S377" i="3"/>
  <c r="R377" i="3"/>
  <c r="Q377" i="3"/>
  <c r="P377" i="3"/>
  <c r="Z377" i="3" s="1"/>
  <c r="O377" i="3"/>
  <c r="N377" i="3"/>
  <c r="X377" i="3" s="1"/>
  <c r="M377" i="3"/>
  <c r="J377" i="3"/>
  <c r="I377" i="3"/>
  <c r="H377" i="3"/>
  <c r="F377" i="3"/>
  <c r="Y376" i="3"/>
  <c r="V376" i="3"/>
  <c r="AA376" i="3" s="1"/>
  <c r="U376" i="3"/>
  <c r="Z376" i="3" s="1"/>
  <c r="T376" i="3"/>
  <c r="S376" i="3"/>
  <c r="R376" i="3"/>
  <c r="Q376" i="3"/>
  <c r="P376" i="3"/>
  <c r="O376" i="3"/>
  <c r="N376" i="3"/>
  <c r="X376" i="3" s="1"/>
  <c r="M376" i="3"/>
  <c r="J376" i="3"/>
  <c r="I376" i="3"/>
  <c r="K376" i="3" s="1"/>
  <c r="H376" i="3"/>
  <c r="G376" i="3" s="1"/>
  <c r="F376" i="3"/>
  <c r="X375" i="3"/>
  <c r="V375" i="3"/>
  <c r="AA375" i="3" s="1"/>
  <c r="U375" i="3"/>
  <c r="T375" i="3"/>
  <c r="S375" i="3"/>
  <c r="R375" i="3"/>
  <c r="W375" i="3" s="1"/>
  <c r="Q375" i="3"/>
  <c r="P375" i="3"/>
  <c r="Z375" i="3" s="1"/>
  <c r="O375" i="3"/>
  <c r="N375" i="3"/>
  <c r="M375" i="3"/>
  <c r="K375" i="3"/>
  <c r="J375" i="3"/>
  <c r="I375" i="3"/>
  <c r="H375" i="3"/>
  <c r="G375" i="3"/>
  <c r="F375" i="3"/>
  <c r="AA374" i="3"/>
  <c r="X374" i="3"/>
  <c r="W374" i="3"/>
  <c r="V374" i="3"/>
  <c r="U374" i="3"/>
  <c r="T374" i="3"/>
  <c r="S374" i="3"/>
  <c r="R374" i="3"/>
  <c r="Q374" i="3"/>
  <c r="P374" i="3"/>
  <c r="Z374" i="3" s="1"/>
  <c r="O374" i="3"/>
  <c r="N374" i="3"/>
  <c r="M374" i="3"/>
  <c r="K374" i="3"/>
  <c r="J374" i="3"/>
  <c r="I374" i="3"/>
  <c r="H374" i="3"/>
  <c r="G374" i="3"/>
  <c r="F374" i="3"/>
  <c r="X373" i="3"/>
  <c r="V373" i="3"/>
  <c r="U373" i="3"/>
  <c r="Z373" i="3" s="1"/>
  <c r="T373" i="3"/>
  <c r="Y373" i="3" s="1"/>
  <c r="S373" i="3"/>
  <c r="R373" i="3"/>
  <c r="Q373" i="3"/>
  <c r="AA373" i="3" s="1"/>
  <c r="P373" i="3"/>
  <c r="O373" i="3"/>
  <c r="N373" i="3"/>
  <c r="M373" i="3"/>
  <c r="W373" i="3" s="1"/>
  <c r="J373" i="3"/>
  <c r="I373" i="3"/>
  <c r="K373" i="3" s="1"/>
  <c r="H373" i="3"/>
  <c r="G373" i="3" s="1"/>
  <c r="F373" i="3"/>
  <c r="W372" i="3"/>
  <c r="V372" i="3"/>
  <c r="U372" i="3"/>
  <c r="Z372" i="3" s="1"/>
  <c r="T372" i="3"/>
  <c r="S372" i="3"/>
  <c r="R372" i="3"/>
  <c r="Q372" i="3"/>
  <c r="AA372" i="3" s="1"/>
  <c r="P372" i="3"/>
  <c r="O372" i="3"/>
  <c r="Y372" i="3" s="1"/>
  <c r="N372" i="3"/>
  <c r="M372" i="3"/>
  <c r="J372" i="3"/>
  <c r="I372" i="3"/>
  <c r="K372" i="3" s="1"/>
  <c r="H372" i="3"/>
  <c r="F372" i="3"/>
  <c r="Z371" i="3"/>
  <c r="W371" i="3"/>
  <c r="V371" i="3"/>
  <c r="AA371" i="3" s="1"/>
  <c r="U371" i="3"/>
  <c r="T371" i="3"/>
  <c r="S371" i="3"/>
  <c r="X371" i="3" s="1"/>
  <c r="R371" i="3"/>
  <c r="Q371" i="3"/>
  <c r="P371" i="3"/>
  <c r="O371" i="3"/>
  <c r="Y371" i="3" s="1"/>
  <c r="N371" i="3"/>
  <c r="M371" i="3"/>
  <c r="K371" i="3"/>
  <c r="J371" i="3"/>
  <c r="I371" i="3"/>
  <c r="H371" i="3"/>
  <c r="G371" i="3"/>
  <c r="F371" i="3"/>
  <c r="Y370" i="3"/>
  <c r="V370" i="3"/>
  <c r="U370" i="3"/>
  <c r="T370" i="3"/>
  <c r="S370" i="3"/>
  <c r="X370" i="3" s="1"/>
  <c r="R370" i="3"/>
  <c r="Q370" i="3"/>
  <c r="AA370" i="3" s="1"/>
  <c r="P370" i="3"/>
  <c r="O370" i="3"/>
  <c r="N370" i="3"/>
  <c r="M370" i="3"/>
  <c r="W370" i="3" s="1"/>
  <c r="K370" i="3"/>
  <c r="J370" i="3"/>
  <c r="I370" i="3"/>
  <c r="H370" i="3"/>
  <c r="G370" i="3" s="1"/>
  <c r="F370" i="3"/>
  <c r="Y369" i="3"/>
  <c r="V369" i="3"/>
  <c r="U369" i="3"/>
  <c r="T369" i="3"/>
  <c r="S369" i="3"/>
  <c r="R369" i="3"/>
  <c r="Q369" i="3"/>
  <c r="P369" i="3"/>
  <c r="Z369" i="3" s="1"/>
  <c r="O369" i="3"/>
  <c r="N369" i="3"/>
  <c r="X369" i="3" s="1"/>
  <c r="M369" i="3"/>
  <c r="K369" i="3"/>
  <c r="J369" i="3"/>
  <c r="I369" i="3"/>
  <c r="H369" i="3"/>
  <c r="G369" i="3"/>
  <c r="F369" i="3"/>
  <c r="Y368" i="3"/>
  <c r="V368" i="3"/>
  <c r="AA368" i="3" s="1"/>
  <c r="U368" i="3"/>
  <c r="Z368" i="3" s="1"/>
  <c r="T368" i="3"/>
  <c r="S368" i="3"/>
  <c r="R368" i="3"/>
  <c r="W368" i="3" s="1"/>
  <c r="Q368" i="3"/>
  <c r="P368" i="3"/>
  <c r="O368" i="3"/>
  <c r="N368" i="3"/>
  <c r="X368" i="3" s="1"/>
  <c r="M368" i="3"/>
  <c r="J368" i="3"/>
  <c r="I368" i="3"/>
  <c r="K368" i="3" s="1"/>
  <c r="H368" i="3"/>
  <c r="G368" i="3" s="1"/>
  <c r="F368" i="3"/>
  <c r="AA367" i="3"/>
  <c r="V367" i="3"/>
  <c r="U367" i="3"/>
  <c r="T367" i="3"/>
  <c r="S367" i="3"/>
  <c r="R367" i="3"/>
  <c r="W367" i="3" s="1"/>
  <c r="Q367" i="3"/>
  <c r="P367" i="3"/>
  <c r="Z367" i="3" s="1"/>
  <c r="O367" i="3"/>
  <c r="N367" i="3"/>
  <c r="X367" i="3" s="1"/>
  <c r="M367" i="3"/>
  <c r="J367" i="3"/>
  <c r="I367" i="3"/>
  <c r="H367" i="3"/>
  <c r="F367" i="3"/>
  <c r="AA366" i="3"/>
  <c r="X366" i="3"/>
  <c r="V366" i="3"/>
  <c r="U366" i="3"/>
  <c r="T366" i="3"/>
  <c r="Y366" i="3" s="1"/>
  <c r="S366" i="3"/>
  <c r="R366" i="3"/>
  <c r="Q366" i="3"/>
  <c r="P366" i="3"/>
  <c r="Z366" i="3" s="1"/>
  <c r="O366" i="3"/>
  <c r="N366" i="3"/>
  <c r="M366" i="3"/>
  <c r="W366" i="3" s="1"/>
  <c r="K366" i="3"/>
  <c r="J366" i="3"/>
  <c r="I366" i="3"/>
  <c r="H366" i="3"/>
  <c r="G366" i="3"/>
  <c r="F366" i="3"/>
  <c r="X365" i="3"/>
  <c r="V365" i="3"/>
  <c r="U365" i="3"/>
  <c r="Z365" i="3" s="1"/>
  <c r="T365" i="3"/>
  <c r="Y365" i="3" s="1"/>
  <c r="S365" i="3"/>
  <c r="R365" i="3"/>
  <c r="Q365" i="3"/>
  <c r="AA365" i="3" s="1"/>
  <c r="P365" i="3"/>
  <c r="O365" i="3"/>
  <c r="N365" i="3"/>
  <c r="M365" i="3"/>
  <c r="W365" i="3" s="1"/>
  <c r="K365" i="3"/>
  <c r="J365" i="3"/>
  <c r="I365" i="3"/>
  <c r="H365" i="3"/>
  <c r="G365" i="3" s="1"/>
  <c r="F365" i="3"/>
  <c r="Z364" i="3"/>
  <c r="V364" i="3"/>
  <c r="U364" i="3"/>
  <c r="T364" i="3"/>
  <c r="S364" i="3"/>
  <c r="R364" i="3"/>
  <c r="Q364" i="3"/>
  <c r="AA364" i="3" s="1"/>
  <c r="P364" i="3"/>
  <c r="O364" i="3"/>
  <c r="Y364" i="3" s="1"/>
  <c r="N364" i="3"/>
  <c r="M364" i="3"/>
  <c r="W364" i="3" s="1"/>
  <c r="J364" i="3"/>
  <c r="I364" i="3"/>
  <c r="K364" i="3" s="1"/>
  <c r="H364" i="3"/>
  <c r="F364" i="3"/>
  <c r="Z363" i="3"/>
  <c r="W363" i="3"/>
  <c r="V363" i="3"/>
  <c r="AA363" i="3" s="1"/>
  <c r="U363" i="3"/>
  <c r="T363" i="3"/>
  <c r="S363" i="3"/>
  <c r="R363" i="3"/>
  <c r="Q363" i="3"/>
  <c r="P363" i="3"/>
  <c r="O363" i="3"/>
  <c r="Y363" i="3" s="1"/>
  <c r="N363" i="3"/>
  <c r="M363" i="3"/>
  <c r="J363" i="3"/>
  <c r="I363" i="3"/>
  <c r="K363" i="3" s="1"/>
  <c r="H363" i="3"/>
  <c r="F363" i="3"/>
  <c r="W362" i="3"/>
  <c r="V362" i="3"/>
  <c r="U362" i="3"/>
  <c r="T362" i="3"/>
  <c r="S362" i="3"/>
  <c r="X362" i="3" s="1"/>
  <c r="R362" i="3"/>
  <c r="Q362" i="3"/>
  <c r="AA362" i="3" s="1"/>
  <c r="P362" i="3"/>
  <c r="O362" i="3"/>
  <c r="Y362" i="3" s="1"/>
  <c r="N362" i="3"/>
  <c r="M362" i="3"/>
  <c r="K362" i="3"/>
  <c r="J362" i="3"/>
  <c r="I362" i="3"/>
  <c r="H362" i="3"/>
  <c r="G362" i="3" s="1"/>
  <c r="F362" i="3"/>
  <c r="V361" i="3"/>
  <c r="U361" i="3"/>
  <c r="T361" i="3"/>
  <c r="Y361" i="3" s="1"/>
  <c r="S361" i="3"/>
  <c r="R361" i="3"/>
  <c r="Q361" i="3"/>
  <c r="P361" i="3"/>
  <c r="Z361" i="3" s="1"/>
  <c r="O361" i="3"/>
  <c r="N361" i="3"/>
  <c r="X361" i="3" s="1"/>
  <c r="M361" i="3"/>
  <c r="J361" i="3"/>
  <c r="I361" i="3"/>
  <c r="H361" i="3"/>
  <c r="F361" i="3"/>
  <c r="AA360" i="3"/>
  <c r="Y360" i="3"/>
  <c r="V360" i="3"/>
  <c r="U360" i="3"/>
  <c r="Z360" i="3" s="1"/>
  <c r="T360" i="3"/>
  <c r="S360" i="3"/>
  <c r="R360" i="3"/>
  <c r="Q360" i="3"/>
  <c r="P360" i="3"/>
  <c r="O360" i="3"/>
  <c r="N360" i="3"/>
  <c r="X360" i="3" s="1"/>
  <c r="M360" i="3"/>
  <c r="W360" i="3" s="1"/>
  <c r="J360" i="3"/>
  <c r="I360" i="3"/>
  <c r="K360" i="3" s="1"/>
  <c r="H360" i="3"/>
  <c r="G360" i="3" s="1"/>
  <c r="F360" i="3"/>
  <c r="X359" i="3"/>
  <c r="V359" i="3"/>
  <c r="AA359" i="3" s="1"/>
  <c r="U359" i="3"/>
  <c r="T359" i="3"/>
  <c r="S359" i="3"/>
  <c r="R359" i="3"/>
  <c r="W359" i="3" s="1"/>
  <c r="Q359" i="3"/>
  <c r="P359" i="3"/>
  <c r="Z359" i="3" s="1"/>
  <c r="O359" i="3"/>
  <c r="N359" i="3"/>
  <c r="M359" i="3"/>
  <c r="K359" i="3"/>
  <c r="J359" i="3"/>
  <c r="I359" i="3"/>
  <c r="H359" i="3"/>
  <c r="G359" i="3"/>
  <c r="F359" i="3"/>
  <c r="AA358" i="3"/>
  <c r="X358" i="3"/>
  <c r="W358" i="3"/>
  <c r="V358" i="3"/>
  <c r="U358" i="3"/>
  <c r="T358" i="3"/>
  <c r="S358" i="3"/>
  <c r="R358" i="3"/>
  <c r="Q358" i="3"/>
  <c r="P358" i="3"/>
  <c r="Z358" i="3" s="1"/>
  <c r="O358" i="3"/>
  <c r="Y358" i="3" s="1"/>
  <c r="N358" i="3"/>
  <c r="M358" i="3"/>
  <c r="K358" i="3"/>
  <c r="J358" i="3"/>
  <c r="I358" i="3"/>
  <c r="H358" i="3"/>
  <c r="G358" i="3"/>
  <c r="F358" i="3"/>
  <c r="X357" i="3"/>
  <c r="V357" i="3"/>
  <c r="U357" i="3"/>
  <c r="Z357" i="3" s="1"/>
  <c r="T357" i="3"/>
  <c r="Y357" i="3" s="1"/>
  <c r="S357" i="3"/>
  <c r="R357" i="3"/>
  <c r="Q357" i="3"/>
  <c r="AA357" i="3" s="1"/>
  <c r="P357" i="3"/>
  <c r="O357" i="3"/>
  <c r="N357" i="3"/>
  <c r="M357" i="3"/>
  <c r="W357" i="3" s="1"/>
  <c r="J357" i="3"/>
  <c r="I357" i="3"/>
  <c r="K357" i="3" s="1"/>
  <c r="H357" i="3"/>
  <c r="G357" i="3" s="1"/>
  <c r="F357" i="3"/>
  <c r="W356" i="3"/>
  <c r="V356" i="3"/>
  <c r="U356" i="3"/>
  <c r="Z356" i="3" s="1"/>
  <c r="T356" i="3"/>
  <c r="S356" i="3"/>
  <c r="R356" i="3"/>
  <c r="Q356" i="3"/>
  <c r="AA356" i="3" s="1"/>
  <c r="P356" i="3"/>
  <c r="O356" i="3"/>
  <c r="Y356" i="3" s="1"/>
  <c r="N356" i="3"/>
  <c r="M356" i="3"/>
  <c r="J356" i="3"/>
  <c r="I356" i="3"/>
  <c r="K356" i="3" s="1"/>
  <c r="H356" i="3"/>
  <c r="F356" i="3"/>
  <c r="Z355" i="3"/>
  <c r="W355" i="3"/>
  <c r="V355" i="3"/>
  <c r="AA355" i="3" s="1"/>
  <c r="U355" i="3"/>
  <c r="T355" i="3"/>
  <c r="S355" i="3"/>
  <c r="X355" i="3" s="1"/>
  <c r="R355" i="3"/>
  <c r="Q355" i="3"/>
  <c r="P355" i="3"/>
  <c r="O355" i="3"/>
  <c r="Y355" i="3" s="1"/>
  <c r="N355" i="3"/>
  <c r="M355" i="3"/>
  <c r="K355" i="3"/>
  <c r="J355" i="3"/>
  <c r="I355" i="3"/>
  <c r="H355" i="3"/>
  <c r="G355" i="3"/>
  <c r="F355" i="3"/>
  <c r="Y354" i="3"/>
  <c r="V354" i="3"/>
  <c r="U354" i="3"/>
  <c r="T354" i="3"/>
  <c r="S354" i="3"/>
  <c r="X354" i="3" s="1"/>
  <c r="R354" i="3"/>
  <c r="Q354" i="3"/>
  <c r="AA354" i="3" s="1"/>
  <c r="P354" i="3"/>
  <c r="O354" i="3"/>
  <c r="N354" i="3"/>
  <c r="M354" i="3"/>
  <c r="W354" i="3" s="1"/>
  <c r="K354" i="3"/>
  <c r="J354" i="3"/>
  <c r="I354" i="3"/>
  <c r="H354" i="3"/>
  <c r="G354" i="3" s="1"/>
  <c r="F354" i="3"/>
  <c r="V353" i="3"/>
  <c r="U353" i="3"/>
  <c r="T353" i="3"/>
  <c r="Y353" i="3" s="1"/>
  <c r="S353" i="3"/>
  <c r="R353" i="3"/>
  <c r="Q353" i="3"/>
  <c r="P353" i="3"/>
  <c r="Z353" i="3" s="1"/>
  <c r="O353" i="3"/>
  <c r="N353" i="3"/>
  <c r="X353" i="3" s="1"/>
  <c r="M353" i="3"/>
  <c r="K353" i="3"/>
  <c r="J353" i="3"/>
  <c r="I353" i="3"/>
  <c r="H353" i="3"/>
  <c r="G353" i="3"/>
  <c r="F353" i="3"/>
  <c r="Y352" i="3"/>
  <c r="V352" i="3"/>
  <c r="AA352" i="3" s="1"/>
  <c r="U352" i="3"/>
  <c r="Z352" i="3" s="1"/>
  <c r="T352" i="3"/>
  <c r="S352" i="3"/>
  <c r="R352" i="3"/>
  <c r="W352" i="3" s="1"/>
  <c r="Q352" i="3"/>
  <c r="P352" i="3"/>
  <c r="O352" i="3"/>
  <c r="N352" i="3"/>
  <c r="X352" i="3" s="1"/>
  <c r="M352" i="3"/>
  <c r="J352" i="3"/>
  <c r="I352" i="3"/>
  <c r="K352" i="3" s="1"/>
  <c r="H352" i="3"/>
  <c r="G352" i="3" s="1"/>
  <c r="F352" i="3"/>
  <c r="V351" i="3"/>
  <c r="AA351" i="3" s="1"/>
  <c r="U351" i="3"/>
  <c r="T351" i="3"/>
  <c r="S351" i="3"/>
  <c r="R351" i="3"/>
  <c r="W351" i="3" s="1"/>
  <c r="Q351" i="3"/>
  <c r="P351" i="3"/>
  <c r="Z351" i="3" s="1"/>
  <c r="O351" i="3"/>
  <c r="N351" i="3"/>
  <c r="X351" i="3" s="1"/>
  <c r="M351" i="3"/>
  <c r="J351" i="3"/>
  <c r="I351" i="3"/>
  <c r="H351" i="3"/>
  <c r="F351" i="3"/>
  <c r="AA350" i="3"/>
  <c r="X350" i="3"/>
  <c r="V350" i="3"/>
  <c r="U350" i="3"/>
  <c r="T350" i="3"/>
  <c r="Y350" i="3" s="1"/>
  <c r="S350" i="3"/>
  <c r="R350" i="3"/>
  <c r="Q350" i="3"/>
  <c r="P350" i="3"/>
  <c r="Z350" i="3" s="1"/>
  <c r="O350" i="3"/>
  <c r="N350" i="3"/>
  <c r="M350" i="3"/>
  <c r="W350" i="3" s="1"/>
  <c r="K350" i="3"/>
  <c r="J350" i="3"/>
  <c r="I350" i="3"/>
  <c r="H350" i="3"/>
  <c r="G350" i="3"/>
  <c r="F350" i="3"/>
  <c r="Z349" i="3"/>
  <c r="X349" i="3"/>
  <c r="V349" i="3"/>
  <c r="U349" i="3"/>
  <c r="T349" i="3"/>
  <c r="Y349" i="3" s="1"/>
  <c r="S349" i="3"/>
  <c r="R349" i="3"/>
  <c r="Q349" i="3"/>
  <c r="AA349" i="3" s="1"/>
  <c r="P349" i="3"/>
  <c r="O349" i="3"/>
  <c r="N349" i="3"/>
  <c r="M349" i="3"/>
  <c r="W349" i="3" s="1"/>
  <c r="K349" i="3"/>
  <c r="J349" i="3"/>
  <c r="I349" i="3"/>
  <c r="H349" i="3"/>
  <c r="G349" i="3" s="1"/>
  <c r="F349" i="3"/>
  <c r="V348" i="3"/>
  <c r="U348" i="3"/>
  <c r="Z348" i="3" s="1"/>
  <c r="T348" i="3"/>
  <c r="S348" i="3"/>
  <c r="R348" i="3"/>
  <c r="Q348" i="3"/>
  <c r="AA348" i="3" s="1"/>
  <c r="P348" i="3"/>
  <c r="O348" i="3"/>
  <c r="Y348" i="3" s="1"/>
  <c r="N348" i="3"/>
  <c r="M348" i="3"/>
  <c r="W348" i="3" s="1"/>
  <c r="J348" i="3"/>
  <c r="I348" i="3"/>
  <c r="K348" i="3" s="1"/>
  <c r="H348" i="3"/>
  <c r="F348" i="3"/>
  <c r="Z347" i="3"/>
  <c r="W347" i="3"/>
  <c r="V347" i="3"/>
  <c r="AA347" i="3" s="1"/>
  <c r="U347" i="3"/>
  <c r="T347" i="3"/>
  <c r="S347" i="3"/>
  <c r="R347" i="3"/>
  <c r="Q347" i="3"/>
  <c r="P347" i="3"/>
  <c r="O347" i="3"/>
  <c r="Y347" i="3" s="1"/>
  <c r="N347" i="3"/>
  <c r="X347" i="3" s="1"/>
  <c r="M347" i="3"/>
  <c r="J347" i="3"/>
  <c r="I347" i="3"/>
  <c r="K347" i="3" s="1"/>
  <c r="H347" i="3"/>
  <c r="F347" i="3"/>
  <c r="W346" i="3"/>
  <c r="V346" i="3"/>
  <c r="U346" i="3"/>
  <c r="T346" i="3"/>
  <c r="S346" i="3"/>
  <c r="X346" i="3" s="1"/>
  <c r="R346" i="3"/>
  <c r="Q346" i="3"/>
  <c r="AA346" i="3" s="1"/>
  <c r="P346" i="3"/>
  <c r="O346" i="3"/>
  <c r="Y346" i="3" s="1"/>
  <c r="N346" i="3"/>
  <c r="M346" i="3"/>
  <c r="K346" i="3"/>
  <c r="J346" i="3"/>
  <c r="I346" i="3"/>
  <c r="H346" i="3"/>
  <c r="G346" i="3" s="1"/>
  <c r="F346" i="3"/>
  <c r="V345" i="3"/>
  <c r="U345" i="3"/>
  <c r="T345" i="3"/>
  <c r="Y345" i="3" s="1"/>
  <c r="S345" i="3"/>
  <c r="R345" i="3"/>
  <c r="Q345" i="3"/>
  <c r="P345" i="3"/>
  <c r="Z345" i="3" s="1"/>
  <c r="O345" i="3"/>
  <c r="N345" i="3"/>
  <c r="X345" i="3" s="1"/>
  <c r="M345" i="3"/>
  <c r="J345" i="3"/>
  <c r="I345" i="3"/>
  <c r="H345" i="3"/>
  <c r="F345" i="3"/>
  <c r="AA344" i="3"/>
  <c r="Y344" i="3"/>
  <c r="V344" i="3"/>
  <c r="U344" i="3"/>
  <c r="Z344" i="3" s="1"/>
  <c r="T344" i="3"/>
  <c r="S344" i="3"/>
  <c r="R344" i="3"/>
  <c r="Q344" i="3"/>
  <c r="P344" i="3"/>
  <c r="O344" i="3"/>
  <c r="N344" i="3"/>
  <c r="X344" i="3" s="1"/>
  <c r="M344" i="3"/>
  <c r="J344" i="3"/>
  <c r="I344" i="3"/>
  <c r="K344" i="3" s="1"/>
  <c r="H344" i="3"/>
  <c r="G344" i="3" s="1"/>
  <c r="F344" i="3"/>
  <c r="X343" i="3"/>
  <c r="V343" i="3"/>
  <c r="AA343" i="3" s="1"/>
  <c r="U343" i="3"/>
  <c r="T343" i="3"/>
  <c r="S343" i="3"/>
  <c r="R343" i="3"/>
  <c r="W343" i="3" s="1"/>
  <c r="Q343" i="3"/>
  <c r="P343" i="3"/>
  <c r="Z343" i="3" s="1"/>
  <c r="O343" i="3"/>
  <c r="N343" i="3"/>
  <c r="M343" i="3"/>
  <c r="K343" i="3"/>
  <c r="J343" i="3"/>
  <c r="I343" i="3"/>
  <c r="H343" i="3"/>
  <c r="G343" i="3"/>
  <c r="F343" i="3"/>
  <c r="AA342" i="3"/>
  <c r="X342" i="3"/>
  <c r="W342" i="3"/>
  <c r="V342" i="3"/>
  <c r="U342" i="3"/>
  <c r="T342" i="3"/>
  <c r="S342" i="3"/>
  <c r="R342" i="3"/>
  <c r="Q342" i="3"/>
  <c r="P342" i="3"/>
  <c r="Z342" i="3" s="1"/>
  <c r="O342" i="3"/>
  <c r="N342" i="3"/>
  <c r="M342" i="3"/>
  <c r="K342" i="3"/>
  <c r="J342" i="3"/>
  <c r="I342" i="3"/>
  <c r="H342" i="3"/>
  <c r="G342" i="3"/>
  <c r="F342" i="3"/>
  <c r="X341" i="3"/>
  <c r="V341" i="3"/>
  <c r="U341" i="3"/>
  <c r="Z341" i="3" s="1"/>
  <c r="T341" i="3"/>
  <c r="Y341" i="3" s="1"/>
  <c r="S341" i="3"/>
  <c r="R341" i="3"/>
  <c r="Q341" i="3"/>
  <c r="AA341" i="3" s="1"/>
  <c r="P341" i="3"/>
  <c r="O341" i="3"/>
  <c r="N341" i="3"/>
  <c r="M341" i="3"/>
  <c r="W341" i="3" s="1"/>
  <c r="J341" i="3"/>
  <c r="I341" i="3"/>
  <c r="K341" i="3" s="1"/>
  <c r="H341" i="3"/>
  <c r="G341" i="3" s="1"/>
  <c r="F341" i="3"/>
  <c r="W340" i="3"/>
  <c r="V340" i="3"/>
  <c r="U340" i="3"/>
  <c r="Z340" i="3" s="1"/>
  <c r="T340" i="3"/>
  <c r="S340" i="3"/>
  <c r="R340" i="3"/>
  <c r="Q340" i="3"/>
  <c r="AA340" i="3" s="1"/>
  <c r="P340" i="3"/>
  <c r="O340" i="3"/>
  <c r="Y340" i="3" s="1"/>
  <c r="N340" i="3"/>
  <c r="M340" i="3"/>
  <c r="J340" i="3"/>
  <c r="I340" i="3"/>
  <c r="K340" i="3" s="1"/>
  <c r="H340" i="3"/>
  <c r="F340" i="3"/>
  <c r="Z339" i="3"/>
  <c r="W339" i="3"/>
  <c r="V339" i="3"/>
  <c r="AA339" i="3" s="1"/>
  <c r="U339" i="3"/>
  <c r="T339" i="3"/>
  <c r="S339" i="3"/>
  <c r="X339" i="3" s="1"/>
  <c r="R339" i="3"/>
  <c r="Q339" i="3"/>
  <c r="P339" i="3"/>
  <c r="O339" i="3"/>
  <c r="Y339" i="3" s="1"/>
  <c r="N339" i="3"/>
  <c r="M339" i="3"/>
  <c r="K339" i="3"/>
  <c r="J339" i="3"/>
  <c r="I339" i="3"/>
  <c r="H339" i="3"/>
  <c r="G339" i="3"/>
  <c r="F339" i="3"/>
  <c r="Y338" i="3"/>
  <c r="V338" i="3"/>
  <c r="U338" i="3"/>
  <c r="T338" i="3"/>
  <c r="S338" i="3"/>
  <c r="X338" i="3" s="1"/>
  <c r="R338" i="3"/>
  <c r="Q338" i="3"/>
  <c r="AA338" i="3" s="1"/>
  <c r="P338" i="3"/>
  <c r="O338" i="3"/>
  <c r="N338" i="3"/>
  <c r="M338" i="3"/>
  <c r="W338" i="3" s="1"/>
  <c r="K338" i="3"/>
  <c r="J338" i="3"/>
  <c r="I338" i="3"/>
  <c r="H338" i="3"/>
  <c r="G338" i="3" s="1"/>
  <c r="F338" i="3"/>
  <c r="Y337" i="3"/>
  <c r="V337" i="3"/>
  <c r="U337" i="3"/>
  <c r="T337" i="3"/>
  <c r="S337" i="3"/>
  <c r="R337" i="3"/>
  <c r="Q337" i="3"/>
  <c r="P337" i="3"/>
  <c r="Z337" i="3" s="1"/>
  <c r="O337" i="3"/>
  <c r="N337" i="3"/>
  <c r="X337" i="3" s="1"/>
  <c r="M337" i="3"/>
  <c r="K337" i="3"/>
  <c r="J337" i="3"/>
  <c r="I337" i="3"/>
  <c r="H337" i="3"/>
  <c r="G337" i="3"/>
  <c r="F337" i="3"/>
  <c r="Y336" i="3"/>
  <c r="V336" i="3"/>
  <c r="AA336" i="3" s="1"/>
  <c r="U336" i="3"/>
  <c r="Z336" i="3" s="1"/>
  <c r="T336" i="3"/>
  <c r="S336" i="3"/>
  <c r="R336" i="3"/>
  <c r="W336" i="3" s="1"/>
  <c r="Q336" i="3"/>
  <c r="P336" i="3"/>
  <c r="O336" i="3"/>
  <c r="N336" i="3"/>
  <c r="X336" i="3" s="1"/>
  <c r="M336" i="3"/>
  <c r="J336" i="3"/>
  <c r="I336" i="3"/>
  <c r="K336" i="3" s="1"/>
  <c r="H336" i="3"/>
  <c r="G336" i="3" s="1"/>
  <c r="F336" i="3"/>
  <c r="AA335" i="3"/>
  <c r="V335" i="3"/>
  <c r="U335" i="3"/>
  <c r="T335" i="3"/>
  <c r="S335" i="3"/>
  <c r="R335" i="3"/>
  <c r="W335" i="3" s="1"/>
  <c r="Q335" i="3"/>
  <c r="P335" i="3"/>
  <c r="Z335" i="3" s="1"/>
  <c r="O335" i="3"/>
  <c r="N335" i="3"/>
  <c r="X335" i="3" s="1"/>
  <c r="M335" i="3"/>
  <c r="J335" i="3"/>
  <c r="I335" i="3"/>
  <c r="H335" i="3"/>
  <c r="F335" i="3"/>
  <c r="AA334" i="3"/>
  <c r="X334" i="3"/>
  <c r="V334" i="3"/>
  <c r="U334" i="3"/>
  <c r="T334" i="3"/>
  <c r="Y334" i="3" s="1"/>
  <c r="S334" i="3"/>
  <c r="R334" i="3"/>
  <c r="Q334" i="3"/>
  <c r="P334" i="3"/>
  <c r="Z334" i="3" s="1"/>
  <c r="O334" i="3"/>
  <c r="N334" i="3"/>
  <c r="M334" i="3"/>
  <c r="W334" i="3" s="1"/>
  <c r="K334" i="3"/>
  <c r="J334" i="3"/>
  <c r="I334" i="3"/>
  <c r="H334" i="3"/>
  <c r="G334" i="3"/>
  <c r="F334" i="3"/>
  <c r="X333" i="3"/>
  <c r="V333" i="3"/>
  <c r="U333" i="3"/>
  <c r="Z333" i="3" s="1"/>
  <c r="T333" i="3"/>
  <c r="Y333" i="3" s="1"/>
  <c r="S333" i="3"/>
  <c r="R333" i="3"/>
  <c r="Q333" i="3"/>
  <c r="AA333" i="3" s="1"/>
  <c r="P333" i="3"/>
  <c r="O333" i="3"/>
  <c r="N333" i="3"/>
  <c r="M333" i="3"/>
  <c r="W333" i="3" s="1"/>
  <c r="K333" i="3"/>
  <c r="J333" i="3"/>
  <c r="I333" i="3"/>
  <c r="H333" i="3"/>
  <c r="G333" i="3" s="1"/>
  <c r="F333" i="3"/>
  <c r="V332" i="3"/>
  <c r="U332" i="3"/>
  <c r="Z332" i="3" s="1"/>
  <c r="T332" i="3"/>
  <c r="S332" i="3"/>
  <c r="R332" i="3"/>
  <c r="Q332" i="3"/>
  <c r="AA332" i="3" s="1"/>
  <c r="P332" i="3"/>
  <c r="O332" i="3"/>
  <c r="Y332" i="3" s="1"/>
  <c r="N332" i="3"/>
  <c r="M332" i="3"/>
  <c r="W332" i="3" s="1"/>
  <c r="J332" i="3"/>
  <c r="I332" i="3"/>
  <c r="K332" i="3" s="1"/>
  <c r="H332" i="3"/>
  <c r="F332" i="3"/>
  <c r="Z331" i="3"/>
  <c r="W331" i="3"/>
  <c r="V331" i="3"/>
  <c r="AA331" i="3" s="1"/>
  <c r="U331" i="3"/>
  <c r="T331" i="3"/>
  <c r="S331" i="3"/>
  <c r="R331" i="3"/>
  <c r="Q331" i="3"/>
  <c r="P331" i="3"/>
  <c r="O331" i="3"/>
  <c r="Y331" i="3" s="1"/>
  <c r="N331" i="3"/>
  <c r="M331" i="3"/>
  <c r="J331" i="3"/>
  <c r="I331" i="3"/>
  <c r="K331" i="3" s="1"/>
  <c r="H331" i="3"/>
  <c r="F331" i="3"/>
  <c r="W330" i="3"/>
  <c r="V330" i="3"/>
  <c r="U330" i="3"/>
  <c r="T330" i="3"/>
  <c r="S330" i="3"/>
  <c r="X330" i="3" s="1"/>
  <c r="R330" i="3"/>
  <c r="Q330" i="3"/>
  <c r="AA330" i="3" s="1"/>
  <c r="P330" i="3"/>
  <c r="O330" i="3"/>
  <c r="Y330" i="3" s="1"/>
  <c r="N330" i="3"/>
  <c r="M330" i="3"/>
  <c r="K330" i="3"/>
  <c r="J330" i="3"/>
  <c r="I330" i="3"/>
  <c r="H330" i="3"/>
  <c r="G330" i="3" s="1"/>
  <c r="F330" i="3"/>
  <c r="V329" i="3"/>
  <c r="U329" i="3"/>
  <c r="T329" i="3"/>
  <c r="Y329" i="3" s="1"/>
  <c r="S329" i="3"/>
  <c r="R329" i="3"/>
  <c r="Q329" i="3"/>
  <c r="P329" i="3"/>
  <c r="Z329" i="3" s="1"/>
  <c r="O329" i="3"/>
  <c r="N329" i="3"/>
  <c r="X329" i="3" s="1"/>
  <c r="M329" i="3"/>
  <c r="J329" i="3"/>
  <c r="I329" i="3"/>
  <c r="H329" i="3"/>
  <c r="F329" i="3"/>
  <c r="Y328" i="3"/>
  <c r="V328" i="3"/>
  <c r="AA328" i="3" s="1"/>
  <c r="U328" i="3"/>
  <c r="Z328" i="3" s="1"/>
  <c r="T328" i="3"/>
  <c r="S328" i="3"/>
  <c r="R328" i="3"/>
  <c r="Q328" i="3"/>
  <c r="P328" i="3"/>
  <c r="O328" i="3"/>
  <c r="N328" i="3"/>
  <c r="X328" i="3" s="1"/>
  <c r="M328" i="3"/>
  <c r="W328" i="3" s="1"/>
  <c r="J328" i="3"/>
  <c r="I328" i="3"/>
  <c r="K328" i="3" s="1"/>
  <c r="H328" i="3"/>
  <c r="G328" i="3" s="1"/>
  <c r="F328" i="3"/>
  <c r="X327" i="3"/>
  <c r="V327" i="3"/>
  <c r="AA327" i="3" s="1"/>
  <c r="U327" i="3"/>
  <c r="T327" i="3"/>
  <c r="S327" i="3"/>
  <c r="R327" i="3"/>
  <c r="W327" i="3" s="1"/>
  <c r="Q327" i="3"/>
  <c r="P327" i="3"/>
  <c r="Z327" i="3" s="1"/>
  <c r="O327" i="3"/>
  <c r="N327" i="3"/>
  <c r="M327" i="3"/>
  <c r="K327" i="3"/>
  <c r="J327" i="3"/>
  <c r="I327" i="3"/>
  <c r="H327" i="3"/>
  <c r="G327" i="3"/>
  <c r="F327" i="3"/>
  <c r="AA326" i="3"/>
  <c r="X326" i="3"/>
  <c r="W326" i="3"/>
  <c r="V326" i="3"/>
  <c r="U326" i="3"/>
  <c r="T326" i="3"/>
  <c r="S326" i="3"/>
  <c r="R326" i="3"/>
  <c r="Q326" i="3"/>
  <c r="P326" i="3"/>
  <c r="Z326" i="3" s="1"/>
  <c r="O326" i="3"/>
  <c r="Y326" i="3" s="1"/>
  <c r="N326" i="3"/>
  <c r="M326" i="3"/>
  <c r="K326" i="3"/>
  <c r="J326" i="3"/>
  <c r="I326" i="3"/>
  <c r="H326" i="3"/>
  <c r="G326" i="3"/>
  <c r="F326" i="3"/>
  <c r="X325" i="3"/>
  <c r="V325" i="3"/>
  <c r="U325" i="3"/>
  <c r="Z325" i="3" s="1"/>
  <c r="T325" i="3"/>
  <c r="Y325" i="3" s="1"/>
  <c r="S325" i="3"/>
  <c r="R325" i="3"/>
  <c r="Q325" i="3"/>
  <c r="AA325" i="3" s="1"/>
  <c r="P325" i="3"/>
  <c r="O325" i="3"/>
  <c r="N325" i="3"/>
  <c r="M325" i="3"/>
  <c r="W325" i="3" s="1"/>
  <c r="J325" i="3"/>
  <c r="I325" i="3"/>
  <c r="K325" i="3" s="1"/>
  <c r="H325" i="3"/>
  <c r="G325" i="3" s="1"/>
  <c r="F325" i="3"/>
  <c r="W324" i="3"/>
  <c r="V324" i="3"/>
  <c r="U324" i="3"/>
  <c r="Z324" i="3" s="1"/>
  <c r="T324" i="3"/>
  <c r="S324" i="3"/>
  <c r="R324" i="3"/>
  <c r="Q324" i="3"/>
  <c r="AA324" i="3" s="1"/>
  <c r="P324" i="3"/>
  <c r="O324" i="3"/>
  <c r="Y324" i="3" s="1"/>
  <c r="N324" i="3"/>
  <c r="M324" i="3"/>
  <c r="J324" i="3"/>
  <c r="I324" i="3"/>
  <c r="K324" i="3" s="1"/>
  <c r="H324" i="3"/>
  <c r="F324" i="3"/>
  <c r="Z323" i="3"/>
  <c r="W323" i="3"/>
  <c r="V323" i="3"/>
  <c r="AA323" i="3" s="1"/>
  <c r="U323" i="3"/>
  <c r="T323" i="3"/>
  <c r="S323" i="3"/>
  <c r="X323" i="3" s="1"/>
  <c r="R323" i="3"/>
  <c r="Q323" i="3"/>
  <c r="P323" i="3"/>
  <c r="O323" i="3"/>
  <c r="Y323" i="3" s="1"/>
  <c r="N323" i="3"/>
  <c r="M323" i="3"/>
  <c r="K323" i="3"/>
  <c r="J323" i="3"/>
  <c r="I323" i="3"/>
  <c r="H323" i="3"/>
  <c r="G323" i="3"/>
  <c r="F323" i="3"/>
  <c r="Y322" i="3"/>
  <c r="V322" i="3"/>
  <c r="U322" i="3"/>
  <c r="T322" i="3"/>
  <c r="S322" i="3"/>
  <c r="X322" i="3" s="1"/>
  <c r="R322" i="3"/>
  <c r="Q322" i="3"/>
  <c r="AA322" i="3" s="1"/>
  <c r="P322" i="3"/>
  <c r="O322" i="3"/>
  <c r="N322" i="3"/>
  <c r="M322" i="3"/>
  <c r="W322" i="3" s="1"/>
  <c r="K322" i="3"/>
  <c r="J322" i="3"/>
  <c r="I322" i="3"/>
  <c r="H322" i="3"/>
  <c r="G322" i="3" s="1"/>
  <c r="F322" i="3"/>
  <c r="V321" i="3"/>
  <c r="U321" i="3"/>
  <c r="T321" i="3"/>
  <c r="Y321" i="3" s="1"/>
  <c r="S321" i="3"/>
  <c r="R321" i="3"/>
  <c r="Q321" i="3"/>
  <c r="P321" i="3"/>
  <c r="Z321" i="3" s="1"/>
  <c r="O321" i="3"/>
  <c r="N321" i="3"/>
  <c r="X321" i="3" s="1"/>
  <c r="M321" i="3"/>
  <c r="K321" i="3"/>
  <c r="J321" i="3"/>
  <c r="I321" i="3"/>
  <c r="H321" i="3"/>
  <c r="G321" i="3"/>
  <c r="F321" i="3"/>
  <c r="Y320" i="3"/>
  <c r="V320" i="3"/>
  <c r="AA320" i="3" s="1"/>
  <c r="U320" i="3"/>
  <c r="Z320" i="3" s="1"/>
  <c r="T320" i="3"/>
  <c r="S320" i="3"/>
  <c r="R320" i="3"/>
  <c r="W320" i="3" s="1"/>
  <c r="Q320" i="3"/>
  <c r="P320" i="3"/>
  <c r="O320" i="3"/>
  <c r="N320" i="3"/>
  <c r="X320" i="3" s="1"/>
  <c r="M320" i="3"/>
  <c r="J320" i="3"/>
  <c r="I320" i="3"/>
  <c r="K320" i="3" s="1"/>
  <c r="H320" i="3"/>
  <c r="G320" i="3" s="1"/>
  <c r="F320" i="3"/>
  <c r="V319" i="3"/>
  <c r="AA319" i="3" s="1"/>
  <c r="U319" i="3"/>
  <c r="T319" i="3"/>
  <c r="S319" i="3"/>
  <c r="R319" i="3"/>
  <c r="W319" i="3" s="1"/>
  <c r="Q319" i="3"/>
  <c r="P319" i="3"/>
  <c r="Z319" i="3" s="1"/>
  <c r="O319" i="3"/>
  <c r="N319" i="3"/>
  <c r="X319" i="3" s="1"/>
  <c r="M319" i="3"/>
  <c r="J319" i="3"/>
  <c r="I319" i="3"/>
  <c r="H319" i="3"/>
  <c r="F319" i="3"/>
  <c r="AA318" i="3"/>
  <c r="X318" i="3"/>
  <c r="V318" i="3"/>
  <c r="U318" i="3"/>
  <c r="T318" i="3"/>
  <c r="Y318" i="3" s="1"/>
  <c r="S318" i="3"/>
  <c r="R318" i="3"/>
  <c r="Q318" i="3"/>
  <c r="P318" i="3"/>
  <c r="Z318" i="3" s="1"/>
  <c r="O318" i="3"/>
  <c r="N318" i="3"/>
  <c r="M318" i="3"/>
  <c r="W318" i="3" s="1"/>
  <c r="K318" i="3"/>
  <c r="J318" i="3"/>
  <c r="I318" i="3"/>
  <c r="H318" i="3"/>
  <c r="G318" i="3"/>
  <c r="F318" i="3"/>
  <c r="Z317" i="3"/>
  <c r="X317" i="3"/>
  <c r="V317" i="3"/>
  <c r="U317" i="3"/>
  <c r="T317" i="3"/>
  <c r="Y317" i="3" s="1"/>
  <c r="S317" i="3"/>
  <c r="R317" i="3"/>
  <c r="Q317" i="3"/>
  <c r="AA317" i="3" s="1"/>
  <c r="P317" i="3"/>
  <c r="O317" i="3"/>
  <c r="N317" i="3"/>
  <c r="M317" i="3"/>
  <c r="W317" i="3" s="1"/>
  <c r="K317" i="3"/>
  <c r="J317" i="3"/>
  <c r="I317" i="3"/>
  <c r="H317" i="3"/>
  <c r="G317" i="3" s="1"/>
  <c r="F317" i="3"/>
  <c r="Z316" i="3"/>
  <c r="V316" i="3"/>
  <c r="U316" i="3"/>
  <c r="T316" i="3"/>
  <c r="S316" i="3"/>
  <c r="R316" i="3"/>
  <c r="Q316" i="3"/>
  <c r="AA316" i="3" s="1"/>
  <c r="P316" i="3"/>
  <c r="O316" i="3"/>
  <c r="Y316" i="3" s="1"/>
  <c r="N316" i="3"/>
  <c r="M316" i="3"/>
  <c r="W316" i="3" s="1"/>
  <c r="J316" i="3"/>
  <c r="I316" i="3"/>
  <c r="K316" i="3" s="1"/>
  <c r="H316" i="3"/>
  <c r="F316" i="3"/>
  <c r="Z315" i="3"/>
  <c r="W315" i="3"/>
  <c r="V315" i="3"/>
  <c r="AA315" i="3" s="1"/>
  <c r="U315" i="3"/>
  <c r="T315" i="3"/>
  <c r="S315" i="3"/>
  <c r="R315" i="3"/>
  <c r="Q315" i="3"/>
  <c r="P315" i="3"/>
  <c r="O315" i="3"/>
  <c r="Y315" i="3" s="1"/>
  <c r="N315" i="3"/>
  <c r="X315" i="3" s="1"/>
  <c r="M315" i="3"/>
  <c r="J315" i="3"/>
  <c r="I315" i="3"/>
  <c r="K315" i="3" s="1"/>
  <c r="H315" i="3"/>
  <c r="F315" i="3"/>
  <c r="W314" i="3"/>
  <c r="V314" i="3"/>
  <c r="U314" i="3"/>
  <c r="T314" i="3"/>
  <c r="S314" i="3"/>
  <c r="X314" i="3" s="1"/>
  <c r="R314" i="3"/>
  <c r="Q314" i="3"/>
  <c r="AA314" i="3" s="1"/>
  <c r="P314" i="3"/>
  <c r="O314" i="3"/>
  <c r="Y314" i="3" s="1"/>
  <c r="N314" i="3"/>
  <c r="M314" i="3"/>
  <c r="K314" i="3"/>
  <c r="J314" i="3"/>
  <c r="I314" i="3"/>
  <c r="H314" i="3"/>
  <c r="G314" i="3" s="1"/>
  <c r="F314" i="3"/>
  <c r="V313" i="3"/>
  <c r="U313" i="3"/>
  <c r="T313" i="3"/>
  <c r="Y313" i="3" s="1"/>
  <c r="S313" i="3"/>
  <c r="R313" i="3"/>
  <c r="Q313" i="3"/>
  <c r="P313" i="3"/>
  <c r="Z313" i="3" s="1"/>
  <c r="O313" i="3"/>
  <c r="N313" i="3"/>
  <c r="X313" i="3" s="1"/>
  <c r="M313" i="3"/>
  <c r="J313" i="3"/>
  <c r="I313" i="3"/>
  <c r="H313" i="3"/>
  <c r="F313" i="3"/>
  <c r="Y312" i="3"/>
  <c r="V312" i="3"/>
  <c r="AA312" i="3" s="1"/>
  <c r="U312" i="3"/>
  <c r="Z312" i="3" s="1"/>
  <c r="T312" i="3"/>
  <c r="S312" i="3"/>
  <c r="R312" i="3"/>
  <c r="Q312" i="3"/>
  <c r="P312" i="3"/>
  <c r="O312" i="3"/>
  <c r="N312" i="3"/>
  <c r="X312" i="3" s="1"/>
  <c r="M312" i="3"/>
  <c r="J312" i="3"/>
  <c r="I312" i="3"/>
  <c r="K312" i="3" s="1"/>
  <c r="H312" i="3"/>
  <c r="G312" i="3" s="1"/>
  <c r="F312" i="3"/>
  <c r="X311" i="3"/>
  <c r="V311" i="3"/>
  <c r="AA311" i="3" s="1"/>
  <c r="U311" i="3"/>
  <c r="T311" i="3"/>
  <c r="S311" i="3"/>
  <c r="R311" i="3"/>
  <c r="W311" i="3" s="1"/>
  <c r="Q311" i="3"/>
  <c r="P311" i="3"/>
  <c r="Z311" i="3" s="1"/>
  <c r="O311" i="3"/>
  <c r="N311" i="3"/>
  <c r="M311" i="3"/>
  <c r="K311" i="3"/>
  <c r="J311" i="3"/>
  <c r="I311" i="3"/>
  <c r="H311" i="3"/>
  <c r="G311" i="3"/>
  <c r="F311" i="3"/>
  <c r="AA310" i="3"/>
  <c r="X310" i="3"/>
  <c r="W310" i="3"/>
  <c r="V310" i="3"/>
  <c r="U310" i="3"/>
  <c r="T310" i="3"/>
  <c r="S310" i="3"/>
  <c r="R310" i="3"/>
  <c r="Q310" i="3"/>
  <c r="P310" i="3"/>
  <c r="Z310" i="3" s="1"/>
  <c r="O310" i="3"/>
  <c r="N310" i="3"/>
  <c r="M310" i="3"/>
  <c r="K310" i="3"/>
  <c r="J310" i="3"/>
  <c r="I310" i="3"/>
  <c r="H310" i="3"/>
  <c r="G310" i="3"/>
  <c r="F310" i="3"/>
  <c r="X309" i="3"/>
  <c r="V309" i="3"/>
  <c r="U309" i="3"/>
  <c r="Z309" i="3" s="1"/>
  <c r="T309" i="3"/>
  <c r="Y309" i="3" s="1"/>
  <c r="S309" i="3"/>
  <c r="R309" i="3"/>
  <c r="Q309" i="3"/>
  <c r="AA309" i="3" s="1"/>
  <c r="P309" i="3"/>
  <c r="O309" i="3"/>
  <c r="N309" i="3"/>
  <c r="M309" i="3"/>
  <c r="W309" i="3" s="1"/>
  <c r="J309" i="3"/>
  <c r="I309" i="3"/>
  <c r="K309" i="3" s="1"/>
  <c r="H309" i="3"/>
  <c r="G309" i="3" s="1"/>
  <c r="F309" i="3"/>
  <c r="W308" i="3"/>
  <c r="V308" i="3"/>
  <c r="U308" i="3"/>
  <c r="Z308" i="3" s="1"/>
  <c r="T308" i="3"/>
  <c r="S308" i="3"/>
  <c r="R308" i="3"/>
  <c r="Q308" i="3"/>
  <c r="AA308" i="3" s="1"/>
  <c r="P308" i="3"/>
  <c r="O308" i="3"/>
  <c r="Y308" i="3" s="1"/>
  <c r="N308" i="3"/>
  <c r="M308" i="3"/>
  <c r="J308" i="3"/>
  <c r="I308" i="3"/>
  <c r="K308" i="3" s="1"/>
  <c r="H308" i="3"/>
  <c r="F308" i="3"/>
  <c r="Z307" i="3"/>
  <c r="W307" i="3"/>
  <c r="V307" i="3"/>
  <c r="AA307" i="3" s="1"/>
  <c r="U307" i="3"/>
  <c r="T307" i="3"/>
  <c r="S307" i="3"/>
  <c r="X307" i="3" s="1"/>
  <c r="R307" i="3"/>
  <c r="Q307" i="3"/>
  <c r="P307" i="3"/>
  <c r="O307" i="3"/>
  <c r="Y307" i="3" s="1"/>
  <c r="N307" i="3"/>
  <c r="M307" i="3"/>
  <c r="K307" i="3"/>
  <c r="J307" i="3"/>
  <c r="I307" i="3"/>
  <c r="H307" i="3"/>
  <c r="G307" i="3"/>
  <c r="F307" i="3"/>
  <c r="Y306" i="3"/>
  <c r="V306" i="3"/>
  <c r="U306" i="3"/>
  <c r="T306" i="3"/>
  <c r="S306" i="3"/>
  <c r="X306" i="3" s="1"/>
  <c r="R306" i="3"/>
  <c r="Q306" i="3"/>
  <c r="AA306" i="3" s="1"/>
  <c r="P306" i="3"/>
  <c r="O306" i="3"/>
  <c r="N306" i="3"/>
  <c r="M306" i="3"/>
  <c r="W306" i="3" s="1"/>
  <c r="K306" i="3"/>
  <c r="J306" i="3"/>
  <c r="I306" i="3"/>
  <c r="H306" i="3"/>
  <c r="G306" i="3" s="1"/>
  <c r="F306" i="3"/>
  <c r="Y305" i="3"/>
  <c r="V305" i="3"/>
  <c r="U305" i="3"/>
  <c r="T305" i="3"/>
  <c r="S305" i="3"/>
  <c r="R305" i="3"/>
  <c r="Q305" i="3"/>
  <c r="P305" i="3"/>
  <c r="Z305" i="3" s="1"/>
  <c r="O305" i="3"/>
  <c r="N305" i="3"/>
  <c r="X305" i="3" s="1"/>
  <c r="M305" i="3"/>
  <c r="K305" i="3"/>
  <c r="J305" i="3"/>
  <c r="I305" i="3"/>
  <c r="H305" i="3"/>
  <c r="G305" i="3"/>
  <c r="F305" i="3"/>
  <c r="Y304" i="3"/>
  <c r="V304" i="3"/>
  <c r="AA304" i="3" s="1"/>
  <c r="U304" i="3"/>
  <c r="Z304" i="3" s="1"/>
  <c r="T304" i="3"/>
  <c r="S304" i="3"/>
  <c r="R304" i="3"/>
  <c r="W304" i="3" s="1"/>
  <c r="Q304" i="3"/>
  <c r="P304" i="3"/>
  <c r="O304" i="3"/>
  <c r="N304" i="3"/>
  <c r="X304" i="3" s="1"/>
  <c r="M304" i="3"/>
  <c r="J304" i="3"/>
  <c r="I304" i="3"/>
  <c r="K304" i="3" s="1"/>
  <c r="H304" i="3"/>
  <c r="G304" i="3" s="1"/>
  <c r="F304" i="3"/>
  <c r="AA303" i="3"/>
  <c r="V303" i="3"/>
  <c r="U303" i="3"/>
  <c r="T303" i="3"/>
  <c r="S303" i="3"/>
  <c r="R303" i="3"/>
  <c r="W303" i="3" s="1"/>
  <c r="Q303" i="3"/>
  <c r="P303" i="3"/>
  <c r="Z303" i="3" s="1"/>
  <c r="O303" i="3"/>
  <c r="N303" i="3"/>
  <c r="X303" i="3" s="1"/>
  <c r="M303" i="3"/>
  <c r="J303" i="3"/>
  <c r="I303" i="3"/>
  <c r="H303" i="3"/>
  <c r="F303" i="3"/>
  <c r="AA302" i="3"/>
  <c r="X302" i="3"/>
  <c r="V302" i="3"/>
  <c r="U302" i="3"/>
  <c r="T302" i="3"/>
  <c r="Y302" i="3" s="1"/>
  <c r="S302" i="3"/>
  <c r="R302" i="3"/>
  <c r="Q302" i="3"/>
  <c r="P302" i="3"/>
  <c r="Z302" i="3" s="1"/>
  <c r="O302" i="3"/>
  <c r="N302" i="3"/>
  <c r="M302" i="3"/>
  <c r="W302" i="3" s="1"/>
  <c r="K302" i="3"/>
  <c r="J302" i="3"/>
  <c r="I302" i="3"/>
  <c r="H302" i="3"/>
  <c r="G302" i="3"/>
  <c r="F302" i="3"/>
  <c r="X301" i="3"/>
  <c r="V301" i="3"/>
  <c r="U301" i="3"/>
  <c r="Z301" i="3" s="1"/>
  <c r="T301" i="3"/>
  <c r="Y301" i="3" s="1"/>
  <c r="S301" i="3"/>
  <c r="R301" i="3"/>
  <c r="Q301" i="3"/>
  <c r="AA301" i="3" s="1"/>
  <c r="P301" i="3"/>
  <c r="O301" i="3"/>
  <c r="N301" i="3"/>
  <c r="M301" i="3"/>
  <c r="W301" i="3" s="1"/>
  <c r="K301" i="3"/>
  <c r="J301" i="3"/>
  <c r="I301" i="3"/>
  <c r="H301" i="3"/>
  <c r="G301" i="3" s="1"/>
  <c r="F301" i="3"/>
  <c r="Z300" i="3"/>
  <c r="V300" i="3"/>
  <c r="U300" i="3"/>
  <c r="T300" i="3"/>
  <c r="S300" i="3"/>
  <c r="R300" i="3"/>
  <c r="Q300" i="3"/>
  <c r="AA300" i="3" s="1"/>
  <c r="P300" i="3"/>
  <c r="O300" i="3"/>
  <c r="Y300" i="3" s="1"/>
  <c r="N300" i="3"/>
  <c r="M300" i="3"/>
  <c r="W300" i="3" s="1"/>
  <c r="K300" i="3"/>
  <c r="J300" i="3"/>
  <c r="I300" i="3"/>
  <c r="H300" i="3"/>
  <c r="G300" i="3" s="1"/>
  <c r="F300" i="3"/>
  <c r="Z299" i="3"/>
  <c r="V299" i="3"/>
  <c r="U299" i="3"/>
  <c r="T299" i="3"/>
  <c r="Y299" i="3" s="1"/>
  <c r="S299" i="3"/>
  <c r="R299" i="3"/>
  <c r="Q299" i="3"/>
  <c r="AA299" i="3" s="1"/>
  <c r="P299" i="3"/>
  <c r="O299" i="3"/>
  <c r="N299" i="3"/>
  <c r="X299" i="3" s="1"/>
  <c r="M299" i="3"/>
  <c r="W299" i="3" s="1"/>
  <c r="J299" i="3"/>
  <c r="I299" i="3"/>
  <c r="H299" i="3"/>
  <c r="F299" i="3"/>
  <c r="AA298" i="3"/>
  <c r="W298" i="3"/>
  <c r="V298" i="3"/>
  <c r="U298" i="3"/>
  <c r="Z298" i="3" s="1"/>
  <c r="T298" i="3"/>
  <c r="S298" i="3"/>
  <c r="R298" i="3"/>
  <c r="Q298" i="3"/>
  <c r="P298" i="3"/>
  <c r="O298" i="3"/>
  <c r="Y298" i="3" s="1"/>
  <c r="N298" i="3"/>
  <c r="M298" i="3"/>
  <c r="J298" i="3"/>
  <c r="I298" i="3"/>
  <c r="K298" i="3" s="1"/>
  <c r="H298" i="3"/>
  <c r="G298" i="3" s="1"/>
  <c r="F298" i="3"/>
  <c r="X297" i="3"/>
  <c r="V297" i="3"/>
  <c r="AA297" i="3" s="1"/>
  <c r="U297" i="3"/>
  <c r="T297" i="3"/>
  <c r="S297" i="3"/>
  <c r="R297" i="3"/>
  <c r="W297" i="3" s="1"/>
  <c r="Q297" i="3"/>
  <c r="P297" i="3"/>
  <c r="Z297" i="3" s="1"/>
  <c r="O297" i="3"/>
  <c r="N297" i="3"/>
  <c r="M297" i="3"/>
  <c r="K297" i="3"/>
  <c r="J297" i="3"/>
  <c r="I297" i="3"/>
  <c r="H297" i="3"/>
  <c r="G297" i="3"/>
  <c r="F297" i="3"/>
  <c r="Y296" i="3"/>
  <c r="V296" i="3"/>
  <c r="U296" i="3"/>
  <c r="T296" i="3"/>
  <c r="S296" i="3"/>
  <c r="X296" i="3" s="1"/>
  <c r="R296" i="3"/>
  <c r="Q296" i="3"/>
  <c r="AA296" i="3" s="1"/>
  <c r="P296" i="3"/>
  <c r="O296" i="3"/>
  <c r="N296" i="3"/>
  <c r="M296" i="3"/>
  <c r="W296" i="3" s="1"/>
  <c r="K296" i="3"/>
  <c r="J296" i="3"/>
  <c r="I296" i="3"/>
  <c r="H296" i="3"/>
  <c r="G296" i="3" s="1"/>
  <c r="F296" i="3"/>
  <c r="Z295" i="3"/>
  <c r="V295" i="3"/>
  <c r="U295" i="3"/>
  <c r="T295" i="3"/>
  <c r="Y295" i="3" s="1"/>
  <c r="S295" i="3"/>
  <c r="R295" i="3"/>
  <c r="Q295" i="3"/>
  <c r="AA295" i="3" s="1"/>
  <c r="P295" i="3"/>
  <c r="O295" i="3"/>
  <c r="N295" i="3"/>
  <c r="X295" i="3" s="1"/>
  <c r="M295" i="3"/>
  <c r="W295" i="3" s="1"/>
  <c r="J295" i="3"/>
  <c r="I295" i="3"/>
  <c r="H295" i="3"/>
  <c r="F295" i="3"/>
  <c r="AA294" i="3"/>
  <c r="W294" i="3"/>
  <c r="V294" i="3"/>
  <c r="U294" i="3"/>
  <c r="Z294" i="3" s="1"/>
  <c r="T294" i="3"/>
  <c r="S294" i="3"/>
  <c r="R294" i="3"/>
  <c r="Q294" i="3"/>
  <c r="P294" i="3"/>
  <c r="O294" i="3"/>
  <c r="Y294" i="3" s="1"/>
  <c r="N294" i="3"/>
  <c r="M294" i="3"/>
  <c r="J294" i="3"/>
  <c r="I294" i="3"/>
  <c r="K294" i="3" s="1"/>
  <c r="H294" i="3"/>
  <c r="G294" i="3" s="1"/>
  <c r="F294" i="3"/>
  <c r="X293" i="3"/>
  <c r="V293" i="3"/>
  <c r="AA293" i="3" s="1"/>
  <c r="U293" i="3"/>
  <c r="T293" i="3"/>
  <c r="S293" i="3"/>
  <c r="R293" i="3"/>
  <c r="W293" i="3" s="1"/>
  <c r="Q293" i="3"/>
  <c r="P293" i="3"/>
  <c r="Z293" i="3" s="1"/>
  <c r="O293" i="3"/>
  <c r="N293" i="3"/>
  <c r="M293" i="3"/>
  <c r="K293" i="3"/>
  <c r="J293" i="3"/>
  <c r="I293" i="3"/>
  <c r="H293" i="3"/>
  <c r="G293" i="3"/>
  <c r="F293" i="3"/>
  <c r="Y292" i="3"/>
  <c r="V292" i="3"/>
  <c r="U292" i="3"/>
  <c r="T292" i="3"/>
  <c r="S292" i="3"/>
  <c r="X292" i="3" s="1"/>
  <c r="R292" i="3"/>
  <c r="Q292" i="3"/>
  <c r="AA292" i="3" s="1"/>
  <c r="P292" i="3"/>
  <c r="O292" i="3"/>
  <c r="N292" i="3"/>
  <c r="M292" i="3"/>
  <c r="W292" i="3" s="1"/>
  <c r="K292" i="3"/>
  <c r="J292" i="3"/>
  <c r="I292" i="3"/>
  <c r="H292" i="3"/>
  <c r="G292" i="3" s="1"/>
  <c r="F292" i="3"/>
  <c r="Z291" i="3"/>
  <c r="V291" i="3"/>
  <c r="U291" i="3"/>
  <c r="T291" i="3"/>
  <c r="Y291" i="3" s="1"/>
  <c r="S291" i="3"/>
  <c r="R291" i="3"/>
  <c r="Q291" i="3"/>
  <c r="AA291" i="3" s="1"/>
  <c r="P291" i="3"/>
  <c r="O291" i="3"/>
  <c r="N291" i="3"/>
  <c r="X291" i="3" s="1"/>
  <c r="M291" i="3"/>
  <c r="W291" i="3" s="1"/>
  <c r="J291" i="3"/>
  <c r="I291" i="3"/>
  <c r="H291" i="3"/>
  <c r="F291" i="3"/>
  <c r="AA290" i="3"/>
  <c r="W290" i="3"/>
  <c r="V290" i="3"/>
  <c r="U290" i="3"/>
  <c r="Z290" i="3" s="1"/>
  <c r="T290" i="3"/>
  <c r="S290" i="3"/>
  <c r="R290" i="3"/>
  <c r="Q290" i="3"/>
  <c r="P290" i="3"/>
  <c r="O290" i="3"/>
  <c r="Y290" i="3" s="1"/>
  <c r="N290" i="3"/>
  <c r="M290" i="3"/>
  <c r="J290" i="3"/>
  <c r="I290" i="3"/>
  <c r="K290" i="3" s="1"/>
  <c r="H290" i="3"/>
  <c r="G290" i="3" s="1"/>
  <c r="F290" i="3"/>
  <c r="X289" i="3"/>
  <c r="V289" i="3"/>
  <c r="AA289" i="3" s="1"/>
  <c r="U289" i="3"/>
  <c r="T289" i="3"/>
  <c r="S289" i="3"/>
  <c r="R289" i="3"/>
  <c r="W289" i="3" s="1"/>
  <c r="Q289" i="3"/>
  <c r="P289" i="3"/>
  <c r="Z289" i="3" s="1"/>
  <c r="O289" i="3"/>
  <c r="N289" i="3"/>
  <c r="M289" i="3"/>
  <c r="K289" i="3"/>
  <c r="J289" i="3"/>
  <c r="I289" i="3"/>
  <c r="H289" i="3"/>
  <c r="G289" i="3"/>
  <c r="F289" i="3"/>
  <c r="Y288" i="3"/>
  <c r="V288" i="3"/>
  <c r="U288" i="3"/>
  <c r="T288" i="3"/>
  <c r="S288" i="3"/>
  <c r="X288" i="3" s="1"/>
  <c r="R288" i="3"/>
  <c r="Q288" i="3"/>
  <c r="AA288" i="3" s="1"/>
  <c r="P288" i="3"/>
  <c r="O288" i="3"/>
  <c r="N288" i="3"/>
  <c r="M288" i="3"/>
  <c r="W288" i="3" s="1"/>
  <c r="K288" i="3"/>
  <c r="J288" i="3"/>
  <c r="I288" i="3"/>
  <c r="H288" i="3"/>
  <c r="G288" i="3" s="1"/>
  <c r="F288" i="3"/>
  <c r="Z287" i="3"/>
  <c r="V287" i="3"/>
  <c r="U287" i="3"/>
  <c r="T287" i="3"/>
  <c r="Y287" i="3" s="1"/>
  <c r="S287" i="3"/>
  <c r="R287" i="3"/>
  <c r="Q287" i="3"/>
  <c r="AA287" i="3" s="1"/>
  <c r="P287" i="3"/>
  <c r="O287" i="3"/>
  <c r="N287" i="3"/>
  <c r="X287" i="3" s="1"/>
  <c r="M287" i="3"/>
  <c r="W287" i="3" s="1"/>
  <c r="J287" i="3"/>
  <c r="I287" i="3"/>
  <c r="H287" i="3"/>
  <c r="F287" i="3"/>
  <c r="AA286" i="3"/>
  <c r="W286" i="3"/>
  <c r="V286" i="3"/>
  <c r="U286" i="3"/>
  <c r="Z286" i="3" s="1"/>
  <c r="T286" i="3"/>
  <c r="S286" i="3"/>
  <c r="R286" i="3"/>
  <c r="Q286" i="3"/>
  <c r="P286" i="3"/>
  <c r="O286" i="3"/>
  <c r="Y286" i="3" s="1"/>
  <c r="N286" i="3"/>
  <c r="M286" i="3"/>
  <c r="J286" i="3"/>
  <c r="I286" i="3"/>
  <c r="K286" i="3" s="1"/>
  <c r="H286" i="3"/>
  <c r="G286" i="3" s="1"/>
  <c r="F286" i="3"/>
  <c r="X285" i="3"/>
  <c r="V285" i="3"/>
  <c r="AA285" i="3" s="1"/>
  <c r="U285" i="3"/>
  <c r="T285" i="3"/>
  <c r="S285" i="3"/>
  <c r="R285" i="3"/>
  <c r="W285" i="3" s="1"/>
  <c r="Q285" i="3"/>
  <c r="P285" i="3"/>
  <c r="Z285" i="3" s="1"/>
  <c r="O285" i="3"/>
  <c r="N285" i="3"/>
  <c r="M285" i="3"/>
  <c r="K285" i="3"/>
  <c r="J285" i="3"/>
  <c r="I285" i="3"/>
  <c r="H285" i="3"/>
  <c r="G285" i="3"/>
  <c r="F285" i="3"/>
  <c r="Y284" i="3"/>
  <c r="V284" i="3"/>
  <c r="U284" i="3"/>
  <c r="T284" i="3"/>
  <c r="S284" i="3"/>
  <c r="X284" i="3" s="1"/>
  <c r="R284" i="3"/>
  <c r="Q284" i="3"/>
  <c r="AA284" i="3" s="1"/>
  <c r="P284" i="3"/>
  <c r="O284" i="3"/>
  <c r="N284" i="3"/>
  <c r="M284" i="3"/>
  <c r="W284" i="3" s="1"/>
  <c r="K284" i="3"/>
  <c r="J284" i="3"/>
  <c r="I284" i="3"/>
  <c r="H284" i="3"/>
  <c r="G284" i="3" s="1"/>
  <c r="F284" i="3"/>
  <c r="Z283" i="3"/>
  <c r="V283" i="3"/>
  <c r="U283" i="3"/>
  <c r="T283" i="3"/>
  <c r="Y283" i="3" s="1"/>
  <c r="S283" i="3"/>
  <c r="R283" i="3"/>
  <c r="Q283" i="3"/>
  <c r="AA283" i="3" s="1"/>
  <c r="P283" i="3"/>
  <c r="O283" i="3"/>
  <c r="N283" i="3"/>
  <c r="X283" i="3" s="1"/>
  <c r="M283" i="3"/>
  <c r="W283" i="3" s="1"/>
  <c r="J283" i="3"/>
  <c r="I283" i="3"/>
  <c r="H283" i="3"/>
  <c r="F283" i="3"/>
  <c r="AA282" i="3"/>
  <c r="W282" i="3"/>
  <c r="V282" i="3"/>
  <c r="U282" i="3"/>
  <c r="Z282" i="3" s="1"/>
  <c r="T282" i="3"/>
  <c r="S282" i="3"/>
  <c r="R282" i="3"/>
  <c r="Q282" i="3"/>
  <c r="P282" i="3"/>
  <c r="O282" i="3"/>
  <c r="Y282" i="3" s="1"/>
  <c r="N282" i="3"/>
  <c r="M282" i="3"/>
  <c r="J282" i="3"/>
  <c r="I282" i="3"/>
  <c r="K282" i="3" s="1"/>
  <c r="H282" i="3"/>
  <c r="G282" i="3" s="1"/>
  <c r="F282" i="3"/>
  <c r="X281" i="3"/>
  <c r="V281" i="3"/>
  <c r="AA281" i="3" s="1"/>
  <c r="U281" i="3"/>
  <c r="T281" i="3"/>
  <c r="S281" i="3"/>
  <c r="R281" i="3"/>
  <c r="W281" i="3" s="1"/>
  <c r="Q281" i="3"/>
  <c r="P281" i="3"/>
  <c r="Z281" i="3" s="1"/>
  <c r="O281" i="3"/>
  <c r="N281" i="3"/>
  <c r="M281" i="3"/>
  <c r="K281" i="3"/>
  <c r="J281" i="3"/>
  <c r="I281" i="3"/>
  <c r="H281" i="3"/>
  <c r="G281" i="3"/>
  <c r="F281" i="3"/>
  <c r="Y280" i="3"/>
  <c r="V280" i="3"/>
  <c r="U280" i="3"/>
  <c r="T280" i="3"/>
  <c r="S280" i="3"/>
  <c r="X280" i="3" s="1"/>
  <c r="R280" i="3"/>
  <c r="Q280" i="3"/>
  <c r="AA280" i="3" s="1"/>
  <c r="P280" i="3"/>
  <c r="O280" i="3"/>
  <c r="N280" i="3"/>
  <c r="M280" i="3"/>
  <c r="W280" i="3" s="1"/>
  <c r="K280" i="3"/>
  <c r="J280" i="3"/>
  <c r="I280" i="3"/>
  <c r="H280" i="3"/>
  <c r="G280" i="3" s="1"/>
  <c r="F280" i="3"/>
  <c r="Z279" i="3"/>
  <c r="V279" i="3"/>
  <c r="U279" i="3"/>
  <c r="T279" i="3"/>
  <c r="Y279" i="3" s="1"/>
  <c r="S279" i="3"/>
  <c r="R279" i="3"/>
  <c r="Q279" i="3"/>
  <c r="AA279" i="3" s="1"/>
  <c r="P279" i="3"/>
  <c r="O279" i="3"/>
  <c r="N279" i="3"/>
  <c r="X279" i="3" s="1"/>
  <c r="M279" i="3"/>
  <c r="W279" i="3" s="1"/>
  <c r="J279" i="3"/>
  <c r="I279" i="3"/>
  <c r="H279" i="3"/>
  <c r="F279" i="3"/>
  <c r="AA278" i="3"/>
  <c r="W278" i="3"/>
  <c r="V278" i="3"/>
  <c r="U278" i="3"/>
  <c r="Z278" i="3" s="1"/>
  <c r="T278" i="3"/>
  <c r="S278" i="3"/>
  <c r="R278" i="3"/>
  <c r="Q278" i="3"/>
  <c r="P278" i="3"/>
  <c r="O278" i="3"/>
  <c r="Y278" i="3" s="1"/>
  <c r="N278" i="3"/>
  <c r="M278" i="3"/>
  <c r="J278" i="3"/>
  <c r="I278" i="3"/>
  <c r="K278" i="3" s="1"/>
  <c r="H278" i="3"/>
  <c r="G278" i="3" s="1"/>
  <c r="F278" i="3"/>
  <c r="X277" i="3"/>
  <c r="V277" i="3"/>
  <c r="AA277" i="3" s="1"/>
  <c r="U277" i="3"/>
  <c r="T277" i="3"/>
  <c r="S277" i="3"/>
  <c r="R277" i="3"/>
  <c r="W277" i="3" s="1"/>
  <c r="Q277" i="3"/>
  <c r="P277" i="3"/>
  <c r="Z277" i="3" s="1"/>
  <c r="O277" i="3"/>
  <c r="N277" i="3"/>
  <c r="M277" i="3"/>
  <c r="K277" i="3"/>
  <c r="J277" i="3"/>
  <c r="I277" i="3"/>
  <c r="H277" i="3"/>
  <c r="G277" i="3"/>
  <c r="F277" i="3"/>
  <c r="Y276" i="3"/>
  <c r="V276" i="3"/>
  <c r="U276" i="3"/>
  <c r="T276" i="3"/>
  <c r="S276" i="3"/>
  <c r="X276" i="3" s="1"/>
  <c r="R276" i="3"/>
  <c r="Q276" i="3"/>
  <c r="AA276" i="3" s="1"/>
  <c r="P276" i="3"/>
  <c r="O276" i="3"/>
  <c r="N276" i="3"/>
  <c r="M276" i="3"/>
  <c r="W276" i="3" s="1"/>
  <c r="K276" i="3"/>
  <c r="J276" i="3"/>
  <c r="I276" i="3"/>
  <c r="H276" i="3"/>
  <c r="G276" i="3" s="1"/>
  <c r="F276" i="3"/>
  <c r="Z275" i="3"/>
  <c r="V275" i="3"/>
  <c r="U275" i="3"/>
  <c r="T275" i="3"/>
  <c r="Y275" i="3" s="1"/>
  <c r="S275" i="3"/>
  <c r="R275" i="3"/>
  <c r="Q275" i="3"/>
  <c r="AA275" i="3" s="1"/>
  <c r="P275" i="3"/>
  <c r="O275" i="3"/>
  <c r="N275" i="3"/>
  <c r="X275" i="3" s="1"/>
  <c r="M275" i="3"/>
  <c r="W275" i="3" s="1"/>
  <c r="J275" i="3"/>
  <c r="I275" i="3"/>
  <c r="H275" i="3"/>
  <c r="F275" i="3"/>
  <c r="AA274" i="3"/>
  <c r="W274" i="3"/>
  <c r="V274" i="3"/>
  <c r="U274" i="3"/>
  <c r="Z274" i="3" s="1"/>
  <c r="T274" i="3"/>
  <c r="S274" i="3"/>
  <c r="R274" i="3"/>
  <c r="Q274" i="3"/>
  <c r="P274" i="3"/>
  <c r="O274" i="3"/>
  <c r="Y274" i="3" s="1"/>
  <c r="N274" i="3"/>
  <c r="M274" i="3"/>
  <c r="J274" i="3"/>
  <c r="I274" i="3"/>
  <c r="K274" i="3" s="1"/>
  <c r="H274" i="3"/>
  <c r="G274" i="3" s="1"/>
  <c r="F274" i="3"/>
  <c r="X273" i="3"/>
  <c r="V273" i="3"/>
  <c r="AA273" i="3" s="1"/>
  <c r="U273" i="3"/>
  <c r="T273" i="3"/>
  <c r="S273" i="3"/>
  <c r="R273" i="3"/>
  <c r="W273" i="3" s="1"/>
  <c r="Q273" i="3"/>
  <c r="P273" i="3"/>
  <c r="Z273" i="3" s="1"/>
  <c r="O273" i="3"/>
  <c r="N273" i="3"/>
  <c r="M273" i="3"/>
  <c r="K273" i="3"/>
  <c r="J273" i="3"/>
  <c r="I273" i="3"/>
  <c r="H273" i="3"/>
  <c r="G273" i="3"/>
  <c r="F273" i="3"/>
  <c r="Y272" i="3"/>
  <c r="V272" i="3"/>
  <c r="U272" i="3"/>
  <c r="T272" i="3"/>
  <c r="S272" i="3"/>
  <c r="X272" i="3" s="1"/>
  <c r="R272" i="3"/>
  <c r="Q272" i="3"/>
  <c r="AA272" i="3" s="1"/>
  <c r="P272" i="3"/>
  <c r="O272" i="3"/>
  <c r="N272" i="3"/>
  <c r="M272" i="3"/>
  <c r="W272" i="3" s="1"/>
  <c r="K272" i="3"/>
  <c r="J272" i="3"/>
  <c r="I272" i="3"/>
  <c r="H272" i="3"/>
  <c r="G272" i="3" s="1"/>
  <c r="F272" i="3"/>
  <c r="Z271" i="3"/>
  <c r="V271" i="3"/>
  <c r="U271" i="3"/>
  <c r="T271" i="3"/>
  <c r="Y271" i="3" s="1"/>
  <c r="S271" i="3"/>
  <c r="R271" i="3"/>
  <c r="Q271" i="3"/>
  <c r="AA271" i="3" s="1"/>
  <c r="P271" i="3"/>
  <c r="O271" i="3"/>
  <c r="N271" i="3"/>
  <c r="X271" i="3" s="1"/>
  <c r="M271" i="3"/>
  <c r="W271" i="3" s="1"/>
  <c r="J271" i="3"/>
  <c r="I271" i="3"/>
  <c r="H271" i="3"/>
  <c r="F271" i="3"/>
  <c r="AA270" i="3"/>
  <c r="W270" i="3"/>
  <c r="V270" i="3"/>
  <c r="U270" i="3"/>
  <c r="Z270" i="3" s="1"/>
  <c r="T270" i="3"/>
  <c r="S270" i="3"/>
  <c r="R270" i="3"/>
  <c r="Q270" i="3"/>
  <c r="P270" i="3"/>
  <c r="O270" i="3"/>
  <c r="Y270" i="3" s="1"/>
  <c r="N270" i="3"/>
  <c r="M270" i="3"/>
  <c r="J270" i="3"/>
  <c r="I270" i="3"/>
  <c r="K270" i="3" s="1"/>
  <c r="H270" i="3"/>
  <c r="G270" i="3" s="1"/>
  <c r="F270" i="3"/>
  <c r="X269" i="3"/>
  <c r="V269" i="3"/>
  <c r="AA269" i="3" s="1"/>
  <c r="U269" i="3"/>
  <c r="T269" i="3"/>
  <c r="S269" i="3"/>
  <c r="R269" i="3"/>
  <c r="W269" i="3" s="1"/>
  <c r="Q269" i="3"/>
  <c r="P269" i="3"/>
  <c r="Z269" i="3" s="1"/>
  <c r="O269" i="3"/>
  <c r="N269" i="3"/>
  <c r="M269" i="3"/>
  <c r="K269" i="3"/>
  <c r="J269" i="3"/>
  <c r="I269" i="3"/>
  <c r="H269" i="3"/>
  <c r="G269" i="3"/>
  <c r="F269" i="3"/>
  <c r="Y268" i="3"/>
  <c r="V268" i="3"/>
  <c r="U268" i="3"/>
  <c r="T268" i="3"/>
  <c r="S268" i="3"/>
  <c r="X268" i="3" s="1"/>
  <c r="R268" i="3"/>
  <c r="Q268" i="3"/>
  <c r="AA268" i="3" s="1"/>
  <c r="P268" i="3"/>
  <c r="O268" i="3"/>
  <c r="N268" i="3"/>
  <c r="M268" i="3"/>
  <c r="W268" i="3" s="1"/>
  <c r="K268" i="3"/>
  <c r="J268" i="3"/>
  <c r="I268" i="3"/>
  <c r="H268" i="3"/>
  <c r="G268" i="3" s="1"/>
  <c r="F268" i="3"/>
  <c r="Z267" i="3"/>
  <c r="V267" i="3"/>
  <c r="U267" i="3"/>
  <c r="T267" i="3"/>
  <c r="Y267" i="3" s="1"/>
  <c r="S267" i="3"/>
  <c r="R267" i="3"/>
  <c r="Q267" i="3"/>
  <c r="AA267" i="3" s="1"/>
  <c r="P267" i="3"/>
  <c r="O267" i="3"/>
  <c r="N267" i="3"/>
  <c r="X267" i="3" s="1"/>
  <c r="M267" i="3"/>
  <c r="W267" i="3" s="1"/>
  <c r="J267" i="3"/>
  <c r="I267" i="3"/>
  <c r="H267" i="3"/>
  <c r="F267" i="3"/>
  <c r="AA266" i="3"/>
  <c r="W266" i="3"/>
  <c r="V266" i="3"/>
  <c r="U266" i="3"/>
  <c r="Z266" i="3" s="1"/>
  <c r="T266" i="3"/>
  <c r="S266" i="3"/>
  <c r="R266" i="3"/>
  <c r="Q266" i="3"/>
  <c r="P266" i="3"/>
  <c r="O266" i="3"/>
  <c r="Y266" i="3" s="1"/>
  <c r="N266" i="3"/>
  <c r="M266" i="3"/>
  <c r="J266" i="3"/>
  <c r="I266" i="3"/>
  <c r="K266" i="3" s="1"/>
  <c r="H266" i="3"/>
  <c r="G266" i="3" s="1"/>
  <c r="F266" i="3"/>
  <c r="X265" i="3"/>
  <c r="V265" i="3"/>
  <c r="AA265" i="3" s="1"/>
  <c r="U265" i="3"/>
  <c r="T265" i="3"/>
  <c r="S265" i="3"/>
  <c r="R265" i="3"/>
  <c r="W265" i="3" s="1"/>
  <c r="Q265" i="3"/>
  <c r="P265" i="3"/>
  <c r="Z265" i="3" s="1"/>
  <c r="O265" i="3"/>
  <c r="N265" i="3"/>
  <c r="M265" i="3"/>
  <c r="K265" i="3"/>
  <c r="J265" i="3"/>
  <c r="I265" i="3"/>
  <c r="H265" i="3"/>
  <c r="G265" i="3"/>
  <c r="F265" i="3"/>
  <c r="Y264" i="3"/>
  <c r="V264" i="3"/>
  <c r="U264" i="3"/>
  <c r="T264" i="3"/>
  <c r="S264" i="3"/>
  <c r="X264" i="3" s="1"/>
  <c r="R264" i="3"/>
  <c r="Q264" i="3"/>
  <c r="AA264" i="3" s="1"/>
  <c r="P264" i="3"/>
  <c r="O264" i="3"/>
  <c r="N264" i="3"/>
  <c r="M264" i="3"/>
  <c r="W264" i="3" s="1"/>
  <c r="K264" i="3"/>
  <c r="J264" i="3"/>
  <c r="I264" i="3"/>
  <c r="H264" i="3"/>
  <c r="G264" i="3" s="1"/>
  <c r="F264" i="3"/>
  <c r="Z263" i="3"/>
  <c r="V263" i="3"/>
  <c r="U263" i="3"/>
  <c r="T263" i="3"/>
  <c r="Y263" i="3" s="1"/>
  <c r="S263" i="3"/>
  <c r="R263" i="3"/>
  <c r="Q263" i="3"/>
  <c r="AA263" i="3" s="1"/>
  <c r="P263" i="3"/>
  <c r="O263" i="3"/>
  <c r="N263" i="3"/>
  <c r="X263" i="3" s="1"/>
  <c r="M263" i="3"/>
  <c r="W263" i="3" s="1"/>
  <c r="J263" i="3"/>
  <c r="I263" i="3"/>
  <c r="H263" i="3"/>
  <c r="F263" i="3"/>
  <c r="AA262" i="3"/>
  <c r="W262" i="3"/>
  <c r="V262" i="3"/>
  <c r="U262" i="3"/>
  <c r="Z262" i="3" s="1"/>
  <c r="T262" i="3"/>
  <c r="S262" i="3"/>
  <c r="R262" i="3"/>
  <c r="Q262" i="3"/>
  <c r="P262" i="3"/>
  <c r="O262" i="3"/>
  <c r="Y262" i="3" s="1"/>
  <c r="N262" i="3"/>
  <c r="M262" i="3"/>
  <c r="J262" i="3"/>
  <c r="I262" i="3"/>
  <c r="K262" i="3" s="1"/>
  <c r="H262" i="3"/>
  <c r="G262" i="3" s="1"/>
  <c r="F262" i="3"/>
  <c r="X261" i="3"/>
  <c r="V261" i="3"/>
  <c r="AA261" i="3" s="1"/>
  <c r="U261" i="3"/>
  <c r="T261" i="3"/>
  <c r="S261" i="3"/>
  <c r="R261" i="3"/>
  <c r="W261" i="3" s="1"/>
  <c r="Q261" i="3"/>
  <c r="P261" i="3"/>
  <c r="Z261" i="3" s="1"/>
  <c r="O261" i="3"/>
  <c r="N261" i="3"/>
  <c r="M261" i="3"/>
  <c r="K261" i="3"/>
  <c r="J261" i="3"/>
  <c r="I261" i="3"/>
  <c r="H261" i="3"/>
  <c r="G261" i="3"/>
  <c r="F261" i="3"/>
  <c r="Y260" i="3"/>
  <c r="V260" i="3"/>
  <c r="U260" i="3"/>
  <c r="T260" i="3"/>
  <c r="S260" i="3"/>
  <c r="X260" i="3" s="1"/>
  <c r="R260" i="3"/>
  <c r="Q260" i="3"/>
  <c r="AA260" i="3" s="1"/>
  <c r="P260" i="3"/>
  <c r="O260" i="3"/>
  <c r="N260" i="3"/>
  <c r="M260" i="3"/>
  <c r="W260" i="3" s="1"/>
  <c r="K260" i="3"/>
  <c r="J260" i="3"/>
  <c r="I260" i="3"/>
  <c r="H260" i="3"/>
  <c r="G260" i="3" s="1"/>
  <c r="F260" i="3"/>
  <c r="Z259" i="3"/>
  <c r="V259" i="3"/>
  <c r="U259" i="3"/>
  <c r="T259" i="3"/>
  <c r="Y259" i="3" s="1"/>
  <c r="S259" i="3"/>
  <c r="R259" i="3"/>
  <c r="Q259" i="3"/>
  <c r="AA259" i="3" s="1"/>
  <c r="P259" i="3"/>
  <c r="O259" i="3"/>
  <c r="N259" i="3"/>
  <c r="X259" i="3" s="1"/>
  <c r="M259" i="3"/>
  <c r="W259" i="3" s="1"/>
  <c r="J259" i="3"/>
  <c r="I259" i="3"/>
  <c r="H259" i="3"/>
  <c r="F259" i="3"/>
  <c r="AA258" i="3"/>
  <c r="W258" i="3"/>
  <c r="V258" i="3"/>
  <c r="U258" i="3"/>
  <c r="Z258" i="3" s="1"/>
  <c r="T258" i="3"/>
  <c r="S258" i="3"/>
  <c r="R258" i="3"/>
  <c r="Q258" i="3"/>
  <c r="P258" i="3"/>
  <c r="O258" i="3"/>
  <c r="Y258" i="3" s="1"/>
  <c r="N258" i="3"/>
  <c r="M258" i="3"/>
  <c r="J258" i="3"/>
  <c r="I258" i="3"/>
  <c r="K258" i="3" s="1"/>
  <c r="H258" i="3"/>
  <c r="G258" i="3" s="1"/>
  <c r="F258" i="3"/>
  <c r="X257" i="3"/>
  <c r="V257" i="3"/>
  <c r="AA257" i="3" s="1"/>
  <c r="U257" i="3"/>
  <c r="T257" i="3"/>
  <c r="S257" i="3"/>
  <c r="R257" i="3"/>
  <c r="W257" i="3" s="1"/>
  <c r="Q257" i="3"/>
  <c r="P257" i="3"/>
  <c r="Z257" i="3" s="1"/>
  <c r="O257" i="3"/>
  <c r="N257" i="3"/>
  <c r="M257" i="3"/>
  <c r="K257" i="3"/>
  <c r="J257" i="3"/>
  <c r="I257" i="3"/>
  <c r="H257" i="3"/>
  <c r="G257" i="3"/>
  <c r="F257" i="3"/>
  <c r="Y256" i="3"/>
  <c r="V256" i="3"/>
  <c r="U256" i="3"/>
  <c r="T256" i="3"/>
  <c r="S256" i="3"/>
  <c r="X256" i="3" s="1"/>
  <c r="R256" i="3"/>
  <c r="Q256" i="3"/>
  <c r="AA256" i="3" s="1"/>
  <c r="P256" i="3"/>
  <c r="O256" i="3"/>
  <c r="N256" i="3"/>
  <c r="M256" i="3"/>
  <c r="W256" i="3" s="1"/>
  <c r="K256" i="3"/>
  <c r="J256" i="3"/>
  <c r="I256" i="3"/>
  <c r="H256" i="3"/>
  <c r="G256" i="3" s="1"/>
  <c r="F256" i="3"/>
  <c r="Z255" i="3"/>
  <c r="V255" i="3"/>
  <c r="U255" i="3"/>
  <c r="T255" i="3"/>
  <c r="Y255" i="3" s="1"/>
  <c r="S255" i="3"/>
  <c r="R255" i="3"/>
  <c r="Q255" i="3"/>
  <c r="AA255" i="3" s="1"/>
  <c r="P255" i="3"/>
  <c r="O255" i="3"/>
  <c r="N255" i="3"/>
  <c r="X255" i="3" s="1"/>
  <c r="M255" i="3"/>
  <c r="W255" i="3" s="1"/>
  <c r="J255" i="3"/>
  <c r="I255" i="3"/>
  <c r="H255" i="3"/>
  <c r="F255" i="3"/>
  <c r="AA254" i="3"/>
  <c r="W254" i="3"/>
  <c r="V254" i="3"/>
  <c r="U254" i="3"/>
  <c r="Z254" i="3" s="1"/>
  <c r="T254" i="3"/>
  <c r="S254" i="3"/>
  <c r="R254" i="3"/>
  <c r="Q254" i="3"/>
  <c r="P254" i="3"/>
  <c r="O254" i="3"/>
  <c r="Y254" i="3" s="1"/>
  <c r="N254" i="3"/>
  <c r="M254" i="3"/>
  <c r="J254" i="3"/>
  <c r="I254" i="3"/>
  <c r="K254" i="3" s="1"/>
  <c r="H254" i="3"/>
  <c r="G254" i="3" s="1"/>
  <c r="F254" i="3"/>
  <c r="X253" i="3"/>
  <c r="V253" i="3"/>
  <c r="AA253" i="3" s="1"/>
  <c r="U253" i="3"/>
  <c r="T253" i="3"/>
  <c r="S253" i="3"/>
  <c r="R253" i="3"/>
  <c r="W253" i="3" s="1"/>
  <c r="Q253" i="3"/>
  <c r="P253" i="3"/>
  <c r="Z253" i="3" s="1"/>
  <c r="O253" i="3"/>
  <c r="N253" i="3"/>
  <c r="M253" i="3"/>
  <c r="K253" i="3"/>
  <c r="J253" i="3"/>
  <c r="I253" i="3"/>
  <c r="H253" i="3"/>
  <c r="G253" i="3"/>
  <c r="F253" i="3"/>
  <c r="Y252" i="3"/>
  <c r="V252" i="3"/>
  <c r="U252" i="3"/>
  <c r="T252" i="3"/>
  <c r="S252" i="3"/>
  <c r="X252" i="3" s="1"/>
  <c r="R252" i="3"/>
  <c r="Q252" i="3"/>
  <c r="AA252" i="3" s="1"/>
  <c r="P252" i="3"/>
  <c r="O252" i="3"/>
  <c r="N252" i="3"/>
  <c r="M252" i="3"/>
  <c r="W252" i="3" s="1"/>
  <c r="K252" i="3"/>
  <c r="J252" i="3"/>
  <c r="I252" i="3"/>
  <c r="H252" i="3"/>
  <c r="G252" i="3" s="1"/>
  <c r="F252" i="3"/>
  <c r="Z251" i="3"/>
  <c r="V251" i="3"/>
  <c r="U251" i="3"/>
  <c r="T251" i="3"/>
  <c r="Y251" i="3" s="1"/>
  <c r="S251" i="3"/>
  <c r="R251" i="3"/>
  <c r="Q251" i="3"/>
  <c r="AA251" i="3" s="1"/>
  <c r="P251" i="3"/>
  <c r="O251" i="3"/>
  <c r="N251" i="3"/>
  <c r="X251" i="3" s="1"/>
  <c r="M251" i="3"/>
  <c r="W251" i="3" s="1"/>
  <c r="J251" i="3"/>
  <c r="I251" i="3"/>
  <c r="H251" i="3"/>
  <c r="F251" i="3"/>
  <c r="AA250" i="3"/>
  <c r="W250" i="3"/>
  <c r="V250" i="3"/>
  <c r="U250" i="3"/>
  <c r="Z250" i="3" s="1"/>
  <c r="T250" i="3"/>
  <c r="S250" i="3"/>
  <c r="R250" i="3"/>
  <c r="Q250" i="3"/>
  <c r="P250" i="3"/>
  <c r="O250" i="3"/>
  <c r="Y250" i="3" s="1"/>
  <c r="N250" i="3"/>
  <c r="M250" i="3"/>
  <c r="J250" i="3"/>
  <c r="I250" i="3"/>
  <c r="K250" i="3" s="1"/>
  <c r="H250" i="3"/>
  <c r="G250" i="3" s="1"/>
  <c r="F250" i="3"/>
  <c r="X249" i="3"/>
  <c r="V249" i="3"/>
  <c r="AA249" i="3" s="1"/>
  <c r="U249" i="3"/>
  <c r="T249" i="3"/>
  <c r="S249" i="3"/>
  <c r="R249" i="3"/>
  <c r="W249" i="3" s="1"/>
  <c r="Q249" i="3"/>
  <c r="P249" i="3"/>
  <c r="Z249" i="3" s="1"/>
  <c r="O249" i="3"/>
  <c r="N249" i="3"/>
  <c r="M249" i="3"/>
  <c r="K249" i="3"/>
  <c r="J249" i="3"/>
  <c r="I249" i="3"/>
  <c r="H249" i="3"/>
  <c r="G249" i="3"/>
  <c r="F249" i="3"/>
  <c r="Y248" i="3"/>
  <c r="V248" i="3"/>
  <c r="U248" i="3"/>
  <c r="T248" i="3"/>
  <c r="S248" i="3"/>
  <c r="X248" i="3" s="1"/>
  <c r="R248" i="3"/>
  <c r="Q248" i="3"/>
  <c r="AA248" i="3" s="1"/>
  <c r="P248" i="3"/>
  <c r="O248" i="3"/>
  <c r="N248" i="3"/>
  <c r="M248" i="3"/>
  <c r="W248" i="3" s="1"/>
  <c r="K248" i="3"/>
  <c r="J248" i="3"/>
  <c r="I248" i="3"/>
  <c r="H248" i="3"/>
  <c r="G248" i="3" s="1"/>
  <c r="F248" i="3"/>
  <c r="Z247" i="3"/>
  <c r="V247" i="3"/>
  <c r="U247" i="3"/>
  <c r="T247" i="3"/>
  <c r="Y247" i="3" s="1"/>
  <c r="S247" i="3"/>
  <c r="R247" i="3"/>
  <c r="Q247" i="3"/>
  <c r="AA247" i="3" s="1"/>
  <c r="P247" i="3"/>
  <c r="O247" i="3"/>
  <c r="N247" i="3"/>
  <c r="X247" i="3" s="1"/>
  <c r="M247" i="3"/>
  <c r="W247" i="3" s="1"/>
  <c r="J247" i="3"/>
  <c r="I247" i="3"/>
  <c r="H247" i="3"/>
  <c r="F247" i="3"/>
  <c r="AA246" i="3"/>
  <c r="W246" i="3"/>
  <c r="V246" i="3"/>
  <c r="U246" i="3"/>
  <c r="Z246" i="3" s="1"/>
  <c r="T246" i="3"/>
  <c r="S246" i="3"/>
  <c r="R246" i="3"/>
  <c r="Q246" i="3"/>
  <c r="P246" i="3"/>
  <c r="O246" i="3"/>
  <c r="Y246" i="3" s="1"/>
  <c r="N246" i="3"/>
  <c r="M246" i="3"/>
  <c r="J246" i="3"/>
  <c r="I246" i="3"/>
  <c r="K246" i="3" s="1"/>
  <c r="H246" i="3"/>
  <c r="G246" i="3" s="1"/>
  <c r="F246" i="3"/>
  <c r="X245" i="3"/>
  <c r="V245" i="3"/>
  <c r="AA245" i="3" s="1"/>
  <c r="U245" i="3"/>
  <c r="T245" i="3"/>
  <c r="S245" i="3"/>
  <c r="R245" i="3"/>
  <c r="W245" i="3" s="1"/>
  <c r="Q245" i="3"/>
  <c r="P245" i="3"/>
  <c r="Z245" i="3" s="1"/>
  <c r="O245" i="3"/>
  <c r="N245" i="3"/>
  <c r="M245" i="3"/>
  <c r="K245" i="3"/>
  <c r="J245" i="3"/>
  <c r="I245" i="3"/>
  <c r="H245" i="3"/>
  <c r="G245" i="3"/>
  <c r="F245" i="3"/>
  <c r="Y244" i="3"/>
  <c r="V244" i="3"/>
  <c r="U244" i="3"/>
  <c r="T244" i="3"/>
  <c r="S244" i="3"/>
  <c r="X244" i="3" s="1"/>
  <c r="R244" i="3"/>
  <c r="Q244" i="3"/>
  <c r="AA244" i="3" s="1"/>
  <c r="P244" i="3"/>
  <c r="O244" i="3"/>
  <c r="N244" i="3"/>
  <c r="M244" i="3"/>
  <c r="W244" i="3" s="1"/>
  <c r="K244" i="3"/>
  <c r="J244" i="3"/>
  <c r="I244" i="3"/>
  <c r="H244" i="3"/>
  <c r="G244" i="3" s="1"/>
  <c r="F244" i="3"/>
  <c r="Z243" i="3"/>
  <c r="V243" i="3"/>
  <c r="U243" i="3"/>
  <c r="T243" i="3"/>
  <c r="Y243" i="3" s="1"/>
  <c r="S243" i="3"/>
  <c r="R243" i="3"/>
  <c r="Q243" i="3"/>
  <c r="AA243" i="3" s="1"/>
  <c r="P243" i="3"/>
  <c r="O243" i="3"/>
  <c r="N243" i="3"/>
  <c r="X243" i="3" s="1"/>
  <c r="M243" i="3"/>
  <c r="W243" i="3" s="1"/>
  <c r="J243" i="3"/>
  <c r="I243" i="3"/>
  <c r="H243" i="3"/>
  <c r="F243" i="3"/>
  <c r="AA242" i="3"/>
  <c r="W242" i="3"/>
  <c r="V242" i="3"/>
  <c r="U242" i="3"/>
  <c r="Z242" i="3" s="1"/>
  <c r="T242" i="3"/>
  <c r="S242" i="3"/>
  <c r="R242" i="3"/>
  <c r="Q242" i="3"/>
  <c r="P242" i="3"/>
  <c r="O242" i="3"/>
  <c r="Y242" i="3" s="1"/>
  <c r="N242" i="3"/>
  <c r="M242" i="3"/>
  <c r="J242" i="3"/>
  <c r="I242" i="3"/>
  <c r="K242" i="3" s="1"/>
  <c r="H242" i="3"/>
  <c r="G242" i="3" s="1"/>
  <c r="F242" i="3"/>
  <c r="X241" i="3"/>
  <c r="V241" i="3"/>
  <c r="AA241" i="3" s="1"/>
  <c r="U241" i="3"/>
  <c r="T241" i="3"/>
  <c r="S241" i="3"/>
  <c r="R241" i="3"/>
  <c r="W241" i="3" s="1"/>
  <c r="Q241" i="3"/>
  <c r="P241" i="3"/>
  <c r="Z241" i="3" s="1"/>
  <c r="O241" i="3"/>
  <c r="N241" i="3"/>
  <c r="M241" i="3"/>
  <c r="K241" i="3"/>
  <c r="J241" i="3"/>
  <c r="I241" i="3"/>
  <c r="H241" i="3"/>
  <c r="G241" i="3"/>
  <c r="F241" i="3"/>
  <c r="Y240" i="3"/>
  <c r="V240" i="3"/>
  <c r="U240" i="3"/>
  <c r="T240" i="3"/>
  <c r="S240" i="3"/>
  <c r="X240" i="3" s="1"/>
  <c r="R240" i="3"/>
  <c r="Q240" i="3"/>
  <c r="AA240" i="3" s="1"/>
  <c r="P240" i="3"/>
  <c r="O240" i="3"/>
  <c r="N240" i="3"/>
  <c r="M240" i="3"/>
  <c r="W240" i="3" s="1"/>
  <c r="K240" i="3"/>
  <c r="J240" i="3"/>
  <c r="I240" i="3"/>
  <c r="H240" i="3"/>
  <c r="G240" i="3" s="1"/>
  <c r="F240" i="3"/>
  <c r="Z239" i="3"/>
  <c r="V239" i="3"/>
  <c r="U239" i="3"/>
  <c r="T239" i="3"/>
  <c r="Y239" i="3" s="1"/>
  <c r="S239" i="3"/>
  <c r="R239" i="3"/>
  <c r="Q239" i="3"/>
  <c r="AA239" i="3" s="1"/>
  <c r="P239" i="3"/>
  <c r="O239" i="3"/>
  <c r="N239" i="3"/>
  <c r="X239" i="3" s="1"/>
  <c r="M239" i="3"/>
  <c r="W239" i="3" s="1"/>
  <c r="J239" i="3"/>
  <c r="I239" i="3"/>
  <c r="H239" i="3"/>
  <c r="F239" i="3"/>
  <c r="AA238" i="3"/>
  <c r="W238" i="3"/>
  <c r="V238" i="3"/>
  <c r="U238" i="3"/>
  <c r="Z238" i="3" s="1"/>
  <c r="T238" i="3"/>
  <c r="S238" i="3"/>
  <c r="R238" i="3"/>
  <c r="Q238" i="3"/>
  <c r="P238" i="3"/>
  <c r="O238" i="3"/>
  <c r="Y238" i="3" s="1"/>
  <c r="N238" i="3"/>
  <c r="M238" i="3"/>
  <c r="J238" i="3"/>
  <c r="I238" i="3"/>
  <c r="K238" i="3" s="1"/>
  <c r="H238" i="3"/>
  <c r="G238" i="3" s="1"/>
  <c r="F238" i="3"/>
  <c r="X237" i="3"/>
  <c r="V237" i="3"/>
  <c r="AA237" i="3" s="1"/>
  <c r="U237" i="3"/>
  <c r="T237" i="3"/>
  <c r="S237" i="3"/>
  <c r="R237" i="3"/>
  <c r="W237" i="3" s="1"/>
  <c r="Q237" i="3"/>
  <c r="P237" i="3"/>
  <c r="Z237" i="3" s="1"/>
  <c r="O237" i="3"/>
  <c r="N237" i="3"/>
  <c r="M237" i="3"/>
  <c r="K237" i="3"/>
  <c r="J237" i="3"/>
  <c r="I237" i="3"/>
  <c r="H237" i="3"/>
  <c r="G237" i="3"/>
  <c r="F237" i="3"/>
  <c r="Y236" i="3"/>
  <c r="V236" i="3"/>
  <c r="U236" i="3"/>
  <c r="T236" i="3"/>
  <c r="S236" i="3"/>
  <c r="X236" i="3" s="1"/>
  <c r="R236" i="3"/>
  <c r="Q236" i="3"/>
  <c r="AA236" i="3" s="1"/>
  <c r="P236" i="3"/>
  <c r="O236" i="3"/>
  <c r="N236" i="3"/>
  <c r="M236" i="3"/>
  <c r="W236" i="3" s="1"/>
  <c r="K236" i="3"/>
  <c r="J236" i="3"/>
  <c r="I236" i="3"/>
  <c r="H236" i="3"/>
  <c r="G236" i="3" s="1"/>
  <c r="F236" i="3"/>
  <c r="Z235" i="3"/>
  <c r="V235" i="3"/>
  <c r="U235" i="3"/>
  <c r="T235" i="3"/>
  <c r="Y235" i="3" s="1"/>
  <c r="S235" i="3"/>
  <c r="R235" i="3"/>
  <c r="Q235" i="3"/>
  <c r="AA235" i="3" s="1"/>
  <c r="P235" i="3"/>
  <c r="O235" i="3"/>
  <c r="N235" i="3"/>
  <c r="X235" i="3" s="1"/>
  <c r="M235" i="3"/>
  <c r="W235" i="3" s="1"/>
  <c r="J235" i="3"/>
  <c r="I235" i="3"/>
  <c r="H235" i="3"/>
  <c r="F235" i="3"/>
  <c r="AA234" i="3"/>
  <c r="W234" i="3"/>
  <c r="V234" i="3"/>
  <c r="U234" i="3"/>
  <c r="Z234" i="3" s="1"/>
  <c r="T234" i="3"/>
  <c r="S234" i="3"/>
  <c r="R234" i="3"/>
  <c r="Q234" i="3"/>
  <c r="P234" i="3"/>
  <c r="O234" i="3"/>
  <c r="Y234" i="3" s="1"/>
  <c r="N234" i="3"/>
  <c r="M234" i="3"/>
  <c r="J234" i="3"/>
  <c r="I234" i="3"/>
  <c r="K234" i="3" s="1"/>
  <c r="H234" i="3"/>
  <c r="G234" i="3" s="1"/>
  <c r="F234" i="3"/>
  <c r="X233" i="3"/>
  <c r="V233" i="3"/>
  <c r="AA233" i="3" s="1"/>
  <c r="U233" i="3"/>
  <c r="T233" i="3"/>
  <c r="S233" i="3"/>
  <c r="R233" i="3"/>
  <c r="W233" i="3" s="1"/>
  <c r="Q233" i="3"/>
  <c r="P233" i="3"/>
  <c r="Z233" i="3" s="1"/>
  <c r="O233" i="3"/>
  <c r="N233" i="3"/>
  <c r="M233" i="3"/>
  <c r="K233" i="3"/>
  <c r="J233" i="3"/>
  <c r="I233" i="3"/>
  <c r="H233" i="3"/>
  <c r="G233" i="3"/>
  <c r="F233" i="3"/>
  <c r="Y232" i="3"/>
  <c r="V232" i="3"/>
  <c r="U232" i="3"/>
  <c r="T232" i="3"/>
  <c r="S232" i="3"/>
  <c r="X232" i="3" s="1"/>
  <c r="R232" i="3"/>
  <c r="Q232" i="3"/>
  <c r="AA232" i="3" s="1"/>
  <c r="P232" i="3"/>
  <c r="O232" i="3"/>
  <c r="N232" i="3"/>
  <c r="M232" i="3"/>
  <c r="W232" i="3" s="1"/>
  <c r="K232" i="3"/>
  <c r="J232" i="3"/>
  <c r="I232" i="3"/>
  <c r="H232" i="3"/>
  <c r="G232" i="3" s="1"/>
  <c r="F232" i="3"/>
  <c r="Z231" i="3"/>
  <c r="V231" i="3"/>
  <c r="U231" i="3"/>
  <c r="T231" i="3"/>
  <c r="Y231" i="3" s="1"/>
  <c r="S231" i="3"/>
  <c r="R231" i="3"/>
  <c r="Q231" i="3"/>
  <c r="AA231" i="3" s="1"/>
  <c r="P231" i="3"/>
  <c r="O231" i="3"/>
  <c r="N231" i="3"/>
  <c r="X231" i="3" s="1"/>
  <c r="M231" i="3"/>
  <c r="W231" i="3" s="1"/>
  <c r="J231" i="3"/>
  <c r="I231" i="3"/>
  <c r="H231" i="3"/>
  <c r="F231" i="3"/>
  <c r="AA230" i="3"/>
  <c r="W230" i="3"/>
  <c r="V230" i="3"/>
  <c r="U230" i="3"/>
  <c r="Z230" i="3" s="1"/>
  <c r="T230" i="3"/>
  <c r="S230" i="3"/>
  <c r="R230" i="3"/>
  <c r="Q230" i="3"/>
  <c r="P230" i="3"/>
  <c r="O230" i="3"/>
  <c r="Y230" i="3" s="1"/>
  <c r="N230" i="3"/>
  <c r="M230" i="3"/>
  <c r="J230" i="3"/>
  <c r="I230" i="3"/>
  <c r="K230" i="3" s="1"/>
  <c r="H230" i="3"/>
  <c r="G230" i="3" s="1"/>
  <c r="F230" i="3"/>
  <c r="X229" i="3"/>
  <c r="V229" i="3"/>
  <c r="AA229" i="3" s="1"/>
  <c r="U229" i="3"/>
  <c r="T229" i="3"/>
  <c r="S229" i="3"/>
  <c r="R229" i="3"/>
  <c r="W229" i="3" s="1"/>
  <c r="Q229" i="3"/>
  <c r="P229" i="3"/>
  <c r="Z229" i="3" s="1"/>
  <c r="O229" i="3"/>
  <c r="N229" i="3"/>
  <c r="M229" i="3"/>
  <c r="K229" i="3"/>
  <c r="J229" i="3"/>
  <c r="I229" i="3"/>
  <c r="H229" i="3"/>
  <c r="G229" i="3"/>
  <c r="F229" i="3"/>
  <c r="Y228" i="3"/>
  <c r="V228" i="3"/>
  <c r="U228" i="3"/>
  <c r="T228" i="3"/>
  <c r="S228" i="3"/>
  <c r="X228" i="3" s="1"/>
  <c r="R228" i="3"/>
  <c r="Q228" i="3"/>
  <c r="AA228" i="3" s="1"/>
  <c r="P228" i="3"/>
  <c r="O228" i="3"/>
  <c r="N228" i="3"/>
  <c r="M228" i="3"/>
  <c r="W228" i="3" s="1"/>
  <c r="K228" i="3"/>
  <c r="J228" i="3"/>
  <c r="I228" i="3"/>
  <c r="H228" i="3"/>
  <c r="G228" i="3" s="1"/>
  <c r="F228" i="3"/>
  <c r="Z227" i="3"/>
  <c r="V227" i="3"/>
  <c r="U227" i="3"/>
  <c r="T227" i="3"/>
  <c r="Y227" i="3" s="1"/>
  <c r="S227" i="3"/>
  <c r="R227" i="3"/>
  <c r="Q227" i="3"/>
  <c r="AA227" i="3" s="1"/>
  <c r="P227" i="3"/>
  <c r="O227" i="3"/>
  <c r="N227" i="3"/>
  <c r="X227" i="3" s="1"/>
  <c r="M227" i="3"/>
  <c r="W227" i="3" s="1"/>
  <c r="J227" i="3"/>
  <c r="I227" i="3"/>
  <c r="H227" i="3"/>
  <c r="F227" i="3"/>
  <c r="AA226" i="3"/>
  <c r="W226" i="3"/>
  <c r="V226" i="3"/>
  <c r="U226" i="3"/>
  <c r="Z226" i="3" s="1"/>
  <c r="T226" i="3"/>
  <c r="S226" i="3"/>
  <c r="R226" i="3"/>
  <c r="Q226" i="3"/>
  <c r="P226" i="3"/>
  <c r="O226" i="3"/>
  <c r="Y226" i="3" s="1"/>
  <c r="N226" i="3"/>
  <c r="M226" i="3"/>
  <c r="J226" i="3"/>
  <c r="I226" i="3"/>
  <c r="K226" i="3" s="1"/>
  <c r="H226" i="3"/>
  <c r="G226" i="3" s="1"/>
  <c r="F226" i="3"/>
  <c r="X225" i="3"/>
  <c r="V225" i="3"/>
  <c r="AA225" i="3" s="1"/>
  <c r="U225" i="3"/>
  <c r="T225" i="3"/>
  <c r="S225" i="3"/>
  <c r="R225" i="3"/>
  <c r="W225" i="3" s="1"/>
  <c r="Q225" i="3"/>
  <c r="P225" i="3"/>
  <c r="Z225" i="3" s="1"/>
  <c r="O225" i="3"/>
  <c r="N225" i="3"/>
  <c r="M225" i="3"/>
  <c r="K225" i="3"/>
  <c r="J225" i="3"/>
  <c r="I225" i="3"/>
  <c r="H225" i="3"/>
  <c r="G225" i="3"/>
  <c r="F225" i="3"/>
  <c r="Y224" i="3"/>
  <c r="V224" i="3"/>
  <c r="U224" i="3"/>
  <c r="T224" i="3"/>
  <c r="S224" i="3"/>
  <c r="X224" i="3" s="1"/>
  <c r="R224" i="3"/>
  <c r="Q224" i="3"/>
  <c r="AA224" i="3" s="1"/>
  <c r="P224" i="3"/>
  <c r="O224" i="3"/>
  <c r="N224" i="3"/>
  <c r="M224" i="3"/>
  <c r="W224" i="3" s="1"/>
  <c r="K224" i="3"/>
  <c r="J224" i="3"/>
  <c r="I224" i="3"/>
  <c r="H224" i="3"/>
  <c r="G224" i="3" s="1"/>
  <c r="F224" i="3"/>
  <c r="Z223" i="3"/>
  <c r="V223" i="3"/>
  <c r="U223" i="3"/>
  <c r="T223" i="3"/>
  <c r="Y223" i="3" s="1"/>
  <c r="S223" i="3"/>
  <c r="R223" i="3"/>
  <c r="Q223" i="3"/>
  <c r="AA223" i="3" s="1"/>
  <c r="P223" i="3"/>
  <c r="O223" i="3"/>
  <c r="N223" i="3"/>
  <c r="X223" i="3" s="1"/>
  <c r="M223" i="3"/>
  <c r="W223" i="3" s="1"/>
  <c r="J223" i="3"/>
  <c r="I223" i="3"/>
  <c r="H223" i="3"/>
  <c r="F223" i="3"/>
  <c r="AA222" i="3"/>
  <c r="W222" i="3"/>
  <c r="V222" i="3"/>
  <c r="U222" i="3"/>
  <c r="Z222" i="3" s="1"/>
  <c r="T222" i="3"/>
  <c r="S222" i="3"/>
  <c r="R222" i="3"/>
  <c r="Q222" i="3"/>
  <c r="P222" i="3"/>
  <c r="O222" i="3"/>
  <c r="Y222" i="3" s="1"/>
  <c r="N222" i="3"/>
  <c r="M222" i="3"/>
  <c r="J222" i="3"/>
  <c r="I222" i="3"/>
  <c r="K222" i="3" s="1"/>
  <c r="H222" i="3"/>
  <c r="G222" i="3" s="1"/>
  <c r="F222" i="3"/>
  <c r="X221" i="3"/>
  <c r="V221" i="3"/>
  <c r="AA221" i="3" s="1"/>
  <c r="U221" i="3"/>
  <c r="T221" i="3"/>
  <c r="S221" i="3"/>
  <c r="R221" i="3"/>
  <c r="W221" i="3" s="1"/>
  <c r="Q221" i="3"/>
  <c r="P221" i="3"/>
  <c r="Z221" i="3" s="1"/>
  <c r="O221" i="3"/>
  <c r="N221" i="3"/>
  <c r="M221" i="3"/>
  <c r="K221" i="3"/>
  <c r="J221" i="3"/>
  <c r="I221" i="3"/>
  <c r="H221" i="3"/>
  <c r="G221" i="3"/>
  <c r="F221" i="3"/>
  <c r="Y220" i="3"/>
  <c r="V220" i="3"/>
  <c r="U220" i="3"/>
  <c r="T220" i="3"/>
  <c r="S220" i="3"/>
  <c r="X220" i="3" s="1"/>
  <c r="R220" i="3"/>
  <c r="Q220" i="3"/>
  <c r="AA220" i="3" s="1"/>
  <c r="P220" i="3"/>
  <c r="O220" i="3"/>
  <c r="N220" i="3"/>
  <c r="M220" i="3"/>
  <c r="W220" i="3" s="1"/>
  <c r="K220" i="3"/>
  <c r="J220" i="3"/>
  <c r="I220" i="3"/>
  <c r="H220" i="3"/>
  <c r="G220" i="3" s="1"/>
  <c r="F220" i="3"/>
  <c r="Z219" i="3"/>
  <c r="V219" i="3"/>
  <c r="U219" i="3"/>
  <c r="T219" i="3"/>
  <c r="Y219" i="3" s="1"/>
  <c r="S219" i="3"/>
  <c r="R219" i="3"/>
  <c r="Q219" i="3"/>
  <c r="AA219" i="3" s="1"/>
  <c r="P219" i="3"/>
  <c r="O219" i="3"/>
  <c r="N219" i="3"/>
  <c r="X219" i="3" s="1"/>
  <c r="M219" i="3"/>
  <c r="W219" i="3" s="1"/>
  <c r="J219" i="3"/>
  <c r="I219" i="3"/>
  <c r="H219" i="3"/>
  <c r="F219" i="3"/>
  <c r="AA218" i="3"/>
  <c r="W218" i="3"/>
  <c r="V218" i="3"/>
  <c r="U218" i="3"/>
  <c r="Z218" i="3" s="1"/>
  <c r="T218" i="3"/>
  <c r="S218" i="3"/>
  <c r="R218" i="3"/>
  <c r="Q218" i="3"/>
  <c r="P218" i="3"/>
  <c r="O218" i="3"/>
  <c r="Y218" i="3" s="1"/>
  <c r="N218" i="3"/>
  <c r="M218" i="3"/>
  <c r="J218" i="3"/>
  <c r="I218" i="3"/>
  <c r="K218" i="3" s="1"/>
  <c r="H218" i="3"/>
  <c r="G218" i="3" s="1"/>
  <c r="F218" i="3"/>
  <c r="X217" i="3"/>
  <c r="V217" i="3"/>
  <c r="AA217" i="3" s="1"/>
  <c r="U217" i="3"/>
  <c r="T217" i="3"/>
  <c r="S217" i="3"/>
  <c r="R217" i="3"/>
  <c r="W217" i="3" s="1"/>
  <c r="Q217" i="3"/>
  <c r="P217" i="3"/>
  <c r="Z217" i="3" s="1"/>
  <c r="O217" i="3"/>
  <c r="N217" i="3"/>
  <c r="M217" i="3"/>
  <c r="K217" i="3"/>
  <c r="J217" i="3"/>
  <c r="I217" i="3"/>
  <c r="H217" i="3"/>
  <c r="G217" i="3"/>
  <c r="F217" i="3"/>
  <c r="Y216" i="3"/>
  <c r="V216" i="3"/>
  <c r="U216" i="3"/>
  <c r="T216" i="3"/>
  <c r="S216" i="3"/>
  <c r="X216" i="3" s="1"/>
  <c r="R216" i="3"/>
  <c r="Q216" i="3"/>
  <c r="AA216" i="3" s="1"/>
  <c r="P216" i="3"/>
  <c r="O216" i="3"/>
  <c r="N216" i="3"/>
  <c r="M216" i="3"/>
  <c r="W216" i="3" s="1"/>
  <c r="K216" i="3"/>
  <c r="J216" i="3"/>
  <c r="I216" i="3"/>
  <c r="H216" i="3"/>
  <c r="G216" i="3" s="1"/>
  <c r="F216" i="3"/>
  <c r="Z215" i="3"/>
  <c r="V215" i="3"/>
  <c r="U215" i="3"/>
  <c r="T215" i="3"/>
  <c r="Y215" i="3" s="1"/>
  <c r="S215" i="3"/>
  <c r="R215" i="3"/>
  <c r="Q215" i="3"/>
  <c r="AA215" i="3" s="1"/>
  <c r="P215" i="3"/>
  <c r="O215" i="3"/>
  <c r="N215" i="3"/>
  <c r="X215" i="3" s="1"/>
  <c r="M215" i="3"/>
  <c r="W215" i="3" s="1"/>
  <c r="J215" i="3"/>
  <c r="I215" i="3"/>
  <c r="H215" i="3"/>
  <c r="F215" i="3"/>
  <c r="AA214" i="3"/>
  <c r="W214" i="3"/>
  <c r="V214" i="3"/>
  <c r="U214" i="3"/>
  <c r="Z214" i="3" s="1"/>
  <c r="T214" i="3"/>
  <c r="S214" i="3"/>
  <c r="R214" i="3"/>
  <c r="Q214" i="3"/>
  <c r="P214" i="3"/>
  <c r="O214" i="3"/>
  <c r="Y214" i="3" s="1"/>
  <c r="N214" i="3"/>
  <c r="M214" i="3"/>
  <c r="J214" i="3"/>
  <c r="I214" i="3"/>
  <c r="K214" i="3" s="1"/>
  <c r="H214" i="3"/>
  <c r="G214" i="3" s="1"/>
  <c r="F214" i="3"/>
  <c r="X213" i="3"/>
  <c r="V213" i="3"/>
  <c r="AA213" i="3" s="1"/>
  <c r="U213" i="3"/>
  <c r="T213" i="3"/>
  <c r="S213" i="3"/>
  <c r="R213" i="3"/>
  <c r="W213" i="3" s="1"/>
  <c r="Q213" i="3"/>
  <c r="P213" i="3"/>
  <c r="Z213" i="3" s="1"/>
  <c r="O213" i="3"/>
  <c r="N213" i="3"/>
  <c r="M213" i="3"/>
  <c r="K213" i="3"/>
  <c r="J213" i="3"/>
  <c r="I213" i="3"/>
  <c r="H213" i="3"/>
  <c r="G213" i="3"/>
  <c r="F213" i="3"/>
  <c r="Y212" i="3"/>
  <c r="V212" i="3"/>
  <c r="U212" i="3"/>
  <c r="T212" i="3"/>
  <c r="S212" i="3"/>
  <c r="X212" i="3" s="1"/>
  <c r="R212" i="3"/>
  <c r="Q212" i="3"/>
  <c r="AA212" i="3" s="1"/>
  <c r="P212" i="3"/>
  <c r="O212" i="3"/>
  <c r="N212" i="3"/>
  <c r="M212" i="3"/>
  <c r="W212" i="3" s="1"/>
  <c r="K212" i="3"/>
  <c r="J212" i="3"/>
  <c r="I212" i="3"/>
  <c r="H212" i="3"/>
  <c r="G212" i="3" s="1"/>
  <c r="F212" i="3"/>
  <c r="Z211" i="3"/>
  <c r="V211" i="3"/>
  <c r="U211" i="3"/>
  <c r="T211" i="3"/>
  <c r="Y211" i="3" s="1"/>
  <c r="S211" i="3"/>
  <c r="R211" i="3"/>
  <c r="Q211" i="3"/>
  <c r="AA211" i="3" s="1"/>
  <c r="P211" i="3"/>
  <c r="O211" i="3"/>
  <c r="N211" i="3"/>
  <c r="X211" i="3" s="1"/>
  <c r="M211" i="3"/>
  <c r="W211" i="3" s="1"/>
  <c r="J211" i="3"/>
  <c r="I211" i="3"/>
  <c r="H211" i="3"/>
  <c r="F211" i="3"/>
  <c r="AA210" i="3"/>
  <c r="W210" i="3"/>
  <c r="V210" i="3"/>
  <c r="U210" i="3"/>
  <c r="Z210" i="3" s="1"/>
  <c r="T210" i="3"/>
  <c r="S210" i="3"/>
  <c r="R210" i="3"/>
  <c r="Q210" i="3"/>
  <c r="P210" i="3"/>
  <c r="O210" i="3"/>
  <c r="Y210" i="3" s="1"/>
  <c r="N210" i="3"/>
  <c r="M210" i="3"/>
  <c r="J210" i="3"/>
  <c r="I210" i="3"/>
  <c r="K210" i="3" s="1"/>
  <c r="H210" i="3"/>
  <c r="G210" i="3" s="1"/>
  <c r="F210" i="3"/>
  <c r="X209" i="3"/>
  <c r="V209" i="3"/>
  <c r="AA209" i="3" s="1"/>
  <c r="U209" i="3"/>
  <c r="T209" i="3"/>
  <c r="S209" i="3"/>
  <c r="R209" i="3"/>
  <c r="W209" i="3" s="1"/>
  <c r="Q209" i="3"/>
  <c r="P209" i="3"/>
  <c r="Z209" i="3" s="1"/>
  <c r="O209" i="3"/>
  <c r="N209" i="3"/>
  <c r="M209" i="3"/>
  <c r="K209" i="3"/>
  <c r="J209" i="3"/>
  <c r="I209" i="3"/>
  <c r="H209" i="3"/>
  <c r="G209" i="3"/>
  <c r="F209" i="3"/>
  <c r="Y208" i="3"/>
  <c r="V208" i="3"/>
  <c r="U208" i="3"/>
  <c r="T208" i="3"/>
  <c r="S208" i="3"/>
  <c r="X208" i="3" s="1"/>
  <c r="R208" i="3"/>
  <c r="Q208" i="3"/>
  <c r="AA208" i="3" s="1"/>
  <c r="P208" i="3"/>
  <c r="O208" i="3"/>
  <c r="N208" i="3"/>
  <c r="M208" i="3"/>
  <c r="W208" i="3" s="1"/>
  <c r="K208" i="3"/>
  <c r="J208" i="3"/>
  <c r="I208" i="3"/>
  <c r="H208" i="3"/>
  <c r="G208" i="3" s="1"/>
  <c r="F208" i="3"/>
  <c r="Z207" i="3"/>
  <c r="V207" i="3"/>
  <c r="U207" i="3"/>
  <c r="T207" i="3"/>
  <c r="Y207" i="3" s="1"/>
  <c r="S207" i="3"/>
  <c r="R207" i="3"/>
  <c r="Q207" i="3"/>
  <c r="AA207" i="3" s="1"/>
  <c r="P207" i="3"/>
  <c r="O207" i="3"/>
  <c r="N207" i="3"/>
  <c r="X207" i="3" s="1"/>
  <c r="M207" i="3"/>
  <c r="W207" i="3" s="1"/>
  <c r="J207" i="3"/>
  <c r="I207" i="3"/>
  <c r="H207" i="3"/>
  <c r="F207" i="3"/>
  <c r="AA206" i="3"/>
  <c r="W206" i="3"/>
  <c r="V206" i="3"/>
  <c r="U206" i="3"/>
  <c r="Z206" i="3" s="1"/>
  <c r="T206" i="3"/>
  <c r="S206" i="3"/>
  <c r="R206" i="3"/>
  <c r="Q206" i="3"/>
  <c r="P206" i="3"/>
  <c r="O206" i="3"/>
  <c r="Y206" i="3" s="1"/>
  <c r="N206" i="3"/>
  <c r="M206" i="3"/>
  <c r="J206" i="3"/>
  <c r="I206" i="3"/>
  <c r="K206" i="3" s="1"/>
  <c r="H206" i="3"/>
  <c r="G206" i="3" s="1"/>
  <c r="F206" i="3"/>
  <c r="X205" i="3"/>
  <c r="V205" i="3"/>
  <c r="AA205" i="3" s="1"/>
  <c r="U205" i="3"/>
  <c r="T205" i="3"/>
  <c r="S205" i="3"/>
  <c r="R205" i="3"/>
  <c r="W205" i="3" s="1"/>
  <c r="Q205" i="3"/>
  <c r="P205" i="3"/>
  <c r="Z205" i="3" s="1"/>
  <c r="O205" i="3"/>
  <c r="N205" i="3"/>
  <c r="M205" i="3"/>
  <c r="K205" i="3"/>
  <c r="J205" i="3"/>
  <c r="I205" i="3"/>
  <c r="H205" i="3"/>
  <c r="G205" i="3"/>
  <c r="F205" i="3"/>
  <c r="Y204" i="3"/>
  <c r="V204" i="3"/>
  <c r="U204" i="3"/>
  <c r="T204" i="3"/>
  <c r="S204" i="3"/>
  <c r="X204" i="3" s="1"/>
  <c r="R204" i="3"/>
  <c r="Q204" i="3"/>
  <c r="AA204" i="3" s="1"/>
  <c r="P204" i="3"/>
  <c r="O204" i="3"/>
  <c r="N204" i="3"/>
  <c r="M204" i="3"/>
  <c r="W204" i="3" s="1"/>
  <c r="K204" i="3"/>
  <c r="J204" i="3"/>
  <c r="I204" i="3"/>
  <c r="H204" i="3"/>
  <c r="G204" i="3" s="1"/>
  <c r="F204" i="3"/>
  <c r="Z203" i="3"/>
  <c r="V203" i="3"/>
  <c r="U203" i="3"/>
  <c r="T203" i="3"/>
  <c r="Y203" i="3" s="1"/>
  <c r="S203" i="3"/>
  <c r="R203" i="3"/>
  <c r="Q203" i="3"/>
  <c r="AA203" i="3" s="1"/>
  <c r="P203" i="3"/>
  <c r="O203" i="3"/>
  <c r="N203" i="3"/>
  <c r="X203" i="3" s="1"/>
  <c r="M203" i="3"/>
  <c r="W203" i="3" s="1"/>
  <c r="J203" i="3"/>
  <c r="I203" i="3"/>
  <c r="H203" i="3"/>
  <c r="F203" i="3"/>
  <c r="AA202" i="3"/>
  <c r="W202" i="3"/>
  <c r="V202" i="3"/>
  <c r="U202" i="3"/>
  <c r="Z202" i="3" s="1"/>
  <c r="T202" i="3"/>
  <c r="S202" i="3"/>
  <c r="R202" i="3"/>
  <c r="Q202" i="3"/>
  <c r="P202" i="3"/>
  <c r="O202" i="3"/>
  <c r="Y202" i="3" s="1"/>
  <c r="N202" i="3"/>
  <c r="M202" i="3"/>
  <c r="J202" i="3"/>
  <c r="I202" i="3"/>
  <c r="K202" i="3" s="1"/>
  <c r="H202" i="3"/>
  <c r="G202" i="3" s="1"/>
  <c r="F202" i="3"/>
  <c r="X201" i="3"/>
  <c r="V201" i="3"/>
  <c r="AA201" i="3" s="1"/>
  <c r="U201" i="3"/>
  <c r="T201" i="3"/>
  <c r="S201" i="3"/>
  <c r="R201" i="3"/>
  <c r="W201" i="3" s="1"/>
  <c r="Q201" i="3"/>
  <c r="P201" i="3"/>
  <c r="Z201" i="3" s="1"/>
  <c r="O201" i="3"/>
  <c r="N201" i="3"/>
  <c r="M201" i="3"/>
  <c r="K201" i="3"/>
  <c r="J201" i="3"/>
  <c r="I201" i="3"/>
  <c r="H201" i="3"/>
  <c r="G201" i="3"/>
  <c r="F201" i="3"/>
  <c r="Y200" i="3"/>
  <c r="V200" i="3"/>
  <c r="U200" i="3"/>
  <c r="T200" i="3"/>
  <c r="S200" i="3"/>
  <c r="X200" i="3" s="1"/>
  <c r="R200" i="3"/>
  <c r="Q200" i="3"/>
  <c r="AA200" i="3" s="1"/>
  <c r="P200" i="3"/>
  <c r="O200" i="3"/>
  <c r="N200" i="3"/>
  <c r="M200" i="3"/>
  <c r="W200" i="3" s="1"/>
  <c r="K200" i="3"/>
  <c r="J200" i="3"/>
  <c r="I200" i="3"/>
  <c r="H200" i="3"/>
  <c r="G200" i="3" s="1"/>
  <c r="F200" i="3"/>
  <c r="Z199" i="3"/>
  <c r="V199" i="3"/>
  <c r="U199" i="3"/>
  <c r="T199" i="3"/>
  <c r="Y199" i="3" s="1"/>
  <c r="S199" i="3"/>
  <c r="R199" i="3"/>
  <c r="Q199" i="3"/>
  <c r="AA199" i="3" s="1"/>
  <c r="P199" i="3"/>
  <c r="O199" i="3"/>
  <c r="N199" i="3"/>
  <c r="X199" i="3" s="1"/>
  <c r="M199" i="3"/>
  <c r="W199" i="3" s="1"/>
  <c r="J199" i="3"/>
  <c r="I199" i="3"/>
  <c r="H199" i="3"/>
  <c r="F199" i="3"/>
  <c r="AA198" i="3"/>
  <c r="W198" i="3"/>
  <c r="V198" i="3"/>
  <c r="U198" i="3"/>
  <c r="Z198" i="3" s="1"/>
  <c r="T198" i="3"/>
  <c r="S198" i="3"/>
  <c r="R198" i="3"/>
  <c r="Q198" i="3"/>
  <c r="P198" i="3"/>
  <c r="O198" i="3"/>
  <c r="Y198" i="3" s="1"/>
  <c r="N198" i="3"/>
  <c r="M198" i="3"/>
  <c r="J198" i="3"/>
  <c r="I198" i="3"/>
  <c r="K198" i="3" s="1"/>
  <c r="H198" i="3"/>
  <c r="G198" i="3" s="1"/>
  <c r="F198" i="3"/>
  <c r="X197" i="3"/>
  <c r="V197" i="3"/>
  <c r="AA197" i="3" s="1"/>
  <c r="U197" i="3"/>
  <c r="T197" i="3"/>
  <c r="S197" i="3"/>
  <c r="R197" i="3"/>
  <c r="W197" i="3" s="1"/>
  <c r="Q197" i="3"/>
  <c r="P197" i="3"/>
  <c r="Z197" i="3" s="1"/>
  <c r="O197" i="3"/>
  <c r="N197" i="3"/>
  <c r="M197" i="3"/>
  <c r="K197" i="3"/>
  <c r="J197" i="3"/>
  <c r="I197" i="3"/>
  <c r="H197" i="3"/>
  <c r="G197" i="3"/>
  <c r="F197" i="3"/>
  <c r="Y196" i="3"/>
  <c r="V196" i="3"/>
  <c r="U196" i="3"/>
  <c r="T196" i="3"/>
  <c r="S196" i="3"/>
  <c r="X196" i="3" s="1"/>
  <c r="R196" i="3"/>
  <c r="Q196" i="3"/>
  <c r="AA196" i="3" s="1"/>
  <c r="P196" i="3"/>
  <c r="O196" i="3"/>
  <c r="N196" i="3"/>
  <c r="M196" i="3"/>
  <c r="W196" i="3" s="1"/>
  <c r="K196" i="3"/>
  <c r="J196" i="3"/>
  <c r="I196" i="3"/>
  <c r="H196" i="3"/>
  <c r="G196" i="3" s="1"/>
  <c r="F196" i="3"/>
  <c r="Z195" i="3"/>
  <c r="V195" i="3"/>
  <c r="U195" i="3"/>
  <c r="T195" i="3"/>
  <c r="Y195" i="3" s="1"/>
  <c r="S195" i="3"/>
  <c r="R195" i="3"/>
  <c r="Q195" i="3"/>
  <c r="AA195" i="3" s="1"/>
  <c r="P195" i="3"/>
  <c r="O195" i="3"/>
  <c r="N195" i="3"/>
  <c r="X195" i="3" s="1"/>
  <c r="M195" i="3"/>
  <c r="W195" i="3" s="1"/>
  <c r="J195" i="3"/>
  <c r="I195" i="3"/>
  <c r="H195" i="3"/>
  <c r="F195" i="3"/>
  <c r="AA194" i="3"/>
  <c r="W194" i="3"/>
  <c r="V194" i="3"/>
  <c r="U194" i="3"/>
  <c r="Z194" i="3" s="1"/>
  <c r="T194" i="3"/>
  <c r="S194" i="3"/>
  <c r="R194" i="3"/>
  <c r="Q194" i="3"/>
  <c r="P194" i="3"/>
  <c r="O194" i="3"/>
  <c r="Y194" i="3" s="1"/>
  <c r="N194" i="3"/>
  <c r="M194" i="3"/>
  <c r="J194" i="3"/>
  <c r="I194" i="3"/>
  <c r="K194" i="3" s="1"/>
  <c r="H194" i="3"/>
  <c r="G194" i="3" s="1"/>
  <c r="F194" i="3"/>
  <c r="X193" i="3"/>
  <c r="V193" i="3"/>
  <c r="AA193" i="3" s="1"/>
  <c r="U193" i="3"/>
  <c r="T193" i="3"/>
  <c r="S193" i="3"/>
  <c r="R193" i="3"/>
  <c r="W193" i="3" s="1"/>
  <c r="Q193" i="3"/>
  <c r="P193" i="3"/>
  <c r="Z193" i="3" s="1"/>
  <c r="O193" i="3"/>
  <c r="N193" i="3"/>
  <c r="M193" i="3"/>
  <c r="K193" i="3"/>
  <c r="J193" i="3"/>
  <c r="I193" i="3"/>
  <c r="H193" i="3"/>
  <c r="G193" i="3"/>
  <c r="F193" i="3"/>
  <c r="Y192" i="3"/>
  <c r="V192" i="3"/>
  <c r="U192" i="3"/>
  <c r="T192" i="3"/>
  <c r="S192" i="3"/>
  <c r="X192" i="3" s="1"/>
  <c r="R192" i="3"/>
  <c r="Q192" i="3"/>
  <c r="AA192" i="3" s="1"/>
  <c r="P192" i="3"/>
  <c r="O192" i="3"/>
  <c r="N192" i="3"/>
  <c r="M192" i="3"/>
  <c r="W192" i="3" s="1"/>
  <c r="K192" i="3"/>
  <c r="J192" i="3"/>
  <c r="I192" i="3"/>
  <c r="H192" i="3"/>
  <c r="G192" i="3" s="1"/>
  <c r="F192" i="3"/>
  <c r="Z191" i="3"/>
  <c r="V191" i="3"/>
  <c r="U191" i="3"/>
  <c r="T191" i="3"/>
  <c r="Y191" i="3" s="1"/>
  <c r="S191" i="3"/>
  <c r="R191" i="3"/>
  <c r="Q191" i="3"/>
  <c r="AA191" i="3" s="1"/>
  <c r="P191" i="3"/>
  <c r="O191" i="3"/>
  <c r="N191" i="3"/>
  <c r="X191" i="3" s="1"/>
  <c r="M191" i="3"/>
  <c r="W191" i="3" s="1"/>
  <c r="J191" i="3"/>
  <c r="I191" i="3"/>
  <c r="H191" i="3"/>
  <c r="F191" i="3"/>
  <c r="AA190" i="3"/>
  <c r="W190" i="3"/>
  <c r="V190" i="3"/>
  <c r="U190" i="3"/>
  <c r="Z190" i="3" s="1"/>
  <c r="T190" i="3"/>
  <c r="S190" i="3"/>
  <c r="R190" i="3"/>
  <c r="Q190" i="3"/>
  <c r="P190" i="3"/>
  <c r="O190" i="3"/>
  <c r="Y190" i="3" s="1"/>
  <c r="N190" i="3"/>
  <c r="M190" i="3"/>
  <c r="J190" i="3"/>
  <c r="I190" i="3"/>
  <c r="K190" i="3" s="1"/>
  <c r="H190" i="3"/>
  <c r="G190" i="3" s="1"/>
  <c r="F190" i="3"/>
  <c r="X189" i="3"/>
  <c r="V189" i="3"/>
  <c r="AA189" i="3" s="1"/>
  <c r="U189" i="3"/>
  <c r="T189" i="3"/>
  <c r="S189" i="3"/>
  <c r="R189" i="3"/>
  <c r="W189" i="3" s="1"/>
  <c r="Q189" i="3"/>
  <c r="P189" i="3"/>
  <c r="Z189" i="3" s="1"/>
  <c r="O189" i="3"/>
  <c r="N189" i="3"/>
  <c r="M189" i="3"/>
  <c r="K189" i="3"/>
  <c r="J189" i="3"/>
  <c r="I189" i="3"/>
  <c r="H189" i="3"/>
  <c r="G189" i="3"/>
  <c r="F189" i="3"/>
  <c r="Y188" i="3"/>
  <c r="V188" i="3"/>
  <c r="U188" i="3"/>
  <c r="T188" i="3"/>
  <c r="S188" i="3"/>
  <c r="X188" i="3" s="1"/>
  <c r="R188" i="3"/>
  <c r="Q188" i="3"/>
  <c r="AA188" i="3" s="1"/>
  <c r="P188" i="3"/>
  <c r="O188" i="3"/>
  <c r="N188" i="3"/>
  <c r="M188" i="3"/>
  <c r="W188" i="3" s="1"/>
  <c r="K188" i="3"/>
  <c r="J188" i="3"/>
  <c r="I188" i="3"/>
  <c r="H188" i="3"/>
  <c r="G188" i="3" s="1"/>
  <c r="F188" i="3"/>
  <c r="Z187" i="3"/>
  <c r="V187" i="3"/>
  <c r="U187" i="3"/>
  <c r="T187" i="3"/>
  <c r="Y187" i="3" s="1"/>
  <c r="S187" i="3"/>
  <c r="R187" i="3"/>
  <c r="Q187" i="3"/>
  <c r="AA187" i="3" s="1"/>
  <c r="P187" i="3"/>
  <c r="O187" i="3"/>
  <c r="N187" i="3"/>
  <c r="X187" i="3" s="1"/>
  <c r="M187" i="3"/>
  <c r="W187" i="3" s="1"/>
  <c r="J187" i="3"/>
  <c r="I187" i="3"/>
  <c r="H187" i="3"/>
  <c r="F187" i="3"/>
  <c r="AA186" i="3"/>
  <c r="W186" i="3"/>
  <c r="V186" i="3"/>
  <c r="U186" i="3"/>
  <c r="Z186" i="3" s="1"/>
  <c r="T186" i="3"/>
  <c r="S186" i="3"/>
  <c r="R186" i="3"/>
  <c r="Q186" i="3"/>
  <c r="P186" i="3"/>
  <c r="O186" i="3"/>
  <c r="Y186" i="3" s="1"/>
  <c r="N186" i="3"/>
  <c r="M186" i="3"/>
  <c r="J186" i="3"/>
  <c r="I186" i="3"/>
  <c r="K186" i="3" s="1"/>
  <c r="H186" i="3"/>
  <c r="G186" i="3" s="1"/>
  <c r="F186" i="3"/>
  <c r="X185" i="3"/>
  <c r="V185" i="3"/>
  <c r="AA185" i="3" s="1"/>
  <c r="U185" i="3"/>
  <c r="T185" i="3"/>
  <c r="S185" i="3"/>
  <c r="R185" i="3"/>
  <c r="W185" i="3" s="1"/>
  <c r="Q185" i="3"/>
  <c r="P185" i="3"/>
  <c r="Z185" i="3" s="1"/>
  <c r="O185" i="3"/>
  <c r="N185" i="3"/>
  <c r="M185" i="3"/>
  <c r="K185" i="3"/>
  <c r="J185" i="3"/>
  <c r="I185" i="3"/>
  <c r="H185" i="3"/>
  <c r="G185" i="3"/>
  <c r="F185" i="3"/>
  <c r="Y184" i="3"/>
  <c r="V184" i="3"/>
  <c r="U184" i="3"/>
  <c r="T184" i="3"/>
  <c r="S184" i="3"/>
  <c r="X184" i="3" s="1"/>
  <c r="R184" i="3"/>
  <c r="Q184" i="3"/>
  <c r="AA184" i="3" s="1"/>
  <c r="P184" i="3"/>
  <c r="O184" i="3"/>
  <c r="N184" i="3"/>
  <c r="M184" i="3"/>
  <c r="W184" i="3" s="1"/>
  <c r="K184" i="3"/>
  <c r="J184" i="3"/>
  <c r="I184" i="3"/>
  <c r="H184" i="3"/>
  <c r="G184" i="3" s="1"/>
  <c r="F184" i="3"/>
  <c r="Z183" i="3"/>
  <c r="V183" i="3"/>
  <c r="U183" i="3"/>
  <c r="T183" i="3"/>
  <c r="Y183" i="3" s="1"/>
  <c r="S183" i="3"/>
  <c r="R183" i="3"/>
  <c r="Q183" i="3"/>
  <c r="AA183" i="3" s="1"/>
  <c r="P183" i="3"/>
  <c r="O183" i="3"/>
  <c r="N183" i="3"/>
  <c r="X183" i="3" s="1"/>
  <c r="M183" i="3"/>
  <c r="W183" i="3" s="1"/>
  <c r="J183" i="3"/>
  <c r="I183" i="3"/>
  <c r="H183" i="3"/>
  <c r="F183" i="3"/>
  <c r="AA182" i="3"/>
  <c r="W182" i="3"/>
  <c r="V182" i="3"/>
  <c r="U182" i="3"/>
  <c r="Z182" i="3" s="1"/>
  <c r="T182" i="3"/>
  <c r="S182" i="3"/>
  <c r="R182" i="3"/>
  <c r="Q182" i="3"/>
  <c r="P182" i="3"/>
  <c r="O182" i="3"/>
  <c r="Y182" i="3" s="1"/>
  <c r="N182" i="3"/>
  <c r="M182" i="3"/>
  <c r="J182" i="3"/>
  <c r="I182" i="3"/>
  <c r="K182" i="3" s="1"/>
  <c r="H182" i="3"/>
  <c r="G182" i="3" s="1"/>
  <c r="F182" i="3"/>
  <c r="X181" i="3"/>
  <c r="V181" i="3"/>
  <c r="AA181" i="3" s="1"/>
  <c r="U181" i="3"/>
  <c r="T181" i="3"/>
  <c r="S181" i="3"/>
  <c r="R181" i="3"/>
  <c r="W181" i="3" s="1"/>
  <c r="Q181" i="3"/>
  <c r="P181" i="3"/>
  <c r="Z181" i="3" s="1"/>
  <c r="O181" i="3"/>
  <c r="N181" i="3"/>
  <c r="M181" i="3"/>
  <c r="K181" i="3"/>
  <c r="J181" i="3"/>
  <c r="I181" i="3"/>
  <c r="H181" i="3"/>
  <c r="G181" i="3"/>
  <c r="F181" i="3"/>
  <c r="Y180" i="3"/>
  <c r="V180" i="3"/>
  <c r="U180" i="3"/>
  <c r="T180" i="3"/>
  <c r="S180" i="3"/>
  <c r="X180" i="3" s="1"/>
  <c r="R180" i="3"/>
  <c r="Q180" i="3"/>
  <c r="AA180" i="3" s="1"/>
  <c r="P180" i="3"/>
  <c r="O180" i="3"/>
  <c r="N180" i="3"/>
  <c r="M180" i="3"/>
  <c r="W180" i="3" s="1"/>
  <c r="K180" i="3"/>
  <c r="J180" i="3"/>
  <c r="I180" i="3"/>
  <c r="H180" i="3"/>
  <c r="G180" i="3" s="1"/>
  <c r="F180" i="3"/>
  <c r="Z179" i="3"/>
  <c r="V179" i="3"/>
  <c r="U179" i="3"/>
  <c r="T179" i="3"/>
  <c r="Y179" i="3" s="1"/>
  <c r="S179" i="3"/>
  <c r="R179" i="3"/>
  <c r="Q179" i="3"/>
  <c r="AA179" i="3" s="1"/>
  <c r="P179" i="3"/>
  <c r="O179" i="3"/>
  <c r="N179" i="3"/>
  <c r="X179" i="3" s="1"/>
  <c r="M179" i="3"/>
  <c r="W179" i="3" s="1"/>
  <c r="J179" i="3"/>
  <c r="I179" i="3"/>
  <c r="H179" i="3"/>
  <c r="F179" i="3"/>
  <c r="AA178" i="3"/>
  <c r="W178" i="3"/>
  <c r="V178" i="3"/>
  <c r="U178" i="3"/>
  <c r="Z178" i="3" s="1"/>
  <c r="T178" i="3"/>
  <c r="S178" i="3"/>
  <c r="R178" i="3"/>
  <c r="Q178" i="3"/>
  <c r="P178" i="3"/>
  <c r="O178" i="3"/>
  <c r="Y178" i="3" s="1"/>
  <c r="N178" i="3"/>
  <c r="M178" i="3"/>
  <c r="J178" i="3"/>
  <c r="I178" i="3"/>
  <c r="K178" i="3" s="1"/>
  <c r="H178" i="3"/>
  <c r="G178" i="3" s="1"/>
  <c r="F178" i="3"/>
  <c r="X177" i="3"/>
  <c r="V177" i="3"/>
  <c r="AA177" i="3" s="1"/>
  <c r="U177" i="3"/>
  <c r="T177" i="3"/>
  <c r="S177" i="3"/>
  <c r="R177" i="3"/>
  <c r="W177" i="3" s="1"/>
  <c r="Q177" i="3"/>
  <c r="P177" i="3"/>
  <c r="Z177" i="3" s="1"/>
  <c r="O177" i="3"/>
  <c r="N177" i="3"/>
  <c r="M177" i="3"/>
  <c r="K177" i="3"/>
  <c r="J177" i="3"/>
  <c r="I177" i="3"/>
  <c r="H177" i="3"/>
  <c r="G177" i="3"/>
  <c r="F177" i="3"/>
  <c r="Y176" i="3"/>
  <c r="W176" i="3"/>
  <c r="V176" i="3"/>
  <c r="U176" i="3"/>
  <c r="T176" i="3"/>
  <c r="S176" i="3"/>
  <c r="X176" i="3" s="1"/>
  <c r="R176" i="3"/>
  <c r="Q176" i="3"/>
  <c r="AA176" i="3" s="1"/>
  <c r="P176" i="3"/>
  <c r="Z176" i="3" s="1"/>
  <c r="O176" i="3"/>
  <c r="N176" i="3"/>
  <c r="M176" i="3"/>
  <c r="K176" i="3"/>
  <c r="J176" i="3"/>
  <c r="I176" i="3"/>
  <c r="H176" i="3"/>
  <c r="G176" i="3" s="1"/>
  <c r="F176" i="3"/>
  <c r="X175" i="3"/>
  <c r="V175" i="3"/>
  <c r="U175" i="3"/>
  <c r="T175" i="3"/>
  <c r="Y175" i="3" s="1"/>
  <c r="S175" i="3"/>
  <c r="R175" i="3"/>
  <c r="Q175" i="3"/>
  <c r="AA175" i="3" s="1"/>
  <c r="P175" i="3"/>
  <c r="Z175" i="3" s="1"/>
  <c r="O175" i="3"/>
  <c r="N175" i="3"/>
  <c r="M175" i="3"/>
  <c r="W175" i="3" s="1"/>
  <c r="K175" i="3"/>
  <c r="J175" i="3"/>
  <c r="I175" i="3"/>
  <c r="H175" i="3"/>
  <c r="G175" i="3"/>
  <c r="F175" i="3"/>
  <c r="Y174" i="3"/>
  <c r="W174" i="3"/>
  <c r="V174" i="3"/>
  <c r="U174" i="3"/>
  <c r="Z174" i="3" s="1"/>
  <c r="T174" i="3"/>
  <c r="S174" i="3"/>
  <c r="R174" i="3"/>
  <c r="Q174" i="3"/>
  <c r="AA174" i="3" s="1"/>
  <c r="P174" i="3"/>
  <c r="O174" i="3"/>
  <c r="N174" i="3"/>
  <c r="X174" i="3" s="1"/>
  <c r="M174" i="3"/>
  <c r="J174" i="3"/>
  <c r="I174" i="3"/>
  <c r="K174" i="3" s="1"/>
  <c r="H174" i="3"/>
  <c r="G174" i="3" s="1"/>
  <c r="F174" i="3"/>
  <c r="V173" i="3"/>
  <c r="AA173" i="3" s="1"/>
  <c r="U173" i="3"/>
  <c r="T173" i="3"/>
  <c r="S173" i="3"/>
  <c r="R173" i="3"/>
  <c r="W173" i="3" s="1"/>
  <c r="Q173" i="3"/>
  <c r="P173" i="3"/>
  <c r="Z173" i="3" s="1"/>
  <c r="O173" i="3"/>
  <c r="N173" i="3"/>
  <c r="X173" i="3" s="1"/>
  <c r="M173" i="3"/>
  <c r="K173" i="3"/>
  <c r="J173" i="3"/>
  <c r="I173" i="3"/>
  <c r="H173" i="3"/>
  <c r="G173" i="3"/>
  <c r="F173" i="3"/>
  <c r="W172" i="3"/>
  <c r="V172" i="3"/>
  <c r="U172" i="3"/>
  <c r="T172" i="3"/>
  <c r="S172" i="3"/>
  <c r="X172" i="3" s="1"/>
  <c r="R172" i="3"/>
  <c r="Q172" i="3"/>
  <c r="AA172" i="3" s="1"/>
  <c r="P172" i="3"/>
  <c r="O172" i="3"/>
  <c r="Y172" i="3" s="1"/>
  <c r="N172" i="3"/>
  <c r="M172" i="3"/>
  <c r="K172" i="3"/>
  <c r="J172" i="3"/>
  <c r="I172" i="3"/>
  <c r="H172" i="3"/>
  <c r="G172" i="3" s="1"/>
  <c r="F172" i="3"/>
  <c r="Z171" i="3"/>
  <c r="V171" i="3"/>
  <c r="U171" i="3"/>
  <c r="T171" i="3"/>
  <c r="Y171" i="3" s="1"/>
  <c r="S171" i="3"/>
  <c r="R171" i="3"/>
  <c r="Q171" i="3"/>
  <c r="P171" i="3"/>
  <c r="O171" i="3"/>
  <c r="N171" i="3"/>
  <c r="X171" i="3" s="1"/>
  <c r="M171" i="3"/>
  <c r="K171" i="3"/>
  <c r="J171" i="3"/>
  <c r="I171" i="3"/>
  <c r="H171" i="3"/>
  <c r="G171" i="3"/>
  <c r="F171" i="3"/>
  <c r="W170" i="3"/>
  <c r="V170" i="3"/>
  <c r="U170" i="3"/>
  <c r="Z170" i="3" s="1"/>
  <c r="T170" i="3"/>
  <c r="S170" i="3"/>
  <c r="R170" i="3"/>
  <c r="Q170" i="3"/>
  <c r="AA170" i="3" s="1"/>
  <c r="P170" i="3"/>
  <c r="O170" i="3"/>
  <c r="Y170" i="3" s="1"/>
  <c r="N170" i="3"/>
  <c r="M170" i="3"/>
  <c r="J170" i="3"/>
  <c r="I170" i="3"/>
  <c r="K170" i="3" s="1"/>
  <c r="H170" i="3"/>
  <c r="G170" i="3" s="1"/>
  <c r="F170" i="3"/>
  <c r="X169" i="3"/>
  <c r="V169" i="3"/>
  <c r="AA169" i="3" s="1"/>
  <c r="U169" i="3"/>
  <c r="T169" i="3"/>
  <c r="S169" i="3"/>
  <c r="R169" i="3"/>
  <c r="W169" i="3" s="1"/>
  <c r="Q169" i="3"/>
  <c r="P169" i="3"/>
  <c r="Z169" i="3" s="1"/>
  <c r="O169" i="3"/>
  <c r="Y169" i="3" s="1"/>
  <c r="N169" i="3"/>
  <c r="M169" i="3"/>
  <c r="J169" i="3"/>
  <c r="I169" i="3"/>
  <c r="K169" i="3" s="1"/>
  <c r="H169" i="3"/>
  <c r="F169" i="3"/>
  <c r="Y168" i="3"/>
  <c r="V168" i="3"/>
  <c r="U168" i="3"/>
  <c r="T168" i="3"/>
  <c r="S168" i="3"/>
  <c r="X168" i="3" s="1"/>
  <c r="R168" i="3"/>
  <c r="Q168" i="3"/>
  <c r="AA168" i="3" s="1"/>
  <c r="P168" i="3"/>
  <c r="Z168" i="3" s="1"/>
  <c r="O168" i="3"/>
  <c r="N168" i="3"/>
  <c r="M168" i="3"/>
  <c r="W168" i="3" s="1"/>
  <c r="K168" i="3"/>
  <c r="J168" i="3"/>
  <c r="I168" i="3"/>
  <c r="H168" i="3"/>
  <c r="G168" i="3" s="1"/>
  <c r="F168" i="3"/>
  <c r="X167" i="3"/>
  <c r="V167" i="3"/>
  <c r="U167" i="3"/>
  <c r="T167" i="3"/>
  <c r="Y167" i="3" s="1"/>
  <c r="S167" i="3"/>
  <c r="R167" i="3"/>
  <c r="Q167" i="3"/>
  <c r="AA167" i="3" s="1"/>
  <c r="P167" i="3"/>
  <c r="Z167" i="3" s="1"/>
  <c r="O167" i="3"/>
  <c r="N167" i="3"/>
  <c r="M167" i="3"/>
  <c r="W167" i="3" s="1"/>
  <c r="J167" i="3"/>
  <c r="I167" i="3"/>
  <c r="K167" i="3" s="1"/>
  <c r="H167" i="3"/>
  <c r="F167" i="3"/>
  <c r="Y166" i="3"/>
  <c r="V166" i="3"/>
  <c r="U166" i="3"/>
  <c r="Z166" i="3" s="1"/>
  <c r="T166" i="3"/>
  <c r="S166" i="3"/>
  <c r="R166" i="3"/>
  <c r="Q166" i="3"/>
  <c r="AA166" i="3" s="1"/>
  <c r="P166" i="3"/>
  <c r="O166" i="3"/>
  <c r="N166" i="3"/>
  <c r="X166" i="3" s="1"/>
  <c r="M166" i="3"/>
  <c r="W166" i="3" s="1"/>
  <c r="J166" i="3"/>
  <c r="I166" i="3"/>
  <c r="K166" i="3" s="1"/>
  <c r="H166" i="3"/>
  <c r="G166" i="3" s="1"/>
  <c r="F166" i="3"/>
  <c r="V165" i="3"/>
  <c r="AA165" i="3" s="1"/>
  <c r="U165" i="3"/>
  <c r="T165" i="3"/>
  <c r="S165" i="3"/>
  <c r="R165" i="3"/>
  <c r="W165" i="3" s="1"/>
  <c r="Q165" i="3"/>
  <c r="P165" i="3"/>
  <c r="Z165" i="3" s="1"/>
  <c r="O165" i="3"/>
  <c r="N165" i="3"/>
  <c r="X165" i="3" s="1"/>
  <c r="M165" i="3"/>
  <c r="J165" i="3"/>
  <c r="I165" i="3"/>
  <c r="H165" i="3"/>
  <c r="F165" i="3"/>
  <c r="V164" i="3"/>
  <c r="U164" i="3"/>
  <c r="T164" i="3"/>
  <c r="S164" i="3"/>
  <c r="X164" i="3" s="1"/>
  <c r="R164" i="3"/>
  <c r="Q164" i="3"/>
  <c r="AA164" i="3" s="1"/>
  <c r="P164" i="3"/>
  <c r="O164" i="3"/>
  <c r="Y164" i="3" s="1"/>
  <c r="N164" i="3"/>
  <c r="M164" i="3"/>
  <c r="W164" i="3" s="1"/>
  <c r="K164" i="3"/>
  <c r="J164" i="3"/>
  <c r="I164" i="3"/>
  <c r="H164" i="3"/>
  <c r="G164" i="3" s="1"/>
  <c r="F164" i="3"/>
  <c r="V163" i="3"/>
  <c r="U163" i="3"/>
  <c r="T163" i="3"/>
  <c r="Y163" i="3" s="1"/>
  <c r="S163" i="3"/>
  <c r="R163" i="3"/>
  <c r="Q163" i="3"/>
  <c r="P163" i="3"/>
  <c r="Z163" i="3" s="1"/>
  <c r="O163" i="3"/>
  <c r="N163" i="3"/>
  <c r="X163" i="3" s="1"/>
  <c r="M163" i="3"/>
  <c r="J163" i="3"/>
  <c r="I163" i="3"/>
  <c r="H163" i="3"/>
  <c r="F163" i="3"/>
  <c r="AA162" i="3"/>
  <c r="V162" i="3"/>
  <c r="U162" i="3"/>
  <c r="Z162" i="3" s="1"/>
  <c r="T162" i="3"/>
  <c r="S162" i="3"/>
  <c r="R162" i="3"/>
  <c r="Q162" i="3"/>
  <c r="P162" i="3"/>
  <c r="O162" i="3"/>
  <c r="Y162" i="3" s="1"/>
  <c r="N162" i="3"/>
  <c r="M162" i="3"/>
  <c r="W162" i="3" s="1"/>
  <c r="J162" i="3"/>
  <c r="I162" i="3"/>
  <c r="K162" i="3" s="1"/>
  <c r="H162" i="3"/>
  <c r="G162" i="3" s="1"/>
  <c r="F162" i="3"/>
  <c r="X161" i="3"/>
  <c r="V161" i="3"/>
  <c r="AA161" i="3" s="1"/>
  <c r="U161" i="3"/>
  <c r="T161" i="3"/>
  <c r="S161" i="3"/>
  <c r="R161" i="3"/>
  <c r="W161" i="3" s="1"/>
  <c r="Q161" i="3"/>
  <c r="P161" i="3"/>
  <c r="Z161" i="3" s="1"/>
  <c r="O161" i="3"/>
  <c r="Y161" i="3" s="1"/>
  <c r="N161" i="3"/>
  <c r="M161" i="3"/>
  <c r="K161" i="3"/>
  <c r="J161" i="3"/>
  <c r="I161" i="3"/>
  <c r="H161" i="3"/>
  <c r="G161" i="3"/>
  <c r="F161" i="3"/>
  <c r="Y160" i="3"/>
  <c r="W160" i="3"/>
  <c r="V160" i="3"/>
  <c r="U160" i="3"/>
  <c r="T160" i="3"/>
  <c r="S160" i="3"/>
  <c r="X160" i="3" s="1"/>
  <c r="R160" i="3"/>
  <c r="Q160" i="3"/>
  <c r="AA160" i="3" s="1"/>
  <c r="P160" i="3"/>
  <c r="Z160" i="3" s="1"/>
  <c r="O160" i="3"/>
  <c r="N160" i="3"/>
  <c r="M160" i="3"/>
  <c r="K160" i="3"/>
  <c r="J160" i="3"/>
  <c r="I160" i="3"/>
  <c r="H160" i="3"/>
  <c r="G160" i="3" s="1"/>
  <c r="F160" i="3"/>
  <c r="X159" i="3"/>
  <c r="V159" i="3"/>
  <c r="U159" i="3"/>
  <c r="T159" i="3"/>
  <c r="Y159" i="3" s="1"/>
  <c r="S159" i="3"/>
  <c r="R159" i="3"/>
  <c r="Q159" i="3"/>
  <c r="AA159" i="3" s="1"/>
  <c r="P159" i="3"/>
  <c r="Z159" i="3" s="1"/>
  <c r="O159" i="3"/>
  <c r="N159" i="3"/>
  <c r="M159" i="3"/>
  <c r="W159" i="3" s="1"/>
  <c r="K159" i="3"/>
  <c r="J159" i="3"/>
  <c r="I159" i="3"/>
  <c r="H159" i="3"/>
  <c r="G159" i="3"/>
  <c r="F159" i="3"/>
  <c r="Y158" i="3"/>
  <c r="W158" i="3"/>
  <c r="V158" i="3"/>
  <c r="U158" i="3"/>
  <c r="Z158" i="3" s="1"/>
  <c r="T158" i="3"/>
  <c r="S158" i="3"/>
  <c r="R158" i="3"/>
  <c r="Q158" i="3"/>
  <c r="AA158" i="3" s="1"/>
  <c r="P158" i="3"/>
  <c r="O158" i="3"/>
  <c r="N158" i="3"/>
  <c r="X158" i="3" s="1"/>
  <c r="M158" i="3"/>
  <c r="J158" i="3"/>
  <c r="I158" i="3"/>
  <c r="K158" i="3" s="1"/>
  <c r="H158" i="3"/>
  <c r="G158" i="3" s="1"/>
  <c r="F158" i="3"/>
  <c r="V157" i="3"/>
  <c r="AA157" i="3" s="1"/>
  <c r="U157" i="3"/>
  <c r="T157" i="3"/>
  <c r="S157" i="3"/>
  <c r="R157" i="3"/>
  <c r="W157" i="3" s="1"/>
  <c r="Q157" i="3"/>
  <c r="P157" i="3"/>
  <c r="Z157" i="3" s="1"/>
  <c r="O157" i="3"/>
  <c r="N157" i="3"/>
  <c r="X157" i="3" s="1"/>
  <c r="M157" i="3"/>
  <c r="K157" i="3"/>
  <c r="J157" i="3"/>
  <c r="I157" i="3"/>
  <c r="H157" i="3"/>
  <c r="G157" i="3"/>
  <c r="F157" i="3"/>
  <c r="W156" i="3"/>
  <c r="V156" i="3"/>
  <c r="U156" i="3"/>
  <c r="T156" i="3"/>
  <c r="S156" i="3"/>
  <c r="X156" i="3" s="1"/>
  <c r="R156" i="3"/>
  <c r="Q156" i="3"/>
  <c r="AA156" i="3" s="1"/>
  <c r="P156" i="3"/>
  <c r="O156" i="3"/>
  <c r="Y156" i="3" s="1"/>
  <c r="N156" i="3"/>
  <c r="M156" i="3"/>
  <c r="K156" i="3"/>
  <c r="J156" i="3"/>
  <c r="I156" i="3"/>
  <c r="H156" i="3"/>
  <c r="G156" i="3" s="1"/>
  <c r="F156" i="3"/>
  <c r="Z155" i="3"/>
  <c r="V155" i="3"/>
  <c r="U155" i="3"/>
  <c r="T155" i="3"/>
  <c r="Y155" i="3" s="1"/>
  <c r="S155" i="3"/>
  <c r="R155" i="3"/>
  <c r="Q155" i="3"/>
  <c r="P155" i="3"/>
  <c r="O155" i="3"/>
  <c r="N155" i="3"/>
  <c r="X155" i="3" s="1"/>
  <c r="M155" i="3"/>
  <c r="K155" i="3"/>
  <c r="J155" i="3"/>
  <c r="I155" i="3"/>
  <c r="H155" i="3"/>
  <c r="G155" i="3"/>
  <c r="F155" i="3"/>
  <c r="W154" i="3"/>
  <c r="V154" i="3"/>
  <c r="U154" i="3"/>
  <c r="Z154" i="3" s="1"/>
  <c r="T154" i="3"/>
  <c r="S154" i="3"/>
  <c r="R154" i="3"/>
  <c r="Q154" i="3"/>
  <c r="AA154" i="3" s="1"/>
  <c r="P154" i="3"/>
  <c r="O154" i="3"/>
  <c r="Y154" i="3" s="1"/>
  <c r="N154" i="3"/>
  <c r="M154" i="3"/>
  <c r="J154" i="3"/>
  <c r="I154" i="3"/>
  <c r="K154" i="3" s="1"/>
  <c r="H154" i="3"/>
  <c r="G154" i="3" s="1"/>
  <c r="F154" i="3"/>
  <c r="X153" i="3"/>
  <c r="V153" i="3"/>
  <c r="AA153" i="3" s="1"/>
  <c r="U153" i="3"/>
  <c r="T153" i="3"/>
  <c r="S153" i="3"/>
  <c r="R153" i="3"/>
  <c r="W153" i="3" s="1"/>
  <c r="Q153" i="3"/>
  <c r="P153" i="3"/>
  <c r="Z153" i="3" s="1"/>
  <c r="O153" i="3"/>
  <c r="Y153" i="3" s="1"/>
  <c r="N153" i="3"/>
  <c r="M153" i="3"/>
  <c r="J153" i="3"/>
  <c r="I153" i="3"/>
  <c r="K153" i="3" s="1"/>
  <c r="H153" i="3"/>
  <c r="F153" i="3"/>
  <c r="Y152" i="3"/>
  <c r="V152" i="3"/>
  <c r="U152" i="3"/>
  <c r="T152" i="3"/>
  <c r="S152" i="3"/>
  <c r="X152" i="3" s="1"/>
  <c r="R152" i="3"/>
  <c r="Q152" i="3"/>
  <c r="AA152" i="3" s="1"/>
  <c r="P152" i="3"/>
  <c r="Z152" i="3" s="1"/>
  <c r="O152" i="3"/>
  <c r="N152" i="3"/>
  <c r="M152" i="3"/>
  <c r="W152" i="3" s="1"/>
  <c r="K152" i="3"/>
  <c r="J152" i="3"/>
  <c r="I152" i="3"/>
  <c r="H152" i="3"/>
  <c r="G152" i="3" s="1"/>
  <c r="F152" i="3"/>
  <c r="X151" i="3"/>
  <c r="V151" i="3"/>
  <c r="U151" i="3"/>
  <c r="T151" i="3"/>
  <c r="Y151" i="3" s="1"/>
  <c r="S151" i="3"/>
  <c r="R151" i="3"/>
  <c r="Q151" i="3"/>
  <c r="AA151" i="3" s="1"/>
  <c r="P151" i="3"/>
  <c r="Z151" i="3" s="1"/>
  <c r="O151" i="3"/>
  <c r="N151" i="3"/>
  <c r="M151" i="3"/>
  <c r="W151" i="3" s="1"/>
  <c r="J151" i="3"/>
  <c r="I151" i="3"/>
  <c r="K151" i="3" s="1"/>
  <c r="H151" i="3"/>
  <c r="F151" i="3"/>
  <c r="Y150" i="3"/>
  <c r="V150" i="3"/>
  <c r="U150" i="3"/>
  <c r="Z150" i="3" s="1"/>
  <c r="T150" i="3"/>
  <c r="S150" i="3"/>
  <c r="R150" i="3"/>
  <c r="Q150" i="3"/>
  <c r="AA150" i="3" s="1"/>
  <c r="P150" i="3"/>
  <c r="O150" i="3"/>
  <c r="N150" i="3"/>
  <c r="X150" i="3" s="1"/>
  <c r="M150" i="3"/>
  <c r="W150" i="3" s="1"/>
  <c r="J150" i="3"/>
  <c r="I150" i="3"/>
  <c r="K150" i="3" s="1"/>
  <c r="H150" i="3"/>
  <c r="G150" i="3" s="1"/>
  <c r="F150" i="3"/>
  <c r="V149" i="3"/>
  <c r="AA149" i="3" s="1"/>
  <c r="U149" i="3"/>
  <c r="T149" i="3"/>
  <c r="S149" i="3"/>
  <c r="R149" i="3"/>
  <c r="W149" i="3" s="1"/>
  <c r="Q149" i="3"/>
  <c r="P149" i="3"/>
  <c r="Z149" i="3" s="1"/>
  <c r="O149" i="3"/>
  <c r="N149" i="3"/>
  <c r="X149" i="3" s="1"/>
  <c r="M149" i="3"/>
  <c r="J149" i="3"/>
  <c r="I149" i="3"/>
  <c r="H149" i="3"/>
  <c r="F149" i="3"/>
  <c r="V148" i="3"/>
  <c r="U148" i="3"/>
  <c r="T148" i="3"/>
  <c r="S148" i="3"/>
  <c r="X148" i="3" s="1"/>
  <c r="R148" i="3"/>
  <c r="Q148" i="3"/>
  <c r="AA148" i="3" s="1"/>
  <c r="P148" i="3"/>
  <c r="O148" i="3"/>
  <c r="Y148" i="3" s="1"/>
  <c r="N148" i="3"/>
  <c r="M148" i="3"/>
  <c r="W148" i="3" s="1"/>
  <c r="K148" i="3"/>
  <c r="J148" i="3"/>
  <c r="I148" i="3"/>
  <c r="H148" i="3"/>
  <c r="G148" i="3" s="1"/>
  <c r="F148" i="3"/>
  <c r="V147" i="3"/>
  <c r="U147" i="3"/>
  <c r="T147" i="3"/>
  <c r="Y147" i="3" s="1"/>
  <c r="S147" i="3"/>
  <c r="R147" i="3"/>
  <c r="Q147" i="3"/>
  <c r="P147" i="3"/>
  <c r="Z147" i="3" s="1"/>
  <c r="O147" i="3"/>
  <c r="N147" i="3"/>
  <c r="X147" i="3" s="1"/>
  <c r="M147" i="3"/>
  <c r="J147" i="3"/>
  <c r="I147" i="3"/>
  <c r="H147" i="3"/>
  <c r="F147" i="3"/>
  <c r="AA146" i="3"/>
  <c r="V146" i="3"/>
  <c r="U146" i="3"/>
  <c r="Z146" i="3" s="1"/>
  <c r="T146" i="3"/>
  <c r="S146" i="3"/>
  <c r="R146" i="3"/>
  <c r="Q146" i="3"/>
  <c r="P146" i="3"/>
  <c r="O146" i="3"/>
  <c r="Y146" i="3" s="1"/>
  <c r="N146" i="3"/>
  <c r="M146" i="3"/>
  <c r="W146" i="3" s="1"/>
  <c r="J146" i="3"/>
  <c r="I146" i="3"/>
  <c r="K146" i="3" s="1"/>
  <c r="H146" i="3"/>
  <c r="G146" i="3" s="1"/>
  <c r="F146" i="3"/>
  <c r="X145" i="3"/>
  <c r="V145" i="3"/>
  <c r="AA145" i="3" s="1"/>
  <c r="U145" i="3"/>
  <c r="T145" i="3"/>
  <c r="S145" i="3"/>
  <c r="R145" i="3"/>
  <c r="W145" i="3" s="1"/>
  <c r="Q145" i="3"/>
  <c r="P145" i="3"/>
  <c r="Z145" i="3" s="1"/>
  <c r="O145" i="3"/>
  <c r="Y145" i="3" s="1"/>
  <c r="N145" i="3"/>
  <c r="M145" i="3"/>
  <c r="K145" i="3"/>
  <c r="J145" i="3"/>
  <c r="I145" i="3"/>
  <c r="H145" i="3"/>
  <c r="G145" i="3"/>
  <c r="F145" i="3"/>
  <c r="Y144" i="3"/>
  <c r="W144" i="3"/>
  <c r="V144" i="3"/>
  <c r="U144" i="3"/>
  <c r="T144" i="3"/>
  <c r="S144" i="3"/>
  <c r="X144" i="3" s="1"/>
  <c r="R144" i="3"/>
  <c r="Q144" i="3"/>
  <c r="AA144" i="3" s="1"/>
  <c r="P144" i="3"/>
  <c r="Z144" i="3" s="1"/>
  <c r="O144" i="3"/>
  <c r="N144" i="3"/>
  <c r="M144" i="3"/>
  <c r="K144" i="3"/>
  <c r="J144" i="3"/>
  <c r="I144" i="3"/>
  <c r="H144" i="3"/>
  <c r="G144" i="3" s="1"/>
  <c r="F144" i="3"/>
  <c r="X143" i="3"/>
  <c r="V143" i="3"/>
  <c r="U143" i="3"/>
  <c r="T143" i="3"/>
  <c r="Y143" i="3" s="1"/>
  <c r="S143" i="3"/>
  <c r="R143" i="3"/>
  <c r="Q143" i="3"/>
  <c r="AA143" i="3" s="1"/>
  <c r="P143" i="3"/>
  <c r="Z143" i="3" s="1"/>
  <c r="O143" i="3"/>
  <c r="N143" i="3"/>
  <c r="M143" i="3"/>
  <c r="W143" i="3" s="1"/>
  <c r="K143" i="3"/>
  <c r="J143" i="3"/>
  <c r="I143" i="3"/>
  <c r="H143" i="3"/>
  <c r="G143" i="3"/>
  <c r="F143" i="3"/>
  <c r="Y142" i="3"/>
  <c r="W142" i="3"/>
  <c r="V142" i="3"/>
  <c r="U142" i="3"/>
  <c r="Z142" i="3" s="1"/>
  <c r="T142" i="3"/>
  <c r="S142" i="3"/>
  <c r="R142" i="3"/>
  <c r="Q142" i="3"/>
  <c r="AA142" i="3" s="1"/>
  <c r="P142" i="3"/>
  <c r="O142" i="3"/>
  <c r="N142" i="3"/>
  <c r="X142" i="3" s="1"/>
  <c r="M142" i="3"/>
  <c r="J142" i="3"/>
  <c r="I142" i="3"/>
  <c r="K142" i="3" s="1"/>
  <c r="H142" i="3"/>
  <c r="G142" i="3" s="1"/>
  <c r="F142" i="3"/>
  <c r="V141" i="3"/>
  <c r="AA141" i="3" s="1"/>
  <c r="U141" i="3"/>
  <c r="T141" i="3"/>
  <c r="S141" i="3"/>
  <c r="R141" i="3"/>
  <c r="W141" i="3" s="1"/>
  <c r="Q141" i="3"/>
  <c r="P141" i="3"/>
  <c r="Z141" i="3" s="1"/>
  <c r="O141" i="3"/>
  <c r="N141" i="3"/>
  <c r="X141" i="3" s="1"/>
  <c r="M141" i="3"/>
  <c r="J141" i="3"/>
  <c r="I141" i="3"/>
  <c r="H141" i="3"/>
  <c r="F141" i="3"/>
  <c r="AA140" i="3"/>
  <c r="X140" i="3"/>
  <c r="V140" i="3"/>
  <c r="U140" i="3"/>
  <c r="T140" i="3"/>
  <c r="Y140" i="3" s="1"/>
  <c r="S140" i="3"/>
  <c r="R140" i="3"/>
  <c r="Q140" i="3"/>
  <c r="P140" i="3"/>
  <c r="Z140" i="3" s="1"/>
  <c r="O140" i="3"/>
  <c r="N140" i="3"/>
  <c r="M140" i="3"/>
  <c r="W140" i="3" s="1"/>
  <c r="K140" i="3"/>
  <c r="J140" i="3"/>
  <c r="I140" i="3"/>
  <c r="H140" i="3"/>
  <c r="G140" i="3"/>
  <c r="F140" i="3"/>
  <c r="Z139" i="3"/>
  <c r="X139" i="3"/>
  <c r="V139" i="3"/>
  <c r="U139" i="3"/>
  <c r="T139" i="3"/>
  <c r="Y139" i="3" s="1"/>
  <c r="S139" i="3"/>
  <c r="R139" i="3"/>
  <c r="Q139" i="3"/>
  <c r="AA139" i="3" s="1"/>
  <c r="P139" i="3"/>
  <c r="O139" i="3"/>
  <c r="N139" i="3"/>
  <c r="M139" i="3"/>
  <c r="W139" i="3" s="1"/>
  <c r="K139" i="3"/>
  <c r="J139" i="3"/>
  <c r="I139" i="3"/>
  <c r="H139" i="3"/>
  <c r="G139" i="3" s="1"/>
  <c r="F139" i="3"/>
  <c r="Z138" i="3"/>
  <c r="V138" i="3"/>
  <c r="U138" i="3"/>
  <c r="T138" i="3"/>
  <c r="S138" i="3"/>
  <c r="R138" i="3"/>
  <c r="Q138" i="3"/>
  <c r="AA138" i="3" s="1"/>
  <c r="P138" i="3"/>
  <c r="O138" i="3"/>
  <c r="Y138" i="3" s="1"/>
  <c r="N138" i="3"/>
  <c r="M138" i="3"/>
  <c r="W138" i="3" s="1"/>
  <c r="J138" i="3"/>
  <c r="I138" i="3"/>
  <c r="K138" i="3" s="1"/>
  <c r="H138" i="3"/>
  <c r="F138" i="3"/>
  <c r="Z137" i="3"/>
  <c r="W137" i="3"/>
  <c r="V137" i="3"/>
  <c r="AA137" i="3" s="1"/>
  <c r="U137" i="3"/>
  <c r="T137" i="3"/>
  <c r="S137" i="3"/>
  <c r="R137" i="3"/>
  <c r="Q137" i="3"/>
  <c r="P137" i="3"/>
  <c r="O137" i="3"/>
  <c r="Y137" i="3" s="1"/>
  <c r="N137" i="3"/>
  <c r="M137" i="3"/>
  <c r="J137" i="3"/>
  <c r="I137" i="3"/>
  <c r="K137" i="3" s="1"/>
  <c r="H137" i="3"/>
  <c r="F137" i="3"/>
  <c r="W136" i="3"/>
  <c r="V136" i="3"/>
  <c r="U136" i="3"/>
  <c r="T136" i="3"/>
  <c r="S136" i="3"/>
  <c r="X136" i="3" s="1"/>
  <c r="R136" i="3"/>
  <c r="Q136" i="3"/>
  <c r="AA136" i="3" s="1"/>
  <c r="P136" i="3"/>
  <c r="O136" i="3"/>
  <c r="Y136" i="3" s="1"/>
  <c r="N136" i="3"/>
  <c r="M136" i="3"/>
  <c r="K136" i="3"/>
  <c r="J136" i="3"/>
  <c r="I136" i="3"/>
  <c r="H136" i="3"/>
  <c r="G136" i="3" s="1"/>
  <c r="F136" i="3"/>
  <c r="V135" i="3"/>
  <c r="U135" i="3"/>
  <c r="T135" i="3"/>
  <c r="Y135" i="3" s="1"/>
  <c r="S135" i="3"/>
  <c r="R135" i="3"/>
  <c r="Q135" i="3"/>
  <c r="P135" i="3"/>
  <c r="Z135" i="3" s="1"/>
  <c r="O135" i="3"/>
  <c r="N135" i="3"/>
  <c r="X135" i="3" s="1"/>
  <c r="M135" i="3"/>
  <c r="J135" i="3"/>
  <c r="I135" i="3"/>
  <c r="H135" i="3"/>
  <c r="F135" i="3"/>
  <c r="Y134" i="3"/>
  <c r="V134" i="3"/>
  <c r="AA134" i="3" s="1"/>
  <c r="U134" i="3"/>
  <c r="Z134" i="3" s="1"/>
  <c r="T134" i="3"/>
  <c r="S134" i="3"/>
  <c r="R134" i="3"/>
  <c r="Q134" i="3"/>
  <c r="P134" i="3"/>
  <c r="O134" i="3"/>
  <c r="N134" i="3"/>
  <c r="X134" i="3" s="1"/>
  <c r="M134" i="3"/>
  <c r="J134" i="3"/>
  <c r="I134" i="3"/>
  <c r="K134" i="3" s="1"/>
  <c r="H134" i="3"/>
  <c r="G134" i="3" s="1"/>
  <c r="F134" i="3"/>
  <c r="X133" i="3"/>
  <c r="V133" i="3"/>
  <c r="AA133" i="3" s="1"/>
  <c r="U133" i="3"/>
  <c r="T133" i="3"/>
  <c r="S133" i="3"/>
  <c r="R133" i="3"/>
  <c r="W133" i="3" s="1"/>
  <c r="Q133" i="3"/>
  <c r="P133" i="3"/>
  <c r="Z133" i="3" s="1"/>
  <c r="O133" i="3"/>
  <c r="N133" i="3"/>
  <c r="M133" i="3"/>
  <c r="K133" i="3"/>
  <c r="J133" i="3"/>
  <c r="I133" i="3"/>
  <c r="H133" i="3"/>
  <c r="G133" i="3"/>
  <c r="F133" i="3"/>
  <c r="AA132" i="3"/>
  <c r="X132" i="3"/>
  <c r="W132" i="3"/>
  <c r="V132" i="3"/>
  <c r="U132" i="3"/>
  <c r="T132" i="3"/>
  <c r="S132" i="3"/>
  <c r="R132" i="3"/>
  <c r="Q132" i="3"/>
  <c r="P132" i="3"/>
  <c r="Z132" i="3" s="1"/>
  <c r="O132" i="3"/>
  <c r="N132" i="3"/>
  <c r="M132" i="3"/>
  <c r="K132" i="3"/>
  <c r="J132" i="3"/>
  <c r="I132" i="3"/>
  <c r="H132" i="3"/>
  <c r="G132" i="3"/>
  <c r="F132" i="3"/>
  <c r="X131" i="3"/>
  <c r="V131" i="3"/>
  <c r="U131" i="3"/>
  <c r="Z131" i="3" s="1"/>
  <c r="T131" i="3"/>
  <c r="Y131" i="3" s="1"/>
  <c r="S131" i="3"/>
  <c r="R131" i="3"/>
  <c r="Q131" i="3"/>
  <c r="AA131" i="3" s="1"/>
  <c r="P131" i="3"/>
  <c r="O131" i="3"/>
  <c r="N131" i="3"/>
  <c r="M131" i="3"/>
  <c r="W131" i="3" s="1"/>
  <c r="J131" i="3"/>
  <c r="I131" i="3"/>
  <c r="K131" i="3" s="1"/>
  <c r="H131" i="3"/>
  <c r="G131" i="3" s="1"/>
  <c r="F131" i="3"/>
  <c r="W130" i="3"/>
  <c r="V130" i="3"/>
  <c r="U130" i="3"/>
  <c r="Z130" i="3" s="1"/>
  <c r="T130" i="3"/>
  <c r="S130" i="3"/>
  <c r="R130" i="3"/>
  <c r="Q130" i="3"/>
  <c r="AA130" i="3" s="1"/>
  <c r="P130" i="3"/>
  <c r="O130" i="3"/>
  <c r="Y130" i="3" s="1"/>
  <c r="N130" i="3"/>
  <c r="M130" i="3"/>
  <c r="J130" i="3"/>
  <c r="I130" i="3"/>
  <c r="K130" i="3" s="1"/>
  <c r="H130" i="3"/>
  <c r="F130" i="3"/>
  <c r="Z129" i="3"/>
  <c r="W129" i="3"/>
  <c r="V129" i="3"/>
  <c r="AA129" i="3" s="1"/>
  <c r="U129" i="3"/>
  <c r="T129" i="3"/>
  <c r="S129" i="3"/>
  <c r="X129" i="3" s="1"/>
  <c r="R129" i="3"/>
  <c r="Q129" i="3"/>
  <c r="P129" i="3"/>
  <c r="O129" i="3"/>
  <c r="Y129" i="3" s="1"/>
  <c r="N129" i="3"/>
  <c r="M129" i="3"/>
  <c r="K129" i="3"/>
  <c r="J129" i="3"/>
  <c r="I129" i="3"/>
  <c r="H129" i="3"/>
  <c r="G129" i="3"/>
  <c r="F129" i="3"/>
  <c r="Y128" i="3"/>
  <c r="V128" i="3"/>
  <c r="U128" i="3"/>
  <c r="T128" i="3"/>
  <c r="S128" i="3"/>
  <c r="X128" i="3" s="1"/>
  <c r="R128" i="3"/>
  <c r="Q128" i="3"/>
  <c r="AA128" i="3" s="1"/>
  <c r="P128" i="3"/>
  <c r="O128" i="3"/>
  <c r="N128" i="3"/>
  <c r="M128" i="3"/>
  <c r="W128" i="3" s="1"/>
  <c r="K128" i="3"/>
  <c r="J128" i="3"/>
  <c r="I128" i="3"/>
  <c r="H128" i="3"/>
  <c r="G128" i="3" s="1"/>
  <c r="F128" i="3"/>
  <c r="V127" i="3"/>
  <c r="U127" i="3"/>
  <c r="T127" i="3"/>
  <c r="Y127" i="3" s="1"/>
  <c r="S127" i="3"/>
  <c r="R127" i="3"/>
  <c r="Q127" i="3"/>
  <c r="P127" i="3"/>
  <c r="Z127" i="3" s="1"/>
  <c r="O127" i="3"/>
  <c r="N127" i="3"/>
  <c r="X127" i="3" s="1"/>
  <c r="M127" i="3"/>
  <c r="K127" i="3"/>
  <c r="J127" i="3"/>
  <c r="I127" i="3"/>
  <c r="H127" i="3"/>
  <c r="G127" i="3"/>
  <c r="F127" i="3"/>
  <c r="Y126" i="3"/>
  <c r="V126" i="3"/>
  <c r="AA126" i="3" s="1"/>
  <c r="U126" i="3"/>
  <c r="Z126" i="3" s="1"/>
  <c r="T126" i="3"/>
  <c r="S126" i="3"/>
  <c r="R126" i="3"/>
  <c r="W126" i="3" s="1"/>
  <c r="Q126" i="3"/>
  <c r="P126" i="3"/>
  <c r="O126" i="3"/>
  <c r="N126" i="3"/>
  <c r="X126" i="3" s="1"/>
  <c r="M126" i="3"/>
  <c r="J126" i="3"/>
  <c r="I126" i="3"/>
  <c r="K126" i="3" s="1"/>
  <c r="H126" i="3"/>
  <c r="G126" i="3" s="1"/>
  <c r="F126" i="3"/>
  <c r="AA125" i="3"/>
  <c r="V125" i="3"/>
  <c r="U125" i="3"/>
  <c r="T125" i="3"/>
  <c r="S125" i="3"/>
  <c r="R125" i="3"/>
  <c r="W125" i="3" s="1"/>
  <c r="Q125" i="3"/>
  <c r="P125" i="3"/>
  <c r="Z125" i="3" s="1"/>
  <c r="O125" i="3"/>
  <c r="N125" i="3"/>
  <c r="X125" i="3" s="1"/>
  <c r="M125" i="3"/>
  <c r="J125" i="3"/>
  <c r="I125" i="3"/>
  <c r="H125" i="3"/>
  <c r="F125" i="3"/>
  <c r="AA124" i="3"/>
  <c r="X124" i="3"/>
  <c r="V124" i="3"/>
  <c r="U124" i="3"/>
  <c r="T124" i="3"/>
  <c r="Y124" i="3" s="1"/>
  <c r="S124" i="3"/>
  <c r="R124" i="3"/>
  <c r="Q124" i="3"/>
  <c r="P124" i="3"/>
  <c r="Z124" i="3" s="1"/>
  <c r="O124" i="3"/>
  <c r="N124" i="3"/>
  <c r="M124" i="3"/>
  <c r="W124" i="3" s="1"/>
  <c r="K124" i="3"/>
  <c r="J124" i="3"/>
  <c r="I124" i="3"/>
  <c r="H124" i="3"/>
  <c r="G124" i="3"/>
  <c r="F124" i="3"/>
  <c r="X123" i="3"/>
  <c r="V123" i="3"/>
  <c r="U123" i="3"/>
  <c r="Z123" i="3" s="1"/>
  <c r="T123" i="3"/>
  <c r="Y123" i="3" s="1"/>
  <c r="S123" i="3"/>
  <c r="R123" i="3"/>
  <c r="Q123" i="3"/>
  <c r="AA123" i="3" s="1"/>
  <c r="P123" i="3"/>
  <c r="O123" i="3"/>
  <c r="N123" i="3"/>
  <c r="M123" i="3"/>
  <c r="W123" i="3" s="1"/>
  <c r="K123" i="3"/>
  <c r="J123" i="3"/>
  <c r="I123" i="3"/>
  <c r="H123" i="3"/>
  <c r="G123" i="3" s="1"/>
  <c r="F123" i="3"/>
  <c r="Z122" i="3"/>
  <c r="V122" i="3"/>
  <c r="U122" i="3"/>
  <c r="T122" i="3"/>
  <c r="S122" i="3"/>
  <c r="R122" i="3"/>
  <c r="Q122" i="3"/>
  <c r="AA122" i="3" s="1"/>
  <c r="P122" i="3"/>
  <c r="O122" i="3"/>
  <c r="Y122" i="3" s="1"/>
  <c r="N122" i="3"/>
  <c r="M122" i="3"/>
  <c r="W122" i="3" s="1"/>
  <c r="J122" i="3"/>
  <c r="I122" i="3"/>
  <c r="K122" i="3" s="1"/>
  <c r="H122" i="3"/>
  <c r="F122" i="3"/>
  <c r="Z121" i="3"/>
  <c r="W121" i="3"/>
  <c r="V121" i="3"/>
  <c r="AA121" i="3" s="1"/>
  <c r="U121" i="3"/>
  <c r="T121" i="3"/>
  <c r="S121" i="3"/>
  <c r="R121" i="3"/>
  <c r="Q121" i="3"/>
  <c r="P121" i="3"/>
  <c r="O121" i="3"/>
  <c r="Y121" i="3" s="1"/>
  <c r="N121" i="3"/>
  <c r="M121" i="3"/>
  <c r="J121" i="3"/>
  <c r="I121" i="3"/>
  <c r="K121" i="3" s="1"/>
  <c r="H121" i="3"/>
  <c r="F121" i="3"/>
  <c r="W120" i="3"/>
  <c r="V120" i="3"/>
  <c r="U120" i="3"/>
  <c r="T120" i="3"/>
  <c r="S120" i="3"/>
  <c r="X120" i="3" s="1"/>
  <c r="R120" i="3"/>
  <c r="Q120" i="3"/>
  <c r="AA120" i="3" s="1"/>
  <c r="P120" i="3"/>
  <c r="O120" i="3"/>
  <c r="Y120" i="3" s="1"/>
  <c r="N120" i="3"/>
  <c r="M120" i="3"/>
  <c r="K120" i="3"/>
  <c r="J120" i="3"/>
  <c r="I120" i="3"/>
  <c r="H120" i="3"/>
  <c r="G120" i="3" s="1"/>
  <c r="F120" i="3"/>
  <c r="V119" i="3"/>
  <c r="U119" i="3"/>
  <c r="T119" i="3"/>
  <c r="Y119" i="3" s="1"/>
  <c r="S119" i="3"/>
  <c r="R119" i="3"/>
  <c r="Q119" i="3"/>
  <c r="P119" i="3"/>
  <c r="Z119" i="3" s="1"/>
  <c r="O119" i="3"/>
  <c r="N119" i="3"/>
  <c r="X119" i="3" s="1"/>
  <c r="M119" i="3"/>
  <c r="J119" i="3"/>
  <c r="I119" i="3"/>
  <c r="H119" i="3"/>
  <c r="F119" i="3"/>
  <c r="AA118" i="3"/>
  <c r="Y118" i="3"/>
  <c r="V118" i="3"/>
  <c r="U118" i="3"/>
  <c r="Z118" i="3" s="1"/>
  <c r="T118" i="3"/>
  <c r="S118" i="3"/>
  <c r="R118" i="3"/>
  <c r="Q118" i="3"/>
  <c r="P118" i="3"/>
  <c r="O118" i="3"/>
  <c r="N118" i="3"/>
  <c r="X118" i="3" s="1"/>
  <c r="M118" i="3"/>
  <c r="W118" i="3" s="1"/>
  <c r="J118" i="3"/>
  <c r="I118" i="3"/>
  <c r="K118" i="3" s="1"/>
  <c r="H118" i="3"/>
  <c r="G118" i="3" s="1"/>
  <c r="F118" i="3"/>
  <c r="X117" i="3"/>
  <c r="V117" i="3"/>
  <c r="AA117" i="3" s="1"/>
  <c r="U117" i="3"/>
  <c r="T117" i="3"/>
  <c r="S117" i="3"/>
  <c r="R117" i="3"/>
  <c r="W117" i="3" s="1"/>
  <c r="Q117" i="3"/>
  <c r="P117" i="3"/>
  <c r="Z117" i="3" s="1"/>
  <c r="O117" i="3"/>
  <c r="N117" i="3"/>
  <c r="M117" i="3"/>
  <c r="K117" i="3"/>
  <c r="J117" i="3"/>
  <c r="I117" i="3"/>
  <c r="H117" i="3"/>
  <c r="G117" i="3"/>
  <c r="F117" i="3"/>
  <c r="AA116" i="3"/>
  <c r="X116" i="3"/>
  <c r="W116" i="3"/>
  <c r="V116" i="3"/>
  <c r="U116" i="3"/>
  <c r="T116" i="3"/>
  <c r="S116" i="3"/>
  <c r="R116" i="3"/>
  <c r="Q116" i="3"/>
  <c r="P116" i="3"/>
  <c r="Z116" i="3" s="1"/>
  <c r="O116" i="3"/>
  <c r="Y116" i="3" s="1"/>
  <c r="N116" i="3"/>
  <c r="M116" i="3"/>
  <c r="K116" i="3"/>
  <c r="J116" i="3"/>
  <c r="I116" i="3"/>
  <c r="H116" i="3"/>
  <c r="G116" i="3"/>
  <c r="F116" i="3"/>
  <c r="X115" i="3"/>
  <c r="V115" i="3"/>
  <c r="U115" i="3"/>
  <c r="Z115" i="3" s="1"/>
  <c r="T115" i="3"/>
  <c r="Y115" i="3" s="1"/>
  <c r="S115" i="3"/>
  <c r="R115" i="3"/>
  <c r="Q115" i="3"/>
  <c r="AA115" i="3" s="1"/>
  <c r="P115" i="3"/>
  <c r="O115" i="3"/>
  <c r="N115" i="3"/>
  <c r="M115" i="3"/>
  <c r="W115" i="3" s="1"/>
  <c r="J115" i="3"/>
  <c r="I115" i="3"/>
  <c r="K115" i="3" s="1"/>
  <c r="H115" i="3"/>
  <c r="G115" i="3" s="1"/>
  <c r="F115" i="3"/>
  <c r="W114" i="3"/>
  <c r="V114" i="3"/>
  <c r="U114" i="3"/>
  <c r="Z114" i="3" s="1"/>
  <c r="T114" i="3"/>
  <c r="S114" i="3"/>
  <c r="R114" i="3"/>
  <c r="Q114" i="3"/>
  <c r="AA114" i="3" s="1"/>
  <c r="P114" i="3"/>
  <c r="O114" i="3"/>
  <c r="Y114" i="3" s="1"/>
  <c r="N114" i="3"/>
  <c r="M114" i="3"/>
  <c r="J114" i="3"/>
  <c r="I114" i="3"/>
  <c r="K114" i="3" s="1"/>
  <c r="H114" i="3"/>
  <c r="F114" i="3"/>
  <c r="Z113" i="3"/>
  <c r="W113" i="3"/>
  <c r="V113" i="3"/>
  <c r="AA113" i="3" s="1"/>
  <c r="U113" i="3"/>
  <c r="T113" i="3"/>
  <c r="S113" i="3"/>
  <c r="R113" i="3"/>
  <c r="Q113" i="3"/>
  <c r="P113" i="3"/>
  <c r="O113" i="3"/>
  <c r="Y113" i="3" s="1"/>
  <c r="N113" i="3"/>
  <c r="X113" i="3" s="1"/>
  <c r="M113" i="3"/>
  <c r="J113" i="3"/>
  <c r="I113" i="3"/>
  <c r="K113" i="3" s="1"/>
  <c r="H113" i="3"/>
  <c r="F113" i="3"/>
  <c r="Y112" i="3"/>
  <c r="V112" i="3"/>
  <c r="U112" i="3"/>
  <c r="T112" i="3"/>
  <c r="S112" i="3"/>
  <c r="X112" i="3" s="1"/>
  <c r="R112" i="3"/>
  <c r="Q112" i="3"/>
  <c r="AA112" i="3" s="1"/>
  <c r="P112" i="3"/>
  <c r="O112" i="3"/>
  <c r="N112" i="3"/>
  <c r="M112" i="3"/>
  <c r="W112" i="3" s="1"/>
  <c r="K112" i="3"/>
  <c r="J112" i="3"/>
  <c r="I112" i="3"/>
  <c r="H112" i="3"/>
  <c r="G112" i="3" s="1"/>
  <c r="F112" i="3"/>
  <c r="V111" i="3"/>
  <c r="U111" i="3"/>
  <c r="T111" i="3"/>
  <c r="Y111" i="3" s="1"/>
  <c r="S111" i="3"/>
  <c r="R111" i="3"/>
  <c r="Q111" i="3"/>
  <c r="P111" i="3"/>
  <c r="Z111" i="3" s="1"/>
  <c r="O111" i="3"/>
  <c r="N111" i="3"/>
  <c r="X111" i="3" s="1"/>
  <c r="M111" i="3"/>
  <c r="K111" i="3"/>
  <c r="J111" i="3"/>
  <c r="I111" i="3"/>
  <c r="H111" i="3"/>
  <c r="G111" i="3"/>
  <c r="F111" i="3"/>
  <c r="Y110" i="3"/>
  <c r="V110" i="3"/>
  <c r="AA110" i="3" s="1"/>
  <c r="U110" i="3"/>
  <c r="Z110" i="3" s="1"/>
  <c r="T110" i="3"/>
  <c r="S110" i="3"/>
  <c r="R110" i="3"/>
  <c r="Q110" i="3"/>
  <c r="P110" i="3"/>
  <c r="O110" i="3"/>
  <c r="N110" i="3"/>
  <c r="X110" i="3" s="1"/>
  <c r="M110" i="3"/>
  <c r="W110" i="3" s="1"/>
  <c r="J110" i="3"/>
  <c r="I110" i="3"/>
  <c r="K110" i="3" s="1"/>
  <c r="H110" i="3"/>
  <c r="G110" i="3" s="1"/>
  <c r="F110" i="3"/>
  <c r="V109" i="3"/>
  <c r="AA109" i="3" s="1"/>
  <c r="U109" i="3"/>
  <c r="T109" i="3"/>
  <c r="S109" i="3"/>
  <c r="R109" i="3"/>
  <c r="W109" i="3" s="1"/>
  <c r="Q109" i="3"/>
  <c r="P109" i="3"/>
  <c r="Z109" i="3" s="1"/>
  <c r="O109" i="3"/>
  <c r="N109" i="3"/>
  <c r="X109" i="3" s="1"/>
  <c r="M109" i="3"/>
  <c r="J109" i="3"/>
  <c r="I109" i="3"/>
  <c r="H109" i="3"/>
  <c r="F109" i="3"/>
  <c r="AA108" i="3"/>
  <c r="X108" i="3"/>
  <c r="W108" i="3"/>
  <c r="V108" i="3"/>
  <c r="U108" i="3"/>
  <c r="T108" i="3"/>
  <c r="S108" i="3"/>
  <c r="R108" i="3"/>
  <c r="Q108" i="3"/>
  <c r="P108" i="3"/>
  <c r="Z108" i="3" s="1"/>
  <c r="O108" i="3"/>
  <c r="Y108" i="3" s="1"/>
  <c r="N108" i="3"/>
  <c r="M108" i="3"/>
  <c r="K108" i="3"/>
  <c r="J108" i="3"/>
  <c r="I108" i="3"/>
  <c r="H108" i="3"/>
  <c r="G108" i="3"/>
  <c r="F108" i="3"/>
  <c r="X107" i="3"/>
  <c r="V107" i="3"/>
  <c r="U107" i="3"/>
  <c r="Z107" i="3" s="1"/>
  <c r="T107" i="3"/>
  <c r="Y107" i="3" s="1"/>
  <c r="S107" i="3"/>
  <c r="R107" i="3"/>
  <c r="Q107" i="3"/>
  <c r="AA107" i="3" s="1"/>
  <c r="P107" i="3"/>
  <c r="O107" i="3"/>
  <c r="N107" i="3"/>
  <c r="M107" i="3"/>
  <c r="W107" i="3" s="1"/>
  <c r="J107" i="3"/>
  <c r="I107" i="3"/>
  <c r="K107" i="3" s="1"/>
  <c r="H107" i="3"/>
  <c r="G107" i="3" s="1"/>
  <c r="F107" i="3"/>
  <c r="Z106" i="3"/>
  <c r="V106" i="3"/>
  <c r="U106" i="3"/>
  <c r="T106" i="3"/>
  <c r="S106" i="3"/>
  <c r="R106" i="3"/>
  <c r="Q106" i="3"/>
  <c r="AA106" i="3" s="1"/>
  <c r="P106" i="3"/>
  <c r="O106" i="3"/>
  <c r="Y106" i="3" s="1"/>
  <c r="N106" i="3"/>
  <c r="M106" i="3"/>
  <c r="W106" i="3" s="1"/>
  <c r="J106" i="3"/>
  <c r="I106" i="3"/>
  <c r="K106" i="3" s="1"/>
  <c r="H106" i="3"/>
  <c r="F106" i="3"/>
  <c r="Z105" i="3"/>
  <c r="W105" i="3"/>
  <c r="V105" i="3"/>
  <c r="AA105" i="3" s="1"/>
  <c r="U105" i="3"/>
  <c r="T105" i="3"/>
  <c r="S105" i="3"/>
  <c r="X105" i="3" s="1"/>
  <c r="R105" i="3"/>
  <c r="Q105" i="3"/>
  <c r="P105" i="3"/>
  <c r="O105" i="3"/>
  <c r="Y105" i="3" s="1"/>
  <c r="N105" i="3"/>
  <c r="M105" i="3"/>
  <c r="K105" i="3"/>
  <c r="J105" i="3"/>
  <c r="I105" i="3"/>
  <c r="H105" i="3"/>
  <c r="G105" i="3"/>
  <c r="F105" i="3"/>
  <c r="W104" i="3"/>
  <c r="V104" i="3"/>
  <c r="U104" i="3"/>
  <c r="T104" i="3"/>
  <c r="S104" i="3"/>
  <c r="X104" i="3" s="1"/>
  <c r="R104" i="3"/>
  <c r="Q104" i="3"/>
  <c r="AA104" i="3" s="1"/>
  <c r="P104" i="3"/>
  <c r="O104" i="3"/>
  <c r="Y104" i="3" s="1"/>
  <c r="N104" i="3"/>
  <c r="M104" i="3"/>
  <c r="K104" i="3"/>
  <c r="J104" i="3"/>
  <c r="I104" i="3"/>
  <c r="H104" i="3"/>
  <c r="G104" i="3" s="1"/>
  <c r="F104" i="3"/>
  <c r="V103" i="3"/>
  <c r="U103" i="3"/>
  <c r="T103" i="3"/>
  <c r="Y103" i="3" s="1"/>
  <c r="S103" i="3"/>
  <c r="R103" i="3"/>
  <c r="Q103" i="3"/>
  <c r="P103" i="3"/>
  <c r="Z103" i="3" s="1"/>
  <c r="O103" i="3"/>
  <c r="N103" i="3"/>
  <c r="X103" i="3" s="1"/>
  <c r="M103" i="3"/>
  <c r="J103" i="3"/>
  <c r="I103" i="3"/>
  <c r="H103" i="3"/>
  <c r="F103" i="3"/>
  <c r="AA102" i="3"/>
  <c r="Y102" i="3"/>
  <c r="V102" i="3"/>
  <c r="U102" i="3"/>
  <c r="Z102" i="3" s="1"/>
  <c r="T102" i="3"/>
  <c r="S102" i="3"/>
  <c r="R102" i="3"/>
  <c r="W102" i="3" s="1"/>
  <c r="Q102" i="3"/>
  <c r="P102" i="3"/>
  <c r="O102" i="3"/>
  <c r="N102" i="3"/>
  <c r="X102" i="3" s="1"/>
  <c r="M102" i="3"/>
  <c r="J102" i="3"/>
  <c r="I102" i="3"/>
  <c r="K102" i="3" s="1"/>
  <c r="H102" i="3"/>
  <c r="G102" i="3" s="1"/>
  <c r="F102" i="3"/>
  <c r="X101" i="3"/>
  <c r="V101" i="3"/>
  <c r="AA101" i="3" s="1"/>
  <c r="U101" i="3"/>
  <c r="T101" i="3"/>
  <c r="S101" i="3"/>
  <c r="R101" i="3"/>
  <c r="W101" i="3" s="1"/>
  <c r="Q101" i="3"/>
  <c r="P101" i="3"/>
  <c r="Z101" i="3" s="1"/>
  <c r="O101" i="3"/>
  <c r="N101" i="3"/>
  <c r="M101" i="3"/>
  <c r="K101" i="3"/>
  <c r="J101" i="3"/>
  <c r="I101" i="3"/>
  <c r="H101" i="3"/>
  <c r="G101" i="3"/>
  <c r="F101" i="3"/>
  <c r="AA100" i="3"/>
  <c r="X100" i="3"/>
  <c r="V100" i="3"/>
  <c r="U100" i="3"/>
  <c r="T100" i="3"/>
  <c r="Y100" i="3" s="1"/>
  <c r="S100" i="3"/>
  <c r="R100" i="3"/>
  <c r="Q100" i="3"/>
  <c r="P100" i="3"/>
  <c r="Z100" i="3" s="1"/>
  <c r="O100" i="3"/>
  <c r="N100" i="3"/>
  <c r="M100" i="3"/>
  <c r="W100" i="3" s="1"/>
  <c r="K100" i="3"/>
  <c r="J100" i="3"/>
  <c r="I100" i="3"/>
  <c r="H100" i="3"/>
  <c r="G100" i="3"/>
  <c r="F100" i="3"/>
  <c r="X99" i="3"/>
  <c r="V99" i="3"/>
  <c r="U99" i="3"/>
  <c r="Z99" i="3" s="1"/>
  <c r="T99" i="3"/>
  <c r="Y99" i="3" s="1"/>
  <c r="S99" i="3"/>
  <c r="R99" i="3"/>
  <c r="Q99" i="3"/>
  <c r="AA99" i="3" s="1"/>
  <c r="P99" i="3"/>
  <c r="O99" i="3"/>
  <c r="N99" i="3"/>
  <c r="M99" i="3"/>
  <c r="W99" i="3" s="1"/>
  <c r="K99" i="3"/>
  <c r="J99" i="3"/>
  <c r="I99" i="3"/>
  <c r="H99" i="3"/>
  <c r="G99" i="3" s="1"/>
  <c r="F99" i="3"/>
  <c r="W98" i="3"/>
  <c r="V98" i="3"/>
  <c r="U98" i="3"/>
  <c r="Z98" i="3" s="1"/>
  <c r="T98" i="3"/>
  <c r="S98" i="3"/>
  <c r="R98" i="3"/>
  <c r="Q98" i="3"/>
  <c r="AA98" i="3" s="1"/>
  <c r="P98" i="3"/>
  <c r="O98" i="3"/>
  <c r="Y98" i="3" s="1"/>
  <c r="N98" i="3"/>
  <c r="M98" i="3"/>
  <c r="J98" i="3"/>
  <c r="I98" i="3"/>
  <c r="K98" i="3" s="1"/>
  <c r="H98" i="3"/>
  <c r="F98" i="3"/>
  <c r="Z97" i="3"/>
  <c r="W97" i="3"/>
  <c r="V97" i="3"/>
  <c r="AA97" i="3" s="1"/>
  <c r="U97" i="3"/>
  <c r="T97" i="3"/>
  <c r="S97" i="3"/>
  <c r="R97" i="3"/>
  <c r="Q97" i="3"/>
  <c r="P97" i="3"/>
  <c r="O97" i="3"/>
  <c r="Y97" i="3" s="1"/>
  <c r="N97" i="3"/>
  <c r="X97" i="3" s="1"/>
  <c r="M97" i="3"/>
  <c r="J97" i="3"/>
  <c r="I97" i="3"/>
  <c r="K97" i="3" s="1"/>
  <c r="H97" i="3"/>
  <c r="F97" i="3"/>
  <c r="Y96" i="3"/>
  <c r="V96" i="3"/>
  <c r="U96" i="3"/>
  <c r="T96" i="3"/>
  <c r="S96" i="3"/>
  <c r="X96" i="3" s="1"/>
  <c r="R96" i="3"/>
  <c r="Q96" i="3"/>
  <c r="AA96" i="3" s="1"/>
  <c r="P96" i="3"/>
  <c r="O96" i="3"/>
  <c r="N96" i="3"/>
  <c r="M96" i="3"/>
  <c r="W96" i="3" s="1"/>
  <c r="K96" i="3"/>
  <c r="J96" i="3"/>
  <c r="I96" i="3"/>
  <c r="H96" i="3"/>
  <c r="G96" i="3" s="1"/>
  <c r="F96" i="3"/>
  <c r="V95" i="3"/>
  <c r="U95" i="3"/>
  <c r="T95" i="3"/>
  <c r="Y95" i="3" s="1"/>
  <c r="S95" i="3"/>
  <c r="R95" i="3"/>
  <c r="Q95" i="3"/>
  <c r="P95" i="3"/>
  <c r="Z95" i="3" s="1"/>
  <c r="O95" i="3"/>
  <c r="N95" i="3"/>
  <c r="X95" i="3" s="1"/>
  <c r="M95" i="3"/>
  <c r="K95" i="3"/>
  <c r="J95" i="3"/>
  <c r="I95" i="3"/>
  <c r="H95" i="3"/>
  <c r="G95" i="3"/>
  <c r="F95" i="3"/>
  <c r="Y94" i="3"/>
  <c r="V94" i="3"/>
  <c r="AA94" i="3" s="1"/>
  <c r="U94" i="3"/>
  <c r="Z94" i="3" s="1"/>
  <c r="T94" i="3"/>
  <c r="S94" i="3"/>
  <c r="R94" i="3"/>
  <c r="Q94" i="3"/>
  <c r="P94" i="3"/>
  <c r="O94" i="3"/>
  <c r="N94" i="3"/>
  <c r="X94" i="3" s="1"/>
  <c r="M94" i="3"/>
  <c r="W94" i="3" s="1"/>
  <c r="J94" i="3"/>
  <c r="I94" i="3"/>
  <c r="K94" i="3" s="1"/>
  <c r="H94" i="3"/>
  <c r="G94" i="3" s="1"/>
  <c r="F94" i="3"/>
  <c r="AA93" i="3"/>
  <c r="V93" i="3"/>
  <c r="U93" i="3"/>
  <c r="T93" i="3"/>
  <c r="S93" i="3"/>
  <c r="R93" i="3"/>
  <c r="W93" i="3" s="1"/>
  <c r="Q93" i="3"/>
  <c r="P93" i="3"/>
  <c r="Z93" i="3" s="1"/>
  <c r="O93" i="3"/>
  <c r="N93" i="3"/>
  <c r="X93" i="3" s="1"/>
  <c r="M93" i="3"/>
  <c r="J93" i="3"/>
  <c r="I93" i="3"/>
  <c r="H93" i="3"/>
  <c r="F93" i="3"/>
  <c r="AA92" i="3"/>
  <c r="X92" i="3"/>
  <c r="W92" i="3"/>
  <c r="V92" i="3"/>
  <c r="U92" i="3"/>
  <c r="T92" i="3"/>
  <c r="S92" i="3"/>
  <c r="R92" i="3"/>
  <c r="Q92" i="3"/>
  <c r="P92" i="3"/>
  <c r="Z92" i="3" s="1"/>
  <c r="O92" i="3"/>
  <c r="Y92" i="3" s="1"/>
  <c r="N92" i="3"/>
  <c r="M92" i="3"/>
  <c r="K92" i="3"/>
  <c r="J92" i="3"/>
  <c r="I92" i="3"/>
  <c r="H92" i="3"/>
  <c r="G92" i="3"/>
  <c r="F92" i="3"/>
  <c r="Z91" i="3"/>
  <c r="X91" i="3"/>
  <c r="V91" i="3"/>
  <c r="U91" i="3"/>
  <c r="T91" i="3"/>
  <c r="Y91" i="3" s="1"/>
  <c r="S91" i="3"/>
  <c r="R91" i="3"/>
  <c r="Q91" i="3"/>
  <c r="AA91" i="3" s="1"/>
  <c r="P91" i="3"/>
  <c r="O91" i="3"/>
  <c r="N91" i="3"/>
  <c r="M91" i="3"/>
  <c r="W91" i="3" s="1"/>
  <c r="J91" i="3"/>
  <c r="I91" i="3"/>
  <c r="K91" i="3" s="1"/>
  <c r="H91" i="3"/>
  <c r="G91" i="3" s="1"/>
  <c r="F91" i="3"/>
  <c r="Z90" i="3"/>
  <c r="V90" i="3"/>
  <c r="U90" i="3"/>
  <c r="T90" i="3"/>
  <c r="S90" i="3"/>
  <c r="R90" i="3"/>
  <c r="Q90" i="3"/>
  <c r="AA90" i="3" s="1"/>
  <c r="P90" i="3"/>
  <c r="O90" i="3"/>
  <c r="Y90" i="3" s="1"/>
  <c r="N90" i="3"/>
  <c r="M90" i="3"/>
  <c r="W90" i="3" s="1"/>
  <c r="J90" i="3"/>
  <c r="I90" i="3"/>
  <c r="K90" i="3" s="1"/>
  <c r="H90" i="3"/>
  <c r="F90" i="3"/>
  <c r="Z89" i="3"/>
  <c r="W89" i="3"/>
  <c r="V89" i="3"/>
  <c r="AA89" i="3" s="1"/>
  <c r="U89" i="3"/>
  <c r="T89" i="3"/>
  <c r="S89" i="3"/>
  <c r="X89" i="3" s="1"/>
  <c r="R89" i="3"/>
  <c r="Q89" i="3"/>
  <c r="P89" i="3"/>
  <c r="O89" i="3"/>
  <c r="Y89" i="3" s="1"/>
  <c r="N89" i="3"/>
  <c r="M89" i="3"/>
  <c r="K89" i="3"/>
  <c r="J89" i="3"/>
  <c r="I89" i="3"/>
  <c r="H89" i="3"/>
  <c r="G89" i="3"/>
  <c r="F89" i="3"/>
  <c r="W88" i="3"/>
  <c r="V88" i="3"/>
  <c r="U88" i="3"/>
  <c r="T88" i="3"/>
  <c r="S88" i="3"/>
  <c r="X88" i="3" s="1"/>
  <c r="R88" i="3"/>
  <c r="Q88" i="3"/>
  <c r="AA88" i="3" s="1"/>
  <c r="P88" i="3"/>
  <c r="O88" i="3"/>
  <c r="Y88" i="3" s="1"/>
  <c r="N88" i="3"/>
  <c r="M88" i="3"/>
  <c r="K88" i="3"/>
  <c r="J88" i="3"/>
  <c r="I88" i="3"/>
  <c r="H88" i="3"/>
  <c r="G88" i="3" s="1"/>
  <c r="F88" i="3"/>
  <c r="V87" i="3"/>
  <c r="U87" i="3"/>
  <c r="T87" i="3"/>
  <c r="Y87" i="3" s="1"/>
  <c r="S87" i="3"/>
  <c r="R87" i="3"/>
  <c r="Q87" i="3"/>
  <c r="P87" i="3"/>
  <c r="Z87" i="3" s="1"/>
  <c r="O87" i="3"/>
  <c r="N87" i="3"/>
  <c r="X87" i="3" s="1"/>
  <c r="M87" i="3"/>
  <c r="J87" i="3"/>
  <c r="I87" i="3"/>
  <c r="H87" i="3"/>
  <c r="F87" i="3"/>
  <c r="Y86" i="3"/>
  <c r="V86" i="3"/>
  <c r="AA86" i="3" s="1"/>
  <c r="U86" i="3"/>
  <c r="Z86" i="3" s="1"/>
  <c r="T86" i="3"/>
  <c r="S86" i="3"/>
  <c r="R86" i="3"/>
  <c r="W86" i="3" s="1"/>
  <c r="Q86" i="3"/>
  <c r="P86" i="3"/>
  <c r="O86" i="3"/>
  <c r="N86" i="3"/>
  <c r="X86" i="3" s="1"/>
  <c r="M86" i="3"/>
  <c r="J86" i="3"/>
  <c r="I86" i="3"/>
  <c r="K86" i="3" s="1"/>
  <c r="H86" i="3"/>
  <c r="G86" i="3" s="1"/>
  <c r="F86" i="3"/>
  <c r="X85" i="3"/>
  <c r="V85" i="3"/>
  <c r="AA85" i="3" s="1"/>
  <c r="U85" i="3"/>
  <c r="T85" i="3"/>
  <c r="S85" i="3"/>
  <c r="R85" i="3"/>
  <c r="W85" i="3" s="1"/>
  <c r="Q85" i="3"/>
  <c r="P85" i="3"/>
  <c r="Z85" i="3" s="1"/>
  <c r="O85" i="3"/>
  <c r="N85" i="3"/>
  <c r="M85" i="3"/>
  <c r="K85" i="3"/>
  <c r="J85" i="3"/>
  <c r="I85" i="3"/>
  <c r="H85" i="3"/>
  <c r="G85" i="3"/>
  <c r="F85" i="3"/>
  <c r="AA84" i="3"/>
  <c r="X84" i="3"/>
  <c r="V84" i="3"/>
  <c r="U84" i="3"/>
  <c r="T84" i="3"/>
  <c r="Y84" i="3" s="1"/>
  <c r="S84" i="3"/>
  <c r="R84" i="3"/>
  <c r="Q84" i="3"/>
  <c r="P84" i="3"/>
  <c r="Z84" i="3" s="1"/>
  <c r="O84" i="3"/>
  <c r="N84" i="3"/>
  <c r="M84" i="3"/>
  <c r="W84" i="3" s="1"/>
  <c r="K84" i="3"/>
  <c r="J84" i="3"/>
  <c r="I84" i="3"/>
  <c r="H84" i="3"/>
  <c r="G84" i="3"/>
  <c r="F84" i="3"/>
  <c r="X83" i="3"/>
  <c r="V83" i="3"/>
  <c r="U83" i="3"/>
  <c r="Z83" i="3" s="1"/>
  <c r="T83" i="3"/>
  <c r="Y83" i="3" s="1"/>
  <c r="S83" i="3"/>
  <c r="R83" i="3"/>
  <c r="Q83" i="3"/>
  <c r="AA83" i="3" s="1"/>
  <c r="P83" i="3"/>
  <c r="O83" i="3"/>
  <c r="N83" i="3"/>
  <c r="M83" i="3"/>
  <c r="W83" i="3" s="1"/>
  <c r="K83" i="3"/>
  <c r="J83" i="3"/>
  <c r="I83" i="3"/>
  <c r="H83" i="3"/>
  <c r="G83" i="3" s="1"/>
  <c r="F83" i="3"/>
  <c r="W82" i="3"/>
  <c r="V82" i="3"/>
  <c r="U82" i="3"/>
  <c r="Z82" i="3" s="1"/>
  <c r="T82" i="3"/>
  <c r="S82" i="3"/>
  <c r="R82" i="3"/>
  <c r="Q82" i="3"/>
  <c r="AA82" i="3" s="1"/>
  <c r="P82" i="3"/>
  <c r="O82" i="3"/>
  <c r="Y82" i="3" s="1"/>
  <c r="N82" i="3"/>
  <c r="M82" i="3"/>
  <c r="J82" i="3"/>
  <c r="I82" i="3"/>
  <c r="K82" i="3" s="1"/>
  <c r="H82" i="3"/>
  <c r="F82" i="3"/>
  <c r="Z81" i="3"/>
  <c r="W81" i="3"/>
  <c r="V81" i="3"/>
  <c r="AA81" i="3" s="1"/>
  <c r="U81" i="3"/>
  <c r="T81" i="3"/>
  <c r="S81" i="3"/>
  <c r="R81" i="3"/>
  <c r="Q81" i="3"/>
  <c r="P81" i="3"/>
  <c r="O81" i="3"/>
  <c r="Y81" i="3" s="1"/>
  <c r="N81" i="3"/>
  <c r="X81" i="3" s="1"/>
  <c r="M81" i="3"/>
  <c r="J81" i="3"/>
  <c r="I81" i="3"/>
  <c r="K81" i="3" s="1"/>
  <c r="H81" i="3"/>
  <c r="F81" i="3"/>
  <c r="Y80" i="3"/>
  <c r="V80" i="3"/>
  <c r="U80" i="3"/>
  <c r="T80" i="3"/>
  <c r="S80" i="3"/>
  <c r="X80" i="3" s="1"/>
  <c r="R80" i="3"/>
  <c r="Q80" i="3"/>
  <c r="AA80" i="3" s="1"/>
  <c r="P80" i="3"/>
  <c r="O80" i="3"/>
  <c r="N80" i="3"/>
  <c r="M80" i="3"/>
  <c r="W80" i="3" s="1"/>
  <c r="K80" i="3"/>
  <c r="J80" i="3"/>
  <c r="I80" i="3"/>
  <c r="H80" i="3"/>
  <c r="G80" i="3" s="1"/>
  <c r="F80" i="3"/>
  <c r="V79" i="3"/>
  <c r="U79" i="3"/>
  <c r="T79" i="3"/>
  <c r="Y79" i="3" s="1"/>
  <c r="S79" i="3"/>
  <c r="R79" i="3"/>
  <c r="Q79" i="3"/>
  <c r="P79" i="3"/>
  <c r="Z79" i="3" s="1"/>
  <c r="O79" i="3"/>
  <c r="N79" i="3"/>
  <c r="X79" i="3" s="1"/>
  <c r="M79" i="3"/>
  <c r="K79" i="3"/>
  <c r="J79" i="3"/>
  <c r="I79" i="3"/>
  <c r="H79" i="3"/>
  <c r="G79" i="3"/>
  <c r="F79" i="3"/>
  <c r="Y78" i="3"/>
  <c r="V78" i="3"/>
  <c r="AA78" i="3" s="1"/>
  <c r="U78" i="3"/>
  <c r="Z78" i="3" s="1"/>
  <c r="T78" i="3"/>
  <c r="S78" i="3"/>
  <c r="R78" i="3"/>
  <c r="Q78" i="3"/>
  <c r="P78" i="3"/>
  <c r="O78" i="3"/>
  <c r="N78" i="3"/>
  <c r="X78" i="3" s="1"/>
  <c r="M78" i="3"/>
  <c r="W78" i="3" s="1"/>
  <c r="J78" i="3"/>
  <c r="I78" i="3"/>
  <c r="K78" i="3" s="1"/>
  <c r="H78" i="3"/>
  <c r="G78" i="3" s="1"/>
  <c r="F78" i="3"/>
  <c r="AA77" i="3"/>
  <c r="V77" i="3"/>
  <c r="U77" i="3"/>
  <c r="T77" i="3"/>
  <c r="S77" i="3"/>
  <c r="R77" i="3"/>
  <c r="W77" i="3" s="1"/>
  <c r="Q77" i="3"/>
  <c r="P77" i="3"/>
  <c r="Z77" i="3" s="1"/>
  <c r="O77" i="3"/>
  <c r="N77" i="3"/>
  <c r="X77" i="3" s="1"/>
  <c r="M77" i="3"/>
  <c r="J77" i="3"/>
  <c r="I77" i="3"/>
  <c r="H77" i="3"/>
  <c r="F77" i="3"/>
  <c r="AA76" i="3"/>
  <c r="X76" i="3"/>
  <c r="W76" i="3"/>
  <c r="V76" i="3"/>
  <c r="U76" i="3"/>
  <c r="T76" i="3"/>
  <c r="S76" i="3"/>
  <c r="R76" i="3"/>
  <c r="Q76" i="3"/>
  <c r="P76" i="3"/>
  <c r="Z76" i="3" s="1"/>
  <c r="O76" i="3"/>
  <c r="Y76" i="3" s="1"/>
  <c r="N76" i="3"/>
  <c r="M76" i="3"/>
  <c r="K76" i="3"/>
  <c r="J76" i="3"/>
  <c r="I76" i="3"/>
  <c r="H76" i="3"/>
  <c r="G76" i="3"/>
  <c r="F76" i="3"/>
  <c r="X75" i="3"/>
  <c r="V75" i="3"/>
  <c r="U75" i="3"/>
  <c r="Z75" i="3" s="1"/>
  <c r="T75" i="3"/>
  <c r="Y75" i="3" s="1"/>
  <c r="S75" i="3"/>
  <c r="R75" i="3"/>
  <c r="Q75" i="3"/>
  <c r="AA75" i="3" s="1"/>
  <c r="P75" i="3"/>
  <c r="O75" i="3"/>
  <c r="N75" i="3"/>
  <c r="M75" i="3"/>
  <c r="W75" i="3" s="1"/>
  <c r="J75" i="3"/>
  <c r="I75" i="3"/>
  <c r="K75" i="3" s="1"/>
  <c r="H75" i="3"/>
  <c r="G75" i="3" s="1"/>
  <c r="F75" i="3"/>
  <c r="V74" i="3"/>
  <c r="U74" i="3"/>
  <c r="Z74" i="3" s="1"/>
  <c r="T74" i="3"/>
  <c r="S74" i="3"/>
  <c r="R74" i="3"/>
  <c r="Q74" i="3"/>
  <c r="AA74" i="3" s="1"/>
  <c r="P74" i="3"/>
  <c r="O74" i="3"/>
  <c r="Y74" i="3" s="1"/>
  <c r="N74" i="3"/>
  <c r="M74" i="3"/>
  <c r="W74" i="3" s="1"/>
  <c r="J74" i="3"/>
  <c r="I74" i="3"/>
  <c r="K74" i="3" s="1"/>
  <c r="H74" i="3"/>
  <c r="F74" i="3"/>
  <c r="Z73" i="3"/>
  <c r="W73" i="3"/>
  <c r="V73" i="3"/>
  <c r="AA73" i="3" s="1"/>
  <c r="U73" i="3"/>
  <c r="T73" i="3"/>
  <c r="S73" i="3"/>
  <c r="X73" i="3" s="1"/>
  <c r="R73" i="3"/>
  <c r="Q73" i="3"/>
  <c r="P73" i="3"/>
  <c r="O73" i="3"/>
  <c r="Y73" i="3" s="1"/>
  <c r="N73" i="3"/>
  <c r="M73" i="3"/>
  <c r="K73" i="3"/>
  <c r="J73" i="3"/>
  <c r="I73" i="3"/>
  <c r="H73" i="3"/>
  <c r="G73" i="3"/>
  <c r="F73" i="3"/>
  <c r="W72" i="3"/>
  <c r="V72" i="3"/>
  <c r="U72" i="3"/>
  <c r="T72" i="3"/>
  <c r="S72" i="3"/>
  <c r="X72" i="3" s="1"/>
  <c r="R72" i="3"/>
  <c r="Q72" i="3"/>
  <c r="AA72" i="3" s="1"/>
  <c r="P72" i="3"/>
  <c r="O72" i="3"/>
  <c r="Y72" i="3" s="1"/>
  <c r="N72" i="3"/>
  <c r="M72" i="3"/>
  <c r="K72" i="3"/>
  <c r="J72" i="3"/>
  <c r="I72" i="3"/>
  <c r="H72" i="3"/>
  <c r="G72" i="3" s="1"/>
  <c r="F72" i="3"/>
  <c r="V71" i="3"/>
  <c r="U71" i="3"/>
  <c r="T71" i="3"/>
  <c r="Y71" i="3" s="1"/>
  <c r="S71" i="3"/>
  <c r="R71" i="3"/>
  <c r="Q71" i="3"/>
  <c r="P71" i="3"/>
  <c r="Z71" i="3" s="1"/>
  <c r="O71" i="3"/>
  <c r="N71" i="3"/>
  <c r="X71" i="3" s="1"/>
  <c r="M71" i="3"/>
  <c r="J71" i="3"/>
  <c r="I71" i="3"/>
  <c r="H71" i="3"/>
  <c r="F71" i="3"/>
  <c r="Y70" i="3"/>
  <c r="V70" i="3"/>
  <c r="AA70" i="3" s="1"/>
  <c r="U70" i="3"/>
  <c r="Z70" i="3" s="1"/>
  <c r="T70" i="3"/>
  <c r="S70" i="3"/>
  <c r="R70" i="3"/>
  <c r="W70" i="3" s="1"/>
  <c r="Q70" i="3"/>
  <c r="P70" i="3"/>
  <c r="O70" i="3"/>
  <c r="N70" i="3"/>
  <c r="X70" i="3" s="1"/>
  <c r="M70" i="3"/>
  <c r="J70" i="3"/>
  <c r="I70" i="3"/>
  <c r="K70" i="3" s="1"/>
  <c r="H70" i="3"/>
  <c r="G70" i="3" s="1"/>
  <c r="F70" i="3"/>
  <c r="X69" i="3"/>
  <c r="V69" i="3"/>
  <c r="AA69" i="3" s="1"/>
  <c r="U69" i="3"/>
  <c r="T69" i="3"/>
  <c r="S69" i="3"/>
  <c r="R69" i="3"/>
  <c r="W69" i="3" s="1"/>
  <c r="Q69" i="3"/>
  <c r="P69" i="3"/>
  <c r="Z69" i="3" s="1"/>
  <c r="O69" i="3"/>
  <c r="N69" i="3"/>
  <c r="M69" i="3"/>
  <c r="K69" i="3"/>
  <c r="J69" i="3"/>
  <c r="I69" i="3"/>
  <c r="H69" i="3"/>
  <c r="G69" i="3"/>
  <c r="F69" i="3"/>
  <c r="AA68" i="3"/>
  <c r="X68" i="3"/>
  <c r="V68" i="3"/>
  <c r="U68" i="3"/>
  <c r="T68" i="3"/>
  <c r="Y68" i="3" s="1"/>
  <c r="S68" i="3"/>
  <c r="R68" i="3"/>
  <c r="Q68" i="3"/>
  <c r="P68" i="3"/>
  <c r="Z68" i="3" s="1"/>
  <c r="O68" i="3"/>
  <c r="N68" i="3"/>
  <c r="M68" i="3"/>
  <c r="W68" i="3" s="1"/>
  <c r="K68" i="3"/>
  <c r="J68" i="3"/>
  <c r="I68" i="3"/>
  <c r="H68" i="3"/>
  <c r="G68" i="3"/>
  <c r="F68" i="3"/>
  <c r="X67" i="3"/>
  <c r="V67" i="3"/>
  <c r="U67" i="3"/>
  <c r="Z67" i="3" s="1"/>
  <c r="T67" i="3"/>
  <c r="Y67" i="3" s="1"/>
  <c r="S67" i="3"/>
  <c r="R67" i="3"/>
  <c r="Q67" i="3"/>
  <c r="AA67" i="3" s="1"/>
  <c r="P67" i="3"/>
  <c r="O67" i="3"/>
  <c r="N67" i="3"/>
  <c r="M67" i="3"/>
  <c r="W67" i="3" s="1"/>
  <c r="K67" i="3"/>
  <c r="J67" i="3"/>
  <c r="I67" i="3"/>
  <c r="H67" i="3"/>
  <c r="G67" i="3" s="1"/>
  <c r="F67" i="3"/>
  <c r="W66" i="3"/>
  <c r="V66" i="3"/>
  <c r="U66" i="3"/>
  <c r="Z66" i="3" s="1"/>
  <c r="T66" i="3"/>
  <c r="S66" i="3"/>
  <c r="R66" i="3"/>
  <c r="Q66" i="3"/>
  <c r="AA66" i="3" s="1"/>
  <c r="P66" i="3"/>
  <c r="O66" i="3"/>
  <c r="Y66" i="3" s="1"/>
  <c r="N66" i="3"/>
  <c r="M66" i="3"/>
  <c r="J66" i="3"/>
  <c r="I66" i="3"/>
  <c r="K66" i="3" s="1"/>
  <c r="H66" i="3"/>
  <c r="F66" i="3"/>
  <c r="Z65" i="3"/>
  <c r="W65" i="3"/>
  <c r="V65" i="3"/>
  <c r="AA65" i="3" s="1"/>
  <c r="U65" i="3"/>
  <c r="T65" i="3"/>
  <c r="S65" i="3"/>
  <c r="R65" i="3"/>
  <c r="Q65" i="3"/>
  <c r="P65" i="3"/>
  <c r="O65" i="3"/>
  <c r="Y65" i="3" s="1"/>
  <c r="N65" i="3"/>
  <c r="X65" i="3" s="1"/>
  <c r="M65" i="3"/>
  <c r="J65" i="3"/>
  <c r="I65" i="3"/>
  <c r="K65" i="3" s="1"/>
  <c r="H65" i="3"/>
  <c r="F65" i="3"/>
  <c r="Y64" i="3"/>
  <c r="V64" i="3"/>
  <c r="U64" i="3"/>
  <c r="T64" i="3"/>
  <c r="S64" i="3"/>
  <c r="X64" i="3" s="1"/>
  <c r="R64" i="3"/>
  <c r="Q64" i="3"/>
  <c r="AA64" i="3" s="1"/>
  <c r="P64" i="3"/>
  <c r="O64" i="3"/>
  <c r="N64" i="3"/>
  <c r="M64" i="3"/>
  <c r="W64" i="3" s="1"/>
  <c r="K64" i="3"/>
  <c r="J64" i="3"/>
  <c r="I64" i="3"/>
  <c r="H64" i="3"/>
  <c r="G64" i="3" s="1"/>
  <c r="F64" i="3"/>
  <c r="Y63" i="3"/>
  <c r="V63" i="3"/>
  <c r="U63" i="3"/>
  <c r="T63" i="3"/>
  <c r="S63" i="3"/>
  <c r="R63" i="3"/>
  <c r="Q63" i="3"/>
  <c r="P63" i="3"/>
  <c r="Z63" i="3" s="1"/>
  <c r="O63" i="3"/>
  <c r="N63" i="3"/>
  <c r="X63" i="3" s="1"/>
  <c r="M63" i="3"/>
  <c r="K63" i="3"/>
  <c r="J63" i="3"/>
  <c r="I63" i="3"/>
  <c r="H63" i="3"/>
  <c r="G63" i="3"/>
  <c r="F63" i="3"/>
  <c r="Y62" i="3"/>
  <c r="V62" i="3"/>
  <c r="AA62" i="3" s="1"/>
  <c r="U62" i="3"/>
  <c r="Z62" i="3" s="1"/>
  <c r="T62" i="3"/>
  <c r="S62" i="3"/>
  <c r="R62" i="3"/>
  <c r="Q62" i="3"/>
  <c r="P62" i="3"/>
  <c r="O62" i="3"/>
  <c r="N62" i="3"/>
  <c r="X62" i="3" s="1"/>
  <c r="M62" i="3"/>
  <c r="W62" i="3" s="1"/>
  <c r="J62" i="3"/>
  <c r="I62" i="3"/>
  <c r="K62" i="3" s="1"/>
  <c r="H62" i="3"/>
  <c r="G62" i="3" s="1"/>
  <c r="F62" i="3"/>
  <c r="AA61" i="3"/>
  <c r="V61" i="3"/>
  <c r="U61" i="3"/>
  <c r="T61" i="3"/>
  <c r="S61" i="3"/>
  <c r="R61" i="3"/>
  <c r="W61" i="3" s="1"/>
  <c r="Q61" i="3"/>
  <c r="P61" i="3"/>
  <c r="Z61" i="3" s="1"/>
  <c r="O61" i="3"/>
  <c r="N61" i="3"/>
  <c r="X61" i="3" s="1"/>
  <c r="M61" i="3"/>
  <c r="J61" i="3"/>
  <c r="I61" i="3"/>
  <c r="H61" i="3"/>
  <c r="F61" i="3"/>
  <c r="AA60" i="3"/>
  <c r="X60" i="3"/>
  <c r="W60" i="3"/>
  <c r="V60" i="3"/>
  <c r="U60" i="3"/>
  <c r="T60" i="3"/>
  <c r="S60" i="3"/>
  <c r="R60" i="3"/>
  <c r="Q60" i="3"/>
  <c r="P60" i="3"/>
  <c r="Z60" i="3" s="1"/>
  <c r="O60" i="3"/>
  <c r="Y60" i="3" s="1"/>
  <c r="N60" i="3"/>
  <c r="M60" i="3"/>
  <c r="K60" i="3"/>
  <c r="J60" i="3"/>
  <c r="I60" i="3"/>
  <c r="H60" i="3"/>
  <c r="G60" i="3"/>
  <c r="F60" i="3"/>
  <c r="X59" i="3"/>
  <c r="V59" i="3"/>
  <c r="U59" i="3"/>
  <c r="Z59" i="3" s="1"/>
  <c r="T59" i="3"/>
  <c r="Y59" i="3" s="1"/>
  <c r="S59" i="3"/>
  <c r="R59" i="3"/>
  <c r="Q59" i="3"/>
  <c r="AA59" i="3" s="1"/>
  <c r="P59" i="3"/>
  <c r="O59" i="3"/>
  <c r="N59" i="3"/>
  <c r="M59" i="3"/>
  <c r="W59" i="3" s="1"/>
  <c r="J59" i="3"/>
  <c r="I59" i="3"/>
  <c r="K59" i="3" s="1"/>
  <c r="H59" i="3"/>
  <c r="G59" i="3" s="1"/>
  <c r="F59" i="3"/>
  <c r="V58" i="3"/>
  <c r="U58" i="3"/>
  <c r="Z58" i="3" s="1"/>
  <c r="T58" i="3"/>
  <c r="S58" i="3"/>
  <c r="R58" i="3"/>
  <c r="Q58" i="3"/>
  <c r="AA58" i="3" s="1"/>
  <c r="P58" i="3"/>
  <c r="O58" i="3"/>
  <c r="Y58" i="3" s="1"/>
  <c r="N58" i="3"/>
  <c r="M58" i="3"/>
  <c r="W58" i="3" s="1"/>
  <c r="J58" i="3"/>
  <c r="I58" i="3"/>
  <c r="K58" i="3" s="1"/>
  <c r="H58" i="3"/>
  <c r="F58" i="3"/>
  <c r="Z57" i="3"/>
  <c r="W57" i="3"/>
  <c r="V57" i="3"/>
  <c r="AA57" i="3" s="1"/>
  <c r="U57" i="3"/>
  <c r="T57" i="3"/>
  <c r="S57" i="3"/>
  <c r="X57" i="3" s="1"/>
  <c r="R57" i="3"/>
  <c r="Q57" i="3"/>
  <c r="P57" i="3"/>
  <c r="O57" i="3"/>
  <c r="Y57" i="3" s="1"/>
  <c r="N57" i="3"/>
  <c r="M57" i="3"/>
  <c r="K57" i="3"/>
  <c r="J57" i="3"/>
  <c r="I57" i="3"/>
  <c r="H57" i="3"/>
  <c r="G57" i="3"/>
  <c r="F57" i="3"/>
  <c r="W56" i="3"/>
  <c r="V56" i="3"/>
  <c r="U56" i="3"/>
  <c r="T56" i="3"/>
  <c r="S56" i="3"/>
  <c r="X56" i="3" s="1"/>
  <c r="R56" i="3"/>
  <c r="Q56" i="3"/>
  <c r="AA56" i="3" s="1"/>
  <c r="P56" i="3"/>
  <c r="O56" i="3"/>
  <c r="Y56" i="3" s="1"/>
  <c r="N56" i="3"/>
  <c r="M56" i="3"/>
  <c r="K56" i="3"/>
  <c r="J56" i="3"/>
  <c r="I56" i="3"/>
  <c r="H56" i="3"/>
  <c r="G56" i="3" s="1"/>
  <c r="F56" i="3"/>
  <c r="V55" i="3"/>
  <c r="U55" i="3"/>
  <c r="T55" i="3"/>
  <c r="Y55" i="3" s="1"/>
  <c r="S55" i="3"/>
  <c r="R55" i="3"/>
  <c r="Q55" i="3"/>
  <c r="P55" i="3"/>
  <c r="Z55" i="3" s="1"/>
  <c r="O55" i="3"/>
  <c r="N55" i="3"/>
  <c r="X55" i="3" s="1"/>
  <c r="M55" i="3"/>
  <c r="J55" i="3"/>
  <c r="I55" i="3"/>
  <c r="H55" i="3"/>
  <c r="F55" i="3"/>
  <c r="AA54" i="3"/>
  <c r="Y54" i="3"/>
  <c r="V54" i="3"/>
  <c r="U54" i="3"/>
  <c r="Z54" i="3" s="1"/>
  <c r="T54" i="3"/>
  <c r="S54" i="3"/>
  <c r="R54" i="3"/>
  <c r="W54" i="3" s="1"/>
  <c r="Q54" i="3"/>
  <c r="P54" i="3"/>
  <c r="O54" i="3"/>
  <c r="N54" i="3"/>
  <c r="X54" i="3" s="1"/>
  <c r="M54" i="3"/>
  <c r="J54" i="3"/>
  <c r="I54" i="3"/>
  <c r="K54" i="3" s="1"/>
  <c r="H54" i="3"/>
  <c r="G54" i="3" s="1"/>
  <c r="F54" i="3"/>
  <c r="X53" i="3"/>
  <c r="V53" i="3"/>
  <c r="AA53" i="3" s="1"/>
  <c r="U53" i="3"/>
  <c r="T53" i="3"/>
  <c r="S53" i="3"/>
  <c r="R53" i="3"/>
  <c r="W53" i="3" s="1"/>
  <c r="Q53" i="3"/>
  <c r="P53" i="3"/>
  <c r="Z53" i="3" s="1"/>
  <c r="O53" i="3"/>
  <c r="N53" i="3"/>
  <c r="M53" i="3"/>
  <c r="K53" i="3"/>
  <c r="J53" i="3"/>
  <c r="I53" i="3"/>
  <c r="H53" i="3"/>
  <c r="G53" i="3"/>
  <c r="F53" i="3"/>
  <c r="AA52" i="3"/>
  <c r="X52" i="3"/>
  <c r="V52" i="3"/>
  <c r="U52" i="3"/>
  <c r="T52" i="3"/>
  <c r="Y52" i="3" s="1"/>
  <c r="S52" i="3"/>
  <c r="R52" i="3"/>
  <c r="Q52" i="3"/>
  <c r="P52" i="3"/>
  <c r="Z52" i="3" s="1"/>
  <c r="O52" i="3"/>
  <c r="N52" i="3"/>
  <c r="M52" i="3"/>
  <c r="W52" i="3" s="1"/>
  <c r="K52" i="3"/>
  <c r="J52" i="3"/>
  <c r="I52" i="3"/>
  <c r="H52" i="3"/>
  <c r="G52" i="3"/>
  <c r="F52" i="3"/>
  <c r="X51" i="3"/>
  <c r="V51" i="3"/>
  <c r="U51" i="3"/>
  <c r="Z51" i="3" s="1"/>
  <c r="T51" i="3"/>
  <c r="Y51" i="3" s="1"/>
  <c r="S51" i="3"/>
  <c r="R51" i="3"/>
  <c r="Q51" i="3"/>
  <c r="AA51" i="3" s="1"/>
  <c r="P51" i="3"/>
  <c r="O51" i="3"/>
  <c r="N51" i="3"/>
  <c r="M51" i="3"/>
  <c r="W51" i="3" s="1"/>
  <c r="K51" i="3"/>
  <c r="J51" i="3"/>
  <c r="I51" i="3"/>
  <c r="H51" i="3"/>
  <c r="G51" i="3" s="1"/>
  <c r="F51" i="3"/>
  <c r="W50" i="3"/>
  <c r="V50" i="3"/>
  <c r="U50" i="3"/>
  <c r="Z50" i="3" s="1"/>
  <c r="T50" i="3"/>
  <c r="S50" i="3"/>
  <c r="R50" i="3"/>
  <c r="Q50" i="3"/>
  <c r="AA50" i="3" s="1"/>
  <c r="P50" i="3"/>
  <c r="O50" i="3"/>
  <c r="Y50" i="3" s="1"/>
  <c r="N50" i="3"/>
  <c r="M50" i="3"/>
  <c r="J50" i="3"/>
  <c r="I50" i="3"/>
  <c r="K50" i="3" s="1"/>
  <c r="H50" i="3"/>
  <c r="F50" i="3"/>
  <c r="Z49" i="3"/>
  <c r="W49" i="3"/>
  <c r="V49" i="3"/>
  <c r="AA49" i="3" s="1"/>
  <c r="U49" i="3"/>
  <c r="T49" i="3"/>
  <c r="S49" i="3"/>
  <c r="R49" i="3"/>
  <c r="Q49" i="3"/>
  <c r="P49" i="3"/>
  <c r="O49" i="3"/>
  <c r="Y49" i="3" s="1"/>
  <c r="N49" i="3"/>
  <c r="X49" i="3" s="1"/>
  <c r="M49" i="3"/>
  <c r="J49" i="3"/>
  <c r="I49" i="3"/>
  <c r="K49" i="3" s="1"/>
  <c r="H49" i="3"/>
  <c r="F49" i="3"/>
  <c r="Y48" i="3"/>
  <c r="V48" i="3"/>
  <c r="U48" i="3"/>
  <c r="T48" i="3"/>
  <c r="S48" i="3"/>
  <c r="X48" i="3" s="1"/>
  <c r="R48" i="3"/>
  <c r="Q48" i="3"/>
  <c r="AA48" i="3" s="1"/>
  <c r="P48" i="3"/>
  <c r="O48" i="3"/>
  <c r="N48" i="3"/>
  <c r="M48" i="3"/>
  <c r="W48" i="3" s="1"/>
  <c r="K48" i="3"/>
  <c r="J48" i="3"/>
  <c r="I48" i="3"/>
  <c r="H48" i="3"/>
  <c r="G48" i="3" s="1"/>
  <c r="F48" i="3"/>
  <c r="V47" i="3"/>
  <c r="U47" i="3"/>
  <c r="T47" i="3"/>
  <c r="Y47" i="3" s="1"/>
  <c r="S47" i="3"/>
  <c r="R47" i="3"/>
  <c r="Q47" i="3"/>
  <c r="P47" i="3"/>
  <c r="Z47" i="3" s="1"/>
  <c r="O47" i="3"/>
  <c r="N47" i="3"/>
  <c r="X47" i="3" s="1"/>
  <c r="M47" i="3"/>
  <c r="K47" i="3"/>
  <c r="J47" i="3"/>
  <c r="I47" i="3"/>
  <c r="H47" i="3"/>
  <c r="G47" i="3"/>
  <c r="F47" i="3"/>
  <c r="Y46" i="3"/>
  <c r="V46" i="3"/>
  <c r="AA46" i="3" s="1"/>
  <c r="U46" i="3"/>
  <c r="Z46" i="3" s="1"/>
  <c r="T46" i="3"/>
  <c r="S46" i="3"/>
  <c r="R46" i="3"/>
  <c r="Q46" i="3"/>
  <c r="P46" i="3"/>
  <c r="O46" i="3"/>
  <c r="N46" i="3"/>
  <c r="X46" i="3" s="1"/>
  <c r="M46" i="3"/>
  <c r="W46" i="3" s="1"/>
  <c r="J46" i="3"/>
  <c r="I46" i="3"/>
  <c r="K46" i="3" s="1"/>
  <c r="H46" i="3"/>
  <c r="G46" i="3" s="1"/>
  <c r="F46" i="3"/>
  <c r="V45" i="3"/>
  <c r="AA45" i="3" s="1"/>
  <c r="U45" i="3"/>
  <c r="T45" i="3"/>
  <c r="S45" i="3"/>
  <c r="R45" i="3"/>
  <c r="W45" i="3" s="1"/>
  <c r="Q45" i="3"/>
  <c r="P45" i="3"/>
  <c r="Z45" i="3" s="1"/>
  <c r="O45" i="3"/>
  <c r="N45" i="3"/>
  <c r="X45" i="3" s="1"/>
  <c r="M45" i="3"/>
  <c r="J45" i="3"/>
  <c r="I45" i="3"/>
  <c r="H45" i="3"/>
  <c r="F45" i="3"/>
  <c r="AA44" i="3"/>
  <c r="X44" i="3"/>
  <c r="W44" i="3"/>
  <c r="V44" i="3"/>
  <c r="U44" i="3"/>
  <c r="T44" i="3"/>
  <c r="S44" i="3"/>
  <c r="R44" i="3"/>
  <c r="Q44" i="3"/>
  <c r="P44" i="3"/>
  <c r="Z44" i="3" s="1"/>
  <c r="O44" i="3"/>
  <c r="Y44" i="3" s="1"/>
  <c r="N44" i="3"/>
  <c r="M44" i="3"/>
  <c r="K44" i="3"/>
  <c r="J44" i="3"/>
  <c r="I44" i="3"/>
  <c r="H44" i="3"/>
  <c r="G44" i="3"/>
  <c r="F44" i="3"/>
  <c r="X43" i="3"/>
  <c r="V43" i="3"/>
  <c r="U43" i="3"/>
  <c r="Z43" i="3" s="1"/>
  <c r="T43" i="3"/>
  <c r="Y43" i="3" s="1"/>
  <c r="S43" i="3"/>
  <c r="R43" i="3"/>
  <c r="Q43" i="3"/>
  <c r="AA43" i="3" s="1"/>
  <c r="P43" i="3"/>
  <c r="O43" i="3"/>
  <c r="N43" i="3"/>
  <c r="M43" i="3"/>
  <c r="W43" i="3" s="1"/>
  <c r="J43" i="3"/>
  <c r="I43" i="3"/>
  <c r="K43" i="3" s="1"/>
  <c r="H43" i="3"/>
  <c r="G43" i="3" s="1"/>
  <c r="F43" i="3"/>
  <c r="Z42" i="3"/>
  <c r="V42" i="3"/>
  <c r="U42" i="3"/>
  <c r="T42" i="3"/>
  <c r="S42" i="3"/>
  <c r="R42" i="3"/>
  <c r="Q42" i="3"/>
  <c r="AA42" i="3" s="1"/>
  <c r="P42" i="3"/>
  <c r="O42" i="3"/>
  <c r="Y42" i="3" s="1"/>
  <c r="N42" i="3"/>
  <c r="M42" i="3"/>
  <c r="W42" i="3" s="1"/>
  <c r="J42" i="3"/>
  <c r="I42" i="3"/>
  <c r="K42" i="3" s="1"/>
  <c r="H42" i="3"/>
  <c r="F42" i="3"/>
  <c r="Z41" i="3"/>
  <c r="W41" i="3"/>
  <c r="V41" i="3"/>
  <c r="AA41" i="3" s="1"/>
  <c r="U41" i="3"/>
  <c r="T41" i="3"/>
  <c r="S41" i="3"/>
  <c r="X41" i="3" s="1"/>
  <c r="R41" i="3"/>
  <c r="Q41" i="3"/>
  <c r="P41" i="3"/>
  <c r="O41" i="3"/>
  <c r="Y41" i="3" s="1"/>
  <c r="N41" i="3"/>
  <c r="M41" i="3"/>
  <c r="K41" i="3"/>
  <c r="J41" i="3"/>
  <c r="I41" i="3"/>
  <c r="H41" i="3"/>
  <c r="G41" i="3"/>
  <c r="F41" i="3"/>
  <c r="W40" i="3"/>
  <c r="V40" i="3"/>
  <c r="U40" i="3"/>
  <c r="T40" i="3"/>
  <c r="S40" i="3"/>
  <c r="X40" i="3" s="1"/>
  <c r="R40" i="3"/>
  <c r="Q40" i="3"/>
  <c r="AA40" i="3" s="1"/>
  <c r="P40" i="3"/>
  <c r="O40" i="3"/>
  <c r="Y40" i="3" s="1"/>
  <c r="N40" i="3"/>
  <c r="M40" i="3"/>
  <c r="K40" i="3"/>
  <c r="J40" i="3"/>
  <c r="I40" i="3"/>
  <c r="H40" i="3"/>
  <c r="G40" i="3" s="1"/>
  <c r="F40" i="3"/>
  <c r="V39" i="3"/>
  <c r="U39" i="3"/>
  <c r="T39" i="3"/>
  <c r="Y39" i="3" s="1"/>
  <c r="S39" i="3"/>
  <c r="R39" i="3"/>
  <c r="Q39" i="3"/>
  <c r="P39" i="3"/>
  <c r="Z39" i="3" s="1"/>
  <c r="O39" i="3"/>
  <c r="N39" i="3"/>
  <c r="X39" i="3" s="1"/>
  <c r="M39" i="3"/>
  <c r="J39" i="3"/>
  <c r="I39" i="3"/>
  <c r="H39" i="3"/>
  <c r="F39" i="3"/>
  <c r="AA38" i="3"/>
  <c r="Y38" i="3"/>
  <c r="V38" i="3"/>
  <c r="U38" i="3"/>
  <c r="Z38" i="3" s="1"/>
  <c r="T38" i="3"/>
  <c r="S38" i="3"/>
  <c r="R38" i="3"/>
  <c r="W38" i="3" s="1"/>
  <c r="Q38" i="3"/>
  <c r="P38" i="3"/>
  <c r="O38" i="3"/>
  <c r="N38" i="3"/>
  <c r="X38" i="3" s="1"/>
  <c r="M38" i="3"/>
  <c r="J38" i="3"/>
  <c r="I38" i="3"/>
  <c r="K38" i="3" s="1"/>
  <c r="H38" i="3"/>
  <c r="G38" i="3" s="1"/>
  <c r="F38" i="3"/>
  <c r="X37" i="3"/>
  <c r="V37" i="3"/>
  <c r="AA37" i="3" s="1"/>
  <c r="U37" i="3"/>
  <c r="T37" i="3"/>
  <c r="S37" i="3"/>
  <c r="R37" i="3"/>
  <c r="W37" i="3" s="1"/>
  <c r="Q37" i="3"/>
  <c r="P37" i="3"/>
  <c r="Z37" i="3" s="1"/>
  <c r="O37" i="3"/>
  <c r="N37" i="3"/>
  <c r="M37" i="3"/>
  <c r="K37" i="3"/>
  <c r="J37" i="3"/>
  <c r="I37" i="3"/>
  <c r="H37" i="3"/>
  <c r="G37" i="3"/>
  <c r="F37" i="3"/>
  <c r="AA36" i="3"/>
  <c r="X36" i="3"/>
  <c r="V36" i="3"/>
  <c r="U36" i="3"/>
  <c r="T36" i="3"/>
  <c r="Y36" i="3" s="1"/>
  <c r="S36" i="3"/>
  <c r="R36" i="3"/>
  <c r="Q36" i="3"/>
  <c r="P36" i="3"/>
  <c r="Z36" i="3" s="1"/>
  <c r="O36" i="3"/>
  <c r="N36" i="3"/>
  <c r="M36" i="3"/>
  <c r="W36" i="3" s="1"/>
  <c r="K36" i="3"/>
  <c r="J36" i="3"/>
  <c r="I36" i="3"/>
  <c r="H36" i="3"/>
  <c r="G36" i="3"/>
  <c r="F36" i="3"/>
  <c r="X35" i="3"/>
  <c r="V35" i="3"/>
  <c r="U35" i="3"/>
  <c r="Z35" i="3" s="1"/>
  <c r="T35" i="3"/>
  <c r="Y35" i="3" s="1"/>
  <c r="S35" i="3"/>
  <c r="R35" i="3"/>
  <c r="Q35" i="3"/>
  <c r="AA35" i="3" s="1"/>
  <c r="P35" i="3"/>
  <c r="O35" i="3"/>
  <c r="N35" i="3"/>
  <c r="M35" i="3"/>
  <c r="W35" i="3" s="1"/>
  <c r="K35" i="3"/>
  <c r="J35" i="3"/>
  <c r="I35" i="3"/>
  <c r="H35" i="3"/>
  <c r="G35" i="3" s="1"/>
  <c r="F35" i="3"/>
  <c r="W34" i="3"/>
  <c r="V34" i="3"/>
  <c r="U34" i="3"/>
  <c r="Z34" i="3" s="1"/>
  <c r="T34" i="3"/>
  <c r="S34" i="3"/>
  <c r="R34" i="3"/>
  <c r="Q34" i="3"/>
  <c r="AA34" i="3" s="1"/>
  <c r="P34" i="3"/>
  <c r="O34" i="3"/>
  <c r="Y34" i="3" s="1"/>
  <c r="N34" i="3"/>
  <c r="M34" i="3"/>
  <c r="J34" i="3"/>
  <c r="I34" i="3"/>
  <c r="K34" i="3" s="1"/>
  <c r="H34" i="3"/>
  <c r="F34" i="3"/>
  <c r="Z33" i="3"/>
  <c r="W33" i="3"/>
  <c r="V33" i="3"/>
  <c r="AA33" i="3" s="1"/>
  <c r="U33" i="3"/>
  <c r="T33" i="3"/>
  <c r="S33" i="3"/>
  <c r="R33" i="3"/>
  <c r="Q33" i="3"/>
  <c r="P33" i="3"/>
  <c r="O33" i="3"/>
  <c r="Y33" i="3" s="1"/>
  <c r="N33" i="3"/>
  <c r="X33" i="3" s="1"/>
  <c r="M33" i="3"/>
  <c r="J33" i="3"/>
  <c r="I33" i="3"/>
  <c r="K33" i="3" s="1"/>
  <c r="H33" i="3"/>
  <c r="F33" i="3"/>
  <c r="Y32" i="3"/>
  <c r="V32" i="3"/>
  <c r="U32" i="3"/>
  <c r="T32" i="3"/>
  <c r="S32" i="3"/>
  <c r="X32" i="3" s="1"/>
  <c r="R32" i="3"/>
  <c r="Q32" i="3"/>
  <c r="AA32" i="3" s="1"/>
  <c r="P32" i="3"/>
  <c r="O32" i="3"/>
  <c r="N32" i="3"/>
  <c r="M32" i="3"/>
  <c r="W32" i="3" s="1"/>
  <c r="K32" i="3"/>
  <c r="J32" i="3"/>
  <c r="I32" i="3"/>
  <c r="H32" i="3"/>
  <c r="G32" i="3" s="1"/>
  <c r="F32" i="3"/>
  <c r="V31" i="3"/>
  <c r="U31" i="3"/>
  <c r="T31" i="3"/>
  <c r="Y31" i="3" s="1"/>
  <c r="S31" i="3"/>
  <c r="R31" i="3"/>
  <c r="Q31" i="3"/>
  <c r="P31" i="3"/>
  <c r="Z31" i="3" s="1"/>
  <c r="O31" i="3"/>
  <c r="N31" i="3"/>
  <c r="X31" i="3" s="1"/>
  <c r="M31" i="3"/>
  <c r="K31" i="3"/>
  <c r="J31" i="3"/>
  <c r="I31" i="3"/>
  <c r="H31" i="3"/>
  <c r="G31" i="3"/>
  <c r="F31" i="3"/>
  <c r="Y30" i="3"/>
  <c r="V30" i="3"/>
  <c r="AA30" i="3" s="1"/>
  <c r="U30" i="3"/>
  <c r="Z30" i="3" s="1"/>
  <c r="T30" i="3"/>
  <c r="S30" i="3"/>
  <c r="R30" i="3"/>
  <c r="Q30" i="3"/>
  <c r="P30" i="3"/>
  <c r="O30" i="3"/>
  <c r="N30" i="3"/>
  <c r="X30" i="3" s="1"/>
  <c r="M30" i="3"/>
  <c r="W30" i="3" s="1"/>
  <c r="J30" i="3"/>
  <c r="I30" i="3"/>
  <c r="K30" i="3" s="1"/>
  <c r="H30" i="3"/>
  <c r="G30" i="3" s="1"/>
  <c r="F30" i="3"/>
  <c r="AA29" i="3"/>
  <c r="V29" i="3"/>
  <c r="U29" i="3"/>
  <c r="T29" i="3"/>
  <c r="S29" i="3"/>
  <c r="R29" i="3"/>
  <c r="W29" i="3" s="1"/>
  <c r="Q29" i="3"/>
  <c r="P29" i="3"/>
  <c r="Z29" i="3" s="1"/>
  <c r="O29" i="3"/>
  <c r="N29" i="3"/>
  <c r="X29" i="3" s="1"/>
  <c r="M29" i="3"/>
  <c r="J29" i="3"/>
  <c r="I29" i="3"/>
  <c r="H29" i="3"/>
  <c r="F29" i="3"/>
  <c r="AA28" i="3"/>
  <c r="X28" i="3"/>
  <c r="W28" i="3"/>
  <c r="V28" i="3"/>
  <c r="U28" i="3"/>
  <c r="T28" i="3"/>
  <c r="S28" i="3"/>
  <c r="R28" i="3"/>
  <c r="Q28" i="3"/>
  <c r="P28" i="3"/>
  <c r="Z28" i="3" s="1"/>
  <c r="O28" i="3"/>
  <c r="Y28" i="3" s="1"/>
  <c r="N28" i="3"/>
  <c r="M28" i="3"/>
  <c r="K28" i="3"/>
  <c r="J28" i="3"/>
  <c r="I28" i="3"/>
  <c r="H28" i="3"/>
  <c r="G28" i="3"/>
  <c r="F28" i="3"/>
  <c r="Z27" i="3"/>
  <c r="X27" i="3"/>
  <c r="V27" i="3"/>
  <c r="U27" i="3"/>
  <c r="T27" i="3"/>
  <c r="Y27" i="3" s="1"/>
  <c r="S27" i="3"/>
  <c r="R27" i="3"/>
  <c r="Q27" i="3"/>
  <c r="AA27" i="3" s="1"/>
  <c r="P27" i="3"/>
  <c r="O27" i="3"/>
  <c r="N27" i="3"/>
  <c r="M27" i="3"/>
  <c r="W27" i="3" s="1"/>
  <c r="J27" i="3"/>
  <c r="I27" i="3"/>
  <c r="K27" i="3" s="1"/>
  <c r="H27" i="3"/>
  <c r="G27" i="3" s="1"/>
  <c r="F27" i="3"/>
  <c r="Z26" i="3"/>
  <c r="V26" i="3"/>
  <c r="U26" i="3"/>
  <c r="T26" i="3"/>
  <c r="S26" i="3"/>
  <c r="R26" i="3"/>
  <c r="Q26" i="3"/>
  <c r="AA26" i="3" s="1"/>
  <c r="P26" i="3"/>
  <c r="O26" i="3"/>
  <c r="Y26" i="3" s="1"/>
  <c r="N26" i="3"/>
  <c r="M26" i="3"/>
  <c r="W26" i="3" s="1"/>
  <c r="J26" i="3"/>
  <c r="I26" i="3"/>
  <c r="K26" i="3" s="1"/>
  <c r="H26" i="3"/>
  <c r="F26" i="3"/>
  <c r="Z25" i="3"/>
  <c r="W25" i="3"/>
  <c r="V25" i="3"/>
  <c r="AA25" i="3" s="1"/>
  <c r="U25" i="3"/>
  <c r="T25" i="3"/>
  <c r="S25" i="3"/>
  <c r="X25" i="3" s="1"/>
  <c r="R25" i="3"/>
  <c r="Q25" i="3"/>
  <c r="P25" i="3"/>
  <c r="O25" i="3"/>
  <c r="Y25" i="3" s="1"/>
  <c r="N25" i="3"/>
  <c r="M25" i="3"/>
  <c r="K25" i="3"/>
  <c r="J25" i="3"/>
  <c r="I25" i="3"/>
  <c r="H25" i="3"/>
  <c r="G25" i="3"/>
  <c r="F25" i="3"/>
  <c r="W24" i="3"/>
  <c r="V24" i="3"/>
  <c r="U24" i="3"/>
  <c r="T24" i="3"/>
  <c r="S24" i="3"/>
  <c r="X24" i="3" s="1"/>
  <c r="R24" i="3"/>
  <c r="Q24" i="3"/>
  <c r="AA24" i="3" s="1"/>
  <c r="P24" i="3"/>
  <c r="O24" i="3"/>
  <c r="Y24" i="3" s="1"/>
  <c r="N24" i="3"/>
  <c r="M24" i="3"/>
  <c r="K24" i="3"/>
  <c r="J24" i="3"/>
  <c r="I24" i="3"/>
  <c r="H24" i="3"/>
  <c r="G24" i="3" s="1"/>
  <c r="F24" i="3"/>
  <c r="V23" i="3"/>
  <c r="U23" i="3"/>
  <c r="T23" i="3"/>
  <c r="Y23" i="3" s="1"/>
  <c r="S23" i="3"/>
  <c r="R23" i="3"/>
  <c r="Q23" i="3"/>
  <c r="P23" i="3"/>
  <c r="Z23" i="3" s="1"/>
  <c r="O23" i="3"/>
  <c r="N23" i="3"/>
  <c r="X23" i="3" s="1"/>
  <c r="M23" i="3"/>
  <c r="J23" i="3"/>
  <c r="I23" i="3"/>
  <c r="H23" i="3"/>
  <c r="F23" i="3"/>
  <c r="Y22" i="3"/>
  <c r="V22" i="3"/>
  <c r="AA22" i="3" s="1"/>
  <c r="U22" i="3"/>
  <c r="Z22" i="3" s="1"/>
  <c r="T22" i="3"/>
  <c r="S22" i="3"/>
  <c r="R22" i="3"/>
  <c r="W22" i="3" s="1"/>
  <c r="Q22" i="3"/>
  <c r="P22" i="3"/>
  <c r="O22" i="3"/>
  <c r="N22" i="3"/>
  <c r="X22" i="3" s="1"/>
  <c r="M22" i="3"/>
  <c r="J22" i="3"/>
  <c r="I22" i="3"/>
  <c r="K22" i="3" s="1"/>
  <c r="H22" i="3"/>
  <c r="G22" i="3" s="1"/>
  <c r="F22" i="3"/>
  <c r="X21" i="3"/>
  <c r="V21" i="3"/>
  <c r="AA21" i="3" s="1"/>
  <c r="U21" i="3"/>
  <c r="T21" i="3"/>
  <c r="S21" i="3"/>
  <c r="R21" i="3"/>
  <c r="W21" i="3" s="1"/>
  <c r="Q21" i="3"/>
  <c r="P21" i="3"/>
  <c r="Z21" i="3" s="1"/>
  <c r="O21" i="3"/>
  <c r="N21" i="3"/>
  <c r="M21" i="3"/>
  <c r="K21" i="3"/>
  <c r="J21" i="3"/>
  <c r="I21" i="3"/>
  <c r="H21" i="3"/>
  <c r="G21" i="3"/>
  <c r="F21" i="3"/>
  <c r="AA20" i="3"/>
  <c r="X20" i="3"/>
  <c r="V20" i="3"/>
  <c r="U20" i="3"/>
  <c r="T20" i="3"/>
  <c r="Y20" i="3" s="1"/>
  <c r="S20" i="3"/>
  <c r="R20" i="3"/>
  <c r="Q20" i="3"/>
  <c r="P20" i="3"/>
  <c r="Z20" i="3" s="1"/>
  <c r="O20" i="3"/>
  <c r="N20" i="3"/>
  <c r="M20" i="3"/>
  <c r="W20" i="3" s="1"/>
  <c r="K20" i="3"/>
  <c r="J20" i="3"/>
  <c r="I20" i="3"/>
  <c r="H20" i="3"/>
  <c r="G20" i="3"/>
  <c r="F20" i="3"/>
  <c r="X19" i="3"/>
  <c r="V19" i="3"/>
  <c r="U19" i="3"/>
  <c r="Z19" i="3" s="1"/>
  <c r="T19" i="3"/>
  <c r="Y19" i="3" s="1"/>
  <c r="S19" i="3"/>
  <c r="R19" i="3"/>
  <c r="Q19" i="3"/>
  <c r="AA19" i="3" s="1"/>
  <c r="P19" i="3"/>
  <c r="O19" i="3"/>
  <c r="N19" i="3"/>
  <c r="M19" i="3"/>
  <c r="W19" i="3" s="1"/>
  <c r="K19" i="3"/>
  <c r="J19" i="3"/>
  <c r="I19" i="3"/>
  <c r="H19" i="3"/>
  <c r="G19" i="3" s="1"/>
  <c r="F19" i="3"/>
  <c r="W18" i="3"/>
  <c r="V18" i="3"/>
  <c r="U18" i="3"/>
  <c r="Z18" i="3" s="1"/>
  <c r="T18" i="3"/>
  <c r="S18" i="3"/>
  <c r="R18" i="3"/>
  <c r="Q18" i="3"/>
  <c r="AA18" i="3" s="1"/>
  <c r="P18" i="3"/>
  <c r="O18" i="3"/>
  <c r="Y18" i="3" s="1"/>
  <c r="N18" i="3"/>
  <c r="M18" i="3"/>
  <c r="J18" i="3"/>
  <c r="I18" i="3"/>
  <c r="K18" i="3" s="1"/>
  <c r="H18" i="3"/>
  <c r="F18" i="3"/>
  <c r="Z17" i="3"/>
  <c r="W17" i="3"/>
  <c r="V17" i="3"/>
  <c r="AA17" i="3" s="1"/>
  <c r="U17" i="3"/>
  <c r="T17" i="3"/>
  <c r="S17" i="3"/>
  <c r="R17" i="3"/>
  <c r="Q17" i="3"/>
  <c r="P17" i="3"/>
  <c r="O17" i="3"/>
  <c r="Y17" i="3" s="1"/>
  <c r="N17" i="3"/>
  <c r="X17" i="3" s="1"/>
  <c r="M17" i="3"/>
  <c r="J17" i="3"/>
  <c r="I17" i="3"/>
  <c r="K17" i="3" s="1"/>
  <c r="H17" i="3"/>
  <c r="F17" i="3"/>
  <c r="Y16" i="3"/>
  <c r="V16" i="3"/>
  <c r="U16" i="3"/>
  <c r="T16" i="3"/>
  <c r="S16" i="3"/>
  <c r="X16" i="3" s="1"/>
  <c r="R16" i="3"/>
  <c r="Q16" i="3"/>
  <c r="AA16" i="3" s="1"/>
  <c r="P16" i="3"/>
  <c r="O16" i="3"/>
  <c r="N16" i="3"/>
  <c r="M16" i="3"/>
  <c r="W16" i="3" s="1"/>
  <c r="K16" i="3"/>
  <c r="J16" i="3"/>
  <c r="I16" i="3"/>
  <c r="H16" i="3"/>
  <c r="G16" i="3" s="1"/>
  <c r="F16" i="3"/>
  <c r="V15" i="3"/>
  <c r="U15" i="3"/>
  <c r="T15" i="3"/>
  <c r="Y15" i="3" s="1"/>
  <c r="S15" i="3"/>
  <c r="R15" i="3"/>
  <c r="Q15" i="3"/>
  <c r="P15" i="3"/>
  <c r="Z15" i="3" s="1"/>
  <c r="O15" i="3"/>
  <c r="N15" i="3"/>
  <c r="X15" i="3" s="1"/>
  <c r="M15" i="3"/>
  <c r="K15" i="3"/>
  <c r="J15" i="3"/>
  <c r="I15" i="3"/>
  <c r="H15" i="3"/>
  <c r="G15" i="3"/>
  <c r="F15" i="3"/>
  <c r="Y14" i="3"/>
  <c r="V14" i="3"/>
  <c r="AA14" i="3" s="1"/>
  <c r="U14" i="3"/>
  <c r="Z14" i="3" s="1"/>
  <c r="T14" i="3"/>
  <c r="S14" i="3"/>
  <c r="R14" i="3"/>
  <c r="Q14" i="3"/>
  <c r="P14" i="3"/>
  <c r="O14" i="3"/>
  <c r="N14" i="3"/>
  <c r="X14" i="3" s="1"/>
  <c r="M14" i="3"/>
  <c r="W14" i="3" s="1"/>
  <c r="J14" i="3"/>
  <c r="I14" i="3"/>
  <c r="K14" i="3" s="1"/>
  <c r="H14" i="3"/>
  <c r="G14" i="3" s="1"/>
  <c r="F14" i="3"/>
  <c r="AA13" i="3"/>
  <c r="V13" i="3"/>
  <c r="U13" i="3"/>
  <c r="T13" i="3"/>
  <c r="S13" i="3"/>
  <c r="R13" i="3"/>
  <c r="W13" i="3" s="1"/>
  <c r="Q13" i="3"/>
  <c r="P13" i="3"/>
  <c r="Z13" i="3" s="1"/>
  <c r="O13" i="3"/>
  <c r="N13" i="3"/>
  <c r="X13" i="3" s="1"/>
  <c r="M13" i="3"/>
  <c r="J13" i="3"/>
  <c r="I13" i="3"/>
  <c r="H13" i="3"/>
  <c r="F13" i="3"/>
  <c r="AA12" i="3"/>
  <c r="X12" i="3"/>
  <c r="W12" i="3"/>
  <c r="V12" i="3"/>
  <c r="U12" i="3"/>
  <c r="T12" i="3"/>
  <c r="S12" i="3"/>
  <c r="R12" i="3"/>
  <c r="Q12" i="3"/>
  <c r="P12" i="3"/>
  <c r="Z12" i="3" s="1"/>
  <c r="O12" i="3"/>
  <c r="Y12" i="3" s="1"/>
  <c r="N12" i="3"/>
  <c r="M12" i="3"/>
  <c r="K12" i="3"/>
  <c r="J12" i="3"/>
  <c r="I12" i="3"/>
  <c r="H12" i="3"/>
  <c r="G12" i="3"/>
  <c r="F12" i="3"/>
  <c r="X11" i="3"/>
  <c r="V11" i="3"/>
  <c r="U11" i="3"/>
  <c r="Z11" i="3" s="1"/>
  <c r="T11" i="3"/>
  <c r="Y11" i="3" s="1"/>
  <c r="S11" i="3"/>
  <c r="R11" i="3"/>
  <c r="Q11" i="3"/>
  <c r="AA11" i="3" s="1"/>
  <c r="P11" i="3"/>
  <c r="O11" i="3"/>
  <c r="N11" i="3"/>
  <c r="M11" i="3"/>
  <c r="W11" i="3" s="1"/>
  <c r="J11" i="3"/>
  <c r="I11" i="3"/>
  <c r="K11" i="3" s="1"/>
  <c r="H11" i="3"/>
  <c r="G11" i="3" s="1"/>
  <c r="F11" i="3"/>
  <c r="V10" i="3"/>
  <c r="U10" i="3"/>
  <c r="Z10" i="3" s="1"/>
  <c r="T10" i="3"/>
  <c r="S10" i="3"/>
  <c r="R10" i="3"/>
  <c r="Q10" i="3"/>
  <c r="AA10" i="3" s="1"/>
  <c r="P10" i="3"/>
  <c r="O10" i="3"/>
  <c r="Y10" i="3" s="1"/>
  <c r="N10" i="3"/>
  <c r="M10" i="3"/>
  <c r="W10" i="3" s="1"/>
  <c r="J10" i="3"/>
  <c r="I10" i="3"/>
  <c r="K10" i="3" s="1"/>
  <c r="H10" i="3"/>
  <c r="F10" i="3"/>
  <c r="Z9" i="3"/>
  <c r="W9" i="3"/>
  <c r="V9" i="3"/>
  <c r="AA9" i="3" s="1"/>
  <c r="U9" i="3"/>
  <c r="T9" i="3"/>
  <c r="S9" i="3"/>
  <c r="X9" i="3" s="1"/>
  <c r="R9" i="3"/>
  <c r="Q9" i="3"/>
  <c r="P9" i="3"/>
  <c r="O9" i="3"/>
  <c r="Y9" i="3" s="1"/>
  <c r="N9" i="3"/>
  <c r="M9" i="3"/>
  <c r="K9" i="3"/>
  <c r="J9" i="3"/>
  <c r="I9" i="3"/>
  <c r="H9" i="3"/>
  <c r="G9" i="3"/>
  <c r="F9" i="3"/>
  <c r="W8" i="3"/>
  <c r="V8" i="3"/>
  <c r="U8" i="3"/>
  <c r="T8" i="3"/>
  <c r="S8" i="3"/>
  <c r="R8" i="3"/>
  <c r="Q8" i="3"/>
  <c r="AA8" i="3" s="1"/>
  <c r="P8" i="3"/>
  <c r="O8" i="3"/>
  <c r="N8" i="3"/>
  <c r="M8" i="3"/>
  <c r="K8" i="3"/>
  <c r="J8" i="3"/>
  <c r="I8" i="3"/>
  <c r="H8" i="3"/>
  <c r="G8" i="3" s="1"/>
  <c r="F8" i="3"/>
  <c r="V7" i="3"/>
  <c r="V6" i="3" s="1"/>
  <c r="U7" i="3"/>
  <c r="T7" i="3"/>
  <c r="S7" i="3"/>
  <c r="R7" i="3"/>
  <c r="R6" i="3" s="1"/>
  <c r="Q7" i="3"/>
  <c r="P7" i="3"/>
  <c r="O7" i="3"/>
  <c r="N7" i="3"/>
  <c r="M7" i="3"/>
  <c r="J7" i="3"/>
  <c r="I7" i="3"/>
  <c r="H7" i="3"/>
  <c r="F7" i="3"/>
  <c r="Q6" i="3"/>
  <c r="Z389" i="2"/>
  <c r="W389" i="2"/>
  <c r="U389" i="2"/>
  <c r="T389" i="2"/>
  <c r="S389" i="2"/>
  <c r="X389" i="2" s="1"/>
  <c r="R389" i="2"/>
  <c r="Q389" i="2"/>
  <c r="P389" i="2"/>
  <c r="O389" i="2"/>
  <c r="Y389" i="2" s="1"/>
  <c r="N389" i="2"/>
  <c r="M389" i="2"/>
  <c r="L389" i="2"/>
  <c r="V389" i="2" s="1"/>
  <c r="J389" i="2"/>
  <c r="I389" i="2"/>
  <c r="H389" i="2"/>
  <c r="G389" i="2"/>
  <c r="F389" i="2"/>
  <c r="E389" i="2"/>
  <c r="W388" i="2"/>
  <c r="U388" i="2"/>
  <c r="T388" i="2"/>
  <c r="Y388" i="2" s="1"/>
  <c r="S388" i="2"/>
  <c r="X388" i="2" s="1"/>
  <c r="R388" i="2"/>
  <c r="Q388" i="2"/>
  <c r="P388" i="2"/>
  <c r="Z388" i="2" s="1"/>
  <c r="O388" i="2"/>
  <c r="N388" i="2"/>
  <c r="M388" i="2"/>
  <c r="L388" i="2"/>
  <c r="V388" i="2" s="1"/>
  <c r="J388" i="2"/>
  <c r="I388" i="2"/>
  <c r="H388" i="2"/>
  <c r="G388" i="2"/>
  <c r="F388" i="2" s="1"/>
  <c r="E388" i="2"/>
  <c r="V387" i="2"/>
  <c r="U387" i="2"/>
  <c r="T387" i="2"/>
  <c r="Y387" i="2" s="1"/>
  <c r="S387" i="2"/>
  <c r="R387" i="2"/>
  <c r="Q387" i="2"/>
  <c r="P387" i="2"/>
  <c r="Z387" i="2" s="1"/>
  <c r="O387" i="2"/>
  <c r="N387" i="2"/>
  <c r="X387" i="2" s="1"/>
  <c r="M387" i="2"/>
  <c r="L387" i="2"/>
  <c r="I387" i="2"/>
  <c r="H387" i="2"/>
  <c r="J387" i="2" s="1"/>
  <c r="G387" i="2"/>
  <c r="E387" i="2"/>
  <c r="Y386" i="2"/>
  <c r="V386" i="2"/>
  <c r="U386" i="2"/>
  <c r="Z386" i="2" s="1"/>
  <c r="T386" i="2"/>
  <c r="S386" i="2"/>
  <c r="R386" i="2"/>
  <c r="Q386" i="2"/>
  <c r="P386" i="2"/>
  <c r="O386" i="2"/>
  <c r="N386" i="2"/>
  <c r="X386" i="2" s="1"/>
  <c r="M386" i="2"/>
  <c r="W386" i="2" s="1"/>
  <c r="L386" i="2"/>
  <c r="I386" i="2"/>
  <c r="H386" i="2"/>
  <c r="J386" i="2" s="1"/>
  <c r="G386" i="2"/>
  <c r="E386" i="2"/>
  <c r="X385" i="2"/>
  <c r="U385" i="2"/>
  <c r="T385" i="2"/>
  <c r="S385" i="2"/>
  <c r="R385" i="2"/>
  <c r="W385" i="2" s="1"/>
  <c r="Q385" i="2"/>
  <c r="P385" i="2"/>
  <c r="Z385" i="2" s="1"/>
  <c r="O385" i="2"/>
  <c r="N385" i="2"/>
  <c r="M385" i="2"/>
  <c r="L385" i="2"/>
  <c r="V385" i="2" s="1"/>
  <c r="J385" i="2"/>
  <c r="I385" i="2"/>
  <c r="H385" i="2"/>
  <c r="G385" i="2"/>
  <c r="F385" i="2" s="1"/>
  <c r="E385" i="2"/>
  <c r="U384" i="2"/>
  <c r="T384" i="2"/>
  <c r="S384" i="2"/>
  <c r="X384" i="2" s="1"/>
  <c r="R384" i="2"/>
  <c r="Q384" i="2"/>
  <c r="P384" i="2"/>
  <c r="O384" i="2"/>
  <c r="Y384" i="2" s="1"/>
  <c r="N384" i="2"/>
  <c r="M384" i="2"/>
  <c r="W384" i="2" s="1"/>
  <c r="L384" i="2"/>
  <c r="J384" i="2"/>
  <c r="I384" i="2"/>
  <c r="H384" i="2"/>
  <c r="G384" i="2"/>
  <c r="F384" i="2"/>
  <c r="E384" i="2"/>
  <c r="X383" i="2"/>
  <c r="U383" i="2"/>
  <c r="Z383" i="2" s="1"/>
  <c r="T383" i="2"/>
  <c r="Y383" i="2" s="1"/>
  <c r="S383" i="2"/>
  <c r="R383" i="2"/>
  <c r="Q383" i="2"/>
  <c r="P383" i="2"/>
  <c r="O383" i="2"/>
  <c r="N383" i="2"/>
  <c r="M383" i="2"/>
  <c r="W383" i="2" s="1"/>
  <c r="L383" i="2"/>
  <c r="V383" i="2" s="1"/>
  <c r="I383" i="2"/>
  <c r="H383" i="2"/>
  <c r="J383" i="2" s="1"/>
  <c r="G383" i="2"/>
  <c r="F383" i="2" s="1"/>
  <c r="E383" i="2"/>
  <c r="U382" i="2"/>
  <c r="Z382" i="2" s="1"/>
  <c r="T382" i="2"/>
  <c r="S382" i="2"/>
  <c r="R382" i="2"/>
  <c r="Q382" i="2"/>
  <c r="V382" i="2" s="1"/>
  <c r="P382" i="2"/>
  <c r="O382" i="2"/>
  <c r="Y382" i="2" s="1"/>
  <c r="N382" i="2"/>
  <c r="M382" i="2"/>
  <c r="W382" i="2" s="1"/>
  <c r="L382" i="2"/>
  <c r="I382" i="2"/>
  <c r="H382" i="2"/>
  <c r="G382" i="2"/>
  <c r="E382" i="2"/>
  <c r="Z381" i="2"/>
  <c r="W381" i="2"/>
  <c r="V381" i="2"/>
  <c r="U381" i="2"/>
  <c r="T381" i="2"/>
  <c r="S381" i="2"/>
  <c r="R381" i="2"/>
  <c r="Q381" i="2"/>
  <c r="P381" i="2"/>
  <c r="O381" i="2"/>
  <c r="Y381" i="2" s="1"/>
  <c r="N381" i="2"/>
  <c r="X381" i="2" s="1"/>
  <c r="M381" i="2"/>
  <c r="L381" i="2"/>
  <c r="J381" i="2"/>
  <c r="I381" i="2"/>
  <c r="H381" i="2"/>
  <c r="G381" i="2"/>
  <c r="F381" i="2"/>
  <c r="E381" i="2"/>
  <c r="W380" i="2"/>
  <c r="U380" i="2"/>
  <c r="T380" i="2"/>
  <c r="Y380" i="2" s="1"/>
  <c r="S380" i="2"/>
  <c r="X380" i="2" s="1"/>
  <c r="R380" i="2"/>
  <c r="Q380" i="2"/>
  <c r="P380" i="2"/>
  <c r="Z380" i="2" s="1"/>
  <c r="O380" i="2"/>
  <c r="N380" i="2"/>
  <c r="M380" i="2"/>
  <c r="L380" i="2"/>
  <c r="V380" i="2" s="1"/>
  <c r="I380" i="2"/>
  <c r="H380" i="2"/>
  <c r="J380" i="2" s="1"/>
  <c r="G380" i="2"/>
  <c r="F380" i="2" s="1"/>
  <c r="E380" i="2"/>
  <c r="Y379" i="2"/>
  <c r="U379" i="2"/>
  <c r="T379" i="2"/>
  <c r="S379" i="2"/>
  <c r="R379" i="2"/>
  <c r="Q379" i="2"/>
  <c r="P379" i="2"/>
  <c r="Z379" i="2" s="1"/>
  <c r="O379" i="2"/>
  <c r="N379" i="2"/>
  <c r="X379" i="2" s="1"/>
  <c r="M379" i="2"/>
  <c r="L379" i="2"/>
  <c r="V379" i="2" s="1"/>
  <c r="I379" i="2"/>
  <c r="H379" i="2"/>
  <c r="J379" i="2" s="1"/>
  <c r="G379" i="2"/>
  <c r="E379" i="2"/>
  <c r="Y378" i="2"/>
  <c r="V378" i="2"/>
  <c r="U378" i="2"/>
  <c r="Z378" i="2" s="1"/>
  <c r="T378" i="2"/>
  <c r="S378" i="2"/>
  <c r="R378" i="2"/>
  <c r="W378" i="2" s="1"/>
  <c r="Q378" i="2"/>
  <c r="P378" i="2"/>
  <c r="O378" i="2"/>
  <c r="N378" i="2"/>
  <c r="X378" i="2" s="1"/>
  <c r="M378" i="2"/>
  <c r="L378" i="2"/>
  <c r="J378" i="2"/>
  <c r="I378" i="2"/>
  <c r="H378" i="2"/>
  <c r="G378" i="2"/>
  <c r="F378" i="2"/>
  <c r="E378" i="2"/>
  <c r="V377" i="2"/>
  <c r="U377" i="2"/>
  <c r="T377" i="2"/>
  <c r="S377" i="2"/>
  <c r="R377" i="2"/>
  <c r="W377" i="2" s="1"/>
  <c r="Q377" i="2"/>
  <c r="P377" i="2"/>
  <c r="Z377" i="2" s="1"/>
  <c r="O377" i="2"/>
  <c r="N377" i="2"/>
  <c r="X377" i="2" s="1"/>
  <c r="M377" i="2"/>
  <c r="L377" i="2"/>
  <c r="J377" i="2"/>
  <c r="I377" i="2"/>
  <c r="H377" i="2"/>
  <c r="G377" i="2"/>
  <c r="F377" i="2" s="1"/>
  <c r="E377" i="2"/>
  <c r="U376" i="2"/>
  <c r="T376" i="2"/>
  <c r="S376" i="2"/>
  <c r="X376" i="2" s="1"/>
  <c r="R376" i="2"/>
  <c r="Q376" i="2"/>
  <c r="P376" i="2"/>
  <c r="O376" i="2"/>
  <c r="Y376" i="2" s="1"/>
  <c r="N376" i="2"/>
  <c r="M376" i="2"/>
  <c r="W376" i="2" s="1"/>
  <c r="L376" i="2"/>
  <c r="I376" i="2"/>
  <c r="H376" i="2"/>
  <c r="G376" i="2"/>
  <c r="E376" i="2"/>
  <c r="Z375" i="2"/>
  <c r="X375" i="2"/>
  <c r="U375" i="2"/>
  <c r="T375" i="2"/>
  <c r="Y375" i="2" s="1"/>
  <c r="S375" i="2"/>
  <c r="R375" i="2"/>
  <c r="Q375" i="2"/>
  <c r="V375" i="2" s="1"/>
  <c r="P375" i="2"/>
  <c r="O375" i="2"/>
  <c r="N375" i="2"/>
  <c r="M375" i="2"/>
  <c r="W375" i="2" s="1"/>
  <c r="L375" i="2"/>
  <c r="I375" i="2"/>
  <c r="H375" i="2"/>
  <c r="J375" i="2" s="1"/>
  <c r="G375" i="2"/>
  <c r="F375" i="2" s="1"/>
  <c r="E375" i="2"/>
  <c r="W374" i="2"/>
  <c r="U374" i="2"/>
  <c r="Z374" i="2" s="1"/>
  <c r="T374" i="2"/>
  <c r="S374" i="2"/>
  <c r="R374" i="2"/>
  <c r="Q374" i="2"/>
  <c r="V374" i="2" s="1"/>
  <c r="P374" i="2"/>
  <c r="O374" i="2"/>
  <c r="Y374" i="2" s="1"/>
  <c r="N374" i="2"/>
  <c r="M374" i="2"/>
  <c r="L374" i="2"/>
  <c r="J374" i="2"/>
  <c r="I374" i="2"/>
  <c r="H374" i="2"/>
  <c r="G374" i="2"/>
  <c r="F374" i="2"/>
  <c r="E374" i="2"/>
  <c r="Z373" i="2"/>
  <c r="W373" i="2"/>
  <c r="U373" i="2"/>
  <c r="T373" i="2"/>
  <c r="S373" i="2"/>
  <c r="X373" i="2" s="1"/>
  <c r="R373" i="2"/>
  <c r="Q373" i="2"/>
  <c r="P373" i="2"/>
  <c r="O373" i="2"/>
  <c r="Y373" i="2" s="1"/>
  <c r="N373" i="2"/>
  <c r="M373" i="2"/>
  <c r="L373" i="2"/>
  <c r="V373" i="2" s="1"/>
  <c r="J373" i="2"/>
  <c r="I373" i="2"/>
  <c r="H373" i="2"/>
  <c r="G373" i="2"/>
  <c r="F373" i="2"/>
  <c r="E373" i="2"/>
  <c r="W372" i="2"/>
  <c r="U372" i="2"/>
  <c r="T372" i="2"/>
  <c r="Y372" i="2" s="1"/>
  <c r="S372" i="2"/>
  <c r="X372" i="2" s="1"/>
  <c r="R372" i="2"/>
  <c r="Q372" i="2"/>
  <c r="P372" i="2"/>
  <c r="Z372" i="2" s="1"/>
  <c r="O372" i="2"/>
  <c r="N372" i="2"/>
  <c r="M372" i="2"/>
  <c r="L372" i="2"/>
  <c r="V372" i="2" s="1"/>
  <c r="J372" i="2"/>
  <c r="I372" i="2"/>
  <c r="H372" i="2"/>
  <c r="G372" i="2"/>
  <c r="F372" i="2" s="1"/>
  <c r="E372" i="2"/>
  <c r="V371" i="2"/>
  <c r="U371" i="2"/>
  <c r="T371" i="2"/>
  <c r="Y371" i="2" s="1"/>
  <c r="S371" i="2"/>
  <c r="R371" i="2"/>
  <c r="Q371" i="2"/>
  <c r="P371" i="2"/>
  <c r="Z371" i="2" s="1"/>
  <c r="O371" i="2"/>
  <c r="N371" i="2"/>
  <c r="X371" i="2" s="1"/>
  <c r="M371" i="2"/>
  <c r="L371" i="2"/>
  <c r="I371" i="2"/>
  <c r="H371" i="2"/>
  <c r="J371" i="2" s="1"/>
  <c r="G371" i="2"/>
  <c r="E371" i="2"/>
  <c r="Y370" i="2"/>
  <c r="V370" i="2"/>
  <c r="U370" i="2"/>
  <c r="Z370" i="2" s="1"/>
  <c r="T370" i="2"/>
  <c r="S370" i="2"/>
  <c r="R370" i="2"/>
  <c r="Q370" i="2"/>
  <c r="P370" i="2"/>
  <c r="O370" i="2"/>
  <c r="N370" i="2"/>
  <c r="X370" i="2" s="1"/>
  <c r="M370" i="2"/>
  <c r="W370" i="2" s="1"/>
  <c r="L370" i="2"/>
  <c r="I370" i="2"/>
  <c r="H370" i="2"/>
  <c r="J370" i="2" s="1"/>
  <c r="G370" i="2"/>
  <c r="E370" i="2"/>
  <c r="X369" i="2"/>
  <c r="U369" i="2"/>
  <c r="T369" i="2"/>
  <c r="S369" i="2"/>
  <c r="R369" i="2"/>
  <c r="W369" i="2" s="1"/>
  <c r="Q369" i="2"/>
  <c r="P369" i="2"/>
  <c r="Z369" i="2" s="1"/>
  <c r="O369" i="2"/>
  <c r="N369" i="2"/>
  <c r="M369" i="2"/>
  <c r="L369" i="2"/>
  <c r="V369" i="2" s="1"/>
  <c r="J369" i="2"/>
  <c r="I369" i="2"/>
  <c r="H369" i="2"/>
  <c r="G369" i="2"/>
  <c r="F369" i="2" s="1"/>
  <c r="E369" i="2"/>
  <c r="U368" i="2"/>
  <c r="T368" i="2"/>
  <c r="S368" i="2"/>
  <c r="X368" i="2" s="1"/>
  <c r="R368" i="2"/>
  <c r="Q368" i="2"/>
  <c r="P368" i="2"/>
  <c r="O368" i="2"/>
  <c r="Y368" i="2" s="1"/>
  <c r="N368" i="2"/>
  <c r="M368" i="2"/>
  <c r="W368" i="2" s="1"/>
  <c r="L368" i="2"/>
  <c r="J368" i="2"/>
  <c r="I368" i="2"/>
  <c r="H368" i="2"/>
  <c r="G368" i="2"/>
  <c r="F368" i="2"/>
  <c r="E368" i="2"/>
  <c r="X367" i="2"/>
  <c r="U367" i="2"/>
  <c r="Z367" i="2" s="1"/>
  <c r="T367" i="2"/>
  <c r="Y367" i="2" s="1"/>
  <c r="S367" i="2"/>
  <c r="R367" i="2"/>
  <c r="Q367" i="2"/>
  <c r="P367" i="2"/>
  <c r="O367" i="2"/>
  <c r="N367" i="2"/>
  <c r="M367" i="2"/>
  <c r="W367" i="2" s="1"/>
  <c r="L367" i="2"/>
  <c r="V367" i="2" s="1"/>
  <c r="I367" i="2"/>
  <c r="H367" i="2"/>
  <c r="J367" i="2" s="1"/>
  <c r="G367" i="2"/>
  <c r="F367" i="2" s="1"/>
  <c r="E367" i="2"/>
  <c r="Z366" i="2"/>
  <c r="U366" i="2"/>
  <c r="T366" i="2"/>
  <c r="S366" i="2"/>
  <c r="R366" i="2"/>
  <c r="Q366" i="2"/>
  <c r="V366" i="2" s="1"/>
  <c r="P366" i="2"/>
  <c r="O366" i="2"/>
  <c r="Y366" i="2" s="1"/>
  <c r="N366" i="2"/>
  <c r="M366" i="2"/>
  <c r="W366" i="2" s="1"/>
  <c r="L366" i="2"/>
  <c r="I366" i="2"/>
  <c r="H366" i="2"/>
  <c r="G366" i="2"/>
  <c r="E366" i="2"/>
  <c r="Z365" i="2"/>
  <c r="W365" i="2"/>
  <c r="V365" i="2"/>
  <c r="U365" i="2"/>
  <c r="T365" i="2"/>
  <c r="S365" i="2"/>
  <c r="R365" i="2"/>
  <c r="Q365" i="2"/>
  <c r="P365" i="2"/>
  <c r="O365" i="2"/>
  <c r="Y365" i="2" s="1"/>
  <c r="N365" i="2"/>
  <c r="X365" i="2" s="1"/>
  <c r="M365" i="2"/>
  <c r="L365" i="2"/>
  <c r="J365" i="2"/>
  <c r="I365" i="2"/>
  <c r="H365" i="2"/>
  <c r="G365" i="2"/>
  <c r="F365" i="2"/>
  <c r="E365" i="2"/>
  <c r="Y364" i="2"/>
  <c r="W364" i="2"/>
  <c r="U364" i="2"/>
  <c r="T364" i="2"/>
  <c r="S364" i="2"/>
  <c r="X364" i="2" s="1"/>
  <c r="R364" i="2"/>
  <c r="Q364" i="2"/>
  <c r="P364" i="2"/>
  <c r="Z364" i="2" s="1"/>
  <c r="O364" i="2"/>
  <c r="N364" i="2"/>
  <c r="M364" i="2"/>
  <c r="L364" i="2"/>
  <c r="V364" i="2" s="1"/>
  <c r="I364" i="2"/>
  <c r="H364" i="2"/>
  <c r="J364" i="2" s="1"/>
  <c r="G364" i="2"/>
  <c r="F364" i="2" s="1"/>
  <c r="E364" i="2"/>
  <c r="Y363" i="2"/>
  <c r="U363" i="2"/>
  <c r="T363" i="2"/>
  <c r="S363" i="2"/>
  <c r="R363" i="2"/>
  <c r="Q363" i="2"/>
  <c r="P363" i="2"/>
  <c r="Z363" i="2" s="1"/>
  <c r="O363" i="2"/>
  <c r="N363" i="2"/>
  <c r="X363" i="2" s="1"/>
  <c r="M363" i="2"/>
  <c r="L363" i="2"/>
  <c r="V363" i="2" s="1"/>
  <c r="I363" i="2"/>
  <c r="H363" i="2"/>
  <c r="J363" i="2" s="1"/>
  <c r="G363" i="2"/>
  <c r="E363" i="2"/>
  <c r="Y362" i="2"/>
  <c r="V362" i="2"/>
  <c r="U362" i="2"/>
  <c r="Z362" i="2" s="1"/>
  <c r="T362" i="2"/>
  <c r="S362" i="2"/>
  <c r="R362" i="2"/>
  <c r="W362" i="2" s="1"/>
  <c r="Q362" i="2"/>
  <c r="P362" i="2"/>
  <c r="O362" i="2"/>
  <c r="N362" i="2"/>
  <c r="X362" i="2" s="1"/>
  <c r="M362" i="2"/>
  <c r="L362" i="2"/>
  <c r="J362" i="2"/>
  <c r="I362" i="2"/>
  <c r="H362" i="2"/>
  <c r="G362" i="2"/>
  <c r="F362" i="2"/>
  <c r="E362" i="2"/>
  <c r="V361" i="2"/>
  <c r="U361" i="2"/>
  <c r="T361" i="2"/>
  <c r="S361" i="2"/>
  <c r="R361" i="2"/>
  <c r="W361" i="2" s="1"/>
  <c r="Q361" i="2"/>
  <c r="P361" i="2"/>
  <c r="Z361" i="2" s="1"/>
  <c r="O361" i="2"/>
  <c r="N361" i="2"/>
  <c r="X361" i="2" s="1"/>
  <c r="M361" i="2"/>
  <c r="L361" i="2"/>
  <c r="J361" i="2"/>
  <c r="I361" i="2"/>
  <c r="H361" i="2"/>
  <c r="G361" i="2"/>
  <c r="F361" i="2" s="1"/>
  <c r="E361" i="2"/>
  <c r="U360" i="2"/>
  <c r="T360" i="2"/>
  <c r="S360" i="2"/>
  <c r="X360" i="2" s="1"/>
  <c r="R360" i="2"/>
  <c r="Q360" i="2"/>
  <c r="P360" i="2"/>
  <c r="O360" i="2"/>
  <c r="Y360" i="2" s="1"/>
  <c r="N360" i="2"/>
  <c r="M360" i="2"/>
  <c r="W360" i="2" s="1"/>
  <c r="L360" i="2"/>
  <c r="J360" i="2"/>
  <c r="I360" i="2"/>
  <c r="H360" i="2"/>
  <c r="G360" i="2"/>
  <c r="F360" i="2"/>
  <c r="E360" i="2"/>
  <c r="X359" i="2"/>
  <c r="U359" i="2"/>
  <c r="Z359" i="2" s="1"/>
  <c r="T359" i="2"/>
  <c r="Y359" i="2" s="1"/>
  <c r="S359" i="2"/>
  <c r="R359" i="2"/>
  <c r="Q359" i="2"/>
  <c r="V359" i="2" s="1"/>
  <c r="P359" i="2"/>
  <c r="O359" i="2"/>
  <c r="N359" i="2"/>
  <c r="M359" i="2"/>
  <c r="W359" i="2" s="1"/>
  <c r="L359" i="2"/>
  <c r="I359" i="2"/>
  <c r="H359" i="2"/>
  <c r="J359" i="2" s="1"/>
  <c r="G359" i="2"/>
  <c r="F359" i="2" s="1"/>
  <c r="E359" i="2"/>
  <c r="U358" i="2"/>
  <c r="Z358" i="2" s="1"/>
  <c r="T358" i="2"/>
  <c r="S358" i="2"/>
  <c r="R358" i="2"/>
  <c r="Q358" i="2"/>
  <c r="V358" i="2" s="1"/>
  <c r="P358" i="2"/>
  <c r="O358" i="2"/>
  <c r="Y358" i="2" s="1"/>
  <c r="N358" i="2"/>
  <c r="M358" i="2"/>
  <c r="W358" i="2" s="1"/>
  <c r="L358" i="2"/>
  <c r="I358" i="2"/>
  <c r="H358" i="2"/>
  <c r="J358" i="2" s="1"/>
  <c r="G358" i="2"/>
  <c r="E358" i="2"/>
  <c r="Z357" i="2"/>
  <c r="W357" i="2"/>
  <c r="U357" i="2"/>
  <c r="T357" i="2"/>
  <c r="S357" i="2"/>
  <c r="X357" i="2" s="1"/>
  <c r="R357" i="2"/>
  <c r="Q357" i="2"/>
  <c r="P357" i="2"/>
  <c r="O357" i="2"/>
  <c r="Y357" i="2" s="1"/>
  <c r="N357" i="2"/>
  <c r="M357" i="2"/>
  <c r="L357" i="2"/>
  <c r="V357" i="2" s="1"/>
  <c r="J357" i="2"/>
  <c r="I357" i="2"/>
  <c r="H357" i="2"/>
  <c r="G357" i="2"/>
  <c r="F357" i="2"/>
  <c r="E357" i="2"/>
  <c r="W356" i="2"/>
  <c r="U356" i="2"/>
  <c r="T356" i="2"/>
  <c r="Y356" i="2" s="1"/>
  <c r="S356" i="2"/>
  <c r="X356" i="2" s="1"/>
  <c r="R356" i="2"/>
  <c r="Q356" i="2"/>
  <c r="P356" i="2"/>
  <c r="Z356" i="2" s="1"/>
  <c r="O356" i="2"/>
  <c r="N356" i="2"/>
  <c r="M356" i="2"/>
  <c r="L356" i="2"/>
  <c r="V356" i="2" s="1"/>
  <c r="J356" i="2"/>
  <c r="I356" i="2"/>
  <c r="H356" i="2"/>
  <c r="G356" i="2"/>
  <c r="F356" i="2" s="1"/>
  <c r="E356" i="2"/>
  <c r="V355" i="2"/>
  <c r="U355" i="2"/>
  <c r="T355" i="2"/>
  <c r="Y355" i="2" s="1"/>
  <c r="S355" i="2"/>
  <c r="R355" i="2"/>
  <c r="Q355" i="2"/>
  <c r="P355" i="2"/>
  <c r="Z355" i="2" s="1"/>
  <c r="O355" i="2"/>
  <c r="N355" i="2"/>
  <c r="X355" i="2" s="1"/>
  <c r="M355" i="2"/>
  <c r="L355" i="2"/>
  <c r="I355" i="2"/>
  <c r="H355" i="2"/>
  <c r="J355" i="2" s="1"/>
  <c r="G355" i="2"/>
  <c r="E355" i="2"/>
  <c r="Y354" i="2"/>
  <c r="V354" i="2"/>
  <c r="U354" i="2"/>
  <c r="Z354" i="2" s="1"/>
  <c r="T354" i="2"/>
  <c r="S354" i="2"/>
  <c r="R354" i="2"/>
  <c r="Q354" i="2"/>
  <c r="P354" i="2"/>
  <c r="O354" i="2"/>
  <c r="N354" i="2"/>
  <c r="X354" i="2" s="1"/>
  <c r="M354" i="2"/>
  <c r="L354" i="2"/>
  <c r="I354" i="2"/>
  <c r="H354" i="2"/>
  <c r="J354" i="2" s="1"/>
  <c r="G354" i="2"/>
  <c r="E354" i="2"/>
  <c r="V353" i="2"/>
  <c r="U353" i="2"/>
  <c r="T353" i="2"/>
  <c r="S353" i="2"/>
  <c r="R353" i="2"/>
  <c r="W353" i="2" s="1"/>
  <c r="Q353" i="2"/>
  <c r="P353" i="2"/>
  <c r="Z353" i="2" s="1"/>
  <c r="O353" i="2"/>
  <c r="N353" i="2"/>
  <c r="X353" i="2" s="1"/>
  <c r="M353" i="2"/>
  <c r="L353" i="2"/>
  <c r="J353" i="2"/>
  <c r="I353" i="2"/>
  <c r="H353" i="2"/>
  <c r="G353" i="2"/>
  <c r="F353" i="2" s="1"/>
  <c r="E353" i="2"/>
  <c r="X352" i="2"/>
  <c r="U352" i="2"/>
  <c r="T352" i="2"/>
  <c r="S352" i="2"/>
  <c r="R352" i="2"/>
  <c r="Q352" i="2"/>
  <c r="P352" i="2"/>
  <c r="O352" i="2"/>
  <c r="Y352" i="2" s="1"/>
  <c r="N352" i="2"/>
  <c r="M352" i="2"/>
  <c r="W352" i="2" s="1"/>
  <c r="L352" i="2"/>
  <c r="I352" i="2"/>
  <c r="H352" i="2"/>
  <c r="J352" i="2" s="1"/>
  <c r="G352" i="2"/>
  <c r="E352" i="2"/>
  <c r="Z351" i="2"/>
  <c r="X351" i="2"/>
  <c r="U351" i="2"/>
  <c r="T351" i="2"/>
  <c r="Y351" i="2" s="1"/>
  <c r="S351" i="2"/>
  <c r="R351" i="2"/>
  <c r="Q351" i="2"/>
  <c r="P351" i="2"/>
  <c r="O351" i="2"/>
  <c r="N351" i="2"/>
  <c r="M351" i="2"/>
  <c r="W351" i="2" s="1"/>
  <c r="L351" i="2"/>
  <c r="V351" i="2" s="1"/>
  <c r="I351" i="2"/>
  <c r="H351" i="2"/>
  <c r="J351" i="2" s="1"/>
  <c r="G351" i="2"/>
  <c r="F351" i="2" s="1"/>
  <c r="E351" i="2"/>
  <c r="Z350" i="2"/>
  <c r="W350" i="2"/>
  <c r="U350" i="2"/>
  <c r="T350" i="2"/>
  <c r="S350" i="2"/>
  <c r="R350" i="2"/>
  <c r="Q350" i="2"/>
  <c r="V350" i="2" s="1"/>
  <c r="P350" i="2"/>
  <c r="O350" i="2"/>
  <c r="Y350" i="2" s="1"/>
  <c r="N350" i="2"/>
  <c r="M350" i="2"/>
  <c r="L350" i="2"/>
  <c r="J350" i="2"/>
  <c r="I350" i="2"/>
  <c r="H350" i="2"/>
  <c r="G350" i="2"/>
  <c r="F350" i="2"/>
  <c r="E350" i="2"/>
  <c r="Z349" i="2"/>
  <c r="W349" i="2"/>
  <c r="V349" i="2"/>
  <c r="U349" i="2"/>
  <c r="T349" i="2"/>
  <c r="S349" i="2"/>
  <c r="R349" i="2"/>
  <c r="Q349" i="2"/>
  <c r="P349" i="2"/>
  <c r="O349" i="2"/>
  <c r="Y349" i="2" s="1"/>
  <c r="N349" i="2"/>
  <c r="M349" i="2"/>
  <c r="L349" i="2"/>
  <c r="J349" i="2"/>
  <c r="I349" i="2"/>
  <c r="H349" i="2"/>
  <c r="G349" i="2"/>
  <c r="F349" i="2"/>
  <c r="E349" i="2"/>
  <c r="W348" i="2"/>
  <c r="U348" i="2"/>
  <c r="T348" i="2"/>
  <c r="Y348" i="2" s="1"/>
  <c r="S348" i="2"/>
  <c r="X348" i="2" s="1"/>
  <c r="R348" i="2"/>
  <c r="Q348" i="2"/>
  <c r="P348" i="2"/>
  <c r="Z348" i="2" s="1"/>
  <c r="O348" i="2"/>
  <c r="N348" i="2"/>
  <c r="M348" i="2"/>
  <c r="L348" i="2"/>
  <c r="V348" i="2" s="1"/>
  <c r="I348" i="2"/>
  <c r="H348" i="2"/>
  <c r="J348" i="2" s="1"/>
  <c r="G348" i="2"/>
  <c r="F348" i="2" s="1"/>
  <c r="E348" i="2"/>
  <c r="U347" i="2"/>
  <c r="T347" i="2"/>
  <c r="Y347" i="2" s="1"/>
  <c r="S347" i="2"/>
  <c r="R347" i="2"/>
  <c r="Q347" i="2"/>
  <c r="P347" i="2"/>
  <c r="Z347" i="2" s="1"/>
  <c r="O347" i="2"/>
  <c r="N347" i="2"/>
  <c r="X347" i="2" s="1"/>
  <c r="M347" i="2"/>
  <c r="L347" i="2"/>
  <c r="V347" i="2" s="1"/>
  <c r="I347" i="2"/>
  <c r="H347" i="2"/>
  <c r="J347" i="2" s="1"/>
  <c r="G347" i="2"/>
  <c r="E347" i="2"/>
  <c r="Y346" i="2"/>
  <c r="V346" i="2"/>
  <c r="U346" i="2"/>
  <c r="Z346" i="2" s="1"/>
  <c r="T346" i="2"/>
  <c r="S346" i="2"/>
  <c r="R346" i="2"/>
  <c r="W346" i="2" s="1"/>
  <c r="Q346" i="2"/>
  <c r="P346" i="2"/>
  <c r="O346" i="2"/>
  <c r="N346" i="2"/>
  <c r="X346" i="2" s="1"/>
  <c r="M346" i="2"/>
  <c r="L346" i="2"/>
  <c r="J346" i="2"/>
  <c r="I346" i="2"/>
  <c r="H346" i="2"/>
  <c r="G346" i="2"/>
  <c r="F346" i="2"/>
  <c r="E346" i="2"/>
  <c r="X345" i="2"/>
  <c r="V345" i="2"/>
  <c r="U345" i="2"/>
  <c r="T345" i="2"/>
  <c r="S345" i="2"/>
  <c r="R345" i="2"/>
  <c r="W345" i="2" s="1"/>
  <c r="Q345" i="2"/>
  <c r="P345" i="2"/>
  <c r="Z345" i="2" s="1"/>
  <c r="O345" i="2"/>
  <c r="N345" i="2"/>
  <c r="M345" i="2"/>
  <c r="L345" i="2"/>
  <c r="J345" i="2"/>
  <c r="I345" i="2"/>
  <c r="H345" i="2"/>
  <c r="G345" i="2"/>
  <c r="F345" i="2" s="1"/>
  <c r="E345" i="2"/>
  <c r="U344" i="2"/>
  <c r="T344" i="2"/>
  <c r="S344" i="2"/>
  <c r="X344" i="2" s="1"/>
  <c r="R344" i="2"/>
  <c r="Q344" i="2"/>
  <c r="P344" i="2"/>
  <c r="O344" i="2"/>
  <c r="Y344" i="2" s="1"/>
  <c r="N344" i="2"/>
  <c r="M344" i="2"/>
  <c r="W344" i="2" s="1"/>
  <c r="L344" i="2"/>
  <c r="J344" i="2"/>
  <c r="I344" i="2"/>
  <c r="H344" i="2"/>
  <c r="G344" i="2"/>
  <c r="F344" i="2"/>
  <c r="E344" i="2"/>
  <c r="X343" i="2"/>
  <c r="U343" i="2"/>
  <c r="Z343" i="2" s="1"/>
  <c r="T343" i="2"/>
  <c r="Y343" i="2" s="1"/>
  <c r="S343" i="2"/>
  <c r="R343" i="2"/>
  <c r="Q343" i="2"/>
  <c r="V343" i="2" s="1"/>
  <c r="P343" i="2"/>
  <c r="O343" i="2"/>
  <c r="N343" i="2"/>
  <c r="M343" i="2"/>
  <c r="W343" i="2" s="1"/>
  <c r="L343" i="2"/>
  <c r="I343" i="2"/>
  <c r="H343" i="2"/>
  <c r="J343" i="2" s="1"/>
  <c r="G343" i="2"/>
  <c r="F343" i="2" s="1"/>
  <c r="E343" i="2"/>
  <c r="U342" i="2"/>
  <c r="Z342" i="2" s="1"/>
  <c r="T342" i="2"/>
  <c r="S342" i="2"/>
  <c r="R342" i="2"/>
  <c r="Q342" i="2"/>
  <c r="V342" i="2" s="1"/>
  <c r="P342" i="2"/>
  <c r="O342" i="2"/>
  <c r="Y342" i="2" s="1"/>
  <c r="N342" i="2"/>
  <c r="M342" i="2"/>
  <c r="W342" i="2" s="1"/>
  <c r="L342" i="2"/>
  <c r="I342" i="2"/>
  <c r="H342" i="2"/>
  <c r="J342" i="2" s="1"/>
  <c r="G342" i="2"/>
  <c r="E342" i="2"/>
  <c r="Z341" i="2"/>
  <c r="W341" i="2"/>
  <c r="U341" i="2"/>
  <c r="T341" i="2"/>
  <c r="S341" i="2"/>
  <c r="X341" i="2" s="1"/>
  <c r="R341" i="2"/>
  <c r="Q341" i="2"/>
  <c r="P341" i="2"/>
  <c r="O341" i="2"/>
  <c r="Y341" i="2" s="1"/>
  <c r="N341" i="2"/>
  <c r="M341" i="2"/>
  <c r="L341" i="2"/>
  <c r="V341" i="2" s="1"/>
  <c r="J341" i="2"/>
  <c r="I341" i="2"/>
  <c r="H341" i="2"/>
  <c r="G341" i="2"/>
  <c r="F341" i="2"/>
  <c r="E341" i="2"/>
  <c r="W340" i="2"/>
  <c r="U340" i="2"/>
  <c r="T340" i="2"/>
  <c r="Y340" i="2" s="1"/>
  <c r="S340" i="2"/>
  <c r="X340" i="2" s="1"/>
  <c r="R340" i="2"/>
  <c r="Q340" i="2"/>
  <c r="P340" i="2"/>
  <c r="Z340" i="2" s="1"/>
  <c r="O340" i="2"/>
  <c r="N340" i="2"/>
  <c r="M340" i="2"/>
  <c r="L340" i="2"/>
  <c r="V340" i="2" s="1"/>
  <c r="J340" i="2"/>
  <c r="I340" i="2"/>
  <c r="H340" i="2"/>
  <c r="G340" i="2"/>
  <c r="F340" i="2" s="1"/>
  <c r="E340" i="2"/>
  <c r="V339" i="2"/>
  <c r="U339" i="2"/>
  <c r="T339" i="2"/>
  <c r="Y339" i="2" s="1"/>
  <c r="S339" i="2"/>
  <c r="R339" i="2"/>
  <c r="Q339" i="2"/>
  <c r="P339" i="2"/>
  <c r="Z339" i="2" s="1"/>
  <c r="O339" i="2"/>
  <c r="N339" i="2"/>
  <c r="X339" i="2" s="1"/>
  <c r="M339" i="2"/>
  <c r="L339" i="2"/>
  <c r="I339" i="2"/>
  <c r="H339" i="2"/>
  <c r="J339" i="2" s="1"/>
  <c r="G339" i="2"/>
  <c r="E339" i="2"/>
  <c r="Y338" i="2"/>
  <c r="V338" i="2"/>
  <c r="U338" i="2"/>
  <c r="Z338" i="2" s="1"/>
  <c r="T338" i="2"/>
  <c r="S338" i="2"/>
  <c r="R338" i="2"/>
  <c r="Q338" i="2"/>
  <c r="P338" i="2"/>
  <c r="O338" i="2"/>
  <c r="N338" i="2"/>
  <c r="X338" i="2" s="1"/>
  <c r="M338" i="2"/>
  <c r="L338" i="2"/>
  <c r="I338" i="2"/>
  <c r="H338" i="2"/>
  <c r="J338" i="2" s="1"/>
  <c r="G338" i="2"/>
  <c r="E338" i="2"/>
  <c r="V337" i="2"/>
  <c r="U337" i="2"/>
  <c r="T337" i="2"/>
  <c r="S337" i="2"/>
  <c r="R337" i="2"/>
  <c r="W337" i="2" s="1"/>
  <c r="Q337" i="2"/>
  <c r="P337" i="2"/>
  <c r="Z337" i="2" s="1"/>
  <c r="O337" i="2"/>
  <c r="N337" i="2"/>
  <c r="X337" i="2" s="1"/>
  <c r="M337" i="2"/>
  <c r="L337" i="2"/>
  <c r="J337" i="2"/>
  <c r="I337" i="2"/>
  <c r="H337" i="2"/>
  <c r="G337" i="2"/>
  <c r="F337" i="2" s="1"/>
  <c r="E337" i="2"/>
  <c r="X336" i="2"/>
  <c r="U336" i="2"/>
  <c r="T336" i="2"/>
  <c r="S336" i="2"/>
  <c r="R336" i="2"/>
  <c r="Q336" i="2"/>
  <c r="P336" i="2"/>
  <c r="O336" i="2"/>
  <c r="Y336" i="2" s="1"/>
  <c r="N336" i="2"/>
  <c r="M336" i="2"/>
  <c r="W336" i="2" s="1"/>
  <c r="L336" i="2"/>
  <c r="I336" i="2"/>
  <c r="H336" i="2"/>
  <c r="J336" i="2" s="1"/>
  <c r="G336" i="2"/>
  <c r="E336" i="2"/>
  <c r="Z335" i="2"/>
  <c r="X335" i="2"/>
  <c r="U335" i="2"/>
  <c r="T335" i="2"/>
  <c r="Y335" i="2" s="1"/>
  <c r="S335" i="2"/>
  <c r="R335" i="2"/>
  <c r="Q335" i="2"/>
  <c r="P335" i="2"/>
  <c r="O335" i="2"/>
  <c r="N335" i="2"/>
  <c r="M335" i="2"/>
  <c r="W335" i="2" s="1"/>
  <c r="L335" i="2"/>
  <c r="V335" i="2" s="1"/>
  <c r="I335" i="2"/>
  <c r="H335" i="2"/>
  <c r="J335" i="2" s="1"/>
  <c r="G335" i="2"/>
  <c r="F335" i="2" s="1"/>
  <c r="E335" i="2"/>
  <c r="Z334" i="2"/>
  <c r="W334" i="2"/>
  <c r="U334" i="2"/>
  <c r="T334" i="2"/>
  <c r="S334" i="2"/>
  <c r="R334" i="2"/>
  <c r="Q334" i="2"/>
  <c r="V334" i="2" s="1"/>
  <c r="P334" i="2"/>
  <c r="O334" i="2"/>
  <c r="Y334" i="2" s="1"/>
  <c r="N334" i="2"/>
  <c r="M334" i="2"/>
  <c r="L334" i="2"/>
  <c r="J334" i="2"/>
  <c r="I334" i="2"/>
  <c r="H334" i="2"/>
  <c r="G334" i="2"/>
  <c r="F334" i="2"/>
  <c r="E334" i="2"/>
  <c r="Z333" i="2"/>
  <c r="W333" i="2"/>
  <c r="V333" i="2"/>
  <c r="U333" i="2"/>
  <c r="T333" i="2"/>
  <c r="S333" i="2"/>
  <c r="R333" i="2"/>
  <c r="Q333" i="2"/>
  <c r="P333" i="2"/>
  <c r="O333" i="2"/>
  <c r="Y333" i="2" s="1"/>
  <c r="N333" i="2"/>
  <c r="M333" i="2"/>
  <c r="L333" i="2"/>
  <c r="J333" i="2"/>
  <c r="I333" i="2"/>
  <c r="H333" i="2"/>
  <c r="G333" i="2"/>
  <c r="F333" i="2"/>
  <c r="E333" i="2"/>
  <c r="W332" i="2"/>
  <c r="U332" i="2"/>
  <c r="T332" i="2"/>
  <c r="Y332" i="2" s="1"/>
  <c r="S332" i="2"/>
  <c r="X332" i="2" s="1"/>
  <c r="R332" i="2"/>
  <c r="Q332" i="2"/>
  <c r="P332" i="2"/>
  <c r="Z332" i="2" s="1"/>
  <c r="O332" i="2"/>
  <c r="N332" i="2"/>
  <c r="M332" i="2"/>
  <c r="L332" i="2"/>
  <c r="V332" i="2" s="1"/>
  <c r="I332" i="2"/>
  <c r="H332" i="2"/>
  <c r="J332" i="2" s="1"/>
  <c r="G332" i="2"/>
  <c r="F332" i="2" s="1"/>
  <c r="E332" i="2"/>
  <c r="U331" i="2"/>
  <c r="T331" i="2"/>
  <c r="Y331" i="2" s="1"/>
  <c r="S331" i="2"/>
  <c r="R331" i="2"/>
  <c r="Q331" i="2"/>
  <c r="P331" i="2"/>
  <c r="Z331" i="2" s="1"/>
  <c r="O331" i="2"/>
  <c r="N331" i="2"/>
  <c r="X331" i="2" s="1"/>
  <c r="M331" i="2"/>
  <c r="L331" i="2"/>
  <c r="V331" i="2" s="1"/>
  <c r="I331" i="2"/>
  <c r="H331" i="2"/>
  <c r="J331" i="2" s="1"/>
  <c r="G331" i="2"/>
  <c r="E331" i="2"/>
  <c r="Y330" i="2"/>
  <c r="V330" i="2"/>
  <c r="U330" i="2"/>
  <c r="Z330" i="2" s="1"/>
  <c r="T330" i="2"/>
  <c r="S330" i="2"/>
  <c r="R330" i="2"/>
  <c r="W330" i="2" s="1"/>
  <c r="Q330" i="2"/>
  <c r="P330" i="2"/>
  <c r="O330" i="2"/>
  <c r="N330" i="2"/>
  <c r="X330" i="2" s="1"/>
  <c r="M330" i="2"/>
  <c r="L330" i="2"/>
  <c r="J330" i="2"/>
  <c r="I330" i="2"/>
  <c r="H330" i="2"/>
  <c r="G330" i="2"/>
  <c r="F330" i="2"/>
  <c r="E330" i="2"/>
  <c r="X329" i="2"/>
  <c r="V329" i="2"/>
  <c r="U329" i="2"/>
  <c r="T329" i="2"/>
  <c r="S329" i="2"/>
  <c r="R329" i="2"/>
  <c r="W329" i="2" s="1"/>
  <c r="Q329" i="2"/>
  <c r="P329" i="2"/>
  <c r="Z329" i="2" s="1"/>
  <c r="O329" i="2"/>
  <c r="N329" i="2"/>
  <c r="M329" i="2"/>
  <c r="L329" i="2"/>
  <c r="J329" i="2"/>
  <c r="I329" i="2"/>
  <c r="H329" i="2"/>
  <c r="G329" i="2"/>
  <c r="F329" i="2" s="1"/>
  <c r="E329" i="2"/>
  <c r="U328" i="2"/>
  <c r="T328" i="2"/>
  <c r="S328" i="2"/>
  <c r="X328" i="2" s="1"/>
  <c r="R328" i="2"/>
  <c r="Q328" i="2"/>
  <c r="P328" i="2"/>
  <c r="O328" i="2"/>
  <c r="Y328" i="2" s="1"/>
  <c r="N328" i="2"/>
  <c r="M328" i="2"/>
  <c r="W328" i="2" s="1"/>
  <c r="L328" i="2"/>
  <c r="J328" i="2"/>
  <c r="I328" i="2"/>
  <c r="H328" i="2"/>
  <c r="G328" i="2"/>
  <c r="F328" i="2"/>
  <c r="E328" i="2"/>
  <c r="X327" i="2"/>
  <c r="U327" i="2"/>
  <c r="Z327" i="2" s="1"/>
  <c r="T327" i="2"/>
  <c r="Y327" i="2" s="1"/>
  <c r="S327" i="2"/>
  <c r="R327" i="2"/>
  <c r="Q327" i="2"/>
  <c r="V327" i="2" s="1"/>
  <c r="P327" i="2"/>
  <c r="O327" i="2"/>
  <c r="N327" i="2"/>
  <c r="M327" i="2"/>
  <c r="W327" i="2" s="1"/>
  <c r="L327" i="2"/>
  <c r="I327" i="2"/>
  <c r="H327" i="2"/>
  <c r="J327" i="2" s="1"/>
  <c r="G327" i="2"/>
  <c r="F327" i="2" s="1"/>
  <c r="E327" i="2"/>
  <c r="U326" i="2"/>
  <c r="Z326" i="2" s="1"/>
  <c r="T326" i="2"/>
  <c r="S326" i="2"/>
  <c r="R326" i="2"/>
  <c r="Q326" i="2"/>
  <c r="V326" i="2" s="1"/>
  <c r="P326" i="2"/>
  <c r="O326" i="2"/>
  <c r="Y326" i="2" s="1"/>
  <c r="N326" i="2"/>
  <c r="M326" i="2"/>
  <c r="W326" i="2" s="1"/>
  <c r="L326" i="2"/>
  <c r="I326" i="2"/>
  <c r="H326" i="2"/>
  <c r="J326" i="2" s="1"/>
  <c r="G326" i="2"/>
  <c r="E326" i="2"/>
  <c r="Z325" i="2"/>
  <c r="W325" i="2"/>
  <c r="U325" i="2"/>
  <c r="T325" i="2"/>
  <c r="S325" i="2"/>
  <c r="X325" i="2" s="1"/>
  <c r="R325" i="2"/>
  <c r="Q325" i="2"/>
  <c r="P325" i="2"/>
  <c r="O325" i="2"/>
  <c r="Y325" i="2" s="1"/>
  <c r="N325" i="2"/>
  <c r="M325" i="2"/>
  <c r="L325" i="2"/>
  <c r="V325" i="2" s="1"/>
  <c r="J325" i="2"/>
  <c r="I325" i="2"/>
  <c r="H325" i="2"/>
  <c r="G325" i="2"/>
  <c r="F325" i="2"/>
  <c r="E325" i="2"/>
  <c r="W324" i="2"/>
  <c r="U324" i="2"/>
  <c r="T324" i="2"/>
  <c r="Y324" i="2" s="1"/>
  <c r="S324" i="2"/>
  <c r="X324" i="2" s="1"/>
  <c r="R324" i="2"/>
  <c r="Q324" i="2"/>
  <c r="P324" i="2"/>
  <c r="Z324" i="2" s="1"/>
  <c r="O324" i="2"/>
  <c r="N324" i="2"/>
  <c r="M324" i="2"/>
  <c r="L324" i="2"/>
  <c r="V324" i="2" s="1"/>
  <c r="J324" i="2"/>
  <c r="I324" i="2"/>
  <c r="H324" i="2"/>
  <c r="G324" i="2"/>
  <c r="F324" i="2" s="1"/>
  <c r="E324" i="2"/>
  <c r="V323" i="2"/>
  <c r="U323" i="2"/>
  <c r="T323" i="2"/>
  <c r="Y323" i="2" s="1"/>
  <c r="S323" i="2"/>
  <c r="R323" i="2"/>
  <c r="Q323" i="2"/>
  <c r="P323" i="2"/>
  <c r="Z323" i="2" s="1"/>
  <c r="O323" i="2"/>
  <c r="N323" i="2"/>
  <c r="X323" i="2" s="1"/>
  <c r="M323" i="2"/>
  <c r="L323" i="2"/>
  <c r="I323" i="2"/>
  <c r="H323" i="2"/>
  <c r="J323" i="2" s="1"/>
  <c r="G323" i="2"/>
  <c r="E323" i="2"/>
  <c r="Y322" i="2"/>
  <c r="V322" i="2"/>
  <c r="U322" i="2"/>
  <c r="Z322" i="2" s="1"/>
  <c r="T322" i="2"/>
  <c r="S322" i="2"/>
  <c r="R322" i="2"/>
  <c r="Q322" i="2"/>
  <c r="P322" i="2"/>
  <c r="O322" i="2"/>
  <c r="N322" i="2"/>
  <c r="X322" i="2" s="1"/>
  <c r="M322" i="2"/>
  <c r="L322" i="2"/>
  <c r="I322" i="2"/>
  <c r="H322" i="2"/>
  <c r="J322" i="2" s="1"/>
  <c r="G322" i="2"/>
  <c r="E322" i="2"/>
  <c r="V321" i="2"/>
  <c r="U321" i="2"/>
  <c r="T321" i="2"/>
  <c r="S321" i="2"/>
  <c r="R321" i="2"/>
  <c r="W321" i="2" s="1"/>
  <c r="Q321" i="2"/>
  <c r="P321" i="2"/>
  <c r="Z321" i="2" s="1"/>
  <c r="O321" i="2"/>
  <c r="N321" i="2"/>
  <c r="X321" i="2" s="1"/>
  <c r="M321" i="2"/>
  <c r="L321" i="2"/>
  <c r="J321" i="2"/>
  <c r="I321" i="2"/>
  <c r="H321" i="2"/>
  <c r="G321" i="2"/>
  <c r="F321" i="2" s="1"/>
  <c r="E321" i="2"/>
  <c r="X320" i="2"/>
  <c r="U320" i="2"/>
  <c r="T320" i="2"/>
  <c r="S320" i="2"/>
  <c r="R320" i="2"/>
  <c r="Q320" i="2"/>
  <c r="P320" i="2"/>
  <c r="O320" i="2"/>
  <c r="Y320" i="2" s="1"/>
  <c r="N320" i="2"/>
  <c r="M320" i="2"/>
  <c r="W320" i="2" s="1"/>
  <c r="L320" i="2"/>
  <c r="I320" i="2"/>
  <c r="H320" i="2"/>
  <c r="J320" i="2" s="1"/>
  <c r="G320" i="2"/>
  <c r="E320" i="2"/>
  <c r="Z319" i="2"/>
  <c r="X319" i="2"/>
  <c r="U319" i="2"/>
  <c r="T319" i="2"/>
  <c r="Y319" i="2" s="1"/>
  <c r="S319" i="2"/>
  <c r="R319" i="2"/>
  <c r="Q319" i="2"/>
  <c r="P319" i="2"/>
  <c r="O319" i="2"/>
  <c r="N319" i="2"/>
  <c r="M319" i="2"/>
  <c r="W319" i="2" s="1"/>
  <c r="L319" i="2"/>
  <c r="V319" i="2" s="1"/>
  <c r="I319" i="2"/>
  <c r="H319" i="2"/>
  <c r="J319" i="2" s="1"/>
  <c r="G319" i="2"/>
  <c r="F319" i="2" s="1"/>
  <c r="E319" i="2"/>
  <c r="Z318" i="2"/>
  <c r="W318" i="2"/>
  <c r="U318" i="2"/>
  <c r="T318" i="2"/>
  <c r="S318" i="2"/>
  <c r="R318" i="2"/>
  <c r="Q318" i="2"/>
  <c r="V318" i="2" s="1"/>
  <c r="P318" i="2"/>
  <c r="O318" i="2"/>
  <c r="Y318" i="2" s="1"/>
  <c r="N318" i="2"/>
  <c r="M318" i="2"/>
  <c r="L318" i="2"/>
  <c r="J318" i="2"/>
  <c r="I318" i="2"/>
  <c r="H318" i="2"/>
  <c r="G318" i="2"/>
  <c r="F318" i="2"/>
  <c r="E318" i="2"/>
  <c r="Z317" i="2"/>
  <c r="W317" i="2"/>
  <c r="V317" i="2"/>
  <c r="U317" i="2"/>
  <c r="T317" i="2"/>
  <c r="S317" i="2"/>
  <c r="R317" i="2"/>
  <c r="Q317" i="2"/>
  <c r="P317" i="2"/>
  <c r="O317" i="2"/>
  <c r="Y317" i="2" s="1"/>
  <c r="N317" i="2"/>
  <c r="M317" i="2"/>
  <c r="L317" i="2"/>
  <c r="J317" i="2"/>
  <c r="I317" i="2"/>
  <c r="H317" i="2"/>
  <c r="G317" i="2"/>
  <c r="F317" i="2"/>
  <c r="E317" i="2"/>
  <c r="W316" i="2"/>
  <c r="U316" i="2"/>
  <c r="T316" i="2"/>
  <c r="Y316" i="2" s="1"/>
  <c r="S316" i="2"/>
  <c r="X316" i="2" s="1"/>
  <c r="R316" i="2"/>
  <c r="Q316" i="2"/>
  <c r="P316" i="2"/>
  <c r="Z316" i="2" s="1"/>
  <c r="O316" i="2"/>
  <c r="N316" i="2"/>
  <c r="M316" i="2"/>
  <c r="L316" i="2"/>
  <c r="V316" i="2" s="1"/>
  <c r="I316" i="2"/>
  <c r="H316" i="2"/>
  <c r="J316" i="2" s="1"/>
  <c r="G316" i="2"/>
  <c r="F316" i="2" s="1"/>
  <c r="E316" i="2"/>
  <c r="U315" i="2"/>
  <c r="T315" i="2"/>
  <c r="Y315" i="2" s="1"/>
  <c r="S315" i="2"/>
  <c r="R315" i="2"/>
  <c r="Q315" i="2"/>
  <c r="P315" i="2"/>
  <c r="Z315" i="2" s="1"/>
  <c r="O315" i="2"/>
  <c r="N315" i="2"/>
  <c r="X315" i="2" s="1"/>
  <c r="M315" i="2"/>
  <c r="L315" i="2"/>
  <c r="V315" i="2" s="1"/>
  <c r="I315" i="2"/>
  <c r="H315" i="2"/>
  <c r="J315" i="2" s="1"/>
  <c r="G315" i="2"/>
  <c r="E315" i="2"/>
  <c r="Y314" i="2"/>
  <c r="V314" i="2"/>
  <c r="U314" i="2"/>
  <c r="Z314" i="2" s="1"/>
  <c r="T314" i="2"/>
  <c r="S314" i="2"/>
  <c r="R314" i="2"/>
  <c r="W314" i="2" s="1"/>
  <c r="Q314" i="2"/>
  <c r="P314" i="2"/>
  <c r="O314" i="2"/>
  <c r="N314" i="2"/>
  <c r="X314" i="2" s="1"/>
  <c r="M314" i="2"/>
  <c r="L314" i="2"/>
  <c r="J314" i="2"/>
  <c r="I314" i="2"/>
  <c r="H314" i="2"/>
  <c r="G314" i="2"/>
  <c r="F314" i="2"/>
  <c r="E314" i="2"/>
  <c r="X313" i="2"/>
  <c r="V313" i="2"/>
  <c r="U313" i="2"/>
  <c r="T313" i="2"/>
  <c r="S313" i="2"/>
  <c r="R313" i="2"/>
  <c r="W313" i="2" s="1"/>
  <c r="Q313" i="2"/>
  <c r="P313" i="2"/>
  <c r="Z313" i="2" s="1"/>
  <c r="O313" i="2"/>
  <c r="N313" i="2"/>
  <c r="M313" i="2"/>
  <c r="L313" i="2"/>
  <c r="J313" i="2"/>
  <c r="I313" i="2"/>
  <c r="H313" i="2"/>
  <c r="G313" i="2"/>
  <c r="F313" i="2" s="1"/>
  <c r="E313" i="2"/>
  <c r="U312" i="2"/>
  <c r="T312" i="2"/>
  <c r="S312" i="2"/>
  <c r="X312" i="2" s="1"/>
  <c r="R312" i="2"/>
  <c r="Q312" i="2"/>
  <c r="P312" i="2"/>
  <c r="O312" i="2"/>
  <c r="Y312" i="2" s="1"/>
  <c r="N312" i="2"/>
  <c r="M312" i="2"/>
  <c r="W312" i="2" s="1"/>
  <c r="L312" i="2"/>
  <c r="J312" i="2"/>
  <c r="I312" i="2"/>
  <c r="H312" i="2"/>
  <c r="G312" i="2"/>
  <c r="F312" i="2"/>
  <c r="E312" i="2"/>
  <c r="X311" i="2"/>
  <c r="U311" i="2"/>
  <c r="Z311" i="2" s="1"/>
  <c r="T311" i="2"/>
  <c r="Y311" i="2" s="1"/>
  <c r="S311" i="2"/>
  <c r="R311" i="2"/>
  <c r="Q311" i="2"/>
  <c r="V311" i="2" s="1"/>
  <c r="P311" i="2"/>
  <c r="O311" i="2"/>
  <c r="N311" i="2"/>
  <c r="M311" i="2"/>
  <c r="W311" i="2" s="1"/>
  <c r="L311" i="2"/>
  <c r="I311" i="2"/>
  <c r="H311" i="2"/>
  <c r="J311" i="2" s="1"/>
  <c r="G311" i="2"/>
  <c r="F311" i="2" s="1"/>
  <c r="E311" i="2"/>
  <c r="U310" i="2"/>
  <c r="Z310" i="2" s="1"/>
  <c r="T310" i="2"/>
  <c r="S310" i="2"/>
  <c r="R310" i="2"/>
  <c r="Q310" i="2"/>
  <c r="V310" i="2" s="1"/>
  <c r="P310" i="2"/>
  <c r="O310" i="2"/>
  <c r="Y310" i="2" s="1"/>
  <c r="N310" i="2"/>
  <c r="M310" i="2"/>
  <c r="W310" i="2" s="1"/>
  <c r="L310" i="2"/>
  <c r="I310" i="2"/>
  <c r="H310" i="2"/>
  <c r="J310" i="2" s="1"/>
  <c r="G310" i="2"/>
  <c r="E310" i="2"/>
  <c r="Z309" i="2"/>
  <c r="W309" i="2"/>
  <c r="U309" i="2"/>
  <c r="T309" i="2"/>
  <c r="S309" i="2"/>
  <c r="X309" i="2" s="1"/>
  <c r="R309" i="2"/>
  <c r="Q309" i="2"/>
  <c r="P309" i="2"/>
  <c r="O309" i="2"/>
  <c r="Y309" i="2" s="1"/>
  <c r="N309" i="2"/>
  <c r="M309" i="2"/>
  <c r="L309" i="2"/>
  <c r="V309" i="2" s="1"/>
  <c r="J309" i="2"/>
  <c r="I309" i="2"/>
  <c r="H309" i="2"/>
  <c r="G309" i="2"/>
  <c r="F309" i="2"/>
  <c r="E309" i="2"/>
  <c r="W308" i="2"/>
  <c r="U308" i="2"/>
  <c r="T308" i="2"/>
  <c r="Y308" i="2" s="1"/>
  <c r="S308" i="2"/>
  <c r="X308" i="2" s="1"/>
  <c r="R308" i="2"/>
  <c r="Q308" i="2"/>
  <c r="P308" i="2"/>
  <c r="Z308" i="2" s="1"/>
  <c r="O308" i="2"/>
  <c r="N308" i="2"/>
  <c r="M308" i="2"/>
  <c r="L308" i="2"/>
  <c r="V308" i="2" s="1"/>
  <c r="J308" i="2"/>
  <c r="I308" i="2"/>
  <c r="H308" i="2"/>
  <c r="G308" i="2"/>
  <c r="F308" i="2" s="1"/>
  <c r="E308" i="2"/>
  <c r="V307" i="2"/>
  <c r="U307" i="2"/>
  <c r="T307" i="2"/>
  <c r="Y307" i="2" s="1"/>
  <c r="S307" i="2"/>
  <c r="R307" i="2"/>
  <c r="Q307" i="2"/>
  <c r="P307" i="2"/>
  <c r="Z307" i="2" s="1"/>
  <c r="O307" i="2"/>
  <c r="N307" i="2"/>
  <c r="X307" i="2" s="1"/>
  <c r="M307" i="2"/>
  <c r="L307" i="2"/>
  <c r="I307" i="2"/>
  <c r="H307" i="2"/>
  <c r="J307" i="2" s="1"/>
  <c r="G307" i="2"/>
  <c r="E307" i="2"/>
  <c r="Y306" i="2"/>
  <c r="V306" i="2"/>
  <c r="U306" i="2"/>
  <c r="Z306" i="2" s="1"/>
  <c r="T306" i="2"/>
  <c r="S306" i="2"/>
  <c r="R306" i="2"/>
  <c r="Q306" i="2"/>
  <c r="P306" i="2"/>
  <c r="O306" i="2"/>
  <c r="N306" i="2"/>
  <c r="X306" i="2" s="1"/>
  <c r="M306" i="2"/>
  <c r="L306" i="2"/>
  <c r="I306" i="2"/>
  <c r="H306" i="2"/>
  <c r="J306" i="2" s="1"/>
  <c r="G306" i="2"/>
  <c r="E306" i="2"/>
  <c r="V305" i="2"/>
  <c r="U305" i="2"/>
  <c r="T305" i="2"/>
  <c r="S305" i="2"/>
  <c r="R305" i="2"/>
  <c r="W305" i="2" s="1"/>
  <c r="Q305" i="2"/>
  <c r="P305" i="2"/>
  <c r="Z305" i="2" s="1"/>
  <c r="O305" i="2"/>
  <c r="N305" i="2"/>
  <c r="X305" i="2" s="1"/>
  <c r="M305" i="2"/>
  <c r="L305" i="2"/>
  <c r="J305" i="2"/>
  <c r="I305" i="2"/>
  <c r="H305" i="2"/>
  <c r="G305" i="2"/>
  <c r="F305" i="2" s="1"/>
  <c r="E305" i="2"/>
  <c r="X304" i="2"/>
  <c r="U304" i="2"/>
  <c r="T304" i="2"/>
  <c r="S304" i="2"/>
  <c r="R304" i="2"/>
  <c r="Q304" i="2"/>
  <c r="P304" i="2"/>
  <c r="O304" i="2"/>
  <c r="Y304" i="2" s="1"/>
  <c r="N304" i="2"/>
  <c r="M304" i="2"/>
  <c r="W304" i="2" s="1"/>
  <c r="L304" i="2"/>
  <c r="I304" i="2"/>
  <c r="H304" i="2"/>
  <c r="J304" i="2" s="1"/>
  <c r="G304" i="2"/>
  <c r="E304" i="2"/>
  <c r="Z303" i="2"/>
  <c r="X303" i="2"/>
  <c r="U303" i="2"/>
  <c r="T303" i="2"/>
  <c r="Y303" i="2" s="1"/>
  <c r="S303" i="2"/>
  <c r="R303" i="2"/>
  <c r="Q303" i="2"/>
  <c r="P303" i="2"/>
  <c r="O303" i="2"/>
  <c r="N303" i="2"/>
  <c r="M303" i="2"/>
  <c r="W303" i="2" s="1"/>
  <c r="L303" i="2"/>
  <c r="V303" i="2" s="1"/>
  <c r="I303" i="2"/>
  <c r="H303" i="2"/>
  <c r="J303" i="2" s="1"/>
  <c r="G303" i="2"/>
  <c r="F303" i="2" s="1"/>
  <c r="E303" i="2"/>
  <c r="Z302" i="2"/>
  <c r="W302" i="2"/>
  <c r="U302" i="2"/>
  <c r="T302" i="2"/>
  <c r="S302" i="2"/>
  <c r="R302" i="2"/>
  <c r="Q302" i="2"/>
  <c r="V302" i="2" s="1"/>
  <c r="P302" i="2"/>
  <c r="O302" i="2"/>
  <c r="Y302" i="2" s="1"/>
  <c r="N302" i="2"/>
  <c r="M302" i="2"/>
  <c r="L302" i="2"/>
  <c r="J302" i="2"/>
  <c r="I302" i="2"/>
  <c r="H302" i="2"/>
  <c r="G302" i="2"/>
  <c r="F302" i="2"/>
  <c r="E302" i="2"/>
  <c r="X301" i="2"/>
  <c r="V301" i="2"/>
  <c r="U301" i="2"/>
  <c r="T301" i="2"/>
  <c r="S301" i="2"/>
  <c r="R301" i="2"/>
  <c r="W301" i="2" s="1"/>
  <c r="Q301" i="2"/>
  <c r="P301" i="2"/>
  <c r="Z301" i="2" s="1"/>
  <c r="O301" i="2"/>
  <c r="Y301" i="2" s="1"/>
  <c r="N301" i="2"/>
  <c r="M301" i="2"/>
  <c r="L301" i="2"/>
  <c r="J301" i="2"/>
  <c r="I301" i="2"/>
  <c r="H301" i="2"/>
  <c r="G301" i="2"/>
  <c r="F301" i="2" s="1"/>
  <c r="E301" i="2"/>
  <c r="W300" i="2"/>
  <c r="U300" i="2"/>
  <c r="T300" i="2"/>
  <c r="S300" i="2"/>
  <c r="X300" i="2" s="1"/>
  <c r="R300" i="2"/>
  <c r="Q300" i="2"/>
  <c r="P300" i="2"/>
  <c r="Z300" i="2" s="1"/>
  <c r="O300" i="2"/>
  <c r="Y300" i="2" s="1"/>
  <c r="N300" i="2"/>
  <c r="M300" i="2"/>
  <c r="L300" i="2"/>
  <c r="V300" i="2" s="1"/>
  <c r="J300" i="2"/>
  <c r="I300" i="2"/>
  <c r="H300" i="2"/>
  <c r="G300" i="2"/>
  <c r="F300" i="2"/>
  <c r="E300" i="2"/>
  <c r="X299" i="2"/>
  <c r="V299" i="2"/>
  <c r="U299" i="2"/>
  <c r="T299" i="2"/>
  <c r="Y299" i="2" s="1"/>
  <c r="S299" i="2"/>
  <c r="R299" i="2"/>
  <c r="Q299" i="2"/>
  <c r="P299" i="2"/>
  <c r="Z299" i="2" s="1"/>
  <c r="O299" i="2"/>
  <c r="N299" i="2"/>
  <c r="M299" i="2"/>
  <c r="L299" i="2"/>
  <c r="I299" i="2"/>
  <c r="H299" i="2"/>
  <c r="J299" i="2" s="1"/>
  <c r="G299" i="2"/>
  <c r="F299" i="2" s="1"/>
  <c r="E299" i="2"/>
  <c r="W298" i="2"/>
  <c r="U298" i="2"/>
  <c r="Z298" i="2" s="1"/>
  <c r="T298" i="2"/>
  <c r="S298" i="2"/>
  <c r="R298" i="2"/>
  <c r="Q298" i="2"/>
  <c r="V298" i="2" s="1"/>
  <c r="P298" i="2"/>
  <c r="O298" i="2"/>
  <c r="Y298" i="2" s="1"/>
  <c r="N298" i="2"/>
  <c r="M298" i="2"/>
  <c r="L298" i="2"/>
  <c r="J298" i="2"/>
  <c r="I298" i="2"/>
  <c r="H298" i="2"/>
  <c r="G298" i="2"/>
  <c r="F298" i="2"/>
  <c r="E298" i="2"/>
  <c r="V297" i="2"/>
  <c r="U297" i="2"/>
  <c r="T297" i="2"/>
  <c r="S297" i="2"/>
  <c r="R297" i="2"/>
  <c r="W297" i="2" s="1"/>
  <c r="Q297" i="2"/>
  <c r="P297" i="2"/>
  <c r="Z297" i="2" s="1"/>
  <c r="O297" i="2"/>
  <c r="N297" i="2"/>
  <c r="X297" i="2" s="1"/>
  <c r="M297" i="2"/>
  <c r="L297" i="2"/>
  <c r="J297" i="2"/>
  <c r="I297" i="2"/>
  <c r="H297" i="2"/>
  <c r="G297" i="2"/>
  <c r="F297" i="2" s="1"/>
  <c r="E297" i="2"/>
  <c r="W296" i="2"/>
  <c r="U296" i="2"/>
  <c r="T296" i="2"/>
  <c r="S296" i="2"/>
  <c r="X296" i="2" s="1"/>
  <c r="R296" i="2"/>
  <c r="Q296" i="2"/>
  <c r="P296" i="2"/>
  <c r="O296" i="2"/>
  <c r="Y296" i="2" s="1"/>
  <c r="N296" i="2"/>
  <c r="M296" i="2"/>
  <c r="L296" i="2"/>
  <c r="J296" i="2"/>
  <c r="I296" i="2"/>
  <c r="H296" i="2"/>
  <c r="G296" i="2"/>
  <c r="F296" i="2"/>
  <c r="E296" i="2"/>
  <c r="V295" i="2"/>
  <c r="U295" i="2"/>
  <c r="T295" i="2"/>
  <c r="Y295" i="2" s="1"/>
  <c r="S295" i="2"/>
  <c r="R295" i="2"/>
  <c r="Q295" i="2"/>
  <c r="P295" i="2"/>
  <c r="Z295" i="2" s="1"/>
  <c r="O295" i="2"/>
  <c r="N295" i="2"/>
  <c r="X295" i="2" s="1"/>
  <c r="M295" i="2"/>
  <c r="L295" i="2"/>
  <c r="I295" i="2"/>
  <c r="H295" i="2"/>
  <c r="J295" i="2" s="1"/>
  <c r="G295" i="2"/>
  <c r="F295" i="2" s="1"/>
  <c r="E295" i="2"/>
  <c r="W294" i="2"/>
  <c r="U294" i="2"/>
  <c r="Z294" i="2" s="1"/>
  <c r="T294" i="2"/>
  <c r="S294" i="2"/>
  <c r="R294" i="2"/>
  <c r="Q294" i="2"/>
  <c r="V294" i="2" s="1"/>
  <c r="P294" i="2"/>
  <c r="O294" i="2"/>
  <c r="Y294" i="2" s="1"/>
  <c r="N294" i="2"/>
  <c r="X294" i="2" s="1"/>
  <c r="M294" i="2"/>
  <c r="L294" i="2"/>
  <c r="I294" i="2"/>
  <c r="H294" i="2"/>
  <c r="J294" i="2" s="1"/>
  <c r="G294" i="2"/>
  <c r="E294" i="2"/>
  <c r="X293" i="2"/>
  <c r="U293" i="2"/>
  <c r="T293" i="2"/>
  <c r="S293" i="2"/>
  <c r="R293" i="2"/>
  <c r="W293" i="2" s="1"/>
  <c r="Q293" i="2"/>
  <c r="P293" i="2"/>
  <c r="Z293" i="2" s="1"/>
  <c r="O293" i="2"/>
  <c r="N293" i="2"/>
  <c r="M293" i="2"/>
  <c r="L293" i="2"/>
  <c r="V293" i="2" s="1"/>
  <c r="J293" i="2"/>
  <c r="I293" i="2"/>
  <c r="H293" i="2"/>
  <c r="G293" i="2"/>
  <c r="F293" i="2" s="1"/>
  <c r="E293" i="2"/>
  <c r="W292" i="2"/>
  <c r="U292" i="2"/>
  <c r="T292" i="2"/>
  <c r="S292" i="2"/>
  <c r="X292" i="2" s="1"/>
  <c r="R292" i="2"/>
  <c r="Q292" i="2"/>
  <c r="P292" i="2"/>
  <c r="O292" i="2"/>
  <c r="Y292" i="2" s="1"/>
  <c r="N292" i="2"/>
  <c r="M292" i="2"/>
  <c r="L292" i="2"/>
  <c r="I292" i="2"/>
  <c r="H292" i="2"/>
  <c r="J292" i="2" s="1"/>
  <c r="G292" i="2"/>
  <c r="E292" i="2"/>
  <c r="X291" i="2"/>
  <c r="U291" i="2"/>
  <c r="T291" i="2"/>
  <c r="Y291" i="2" s="1"/>
  <c r="S291" i="2"/>
  <c r="R291" i="2"/>
  <c r="Q291" i="2"/>
  <c r="P291" i="2"/>
  <c r="Z291" i="2" s="1"/>
  <c r="O291" i="2"/>
  <c r="N291" i="2"/>
  <c r="M291" i="2"/>
  <c r="W291" i="2" s="1"/>
  <c r="L291" i="2"/>
  <c r="V291" i="2" s="1"/>
  <c r="I291" i="2"/>
  <c r="H291" i="2"/>
  <c r="J291" i="2" s="1"/>
  <c r="G291" i="2"/>
  <c r="F291" i="2" s="1"/>
  <c r="E291" i="2"/>
  <c r="U290" i="2"/>
  <c r="Z290" i="2" s="1"/>
  <c r="T290" i="2"/>
  <c r="S290" i="2"/>
  <c r="R290" i="2"/>
  <c r="Q290" i="2"/>
  <c r="V290" i="2" s="1"/>
  <c r="P290" i="2"/>
  <c r="O290" i="2"/>
  <c r="Y290" i="2" s="1"/>
  <c r="N290" i="2"/>
  <c r="M290" i="2"/>
  <c r="W290" i="2" s="1"/>
  <c r="L290" i="2"/>
  <c r="I290" i="2"/>
  <c r="H290" i="2"/>
  <c r="J290" i="2" s="1"/>
  <c r="G290" i="2"/>
  <c r="E290" i="2"/>
  <c r="X289" i="2"/>
  <c r="U289" i="2"/>
  <c r="T289" i="2"/>
  <c r="S289" i="2"/>
  <c r="R289" i="2"/>
  <c r="W289" i="2" s="1"/>
  <c r="Q289" i="2"/>
  <c r="P289" i="2"/>
  <c r="Z289" i="2" s="1"/>
  <c r="O289" i="2"/>
  <c r="N289" i="2"/>
  <c r="M289" i="2"/>
  <c r="L289" i="2"/>
  <c r="V289" i="2" s="1"/>
  <c r="J289" i="2"/>
  <c r="I289" i="2"/>
  <c r="H289" i="2"/>
  <c r="G289" i="2"/>
  <c r="F289" i="2" s="1"/>
  <c r="E289" i="2"/>
  <c r="U288" i="2"/>
  <c r="T288" i="2"/>
  <c r="S288" i="2"/>
  <c r="X288" i="2" s="1"/>
  <c r="R288" i="2"/>
  <c r="Q288" i="2"/>
  <c r="P288" i="2"/>
  <c r="O288" i="2"/>
  <c r="Y288" i="2" s="1"/>
  <c r="N288" i="2"/>
  <c r="M288" i="2"/>
  <c r="W288" i="2" s="1"/>
  <c r="L288" i="2"/>
  <c r="I288" i="2"/>
  <c r="H288" i="2"/>
  <c r="J288" i="2" s="1"/>
  <c r="G288" i="2"/>
  <c r="E288" i="2"/>
  <c r="X287" i="2"/>
  <c r="U287" i="2"/>
  <c r="T287" i="2"/>
  <c r="Y287" i="2" s="1"/>
  <c r="S287" i="2"/>
  <c r="R287" i="2"/>
  <c r="Q287" i="2"/>
  <c r="P287" i="2"/>
  <c r="Z287" i="2" s="1"/>
  <c r="O287" i="2"/>
  <c r="N287" i="2"/>
  <c r="M287" i="2"/>
  <c r="L287" i="2"/>
  <c r="V287" i="2" s="1"/>
  <c r="I287" i="2"/>
  <c r="H287" i="2"/>
  <c r="J287" i="2" s="1"/>
  <c r="G287" i="2"/>
  <c r="F287" i="2" s="1"/>
  <c r="E287" i="2"/>
  <c r="W286" i="2"/>
  <c r="U286" i="2"/>
  <c r="Z286" i="2" s="1"/>
  <c r="T286" i="2"/>
  <c r="S286" i="2"/>
  <c r="R286" i="2"/>
  <c r="Q286" i="2"/>
  <c r="V286" i="2" s="1"/>
  <c r="P286" i="2"/>
  <c r="O286" i="2"/>
  <c r="Y286" i="2" s="1"/>
  <c r="N286" i="2"/>
  <c r="M286" i="2"/>
  <c r="L286" i="2"/>
  <c r="J286" i="2"/>
  <c r="I286" i="2"/>
  <c r="H286" i="2"/>
  <c r="G286" i="2"/>
  <c r="F286" i="2"/>
  <c r="E286" i="2"/>
  <c r="X285" i="2"/>
  <c r="V285" i="2"/>
  <c r="U285" i="2"/>
  <c r="T285" i="2"/>
  <c r="S285" i="2"/>
  <c r="R285" i="2"/>
  <c r="W285" i="2" s="1"/>
  <c r="Q285" i="2"/>
  <c r="P285" i="2"/>
  <c r="Z285" i="2" s="1"/>
  <c r="O285" i="2"/>
  <c r="Y285" i="2" s="1"/>
  <c r="N285" i="2"/>
  <c r="M285" i="2"/>
  <c r="L285" i="2"/>
  <c r="J285" i="2"/>
  <c r="I285" i="2"/>
  <c r="H285" i="2"/>
  <c r="G285" i="2"/>
  <c r="F285" i="2" s="1"/>
  <c r="E285" i="2"/>
  <c r="W284" i="2"/>
  <c r="U284" i="2"/>
  <c r="T284" i="2"/>
  <c r="S284" i="2"/>
  <c r="X284" i="2" s="1"/>
  <c r="R284" i="2"/>
  <c r="Q284" i="2"/>
  <c r="P284" i="2"/>
  <c r="Z284" i="2" s="1"/>
  <c r="O284" i="2"/>
  <c r="Y284" i="2" s="1"/>
  <c r="N284" i="2"/>
  <c r="M284" i="2"/>
  <c r="L284" i="2"/>
  <c r="V284" i="2" s="1"/>
  <c r="J284" i="2"/>
  <c r="I284" i="2"/>
  <c r="H284" i="2"/>
  <c r="G284" i="2"/>
  <c r="F284" i="2"/>
  <c r="E284" i="2"/>
  <c r="X283" i="2"/>
  <c r="V283" i="2"/>
  <c r="U283" i="2"/>
  <c r="T283" i="2"/>
  <c r="Y283" i="2" s="1"/>
  <c r="S283" i="2"/>
  <c r="R283" i="2"/>
  <c r="Q283" i="2"/>
  <c r="P283" i="2"/>
  <c r="Z283" i="2" s="1"/>
  <c r="O283" i="2"/>
  <c r="N283" i="2"/>
  <c r="M283" i="2"/>
  <c r="L283" i="2"/>
  <c r="I283" i="2"/>
  <c r="H283" i="2"/>
  <c r="J283" i="2" s="1"/>
  <c r="G283" i="2"/>
  <c r="F283" i="2" s="1"/>
  <c r="E283" i="2"/>
  <c r="W282" i="2"/>
  <c r="U282" i="2"/>
  <c r="Z282" i="2" s="1"/>
  <c r="T282" i="2"/>
  <c r="S282" i="2"/>
  <c r="R282" i="2"/>
  <c r="Q282" i="2"/>
  <c r="V282" i="2" s="1"/>
  <c r="P282" i="2"/>
  <c r="O282" i="2"/>
  <c r="Y282" i="2" s="1"/>
  <c r="N282" i="2"/>
  <c r="M282" i="2"/>
  <c r="L282" i="2"/>
  <c r="J282" i="2"/>
  <c r="I282" i="2"/>
  <c r="H282" i="2"/>
  <c r="G282" i="2"/>
  <c r="F282" i="2"/>
  <c r="E282" i="2"/>
  <c r="V281" i="2"/>
  <c r="U281" i="2"/>
  <c r="T281" i="2"/>
  <c r="S281" i="2"/>
  <c r="R281" i="2"/>
  <c r="W281" i="2" s="1"/>
  <c r="Q281" i="2"/>
  <c r="P281" i="2"/>
  <c r="Z281" i="2" s="1"/>
  <c r="O281" i="2"/>
  <c r="N281" i="2"/>
  <c r="X281" i="2" s="1"/>
  <c r="M281" i="2"/>
  <c r="L281" i="2"/>
  <c r="J281" i="2"/>
  <c r="I281" i="2"/>
  <c r="H281" i="2"/>
  <c r="G281" i="2"/>
  <c r="F281" i="2" s="1"/>
  <c r="E281" i="2"/>
  <c r="W280" i="2"/>
  <c r="U280" i="2"/>
  <c r="T280" i="2"/>
  <c r="S280" i="2"/>
  <c r="X280" i="2" s="1"/>
  <c r="R280" i="2"/>
  <c r="Q280" i="2"/>
  <c r="P280" i="2"/>
  <c r="O280" i="2"/>
  <c r="Y280" i="2" s="1"/>
  <c r="N280" i="2"/>
  <c r="M280" i="2"/>
  <c r="L280" i="2"/>
  <c r="J280" i="2"/>
  <c r="I280" i="2"/>
  <c r="H280" i="2"/>
  <c r="G280" i="2"/>
  <c r="F280" i="2"/>
  <c r="E280" i="2"/>
  <c r="V279" i="2"/>
  <c r="U279" i="2"/>
  <c r="T279" i="2"/>
  <c r="Y279" i="2" s="1"/>
  <c r="S279" i="2"/>
  <c r="R279" i="2"/>
  <c r="Q279" i="2"/>
  <c r="P279" i="2"/>
  <c r="Z279" i="2" s="1"/>
  <c r="O279" i="2"/>
  <c r="N279" i="2"/>
  <c r="X279" i="2" s="1"/>
  <c r="M279" i="2"/>
  <c r="L279" i="2"/>
  <c r="I279" i="2"/>
  <c r="H279" i="2"/>
  <c r="J279" i="2" s="1"/>
  <c r="G279" i="2"/>
  <c r="F279" i="2" s="1"/>
  <c r="E279" i="2"/>
  <c r="W278" i="2"/>
  <c r="U278" i="2"/>
  <c r="Z278" i="2" s="1"/>
  <c r="T278" i="2"/>
  <c r="S278" i="2"/>
  <c r="R278" i="2"/>
  <c r="Q278" i="2"/>
  <c r="V278" i="2" s="1"/>
  <c r="P278" i="2"/>
  <c r="O278" i="2"/>
  <c r="Y278" i="2" s="1"/>
  <c r="N278" i="2"/>
  <c r="X278" i="2" s="1"/>
  <c r="M278" i="2"/>
  <c r="L278" i="2"/>
  <c r="I278" i="2"/>
  <c r="H278" i="2"/>
  <c r="J278" i="2" s="1"/>
  <c r="G278" i="2"/>
  <c r="E278" i="2"/>
  <c r="X277" i="2"/>
  <c r="U277" i="2"/>
  <c r="T277" i="2"/>
  <c r="S277" i="2"/>
  <c r="R277" i="2"/>
  <c r="W277" i="2" s="1"/>
  <c r="Q277" i="2"/>
  <c r="P277" i="2"/>
  <c r="Z277" i="2" s="1"/>
  <c r="O277" i="2"/>
  <c r="N277" i="2"/>
  <c r="M277" i="2"/>
  <c r="L277" i="2"/>
  <c r="V277" i="2" s="1"/>
  <c r="J277" i="2"/>
  <c r="I277" i="2"/>
  <c r="H277" i="2"/>
  <c r="G277" i="2"/>
  <c r="F277" i="2" s="1"/>
  <c r="E277" i="2"/>
  <c r="W276" i="2"/>
  <c r="U276" i="2"/>
  <c r="T276" i="2"/>
  <c r="S276" i="2"/>
  <c r="X276" i="2" s="1"/>
  <c r="R276" i="2"/>
  <c r="Q276" i="2"/>
  <c r="P276" i="2"/>
  <c r="O276" i="2"/>
  <c r="Y276" i="2" s="1"/>
  <c r="N276" i="2"/>
  <c r="M276" i="2"/>
  <c r="L276" i="2"/>
  <c r="I276" i="2"/>
  <c r="H276" i="2"/>
  <c r="J276" i="2" s="1"/>
  <c r="G276" i="2"/>
  <c r="F276" i="2" s="1"/>
  <c r="E276" i="2"/>
  <c r="V275" i="2"/>
  <c r="U275" i="2"/>
  <c r="Z275" i="2" s="1"/>
  <c r="T275" i="2"/>
  <c r="Y275" i="2" s="1"/>
  <c r="S275" i="2"/>
  <c r="R275" i="2"/>
  <c r="Q275" i="2"/>
  <c r="P275" i="2"/>
  <c r="O275" i="2"/>
  <c r="N275" i="2"/>
  <c r="X275" i="2" s="1"/>
  <c r="M275" i="2"/>
  <c r="L275" i="2"/>
  <c r="I275" i="2"/>
  <c r="H275" i="2"/>
  <c r="J275" i="2" s="1"/>
  <c r="G275" i="2"/>
  <c r="E275" i="2"/>
  <c r="Y274" i="2"/>
  <c r="W274" i="2"/>
  <c r="V274" i="2"/>
  <c r="U274" i="2"/>
  <c r="Z274" i="2" s="1"/>
  <c r="T274" i="2"/>
  <c r="S274" i="2"/>
  <c r="R274" i="2"/>
  <c r="Q274" i="2"/>
  <c r="P274" i="2"/>
  <c r="O274" i="2"/>
  <c r="N274" i="2"/>
  <c r="M274" i="2"/>
  <c r="L274" i="2"/>
  <c r="J274" i="2"/>
  <c r="I274" i="2"/>
  <c r="H274" i="2"/>
  <c r="G274" i="2"/>
  <c r="F274" i="2"/>
  <c r="E274" i="2"/>
  <c r="X273" i="2"/>
  <c r="W273" i="2"/>
  <c r="U273" i="2"/>
  <c r="T273" i="2"/>
  <c r="S273" i="2"/>
  <c r="R273" i="2"/>
  <c r="Q273" i="2"/>
  <c r="P273" i="2"/>
  <c r="Z273" i="2" s="1"/>
  <c r="O273" i="2"/>
  <c r="N273" i="2"/>
  <c r="M273" i="2"/>
  <c r="L273" i="2"/>
  <c r="V273" i="2" s="1"/>
  <c r="J273" i="2"/>
  <c r="I273" i="2"/>
  <c r="H273" i="2"/>
  <c r="G273" i="2"/>
  <c r="F273" i="2" s="1"/>
  <c r="E273" i="2"/>
  <c r="W272" i="2"/>
  <c r="U272" i="2"/>
  <c r="T272" i="2"/>
  <c r="S272" i="2"/>
  <c r="X272" i="2" s="1"/>
  <c r="R272" i="2"/>
  <c r="Q272" i="2"/>
  <c r="P272" i="2"/>
  <c r="O272" i="2"/>
  <c r="Y272" i="2" s="1"/>
  <c r="N272" i="2"/>
  <c r="M272" i="2"/>
  <c r="L272" i="2"/>
  <c r="J272" i="2"/>
  <c r="I272" i="2"/>
  <c r="H272" i="2"/>
  <c r="G272" i="2"/>
  <c r="F272" i="2"/>
  <c r="E272" i="2"/>
  <c r="X271" i="2"/>
  <c r="V271" i="2"/>
  <c r="U271" i="2"/>
  <c r="Z271" i="2" s="1"/>
  <c r="T271" i="2"/>
  <c r="Y271" i="2" s="1"/>
  <c r="S271" i="2"/>
  <c r="R271" i="2"/>
  <c r="Q271" i="2"/>
  <c r="P271" i="2"/>
  <c r="O271" i="2"/>
  <c r="N271" i="2"/>
  <c r="M271" i="2"/>
  <c r="L271" i="2"/>
  <c r="I271" i="2"/>
  <c r="H271" i="2"/>
  <c r="J271" i="2" s="1"/>
  <c r="G271" i="2"/>
  <c r="E271" i="2"/>
  <c r="Y270" i="2"/>
  <c r="U270" i="2"/>
  <c r="Z270" i="2" s="1"/>
  <c r="T270" i="2"/>
  <c r="S270" i="2"/>
  <c r="R270" i="2"/>
  <c r="Q270" i="2"/>
  <c r="V270" i="2" s="1"/>
  <c r="P270" i="2"/>
  <c r="O270" i="2"/>
  <c r="N270" i="2"/>
  <c r="M270" i="2"/>
  <c r="W270" i="2" s="1"/>
  <c r="L270" i="2"/>
  <c r="I270" i="2"/>
  <c r="H270" i="2"/>
  <c r="J270" i="2" s="1"/>
  <c r="G270" i="2"/>
  <c r="E270" i="2"/>
  <c r="Z269" i="2"/>
  <c r="X269" i="2"/>
  <c r="W269" i="2"/>
  <c r="U269" i="2"/>
  <c r="T269" i="2"/>
  <c r="S269" i="2"/>
  <c r="R269" i="2"/>
  <c r="Q269" i="2"/>
  <c r="P269" i="2"/>
  <c r="O269" i="2"/>
  <c r="N269" i="2"/>
  <c r="M269" i="2"/>
  <c r="L269" i="2"/>
  <c r="V269" i="2" s="1"/>
  <c r="J269" i="2"/>
  <c r="I269" i="2"/>
  <c r="H269" i="2"/>
  <c r="G269" i="2"/>
  <c r="F269" i="2" s="1"/>
  <c r="E269" i="2"/>
  <c r="W268" i="2"/>
  <c r="U268" i="2"/>
  <c r="T268" i="2"/>
  <c r="Y268" i="2" s="1"/>
  <c r="S268" i="2"/>
  <c r="X268" i="2" s="1"/>
  <c r="R268" i="2"/>
  <c r="Q268" i="2"/>
  <c r="P268" i="2"/>
  <c r="Z268" i="2" s="1"/>
  <c r="O268" i="2"/>
  <c r="N268" i="2"/>
  <c r="M268" i="2"/>
  <c r="L268" i="2"/>
  <c r="V268" i="2" s="1"/>
  <c r="J268" i="2"/>
  <c r="I268" i="2"/>
  <c r="H268" i="2"/>
  <c r="G268" i="2"/>
  <c r="F268" i="2" s="1"/>
  <c r="E268" i="2"/>
  <c r="X267" i="2"/>
  <c r="U267" i="2"/>
  <c r="T267" i="2"/>
  <c r="Y267" i="2" s="1"/>
  <c r="S267" i="2"/>
  <c r="R267" i="2"/>
  <c r="Q267" i="2"/>
  <c r="P267" i="2"/>
  <c r="Z267" i="2" s="1"/>
  <c r="O267" i="2"/>
  <c r="N267" i="2"/>
  <c r="M267" i="2"/>
  <c r="L267" i="2"/>
  <c r="V267" i="2" s="1"/>
  <c r="I267" i="2"/>
  <c r="H267" i="2"/>
  <c r="J267" i="2" s="1"/>
  <c r="G267" i="2"/>
  <c r="E267" i="2"/>
  <c r="Y266" i="2"/>
  <c r="V266" i="2"/>
  <c r="U266" i="2"/>
  <c r="Z266" i="2" s="1"/>
  <c r="T266" i="2"/>
  <c r="S266" i="2"/>
  <c r="R266" i="2"/>
  <c r="Q266" i="2"/>
  <c r="P266" i="2"/>
  <c r="O266" i="2"/>
  <c r="N266" i="2"/>
  <c r="X266" i="2" s="1"/>
  <c r="M266" i="2"/>
  <c r="W266" i="2" s="1"/>
  <c r="L266" i="2"/>
  <c r="I266" i="2"/>
  <c r="H266" i="2"/>
  <c r="J266" i="2" s="1"/>
  <c r="G266" i="2"/>
  <c r="E266" i="2"/>
  <c r="Z265" i="2"/>
  <c r="V265" i="2"/>
  <c r="U265" i="2"/>
  <c r="T265" i="2"/>
  <c r="S265" i="2"/>
  <c r="R265" i="2"/>
  <c r="W265" i="2" s="1"/>
  <c r="Q265" i="2"/>
  <c r="P265" i="2"/>
  <c r="O265" i="2"/>
  <c r="N265" i="2"/>
  <c r="X265" i="2" s="1"/>
  <c r="M265" i="2"/>
  <c r="L265" i="2"/>
  <c r="J265" i="2"/>
  <c r="I265" i="2"/>
  <c r="H265" i="2"/>
  <c r="G265" i="2"/>
  <c r="F265" i="2" s="1"/>
  <c r="E265" i="2"/>
  <c r="U264" i="2"/>
  <c r="T264" i="2"/>
  <c r="Y264" i="2" s="1"/>
  <c r="S264" i="2"/>
  <c r="X264" i="2" s="1"/>
  <c r="R264" i="2"/>
  <c r="Q264" i="2"/>
  <c r="P264" i="2"/>
  <c r="O264" i="2"/>
  <c r="N264" i="2"/>
  <c r="M264" i="2"/>
  <c r="W264" i="2" s="1"/>
  <c r="L264" i="2"/>
  <c r="I264" i="2"/>
  <c r="H264" i="2"/>
  <c r="J264" i="2" s="1"/>
  <c r="G264" i="2"/>
  <c r="F264" i="2" s="1"/>
  <c r="E264" i="2"/>
  <c r="X263" i="2"/>
  <c r="U263" i="2"/>
  <c r="Z263" i="2" s="1"/>
  <c r="T263" i="2"/>
  <c r="Y263" i="2" s="1"/>
  <c r="S263" i="2"/>
  <c r="R263" i="2"/>
  <c r="Q263" i="2"/>
  <c r="P263" i="2"/>
  <c r="O263" i="2"/>
  <c r="N263" i="2"/>
  <c r="M263" i="2"/>
  <c r="W263" i="2" s="1"/>
  <c r="L263" i="2"/>
  <c r="V263" i="2" s="1"/>
  <c r="I263" i="2"/>
  <c r="H263" i="2"/>
  <c r="J263" i="2" s="1"/>
  <c r="G263" i="2"/>
  <c r="F263" i="2" s="1"/>
  <c r="E263" i="2"/>
  <c r="W262" i="2"/>
  <c r="V262" i="2"/>
  <c r="U262" i="2"/>
  <c r="Z262" i="2" s="1"/>
  <c r="T262" i="2"/>
  <c r="S262" i="2"/>
  <c r="R262" i="2"/>
  <c r="Q262" i="2"/>
  <c r="P262" i="2"/>
  <c r="O262" i="2"/>
  <c r="Y262" i="2" s="1"/>
  <c r="N262" i="2"/>
  <c r="M262" i="2"/>
  <c r="L262" i="2"/>
  <c r="J262" i="2"/>
  <c r="I262" i="2"/>
  <c r="H262" i="2"/>
  <c r="G262" i="2"/>
  <c r="F262" i="2"/>
  <c r="E262" i="2"/>
  <c r="Z261" i="2"/>
  <c r="W261" i="2"/>
  <c r="V261" i="2"/>
  <c r="U261" i="2"/>
  <c r="T261" i="2"/>
  <c r="S261" i="2"/>
  <c r="R261" i="2"/>
  <c r="Q261" i="2"/>
  <c r="P261" i="2"/>
  <c r="O261" i="2"/>
  <c r="Y261" i="2" s="1"/>
  <c r="N261" i="2"/>
  <c r="X261" i="2" s="1"/>
  <c r="M261" i="2"/>
  <c r="L261" i="2"/>
  <c r="J261" i="2"/>
  <c r="I261" i="2"/>
  <c r="H261" i="2"/>
  <c r="G261" i="2"/>
  <c r="F261" i="2"/>
  <c r="E261" i="2"/>
  <c r="W260" i="2"/>
  <c r="U260" i="2"/>
  <c r="T260" i="2"/>
  <c r="Y260" i="2" s="1"/>
  <c r="S260" i="2"/>
  <c r="X260" i="2" s="1"/>
  <c r="R260" i="2"/>
  <c r="Q260" i="2"/>
  <c r="P260" i="2"/>
  <c r="O260" i="2"/>
  <c r="N260" i="2"/>
  <c r="M260" i="2"/>
  <c r="L260" i="2"/>
  <c r="I260" i="2"/>
  <c r="H260" i="2"/>
  <c r="J260" i="2" s="1"/>
  <c r="G260" i="2"/>
  <c r="F260" i="2" s="1"/>
  <c r="E260" i="2"/>
  <c r="V259" i="2"/>
  <c r="U259" i="2"/>
  <c r="Z259" i="2" s="1"/>
  <c r="T259" i="2"/>
  <c r="Y259" i="2" s="1"/>
  <c r="S259" i="2"/>
  <c r="R259" i="2"/>
  <c r="Q259" i="2"/>
  <c r="P259" i="2"/>
  <c r="O259" i="2"/>
  <c r="N259" i="2"/>
  <c r="X259" i="2" s="1"/>
  <c r="M259" i="2"/>
  <c r="L259" i="2"/>
  <c r="I259" i="2"/>
  <c r="H259" i="2"/>
  <c r="J259" i="2" s="1"/>
  <c r="G259" i="2"/>
  <c r="E259" i="2"/>
  <c r="Y258" i="2"/>
  <c r="W258" i="2"/>
  <c r="V258" i="2"/>
  <c r="U258" i="2"/>
  <c r="Z258" i="2" s="1"/>
  <c r="T258" i="2"/>
  <c r="S258" i="2"/>
  <c r="R258" i="2"/>
  <c r="Q258" i="2"/>
  <c r="P258" i="2"/>
  <c r="O258" i="2"/>
  <c r="N258" i="2"/>
  <c r="M258" i="2"/>
  <c r="L258" i="2"/>
  <c r="J258" i="2"/>
  <c r="I258" i="2"/>
  <c r="H258" i="2"/>
  <c r="G258" i="2"/>
  <c r="F258" i="2"/>
  <c r="E258" i="2"/>
  <c r="X257" i="2"/>
  <c r="W257" i="2"/>
  <c r="U257" i="2"/>
  <c r="T257" i="2"/>
  <c r="S257" i="2"/>
  <c r="R257" i="2"/>
  <c r="Q257" i="2"/>
  <c r="P257" i="2"/>
  <c r="Z257" i="2" s="1"/>
  <c r="O257" i="2"/>
  <c r="N257" i="2"/>
  <c r="M257" i="2"/>
  <c r="L257" i="2"/>
  <c r="V257" i="2" s="1"/>
  <c r="J257" i="2"/>
  <c r="I257" i="2"/>
  <c r="H257" i="2"/>
  <c r="G257" i="2"/>
  <c r="F257" i="2" s="1"/>
  <c r="E257" i="2"/>
  <c r="W256" i="2"/>
  <c r="U256" i="2"/>
  <c r="T256" i="2"/>
  <c r="S256" i="2"/>
  <c r="X256" i="2" s="1"/>
  <c r="R256" i="2"/>
  <c r="Q256" i="2"/>
  <c r="P256" i="2"/>
  <c r="O256" i="2"/>
  <c r="Y256" i="2" s="1"/>
  <c r="N256" i="2"/>
  <c r="M256" i="2"/>
  <c r="L256" i="2"/>
  <c r="J256" i="2"/>
  <c r="I256" i="2"/>
  <c r="H256" i="2"/>
  <c r="G256" i="2"/>
  <c r="F256" i="2"/>
  <c r="E256" i="2"/>
  <c r="X255" i="2"/>
  <c r="V255" i="2"/>
  <c r="U255" i="2"/>
  <c r="Z255" i="2" s="1"/>
  <c r="T255" i="2"/>
  <c r="Y255" i="2" s="1"/>
  <c r="S255" i="2"/>
  <c r="R255" i="2"/>
  <c r="Q255" i="2"/>
  <c r="P255" i="2"/>
  <c r="O255" i="2"/>
  <c r="N255" i="2"/>
  <c r="M255" i="2"/>
  <c r="L255" i="2"/>
  <c r="I255" i="2"/>
  <c r="H255" i="2"/>
  <c r="J255" i="2" s="1"/>
  <c r="G255" i="2"/>
  <c r="E255" i="2"/>
  <c r="Y254" i="2"/>
  <c r="U254" i="2"/>
  <c r="Z254" i="2" s="1"/>
  <c r="T254" i="2"/>
  <c r="S254" i="2"/>
  <c r="R254" i="2"/>
  <c r="Q254" i="2"/>
  <c r="V254" i="2" s="1"/>
  <c r="P254" i="2"/>
  <c r="O254" i="2"/>
  <c r="N254" i="2"/>
  <c r="M254" i="2"/>
  <c r="W254" i="2" s="1"/>
  <c r="L254" i="2"/>
  <c r="I254" i="2"/>
  <c r="H254" i="2"/>
  <c r="J254" i="2" s="1"/>
  <c r="G254" i="2"/>
  <c r="E254" i="2"/>
  <c r="Z253" i="2"/>
  <c r="X253" i="2"/>
  <c r="W253" i="2"/>
  <c r="U253" i="2"/>
  <c r="T253" i="2"/>
  <c r="S253" i="2"/>
  <c r="R253" i="2"/>
  <c r="Q253" i="2"/>
  <c r="P253" i="2"/>
  <c r="O253" i="2"/>
  <c r="N253" i="2"/>
  <c r="M253" i="2"/>
  <c r="L253" i="2"/>
  <c r="V253" i="2" s="1"/>
  <c r="J253" i="2"/>
  <c r="I253" i="2"/>
  <c r="H253" i="2"/>
  <c r="G253" i="2"/>
  <c r="F253" i="2" s="1"/>
  <c r="E253" i="2"/>
  <c r="W252" i="2"/>
  <c r="U252" i="2"/>
  <c r="T252" i="2"/>
  <c r="Y252" i="2" s="1"/>
  <c r="S252" i="2"/>
  <c r="X252" i="2" s="1"/>
  <c r="R252" i="2"/>
  <c r="Q252" i="2"/>
  <c r="P252" i="2"/>
  <c r="Z252" i="2" s="1"/>
  <c r="O252" i="2"/>
  <c r="N252" i="2"/>
  <c r="M252" i="2"/>
  <c r="L252" i="2"/>
  <c r="V252" i="2" s="1"/>
  <c r="J252" i="2"/>
  <c r="I252" i="2"/>
  <c r="H252" i="2"/>
  <c r="G252" i="2"/>
  <c r="F252" i="2" s="1"/>
  <c r="E252" i="2"/>
  <c r="X251" i="2"/>
  <c r="U251" i="2"/>
  <c r="T251" i="2"/>
  <c r="Y251" i="2" s="1"/>
  <c r="S251" i="2"/>
  <c r="R251" i="2"/>
  <c r="Q251" i="2"/>
  <c r="P251" i="2"/>
  <c r="Z251" i="2" s="1"/>
  <c r="O251" i="2"/>
  <c r="N251" i="2"/>
  <c r="M251" i="2"/>
  <c r="L251" i="2"/>
  <c r="V251" i="2" s="1"/>
  <c r="I251" i="2"/>
  <c r="H251" i="2"/>
  <c r="J251" i="2" s="1"/>
  <c r="G251" i="2"/>
  <c r="E251" i="2"/>
  <c r="Y250" i="2"/>
  <c r="V250" i="2"/>
  <c r="U250" i="2"/>
  <c r="Z250" i="2" s="1"/>
  <c r="T250" i="2"/>
  <c r="S250" i="2"/>
  <c r="R250" i="2"/>
  <c r="Q250" i="2"/>
  <c r="P250" i="2"/>
  <c r="O250" i="2"/>
  <c r="N250" i="2"/>
  <c r="X250" i="2" s="1"/>
  <c r="M250" i="2"/>
  <c r="W250" i="2" s="1"/>
  <c r="L250" i="2"/>
  <c r="I250" i="2"/>
  <c r="H250" i="2"/>
  <c r="J250" i="2" s="1"/>
  <c r="G250" i="2"/>
  <c r="E250" i="2"/>
  <c r="Z249" i="2"/>
  <c r="V249" i="2"/>
  <c r="U249" i="2"/>
  <c r="T249" i="2"/>
  <c r="S249" i="2"/>
  <c r="R249" i="2"/>
  <c r="W249" i="2" s="1"/>
  <c r="Q249" i="2"/>
  <c r="P249" i="2"/>
  <c r="O249" i="2"/>
  <c r="N249" i="2"/>
  <c r="X249" i="2" s="1"/>
  <c r="M249" i="2"/>
  <c r="L249" i="2"/>
  <c r="J249" i="2"/>
  <c r="I249" i="2"/>
  <c r="H249" i="2"/>
  <c r="G249" i="2"/>
  <c r="F249" i="2" s="1"/>
  <c r="E249" i="2"/>
  <c r="U248" i="2"/>
  <c r="T248" i="2"/>
  <c r="Y248" i="2" s="1"/>
  <c r="S248" i="2"/>
  <c r="X248" i="2" s="1"/>
  <c r="R248" i="2"/>
  <c r="Q248" i="2"/>
  <c r="P248" i="2"/>
  <c r="O248" i="2"/>
  <c r="N248" i="2"/>
  <c r="M248" i="2"/>
  <c r="W248" i="2" s="1"/>
  <c r="L248" i="2"/>
  <c r="I248" i="2"/>
  <c r="H248" i="2"/>
  <c r="J248" i="2" s="1"/>
  <c r="G248" i="2"/>
  <c r="F248" i="2" s="1"/>
  <c r="E248" i="2"/>
  <c r="X247" i="2"/>
  <c r="U247" i="2"/>
  <c r="Z247" i="2" s="1"/>
  <c r="T247" i="2"/>
  <c r="Y247" i="2" s="1"/>
  <c r="S247" i="2"/>
  <c r="R247" i="2"/>
  <c r="Q247" i="2"/>
  <c r="P247" i="2"/>
  <c r="O247" i="2"/>
  <c r="N247" i="2"/>
  <c r="M247" i="2"/>
  <c r="W247" i="2" s="1"/>
  <c r="L247" i="2"/>
  <c r="V247" i="2" s="1"/>
  <c r="I247" i="2"/>
  <c r="H247" i="2"/>
  <c r="J247" i="2" s="1"/>
  <c r="G247" i="2"/>
  <c r="F247" i="2" s="1"/>
  <c r="E247" i="2"/>
  <c r="W246" i="2"/>
  <c r="V246" i="2"/>
  <c r="U246" i="2"/>
  <c r="Z246" i="2" s="1"/>
  <c r="T246" i="2"/>
  <c r="S246" i="2"/>
  <c r="R246" i="2"/>
  <c r="Q246" i="2"/>
  <c r="P246" i="2"/>
  <c r="O246" i="2"/>
  <c r="Y246" i="2" s="1"/>
  <c r="N246" i="2"/>
  <c r="M246" i="2"/>
  <c r="L246" i="2"/>
  <c r="J246" i="2"/>
  <c r="I246" i="2"/>
  <c r="H246" i="2"/>
  <c r="G246" i="2"/>
  <c r="F246" i="2"/>
  <c r="E246" i="2"/>
  <c r="Z245" i="2"/>
  <c r="W245" i="2"/>
  <c r="V245" i="2"/>
  <c r="U245" i="2"/>
  <c r="T245" i="2"/>
  <c r="S245" i="2"/>
  <c r="R245" i="2"/>
  <c r="Q245" i="2"/>
  <c r="P245" i="2"/>
  <c r="O245" i="2"/>
  <c r="Y245" i="2" s="1"/>
  <c r="N245" i="2"/>
  <c r="X245" i="2" s="1"/>
  <c r="M245" i="2"/>
  <c r="L245" i="2"/>
  <c r="J245" i="2"/>
  <c r="I245" i="2"/>
  <c r="H245" i="2"/>
  <c r="G245" i="2"/>
  <c r="F245" i="2"/>
  <c r="E245" i="2"/>
  <c r="W244" i="2"/>
  <c r="U244" i="2"/>
  <c r="T244" i="2"/>
  <c r="Y244" i="2" s="1"/>
  <c r="S244" i="2"/>
  <c r="X244" i="2" s="1"/>
  <c r="R244" i="2"/>
  <c r="Q244" i="2"/>
  <c r="P244" i="2"/>
  <c r="O244" i="2"/>
  <c r="N244" i="2"/>
  <c r="M244" i="2"/>
  <c r="L244" i="2"/>
  <c r="I244" i="2"/>
  <c r="H244" i="2"/>
  <c r="J244" i="2" s="1"/>
  <c r="G244" i="2"/>
  <c r="F244" i="2" s="1"/>
  <c r="E244" i="2"/>
  <c r="V243" i="2"/>
  <c r="U243" i="2"/>
  <c r="Z243" i="2" s="1"/>
  <c r="T243" i="2"/>
  <c r="Y243" i="2" s="1"/>
  <c r="S243" i="2"/>
  <c r="R243" i="2"/>
  <c r="Q243" i="2"/>
  <c r="P243" i="2"/>
  <c r="O243" i="2"/>
  <c r="N243" i="2"/>
  <c r="X243" i="2" s="1"/>
  <c r="M243" i="2"/>
  <c r="L243" i="2"/>
  <c r="I243" i="2"/>
  <c r="H243" i="2"/>
  <c r="J243" i="2" s="1"/>
  <c r="G243" i="2"/>
  <c r="E243" i="2"/>
  <c r="Y242" i="2"/>
  <c r="W242" i="2"/>
  <c r="V242" i="2"/>
  <c r="U242" i="2"/>
  <c r="Z242" i="2" s="1"/>
  <c r="T242" i="2"/>
  <c r="S242" i="2"/>
  <c r="R242" i="2"/>
  <c r="Q242" i="2"/>
  <c r="P242" i="2"/>
  <c r="O242" i="2"/>
  <c r="N242" i="2"/>
  <c r="M242" i="2"/>
  <c r="L242" i="2"/>
  <c r="J242" i="2"/>
  <c r="I242" i="2"/>
  <c r="H242" i="2"/>
  <c r="G242" i="2"/>
  <c r="F242" i="2"/>
  <c r="E242" i="2"/>
  <c r="X241" i="2"/>
  <c r="W241" i="2"/>
  <c r="U241" i="2"/>
  <c r="T241" i="2"/>
  <c r="S241" i="2"/>
  <c r="R241" i="2"/>
  <c r="Q241" i="2"/>
  <c r="P241" i="2"/>
  <c r="Z241" i="2" s="1"/>
  <c r="O241" i="2"/>
  <c r="N241" i="2"/>
  <c r="M241" i="2"/>
  <c r="L241" i="2"/>
  <c r="V241" i="2" s="1"/>
  <c r="J241" i="2"/>
  <c r="I241" i="2"/>
  <c r="H241" i="2"/>
  <c r="G241" i="2"/>
  <c r="F241" i="2" s="1"/>
  <c r="E241" i="2"/>
  <c r="W240" i="2"/>
  <c r="U240" i="2"/>
  <c r="T240" i="2"/>
  <c r="S240" i="2"/>
  <c r="X240" i="2" s="1"/>
  <c r="R240" i="2"/>
  <c r="Q240" i="2"/>
  <c r="P240" i="2"/>
  <c r="O240" i="2"/>
  <c r="Y240" i="2" s="1"/>
  <c r="N240" i="2"/>
  <c r="M240" i="2"/>
  <c r="L240" i="2"/>
  <c r="J240" i="2"/>
  <c r="I240" i="2"/>
  <c r="H240" i="2"/>
  <c r="G240" i="2"/>
  <c r="F240" i="2"/>
  <c r="E240" i="2"/>
  <c r="X239" i="2"/>
  <c r="V239" i="2"/>
  <c r="U239" i="2"/>
  <c r="Z239" i="2" s="1"/>
  <c r="T239" i="2"/>
  <c r="Y239" i="2" s="1"/>
  <c r="S239" i="2"/>
  <c r="R239" i="2"/>
  <c r="Q239" i="2"/>
  <c r="P239" i="2"/>
  <c r="O239" i="2"/>
  <c r="N239" i="2"/>
  <c r="M239" i="2"/>
  <c r="L239" i="2"/>
  <c r="I239" i="2"/>
  <c r="H239" i="2"/>
  <c r="J239" i="2" s="1"/>
  <c r="G239" i="2"/>
  <c r="E239" i="2"/>
  <c r="Y238" i="2"/>
  <c r="U238" i="2"/>
  <c r="Z238" i="2" s="1"/>
  <c r="T238" i="2"/>
  <c r="S238" i="2"/>
  <c r="R238" i="2"/>
  <c r="Q238" i="2"/>
  <c r="V238" i="2" s="1"/>
  <c r="P238" i="2"/>
  <c r="O238" i="2"/>
  <c r="N238" i="2"/>
  <c r="M238" i="2"/>
  <c r="W238" i="2" s="1"/>
  <c r="L238" i="2"/>
  <c r="I238" i="2"/>
  <c r="H238" i="2"/>
  <c r="J238" i="2" s="1"/>
  <c r="G238" i="2"/>
  <c r="E238" i="2"/>
  <c r="Z237" i="2"/>
  <c r="X237" i="2"/>
  <c r="W237" i="2"/>
  <c r="U237" i="2"/>
  <c r="T237" i="2"/>
  <c r="S237" i="2"/>
  <c r="R237" i="2"/>
  <c r="Q237" i="2"/>
  <c r="P237" i="2"/>
  <c r="O237" i="2"/>
  <c r="N237" i="2"/>
  <c r="M237" i="2"/>
  <c r="L237" i="2"/>
  <c r="V237" i="2" s="1"/>
  <c r="J237" i="2"/>
  <c r="I237" i="2"/>
  <c r="H237" i="2"/>
  <c r="G237" i="2"/>
  <c r="F237" i="2" s="1"/>
  <c r="E237" i="2"/>
  <c r="W236" i="2"/>
  <c r="U236" i="2"/>
  <c r="T236" i="2"/>
  <c r="Y236" i="2" s="1"/>
  <c r="S236" i="2"/>
  <c r="X236" i="2" s="1"/>
  <c r="R236" i="2"/>
  <c r="Q236" i="2"/>
  <c r="P236" i="2"/>
  <c r="Z236" i="2" s="1"/>
  <c r="O236" i="2"/>
  <c r="N236" i="2"/>
  <c r="M236" i="2"/>
  <c r="L236" i="2"/>
  <c r="V236" i="2" s="1"/>
  <c r="J236" i="2"/>
  <c r="I236" i="2"/>
  <c r="H236" i="2"/>
  <c r="G236" i="2"/>
  <c r="F236" i="2" s="1"/>
  <c r="E236" i="2"/>
  <c r="X235" i="2"/>
  <c r="U235" i="2"/>
  <c r="T235" i="2"/>
  <c r="Y235" i="2" s="1"/>
  <c r="S235" i="2"/>
  <c r="R235" i="2"/>
  <c r="Q235" i="2"/>
  <c r="P235" i="2"/>
  <c r="Z235" i="2" s="1"/>
  <c r="O235" i="2"/>
  <c r="N235" i="2"/>
  <c r="M235" i="2"/>
  <c r="L235" i="2"/>
  <c r="V235" i="2" s="1"/>
  <c r="I235" i="2"/>
  <c r="H235" i="2"/>
  <c r="J235" i="2" s="1"/>
  <c r="G235" i="2"/>
  <c r="E235" i="2"/>
  <c r="Y234" i="2"/>
  <c r="V234" i="2"/>
  <c r="U234" i="2"/>
  <c r="Z234" i="2" s="1"/>
  <c r="T234" i="2"/>
  <c r="S234" i="2"/>
  <c r="R234" i="2"/>
  <c r="Q234" i="2"/>
  <c r="P234" i="2"/>
  <c r="O234" i="2"/>
  <c r="N234" i="2"/>
  <c r="X234" i="2" s="1"/>
  <c r="M234" i="2"/>
  <c r="W234" i="2" s="1"/>
  <c r="L234" i="2"/>
  <c r="I234" i="2"/>
  <c r="H234" i="2"/>
  <c r="J234" i="2" s="1"/>
  <c r="G234" i="2"/>
  <c r="E234" i="2"/>
  <c r="Z233" i="2"/>
  <c r="V233" i="2"/>
  <c r="U233" i="2"/>
  <c r="T233" i="2"/>
  <c r="S233" i="2"/>
  <c r="R233" i="2"/>
  <c r="W233" i="2" s="1"/>
  <c r="Q233" i="2"/>
  <c r="P233" i="2"/>
  <c r="O233" i="2"/>
  <c r="N233" i="2"/>
  <c r="X233" i="2" s="1"/>
  <c r="M233" i="2"/>
  <c r="L233" i="2"/>
  <c r="J233" i="2"/>
  <c r="I233" i="2"/>
  <c r="H233" i="2"/>
  <c r="G233" i="2"/>
  <c r="F233" i="2" s="1"/>
  <c r="E233" i="2"/>
  <c r="U232" i="2"/>
  <c r="T232" i="2"/>
  <c r="Y232" i="2" s="1"/>
  <c r="S232" i="2"/>
  <c r="X232" i="2" s="1"/>
  <c r="R232" i="2"/>
  <c r="Q232" i="2"/>
  <c r="P232" i="2"/>
  <c r="O232" i="2"/>
  <c r="N232" i="2"/>
  <c r="M232" i="2"/>
  <c r="W232" i="2" s="1"/>
  <c r="L232" i="2"/>
  <c r="I232" i="2"/>
  <c r="H232" i="2"/>
  <c r="J232" i="2" s="1"/>
  <c r="G232" i="2"/>
  <c r="F232" i="2" s="1"/>
  <c r="E232" i="2"/>
  <c r="X231" i="2"/>
  <c r="U231" i="2"/>
  <c r="Z231" i="2" s="1"/>
  <c r="T231" i="2"/>
  <c r="Y231" i="2" s="1"/>
  <c r="S231" i="2"/>
  <c r="R231" i="2"/>
  <c r="Q231" i="2"/>
  <c r="P231" i="2"/>
  <c r="O231" i="2"/>
  <c r="N231" i="2"/>
  <c r="M231" i="2"/>
  <c r="W231" i="2" s="1"/>
  <c r="L231" i="2"/>
  <c r="V231" i="2" s="1"/>
  <c r="I231" i="2"/>
  <c r="H231" i="2"/>
  <c r="J231" i="2" s="1"/>
  <c r="G231" i="2"/>
  <c r="F231" i="2" s="1"/>
  <c r="E231" i="2"/>
  <c r="W230" i="2"/>
  <c r="V230" i="2"/>
  <c r="U230" i="2"/>
  <c r="Z230" i="2" s="1"/>
  <c r="T230" i="2"/>
  <c r="S230" i="2"/>
  <c r="R230" i="2"/>
  <c r="Q230" i="2"/>
  <c r="P230" i="2"/>
  <c r="O230" i="2"/>
  <c r="Y230" i="2" s="1"/>
  <c r="N230" i="2"/>
  <c r="M230" i="2"/>
  <c r="L230" i="2"/>
  <c r="J230" i="2"/>
  <c r="I230" i="2"/>
  <c r="H230" i="2"/>
  <c r="G230" i="2"/>
  <c r="F230" i="2"/>
  <c r="E230" i="2"/>
  <c r="Z229" i="2"/>
  <c r="W229" i="2"/>
  <c r="V229" i="2"/>
  <c r="U229" i="2"/>
  <c r="T229" i="2"/>
  <c r="S229" i="2"/>
  <c r="R229" i="2"/>
  <c r="Q229" i="2"/>
  <c r="P229" i="2"/>
  <c r="O229" i="2"/>
  <c r="Y229" i="2" s="1"/>
  <c r="N229" i="2"/>
  <c r="X229" i="2" s="1"/>
  <c r="M229" i="2"/>
  <c r="L229" i="2"/>
  <c r="J229" i="2"/>
  <c r="I229" i="2"/>
  <c r="H229" i="2"/>
  <c r="G229" i="2"/>
  <c r="F229" i="2"/>
  <c r="E229" i="2"/>
  <c r="W228" i="2"/>
  <c r="U228" i="2"/>
  <c r="T228" i="2"/>
  <c r="Y228" i="2" s="1"/>
  <c r="S228" i="2"/>
  <c r="X228" i="2" s="1"/>
  <c r="R228" i="2"/>
  <c r="Q228" i="2"/>
  <c r="P228" i="2"/>
  <c r="O228" i="2"/>
  <c r="N228" i="2"/>
  <c r="M228" i="2"/>
  <c r="L228" i="2"/>
  <c r="I228" i="2"/>
  <c r="H228" i="2"/>
  <c r="J228" i="2" s="1"/>
  <c r="G228" i="2"/>
  <c r="F228" i="2" s="1"/>
  <c r="E228" i="2"/>
  <c r="V227" i="2"/>
  <c r="U227" i="2"/>
  <c r="Z227" i="2" s="1"/>
  <c r="T227" i="2"/>
  <c r="Y227" i="2" s="1"/>
  <c r="S227" i="2"/>
  <c r="R227" i="2"/>
  <c r="Q227" i="2"/>
  <c r="P227" i="2"/>
  <c r="O227" i="2"/>
  <c r="N227" i="2"/>
  <c r="X227" i="2" s="1"/>
  <c r="M227" i="2"/>
  <c r="L227" i="2"/>
  <c r="I227" i="2"/>
  <c r="H227" i="2"/>
  <c r="J227" i="2" s="1"/>
  <c r="G227" i="2"/>
  <c r="E227" i="2"/>
  <c r="Y226" i="2"/>
  <c r="W226" i="2"/>
  <c r="V226" i="2"/>
  <c r="U226" i="2"/>
  <c r="Z226" i="2" s="1"/>
  <c r="T226" i="2"/>
  <c r="S226" i="2"/>
  <c r="R226" i="2"/>
  <c r="Q226" i="2"/>
  <c r="P226" i="2"/>
  <c r="O226" i="2"/>
  <c r="N226" i="2"/>
  <c r="M226" i="2"/>
  <c r="L226" i="2"/>
  <c r="J226" i="2"/>
  <c r="I226" i="2"/>
  <c r="H226" i="2"/>
  <c r="G226" i="2"/>
  <c r="F226" i="2"/>
  <c r="E226" i="2"/>
  <c r="X225" i="2"/>
  <c r="W225" i="2"/>
  <c r="U225" i="2"/>
  <c r="T225" i="2"/>
  <c r="S225" i="2"/>
  <c r="R225" i="2"/>
  <c r="Q225" i="2"/>
  <c r="P225" i="2"/>
  <c r="Z225" i="2" s="1"/>
  <c r="O225" i="2"/>
  <c r="N225" i="2"/>
  <c r="M225" i="2"/>
  <c r="L225" i="2"/>
  <c r="V225" i="2" s="1"/>
  <c r="J225" i="2"/>
  <c r="I225" i="2"/>
  <c r="H225" i="2"/>
  <c r="G225" i="2"/>
  <c r="F225" i="2" s="1"/>
  <c r="E225" i="2"/>
  <c r="W224" i="2"/>
  <c r="U224" i="2"/>
  <c r="T224" i="2"/>
  <c r="S224" i="2"/>
  <c r="X224" i="2" s="1"/>
  <c r="R224" i="2"/>
  <c r="Q224" i="2"/>
  <c r="P224" i="2"/>
  <c r="O224" i="2"/>
  <c r="Y224" i="2" s="1"/>
  <c r="N224" i="2"/>
  <c r="M224" i="2"/>
  <c r="L224" i="2"/>
  <c r="J224" i="2"/>
  <c r="I224" i="2"/>
  <c r="H224" i="2"/>
  <c r="G224" i="2"/>
  <c r="F224" i="2"/>
  <c r="E224" i="2"/>
  <c r="X223" i="2"/>
  <c r="V223" i="2"/>
  <c r="U223" i="2"/>
  <c r="Z223" i="2" s="1"/>
  <c r="T223" i="2"/>
  <c r="Y223" i="2" s="1"/>
  <c r="S223" i="2"/>
  <c r="R223" i="2"/>
  <c r="Q223" i="2"/>
  <c r="P223" i="2"/>
  <c r="O223" i="2"/>
  <c r="N223" i="2"/>
  <c r="M223" i="2"/>
  <c r="L223" i="2"/>
  <c r="I223" i="2"/>
  <c r="H223" i="2"/>
  <c r="J223" i="2" s="1"/>
  <c r="G223" i="2"/>
  <c r="E223" i="2"/>
  <c r="Y222" i="2"/>
  <c r="U222" i="2"/>
  <c r="Z222" i="2" s="1"/>
  <c r="T222" i="2"/>
  <c r="S222" i="2"/>
  <c r="R222" i="2"/>
  <c r="Q222" i="2"/>
  <c r="V222" i="2" s="1"/>
  <c r="P222" i="2"/>
  <c r="O222" i="2"/>
  <c r="N222" i="2"/>
  <c r="M222" i="2"/>
  <c r="W222" i="2" s="1"/>
  <c r="L222" i="2"/>
  <c r="I222" i="2"/>
  <c r="H222" i="2"/>
  <c r="J222" i="2" s="1"/>
  <c r="G222" i="2"/>
  <c r="E222" i="2"/>
  <c r="Z221" i="2"/>
  <c r="X221" i="2"/>
  <c r="W221" i="2"/>
  <c r="U221" i="2"/>
  <c r="T221" i="2"/>
  <c r="S221" i="2"/>
  <c r="R221" i="2"/>
  <c r="Q221" i="2"/>
  <c r="P221" i="2"/>
  <c r="O221" i="2"/>
  <c r="N221" i="2"/>
  <c r="M221" i="2"/>
  <c r="L221" i="2"/>
  <c r="V221" i="2" s="1"/>
  <c r="J221" i="2"/>
  <c r="I221" i="2"/>
  <c r="H221" i="2"/>
  <c r="G221" i="2"/>
  <c r="F221" i="2" s="1"/>
  <c r="E221" i="2"/>
  <c r="W220" i="2"/>
  <c r="U220" i="2"/>
  <c r="T220" i="2"/>
  <c r="Y220" i="2" s="1"/>
  <c r="S220" i="2"/>
  <c r="X220" i="2" s="1"/>
  <c r="R220" i="2"/>
  <c r="Q220" i="2"/>
  <c r="P220" i="2"/>
  <c r="Z220" i="2" s="1"/>
  <c r="O220" i="2"/>
  <c r="N220" i="2"/>
  <c r="M220" i="2"/>
  <c r="L220" i="2"/>
  <c r="V220" i="2" s="1"/>
  <c r="J220" i="2"/>
  <c r="I220" i="2"/>
  <c r="H220" i="2"/>
  <c r="G220" i="2"/>
  <c r="F220" i="2" s="1"/>
  <c r="E220" i="2"/>
  <c r="X219" i="2"/>
  <c r="U219" i="2"/>
  <c r="T219" i="2"/>
  <c r="Y219" i="2" s="1"/>
  <c r="S219" i="2"/>
  <c r="R219" i="2"/>
  <c r="Q219" i="2"/>
  <c r="P219" i="2"/>
  <c r="Z219" i="2" s="1"/>
  <c r="O219" i="2"/>
  <c r="N219" i="2"/>
  <c r="M219" i="2"/>
  <c r="L219" i="2"/>
  <c r="V219" i="2" s="1"/>
  <c r="I219" i="2"/>
  <c r="H219" i="2"/>
  <c r="J219" i="2" s="1"/>
  <c r="G219" i="2"/>
  <c r="E219" i="2"/>
  <c r="Y218" i="2"/>
  <c r="V218" i="2"/>
  <c r="U218" i="2"/>
  <c r="Z218" i="2" s="1"/>
  <c r="T218" i="2"/>
  <c r="S218" i="2"/>
  <c r="R218" i="2"/>
  <c r="Q218" i="2"/>
  <c r="P218" i="2"/>
  <c r="O218" i="2"/>
  <c r="N218" i="2"/>
  <c r="X218" i="2" s="1"/>
  <c r="M218" i="2"/>
  <c r="W218" i="2" s="1"/>
  <c r="L218" i="2"/>
  <c r="I218" i="2"/>
  <c r="H218" i="2"/>
  <c r="J218" i="2" s="1"/>
  <c r="G218" i="2"/>
  <c r="E218" i="2"/>
  <c r="Z217" i="2"/>
  <c r="V217" i="2"/>
  <c r="U217" i="2"/>
  <c r="T217" i="2"/>
  <c r="S217" i="2"/>
  <c r="R217" i="2"/>
  <c r="W217" i="2" s="1"/>
  <c r="Q217" i="2"/>
  <c r="P217" i="2"/>
  <c r="O217" i="2"/>
  <c r="N217" i="2"/>
  <c r="X217" i="2" s="1"/>
  <c r="M217" i="2"/>
  <c r="L217" i="2"/>
  <c r="J217" i="2"/>
  <c r="I217" i="2"/>
  <c r="H217" i="2"/>
  <c r="G217" i="2"/>
  <c r="F217" i="2" s="1"/>
  <c r="E217" i="2"/>
  <c r="U216" i="2"/>
  <c r="T216" i="2"/>
  <c r="Y216" i="2" s="1"/>
  <c r="S216" i="2"/>
  <c r="X216" i="2" s="1"/>
  <c r="R216" i="2"/>
  <c r="Q216" i="2"/>
  <c r="P216" i="2"/>
  <c r="O216" i="2"/>
  <c r="N216" i="2"/>
  <c r="M216" i="2"/>
  <c r="W216" i="2" s="1"/>
  <c r="L216" i="2"/>
  <c r="I216" i="2"/>
  <c r="H216" i="2"/>
  <c r="J216" i="2" s="1"/>
  <c r="G216" i="2"/>
  <c r="F216" i="2" s="1"/>
  <c r="E216" i="2"/>
  <c r="X215" i="2"/>
  <c r="U215" i="2"/>
  <c r="Z215" i="2" s="1"/>
  <c r="T215" i="2"/>
  <c r="Y215" i="2" s="1"/>
  <c r="S215" i="2"/>
  <c r="R215" i="2"/>
  <c r="Q215" i="2"/>
  <c r="P215" i="2"/>
  <c r="O215" i="2"/>
  <c r="N215" i="2"/>
  <c r="M215" i="2"/>
  <c r="W215" i="2" s="1"/>
  <c r="L215" i="2"/>
  <c r="V215" i="2" s="1"/>
  <c r="I215" i="2"/>
  <c r="H215" i="2"/>
  <c r="J215" i="2" s="1"/>
  <c r="G215" i="2"/>
  <c r="F215" i="2" s="1"/>
  <c r="E215" i="2"/>
  <c r="W214" i="2"/>
  <c r="V214" i="2"/>
  <c r="U214" i="2"/>
  <c r="Z214" i="2" s="1"/>
  <c r="T214" i="2"/>
  <c r="S214" i="2"/>
  <c r="R214" i="2"/>
  <c r="Q214" i="2"/>
  <c r="P214" i="2"/>
  <c r="O214" i="2"/>
  <c r="Y214" i="2" s="1"/>
  <c r="N214" i="2"/>
  <c r="M214" i="2"/>
  <c r="L214" i="2"/>
  <c r="J214" i="2"/>
  <c r="I214" i="2"/>
  <c r="H214" i="2"/>
  <c r="G214" i="2"/>
  <c r="F214" i="2"/>
  <c r="E214" i="2"/>
  <c r="Z213" i="2"/>
  <c r="W213" i="2"/>
  <c r="V213" i="2"/>
  <c r="U213" i="2"/>
  <c r="T213" i="2"/>
  <c r="S213" i="2"/>
  <c r="R213" i="2"/>
  <c r="Q213" i="2"/>
  <c r="P213" i="2"/>
  <c r="O213" i="2"/>
  <c r="Y213" i="2" s="1"/>
  <c r="N213" i="2"/>
  <c r="X213" i="2" s="1"/>
  <c r="M213" i="2"/>
  <c r="L213" i="2"/>
  <c r="J213" i="2"/>
  <c r="I213" i="2"/>
  <c r="H213" i="2"/>
  <c r="G213" i="2"/>
  <c r="F213" i="2"/>
  <c r="E213" i="2"/>
  <c r="W212" i="2"/>
  <c r="U212" i="2"/>
  <c r="T212" i="2"/>
  <c r="Y212" i="2" s="1"/>
  <c r="S212" i="2"/>
  <c r="X212" i="2" s="1"/>
  <c r="R212" i="2"/>
  <c r="Q212" i="2"/>
  <c r="P212" i="2"/>
  <c r="O212" i="2"/>
  <c r="N212" i="2"/>
  <c r="M212" i="2"/>
  <c r="L212" i="2"/>
  <c r="I212" i="2"/>
  <c r="H212" i="2"/>
  <c r="J212" i="2" s="1"/>
  <c r="G212" i="2"/>
  <c r="F212" i="2" s="1"/>
  <c r="E212" i="2"/>
  <c r="V211" i="2"/>
  <c r="U211" i="2"/>
  <c r="Z211" i="2" s="1"/>
  <c r="T211" i="2"/>
  <c r="Y211" i="2" s="1"/>
  <c r="S211" i="2"/>
  <c r="R211" i="2"/>
  <c r="Q211" i="2"/>
  <c r="P211" i="2"/>
  <c r="O211" i="2"/>
  <c r="N211" i="2"/>
  <c r="X211" i="2" s="1"/>
  <c r="M211" i="2"/>
  <c r="L211" i="2"/>
  <c r="I211" i="2"/>
  <c r="H211" i="2"/>
  <c r="J211" i="2" s="1"/>
  <c r="G211" i="2"/>
  <c r="E211" i="2"/>
  <c r="Y210" i="2"/>
  <c r="W210" i="2"/>
  <c r="V210" i="2"/>
  <c r="U210" i="2"/>
  <c r="Z210" i="2" s="1"/>
  <c r="T210" i="2"/>
  <c r="S210" i="2"/>
  <c r="R210" i="2"/>
  <c r="Q210" i="2"/>
  <c r="P210" i="2"/>
  <c r="O210" i="2"/>
  <c r="N210" i="2"/>
  <c r="M210" i="2"/>
  <c r="L210" i="2"/>
  <c r="J210" i="2"/>
  <c r="I210" i="2"/>
  <c r="H210" i="2"/>
  <c r="G210" i="2"/>
  <c r="F210" i="2"/>
  <c r="E210" i="2"/>
  <c r="X209" i="2"/>
  <c r="W209" i="2"/>
  <c r="U209" i="2"/>
  <c r="T209" i="2"/>
  <c r="S209" i="2"/>
  <c r="R209" i="2"/>
  <c r="Q209" i="2"/>
  <c r="P209" i="2"/>
  <c r="Z209" i="2" s="1"/>
  <c r="O209" i="2"/>
  <c r="N209" i="2"/>
  <c r="M209" i="2"/>
  <c r="L209" i="2"/>
  <c r="V209" i="2" s="1"/>
  <c r="J209" i="2"/>
  <c r="I209" i="2"/>
  <c r="H209" i="2"/>
  <c r="G209" i="2"/>
  <c r="F209" i="2" s="1"/>
  <c r="E209" i="2"/>
  <c r="W208" i="2"/>
  <c r="U208" i="2"/>
  <c r="T208" i="2"/>
  <c r="S208" i="2"/>
  <c r="X208" i="2" s="1"/>
  <c r="R208" i="2"/>
  <c r="Q208" i="2"/>
  <c r="P208" i="2"/>
  <c r="O208" i="2"/>
  <c r="Y208" i="2" s="1"/>
  <c r="N208" i="2"/>
  <c r="M208" i="2"/>
  <c r="L208" i="2"/>
  <c r="J208" i="2"/>
  <c r="I208" i="2"/>
  <c r="H208" i="2"/>
  <c r="G208" i="2"/>
  <c r="F208" i="2"/>
  <c r="E208" i="2"/>
  <c r="X207" i="2"/>
  <c r="V207" i="2"/>
  <c r="U207" i="2"/>
  <c r="Z207" i="2" s="1"/>
  <c r="T207" i="2"/>
  <c r="Y207" i="2" s="1"/>
  <c r="S207" i="2"/>
  <c r="R207" i="2"/>
  <c r="Q207" i="2"/>
  <c r="P207" i="2"/>
  <c r="O207" i="2"/>
  <c r="N207" i="2"/>
  <c r="M207" i="2"/>
  <c r="L207" i="2"/>
  <c r="I207" i="2"/>
  <c r="H207" i="2"/>
  <c r="J207" i="2" s="1"/>
  <c r="G207" i="2"/>
  <c r="E207" i="2"/>
  <c r="Y206" i="2"/>
  <c r="U206" i="2"/>
  <c r="Z206" i="2" s="1"/>
  <c r="T206" i="2"/>
  <c r="S206" i="2"/>
  <c r="R206" i="2"/>
  <c r="Q206" i="2"/>
  <c r="V206" i="2" s="1"/>
  <c r="P206" i="2"/>
  <c r="O206" i="2"/>
  <c r="N206" i="2"/>
  <c r="M206" i="2"/>
  <c r="W206" i="2" s="1"/>
  <c r="L206" i="2"/>
  <c r="I206" i="2"/>
  <c r="H206" i="2"/>
  <c r="J206" i="2" s="1"/>
  <c r="G206" i="2"/>
  <c r="E206" i="2"/>
  <c r="Z205" i="2"/>
  <c r="X205" i="2"/>
  <c r="W205" i="2"/>
  <c r="U205" i="2"/>
  <c r="T205" i="2"/>
  <c r="S205" i="2"/>
  <c r="R205" i="2"/>
  <c r="Q205" i="2"/>
  <c r="P205" i="2"/>
  <c r="O205" i="2"/>
  <c r="N205" i="2"/>
  <c r="M205" i="2"/>
  <c r="L205" i="2"/>
  <c r="V205" i="2" s="1"/>
  <c r="J205" i="2"/>
  <c r="I205" i="2"/>
  <c r="H205" i="2"/>
  <c r="G205" i="2"/>
  <c r="F205" i="2" s="1"/>
  <c r="E205" i="2"/>
  <c r="W204" i="2"/>
  <c r="U204" i="2"/>
  <c r="T204" i="2"/>
  <c r="Y204" i="2" s="1"/>
  <c r="S204" i="2"/>
  <c r="X204" i="2" s="1"/>
  <c r="R204" i="2"/>
  <c r="Q204" i="2"/>
  <c r="P204" i="2"/>
  <c r="Z204" i="2" s="1"/>
  <c r="O204" i="2"/>
  <c r="N204" i="2"/>
  <c r="M204" i="2"/>
  <c r="L204" i="2"/>
  <c r="V204" i="2" s="1"/>
  <c r="J204" i="2"/>
  <c r="I204" i="2"/>
  <c r="H204" i="2"/>
  <c r="G204" i="2"/>
  <c r="F204" i="2" s="1"/>
  <c r="E204" i="2"/>
  <c r="X203" i="2"/>
  <c r="U203" i="2"/>
  <c r="T203" i="2"/>
  <c r="Y203" i="2" s="1"/>
  <c r="S203" i="2"/>
  <c r="R203" i="2"/>
  <c r="Q203" i="2"/>
  <c r="P203" i="2"/>
  <c r="Z203" i="2" s="1"/>
  <c r="O203" i="2"/>
  <c r="N203" i="2"/>
  <c r="M203" i="2"/>
  <c r="L203" i="2"/>
  <c r="V203" i="2" s="1"/>
  <c r="I203" i="2"/>
  <c r="H203" i="2"/>
  <c r="J203" i="2" s="1"/>
  <c r="G203" i="2"/>
  <c r="E203" i="2"/>
  <c r="Y202" i="2"/>
  <c r="V202" i="2"/>
  <c r="U202" i="2"/>
  <c r="Z202" i="2" s="1"/>
  <c r="T202" i="2"/>
  <c r="S202" i="2"/>
  <c r="R202" i="2"/>
  <c r="Q202" i="2"/>
  <c r="P202" i="2"/>
  <c r="O202" i="2"/>
  <c r="N202" i="2"/>
  <c r="X202" i="2" s="1"/>
  <c r="M202" i="2"/>
  <c r="W202" i="2" s="1"/>
  <c r="L202" i="2"/>
  <c r="I202" i="2"/>
  <c r="H202" i="2"/>
  <c r="J202" i="2" s="1"/>
  <c r="G202" i="2"/>
  <c r="E202" i="2"/>
  <c r="Z201" i="2"/>
  <c r="V201" i="2"/>
  <c r="U201" i="2"/>
  <c r="T201" i="2"/>
  <c r="S201" i="2"/>
  <c r="R201" i="2"/>
  <c r="W201" i="2" s="1"/>
  <c r="Q201" i="2"/>
  <c r="P201" i="2"/>
  <c r="O201" i="2"/>
  <c r="N201" i="2"/>
  <c r="X201" i="2" s="1"/>
  <c r="M201" i="2"/>
  <c r="L201" i="2"/>
  <c r="J201" i="2"/>
  <c r="I201" i="2"/>
  <c r="H201" i="2"/>
  <c r="G201" i="2"/>
  <c r="F201" i="2" s="1"/>
  <c r="E201" i="2"/>
  <c r="U200" i="2"/>
  <c r="T200" i="2"/>
  <c r="Y200" i="2" s="1"/>
  <c r="S200" i="2"/>
  <c r="X200" i="2" s="1"/>
  <c r="R200" i="2"/>
  <c r="Q200" i="2"/>
  <c r="P200" i="2"/>
  <c r="O200" i="2"/>
  <c r="N200" i="2"/>
  <c r="M200" i="2"/>
  <c r="W200" i="2" s="1"/>
  <c r="L200" i="2"/>
  <c r="I200" i="2"/>
  <c r="H200" i="2"/>
  <c r="J200" i="2" s="1"/>
  <c r="G200" i="2"/>
  <c r="F200" i="2" s="1"/>
  <c r="E200" i="2"/>
  <c r="X199" i="2"/>
  <c r="U199" i="2"/>
  <c r="Z199" i="2" s="1"/>
  <c r="T199" i="2"/>
  <c r="Y199" i="2" s="1"/>
  <c r="S199" i="2"/>
  <c r="R199" i="2"/>
  <c r="Q199" i="2"/>
  <c r="P199" i="2"/>
  <c r="O199" i="2"/>
  <c r="N199" i="2"/>
  <c r="M199" i="2"/>
  <c r="W199" i="2" s="1"/>
  <c r="L199" i="2"/>
  <c r="V199" i="2" s="1"/>
  <c r="I199" i="2"/>
  <c r="H199" i="2"/>
  <c r="J199" i="2" s="1"/>
  <c r="G199" i="2"/>
  <c r="F199" i="2" s="1"/>
  <c r="E199" i="2"/>
  <c r="W198" i="2"/>
  <c r="V198" i="2"/>
  <c r="U198" i="2"/>
  <c r="Z198" i="2" s="1"/>
  <c r="T198" i="2"/>
  <c r="S198" i="2"/>
  <c r="R198" i="2"/>
  <c r="Q198" i="2"/>
  <c r="P198" i="2"/>
  <c r="O198" i="2"/>
  <c r="Y198" i="2" s="1"/>
  <c r="N198" i="2"/>
  <c r="M198" i="2"/>
  <c r="L198" i="2"/>
  <c r="J198" i="2"/>
  <c r="I198" i="2"/>
  <c r="H198" i="2"/>
  <c r="G198" i="2"/>
  <c r="F198" i="2"/>
  <c r="E198" i="2"/>
  <c r="Z197" i="2"/>
  <c r="W197" i="2"/>
  <c r="V197" i="2"/>
  <c r="U197" i="2"/>
  <c r="T197" i="2"/>
  <c r="S197" i="2"/>
  <c r="R197" i="2"/>
  <c r="Q197" i="2"/>
  <c r="P197" i="2"/>
  <c r="O197" i="2"/>
  <c r="Y197" i="2" s="1"/>
  <c r="N197" i="2"/>
  <c r="X197" i="2" s="1"/>
  <c r="M197" i="2"/>
  <c r="L197" i="2"/>
  <c r="J197" i="2"/>
  <c r="I197" i="2"/>
  <c r="H197" i="2"/>
  <c r="G197" i="2"/>
  <c r="F197" i="2"/>
  <c r="E197" i="2"/>
  <c r="W196" i="2"/>
  <c r="U196" i="2"/>
  <c r="T196" i="2"/>
  <c r="Y196" i="2" s="1"/>
  <c r="S196" i="2"/>
  <c r="X196" i="2" s="1"/>
  <c r="R196" i="2"/>
  <c r="Q196" i="2"/>
  <c r="P196" i="2"/>
  <c r="O196" i="2"/>
  <c r="N196" i="2"/>
  <c r="M196" i="2"/>
  <c r="L196" i="2"/>
  <c r="I196" i="2"/>
  <c r="H196" i="2"/>
  <c r="J196" i="2" s="1"/>
  <c r="G196" i="2"/>
  <c r="F196" i="2" s="1"/>
  <c r="E196" i="2"/>
  <c r="V195" i="2"/>
  <c r="U195" i="2"/>
  <c r="Z195" i="2" s="1"/>
  <c r="T195" i="2"/>
  <c r="Y195" i="2" s="1"/>
  <c r="S195" i="2"/>
  <c r="R195" i="2"/>
  <c r="Q195" i="2"/>
  <c r="P195" i="2"/>
  <c r="O195" i="2"/>
  <c r="N195" i="2"/>
  <c r="X195" i="2" s="1"/>
  <c r="M195" i="2"/>
  <c r="L195" i="2"/>
  <c r="I195" i="2"/>
  <c r="H195" i="2"/>
  <c r="J195" i="2" s="1"/>
  <c r="G195" i="2"/>
  <c r="E195" i="2"/>
  <c r="Y194" i="2"/>
  <c r="W194" i="2"/>
  <c r="V194" i="2"/>
  <c r="U194" i="2"/>
  <c r="Z194" i="2" s="1"/>
  <c r="T194" i="2"/>
  <c r="S194" i="2"/>
  <c r="R194" i="2"/>
  <c r="Q194" i="2"/>
  <c r="P194" i="2"/>
  <c r="O194" i="2"/>
  <c r="N194" i="2"/>
  <c r="M194" i="2"/>
  <c r="L194" i="2"/>
  <c r="J194" i="2"/>
  <c r="I194" i="2"/>
  <c r="H194" i="2"/>
  <c r="G194" i="2"/>
  <c r="F194" i="2"/>
  <c r="E194" i="2"/>
  <c r="X193" i="2"/>
  <c r="W193" i="2"/>
  <c r="U193" i="2"/>
  <c r="T193" i="2"/>
  <c r="S193" i="2"/>
  <c r="R193" i="2"/>
  <c r="Q193" i="2"/>
  <c r="P193" i="2"/>
  <c r="Z193" i="2" s="1"/>
  <c r="O193" i="2"/>
  <c r="N193" i="2"/>
  <c r="M193" i="2"/>
  <c r="L193" i="2"/>
  <c r="V193" i="2" s="1"/>
  <c r="J193" i="2"/>
  <c r="I193" i="2"/>
  <c r="H193" i="2"/>
  <c r="G193" i="2"/>
  <c r="F193" i="2" s="1"/>
  <c r="E193" i="2"/>
  <c r="W192" i="2"/>
  <c r="U192" i="2"/>
  <c r="T192" i="2"/>
  <c r="S192" i="2"/>
  <c r="X192" i="2" s="1"/>
  <c r="R192" i="2"/>
  <c r="Q192" i="2"/>
  <c r="P192" i="2"/>
  <c r="O192" i="2"/>
  <c r="Y192" i="2" s="1"/>
  <c r="N192" i="2"/>
  <c r="M192" i="2"/>
  <c r="L192" i="2"/>
  <c r="J192" i="2"/>
  <c r="I192" i="2"/>
  <c r="H192" i="2"/>
  <c r="G192" i="2"/>
  <c r="F192" i="2"/>
  <c r="E192" i="2"/>
  <c r="X191" i="2"/>
  <c r="V191" i="2"/>
  <c r="U191" i="2"/>
  <c r="Z191" i="2" s="1"/>
  <c r="T191" i="2"/>
  <c r="Y191" i="2" s="1"/>
  <c r="S191" i="2"/>
  <c r="R191" i="2"/>
  <c r="Q191" i="2"/>
  <c r="P191" i="2"/>
  <c r="O191" i="2"/>
  <c r="N191" i="2"/>
  <c r="M191" i="2"/>
  <c r="L191" i="2"/>
  <c r="I191" i="2"/>
  <c r="H191" i="2"/>
  <c r="J191" i="2" s="1"/>
  <c r="G191" i="2"/>
  <c r="E191" i="2"/>
  <c r="Y190" i="2"/>
  <c r="U190" i="2"/>
  <c r="Z190" i="2" s="1"/>
  <c r="T190" i="2"/>
  <c r="S190" i="2"/>
  <c r="R190" i="2"/>
  <c r="Q190" i="2"/>
  <c r="V190" i="2" s="1"/>
  <c r="P190" i="2"/>
  <c r="O190" i="2"/>
  <c r="N190" i="2"/>
  <c r="M190" i="2"/>
  <c r="W190" i="2" s="1"/>
  <c r="L190" i="2"/>
  <c r="I190" i="2"/>
  <c r="H190" i="2"/>
  <c r="J190" i="2" s="1"/>
  <c r="G190" i="2"/>
  <c r="E190" i="2"/>
  <c r="Z189" i="2"/>
  <c r="X189" i="2"/>
  <c r="W189" i="2"/>
  <c r="U189" i="2"/>
  <c r="T189" i="2"/>
  <c r="S189" i="2"/>
  <c r="R189" i="2"/>
  <c r="Q189" i="2"/>
  <c r="P189" i="2"/>
  <c r="O189" i="2"/>
  <c r="N189" i="2"/>
  <c r="M189" i="2"/>
  <c r="L189" i="2"/>
  <c r="V189" i="2" s="1"/>
  <c r="J189" i="2"/>
  <c r="I189" i="2"/>
  <c r="H189" i="2"/>
  <c r="G189" i="2"/>
  <c r="F189" i="2" s="1"/>
  <c r="E189" i="2"/>
  <c r="W188" i="2"/>
  <c r="U188" i="2"/>
  <c r="T188" i="2"/>
  <c r="Y188" i="2" s="1"/>
  <c r="S188" i="2"/>
  <c r="X188" i="2" s="1"/>
  <c r="R188" i="2"/>
  <c r="Q188" i="2"/>
  <c r="P188" i="2"/>
  <c r="Z188" i="2" s="1"/>
  <c r="O188" i="2"/>
  <c r="N188" i="2"/>
  <c r="M188" i="2"/>
  <c r="L188" i="2"/>
  <c r="V188" i="2" s="1"/>
  <c r="J188" i="2"/>
  <c r="I188" i="2"/>
  <c r="H188" i="2"/>
  <c r="G188" i="2"/>
  <c r="F188" i="2" s="1"/>
  <c r="E188" i="2"/>
  <c r="X187" i="2"/>
  <c r="U187" i="2"/>
  <c r="T187" i="2"/>
  <c r="Y187" i="2" s="1"/>
  <c r="S187" i="2"/>
  <c r="R187" i="2"/>
  <c r="Q187" i="2"/>
  <c r="P187" i="2"/>
  <c r="Z187" i="2" s="1"/>
  <c r="O187" i="2"/>
  <c r="N187" i="2"/>
  <c r="M187" i="2"/>
  <c r="L187" i="2"/>
  <c r="V187" i="2" s="1"/>
  <c r="I187" i="2"/>
  <c r="H187" i="2"/>
  <c r="J187" i="2" s="1"/>
  <c r="G187" i="2"/>
  <c r="E187" i="2"/>
  <c r="Y186" i="2"/>
  <c r="V186" i="2"/>
  <c r="U186" i="2"/>
  <c r="Z186" i="2" s="1"/>
  <c r="T186" i="2"/>
  <c r="S186" i="2"/>
  <c r="R186" i="2"/>
  <c r="Q186" i="2"/>
  <c r="P186" i="2"/>
  <c r="O186" i="2"/>
  <c r="N186" i="2"/>
  <c r="X186" i="2" s="1"/>
  <c r="M186" i="2"/>
  <c r="W186" i="2" s="1"/>
  <c r="L186" i="2"/>
  <c r="I186" i="2"/>
  <c r="H186" i="2"/>
  <c r="J186" i="2" s="1"/>
  <c r="G186" i="2"/>
  <c r="E186" i="2"/>
  <c r="Z185" i="2"/>
  <c r="V185" i="2"/>
  <c r="U185" i="2"/>
  <c r="T185" i="2"/>
  <c r="S185" i="2"/>
  <c r="R185" i="2"/>
  <c r="W185" i="2" s="1"/>
  <c r="Q185" i="2"/>
  <c r="P185" i="2"/>
  <c r="O185" i="2"/>
  <c r="N185" i="2"/>
  <c r="X185" i="2" s="1"/>
  <c r="M185" i="2"/>
  <c r="L185" i="2"/>
  <c r="J185" i="2"/>
  <c r="I185" i="2"/>
  <c r="H185" i="2"/>
  <c r="G185" i="2"/>
  <c r="F185" i="2" s="1"/>
  <c r="E185" i="2"/>
  <c r="U184" i="2"/>
  <c r="T184" i="2"/>
  <c r="Y184" i="2" s="1"/>
  <c r="S184" i="2"/>
  <c r="X184" i="2" s="1"/>
  <c r="R184" i="2"/>
  <c r="Q184" i="2"/>
  <c r="P184" i="2"/>
  <c r="O184" i="2"/>
  <c r="N184" i="2"/>
  <c r="M184" i="2"/>
  <c r="W184" i="2" s="1"/>
  <c r="L184" i="2"/>
  <c r="I184" i="2"/>
  <c r="H184" i="2"/>
  <c r="J184" i="2" s="1"/>
  <c r="G184" i="2"/>
  <c r="F184" i="2" s="1"/>
  <c r="E184" i="2"/>
  <c r="X183" i="2"/>
  <c r="U183" i="2"/>
  <c r="Z183" i="2" s="1"/>
  <c r="T183" i="2"/>
  <c r="Y183" i="2" s="1"/>
  <c r="S183" i="2"/>
  <c r="R183" i="2"/>
  <c r="Q183" i="2"/>
  <c r="P183" i="2"/>
  <c r="O183" i="2"/>
  <c r="N183" i="2"/>
  <c r="M183" i="2"/>
  <c r="W183" i="2" s="1"/>
  <c r="L183" i="2"/>
  <c r="V183" i="2" s="1"/>
  <c r="I183" i="2"/>
  <c r="H183" i="2"/>
  <c r="J183" i="2" s="1"/>
  <c r="G183" i="2"/>
  <c r="F183" i="2" s="1"/>
  <c r="E183" i="2"/>
  <c r="W182" i="2"/>
  <c r="V182" i="2"/>
  <c r="U182" i="2"/>
  <c r="Z182" i="2" s="1"/>
  <c r="T182" i="2"/>
  <c r="S182" i="2"/>
  <c r="R182" i="2"/>
  <c r="Q182" i="2"/>
  <c r="P182" i="2"/>
  <c r="O182" i="2"/>
  <c r="Y182" i="2" s="1"/>
  <c r="N182" i="2"/>
  <c r="M182" i="2"/>
  <c r="L182" i="2"/>
  <c r="J182" i="2"/>
  <c r="I182" i="2"/>
  <c r="H182" i="2"/>
  <c r="G182" i="2"/>
  <c r="F182" i="2"/>
  <c r="E182" i="2"/>
  <c r="Z181" i="2"/>
  <c r="W181" i="2"/>
  <c r="V181" i="2"/>
  <c r="U181" i="2"/>
  <c r="T181" i="2"/>
  <c r="S181" i="2"/>
  <c r="R181" i="2"/>
  <c r="Q181" i="2"/>
  <c r="P181" i="2"/>
  <c r="O181" i="2"/>
  <c r="Y181" i="2" s="1"/>
  <c r="N181" i="2"/>
  <c r="X181" i="2" s="1"/>
  <c r="M181" i="2"/>
  <c r="L181" i="2"/>
  <c r="J181" i="2"/>
  <c r="I181" i="2"/>
  <c r="H181" i="2"/>
  <c r="G181" i="2"/>
  <c r="F181" i="2"/>
  <c r="E181" i="2"/>
  <c r="W180" i="2"/>
  <c r="U180" i="2"/>
  <c r="T180" i="2"/>
  <c r="Y180" i="2" s="1"/>
  <c r="S180" i="2"/>
  <c r="X180" i="2" s="1"/>
  <c r="R180" i="2"/>
  <c r="Q180" i="2"/>
  <c r="P180" i="2"/>
  <c r="O180" i="2"/>
  <c r="N180" i="2"/>
  <c r="M180" i="2"/>
  <c r="L180" i="2"/>
  <c r="I180" i="2"/>
  <c r="H180" i="2"/>
  <c r="J180" i="2" s="1"/>
  <c r="G180" i="2"/>
  <c r="F180" i="2" s="1"/>
  <c r="E180" i="2"/>
  <c r="V179" i="2"/>
  <c r="U179" i="2"/>
  <c r="Z179" i="2" s="1"/>
  <c r="T179" i="2"/>
  <c r="Y179" i="2" s="1"/>
  <c r="S179" i="2"/>
  <c r="R179" i="2"/>
  <c r="Q179" i="2"/>
  <c r="P179" i="2"/>
  <c r="O179" i="2"/>
  <c r="N179" i="2"/>
  <c r="X179" i="2" s="1"/>
  <c r="M179" i="2"/>
  <c r="L179" i="2"/>
  <c r="I179" i="2"/>
  <c r="H179" i="2"/>
  <c r="J179" i="2" s="1"/>
  <c r="G179" i="2"/>
  <c r="E179" i="2"/>
  <c r="Y178" i="2"/>
  <c r="W178" i="2"/>
  <c r="V178" i="2"/>
  <c r="U178" i="2"/>
  <c r="Z178" i="2" s="1"/>
  <c r="T178" i="2"/>
  <c r="S178" i="2"/>
  <c r="R178" i="2"/>
  <c r="Q178" i="2"/>
  <c r="P178" i="2"/>
  <c r="O178" i="2"/>
  <c r="N178" i="2"/>
  <c r="M178" i="2"/>
  <c r="L178" i="2"/>
  <c r="J178" i="2"/>
  <c r="I178" i="2"/>
  <c r="H178" i="2"/>
  <c r="G178" i="2"/>
  <c r="F178" i="2"/>
  <c r="E178" i="2"/>
  <c r="X177" i="2"/>
  <c r="W177" i="2"/>
  <c r="U177" i="2"/>
  <c r="T177" i="2"/>
  <c r="S177" i="2"/>
  <c r="R177" i="2"/>
  <c r="Q177" i="2"/>
  <c r="P177" i="2"/>
  <c r="Z177" i="2" s="1"/>
  <c r="O177" i="2"/>
  <c r="N177" i="2"/>
  <c r="M177" i="2"/>
  <c r="L177" i="2"/>
  <c r="V177" i="2" s="1"/>
  <c r="J177" i="2"/>
  <c r="I177" i="2"/>
  <c r="H177" i="2"/>
  <c r="G177" i="2"/>
  <c r="F177" i="2" s="1"/>
  <c r="E177" i="2"/>
  <c r="W176" i="2"/>
  <c r="U176" i="2"/>
  <c r="T176" i="2"/>
  <c r="S176" i="2"/>
  <c r="X176" i="2" s="1"/>
  <c r="R176" i="2"/>
  <c r="Q176" i="2"/>
  <c r="P176" i="2"/>
  <c r="O176" i="2"/>
  <c r="Y176" i="2" s="1"/>
  <c r="N176" i="2"/>
  <c r="M176" i="2"/>
  <c r="L176" i="2"/>
  <c r="J176" i="2"/>
  <c r="I176" i="2"/>
  <c r="H176" i="2"/>
  <c r="G176" i="2"/>
  <c r="F176" i="2"/>
  <c r="E176" i="2"/>
  <c r="X175" i="2"/>
  <c r="V175" i="2"/>
  <c r="U175" i="2"/>
  <c r="Z175" i="2" s="1"/>
  <c r="T175" i="2"/>
  <c r="Y175" i="2" s="1"/>
  <c r="S175" i="2"/>
  <c r="R175" i="2"/>
  <c r="Q175" i="2"/>
  <c r="P175" i="2"/>
  <c r="O175" i="2"/>
  <c r="N175" i="2"/>
  <c r="M175" i="2"/>
  <c r="L175" i="2"/>
  <c r="I175" i="2"/>
  <c r="H175" i="2"/>
  <c r="J175" i="2" s="1"/>
  <c r="G175" i="2"/>
  <c r="E175" i="2"/>
  <c r="Y174" i="2"/>
  <c r="U174" i="2"/>
  <c r="Z174" i="2" s="1"/>
  <c r="T174" i="2"/>
  <c r="S174" i="2"/>
  <c r="R174" i="2"/>
  <c r="Q174" i="2"/>
  <c r="V174" i="2" s="1"/>
  <c r="P174" i="2"/>
  <c r="O174" i="2"/>
  <c r="N174" i="2"/>
  <c r="M174" i="2"/>
  <c r="W174" i="2" s="1"/>
  <c r="L174" i="2"/>
  <c r="I174" i="2"/>
  <c r="H174" i="2"/>
  <c r="J174" i="2" s="1"/>
  <c r="G174" i="2"/>
  <c r="E174" i="2"/>
  <c r="Z173" i="2"/>
  <c r="X173" i="2"/>
  <c r="W173" i="2"/>
  <c r="U173" i="2"/>
  <c r="T173" i="2"/>
  <c r="S173" i="2"/>
  <c r="R173" i="2"/>
  <c r="Q173" i="2"/>
  <c r="P173" i="2"/>
  <c r="O173" i="2"/>
  <c r="N173" i="2"/>
  <c r="M173" i="2"/>
  <c r="L173" i="2"/>
  <c r="V173" i="2" s="1"/>
  <c r="J173" i="2"/>
  <c r="I173" i="2"/>
  <c r="H173" i="2"/>
  <c r="G173" i="2"/>
  <c r="F173" i="2" s="1"/>
  <c r="E173" i="2"/>
  <c r="W172" i="2"/>
  <c r="U172" i="2"/>
  <c r="T172" i="2"/>
  <c r="Y172" i="2" s="1"/>
  <c r="S172" i="2"/>
  <c r="X172" i="2" s="1"/>
  <c r="R172" i="2"/>
  <c r="Q172" i="2"/>
  <c r="P172" i="2"/>
  <c r="Z172" i="2" s="1"/>
  <c r="O172" i="2"/>
  <c r="N172" i="2"/>
  <c r="M172" i="2"/>
  <c r="L172" i="2"/>
  <c r="V172" i="2" s="1"/>
  <c r="J172" i="2"/>
  <c r="I172" i="2"/>
  <c r="H172" i="2"/>
  <c r="G172" i="2"/>
  <c r="F172" i="2" s="1"/>
  <c r="E172" i="2"/>
  <c r="X171" i="2"/>
  <c r="U171" i="2"/>
  <c r="T171" i="2"/>
  <c r="Y171" i="2" s="1"/>
  <c r="S171" i="2"/>
  <c r="R171" i="2"/>
  <c r="Q171" i="2"/>
  <c r="P171" i="2"/>
  <c r="Z171" i="2" s="1"/>
  <c r="O171" i="2"/>
  <c r="N171" i="2"/>
  <c r="M171" i="2"/>
  <c r="L171" i="2"/>
  <c r="V171" i="2" s="1"/>
  <c r="I171" i="2"/>
  <c r="H171" i="2"/>
  <c r="J171" i="2" s="1"/>
  <c r="G171" i="2"/>
  <c r="E171" i="2"/>
  <c r="Y170" i="2"/>
  <c r="V170" i="2"/>
  <c r="U170" i="2"/>
  <c r="Z170" i="2" s="1"/>
  <c r="T170" i="2"/>
  <c r="S170" i="2"/>
  <c r="R170" i="2"/>
  <c r="Q170" i="2"/>
  <c r="P170" i="2"/>
  <c r="O170" i="2"/>
  <c r="N170" i="2"/>
  <c r="X170" i="2" s="1"/>
  <c r="M170" i="2"/>
  <c r="W170" i="2" s="1"/>
  <c r="L170" i="2"/>
  <c r="I170" i="2"/>
  <c r="H170" i="2"/>
  <c r="J170" i="2" s="1"/>
  <c r="G170" i="2"/>
  <c r="E170" i="2"/>
  <c r="Z169" i="2"/>
  <c r="V169" i="2"/>
  <c r="U169" i="2"/>
  <c r="T169" i="2"/>
  <c r="S169" i="2"/>
  <c r="R169" i="2"/>
  <c r="Q169" i="2"/>
  <c r="P169" i="2"/>
  <c r="O169" i="2"/>
  <c r="N169" i="2"/>
  <c r="X169" i="2" s="1"/>
  <c r="M169" i="2"/>
  <c r="W169" i="2" s="1"/>
  <c r="L169" i="2"/>
  <c r="I169" i="2"/>
  <c r="H169" i="2"/>
  <c r="J169" i="2" s="1"/>
  <c r="G169" i="2"/>
  <c r="F169" i="2" s="1"/>
  <c r="E169" i="2"/>
  <c r="Z168" i="2"/>
  <c r="W168" i="2"/>
  <c r="V168" i="2"/>
  <c r="U168" i="2"/>
  <c r="T168" i="2"/>
  <c r="S168" i="2"/>
  <c r="R168" i="2"/>
  <c r="Q168" i="2"/>
  <c r="P168" i="2"/>
  <c r="O168" i="2"/>
  <c r="Y168" i="2" s="1"/>
  <c r="N168" i="2"/>
  <c r="X168" i="2" s="1"/>
  <c r="M168" i="2"/>
  <c r="L168" i="2"/>
  <c r="J168" i="2"/>
  <c r="I168" i="2"/>
  <c r="H168" i="2"/>
  <c r="G168" i="2"/>
  <c r="F168" i="2"/>
  <c r="E168" i="2"/>
  <c r="X167" i="2"/>
  <c r="W167" i="2"/>
  <c r="U167" i="2"/>
  <c r="T167" i="2"/>
  <c r="S167" i="2"/>
  <c r="R167" i="2"/>
  <c r="Q167" i="2"/>
  <c r="P167" i="2"/>
  <c r="Z167" i="2" s="1"/>
  <c r="O167" i="2"/>
  <c r="Y167" i="2" s="1"/>
  <c r="N167" i="2"/>
  <c r="M167" i="2"/>
  <c r="L167" i="2"/>
  <c r="V167" i="2" s="1"/>
  <c r="J167" i="2"/>
  <c r="I167" i="2"/>
  <c r="H167" i="2"/>
  <c r="G167" i="2"/>
  <c r="F167" i="2" s="1"/>
  <c r="E167" i="2"/>
  <c r="Y166" i="2"/>
  <c r="X166" i="2"/>
  <c r="U166" i="2"/>
  <c r="T166" i="2"/>
  <c r="S166" i="2"/>
  <c r="R166" i="2"/>
  <c r="Q166" i="2"/>
  <c r="P166" i="2"/>
  <c r="Z166" i="2" s="1"/>
  <c r="O166" i="2"/>
  <c r="N166" i="2"/>
  <c r="M166" i="2"/>
  <c r="W166" i="2" s="1"/>
  <c r="L166" i="2"/>
  <c r="V166" i="2" s="1"/>
  <c r="I166" i="2"/>
  <c r="H166" i="2"/>
  <c r="J166" i="2" s="1"/>
  <c r="G166" i="2"/>
  <c r="F166" i="2" s="1"/>
  <c r="E166" i="2"/>
  <c r="Z165" i="2"/>
  <c r="Y165" i="2"/>
  <c r="V165" i="2"/>
  <c r="U165" i="2"/>
  <c r="T165" i="2"/>
  <c r="S165" i="2"/>
  <c r="R165" i="2"/>
  <c r="Q165" i="2"/>
  <c r="P165" i="2"/>
  <c r="O165" i="2"/>
  <c r="N165" i="2"/>
  <c r="X165" i="2" s="1"/>
  <c r="M165" i="2"/>
  <c r="W165" i="2" s="1"/>
  <c r="L165" i="2"/>
  <c r="I165" i="2"/>
  <c r="H165" i="2"/>
  <c r="J165" i="2" s="1"/>
  <c r="G165" i="2"/>
  <c r="F165" i="2" s="1"/>
  <c r="E165" i="2"/>
  <c r="Z164" i="2"/>
  <c r="W164" i="2"/>
  <c r="V164" i="2"/>
  <c r="U164" i="2"/>
  <c r="T164" i="2"/>
  <c r="S164" i="2"/>
  <c r="R164" i="2"/>
  <c r="Q164" i="2"/>
  <c r="P164" i="2"/>
  <c r="O164" i="2"/>
  <c r="Y164" i="2" s="1"/>
  <c r="N164" i="2"/>
  <c r="X164" i="2" s="1"/>
  <c r="M164" i="2"/>
  <c r="L164" i="2"/>
  <c r="J164" i="2"/>
  <c r="I164" i="2"/>
  <c r="H164" i="2"/>
  <c r="G164" i="2"/>
  <c r="F164" i="2"/>
  <c r="E164" i="2"/>
  <c r="X163" i="2"/>
  <c r="W163" i="2"/>
  <c r="U163" i="2"/>
  <c r="T163" i="2"/>
  <c r="S163" i="2"/>
  <c r="R163" i="2"/>
  <c r="Q163" i="2"/>
  <c r="P163" i="2"/>
  <c r="Z163" i="2" s="1"/>
  <c r="O163" i="2"/>
  <c r="Y163" i="2" s="1"/>
  <c r="N163" i="2"/>
  <c r="M163" i="2"/>
  <c r="L163" i="2"/>
  <c r="V163" i="2" s="1"/>
  <c r="J163" i="2"/>
  <c r="I163" i="2"/>
  <c r="H163" i="2"/>
  <c r="G163" i="2"/>
  <c r="F163" i="2" s="1"/>
  <c r="E163" i="2"/>
  <c r="Y162" i="2"/>
  <c r="X162" i="2"/>
  <c r="U162" i="2"/>
  <c r="T162" i="2"/>
  <c r="S162" i="2"/>
  <c r="R162" i="2"/>
  <c r="Q162" i="2"/>
  <c r="P162" i="2"/>
  <c r="Z162" i="2" s="1"/>
  <c r="O162" i="2"/>
  <c r="N162" i="2"/>
  <c r="M162" i="2"/>
  <c r="W162" i="2" s="1"/>
  <c r="L162" i="2"/>
  <c r="V162" i="2" s="1"/>
  <c r="I162" i="2"/>
  <c r="H162" i="2"/>
  <c r="J162" i="2" s="1"/>
  <c r="G162" i="2"/>
  <c r="F162" i="2" s="1"/>
  <c r="E162" i="2"/>
  <c r="Z161" i="2"/>
  <c r="Y161" i="2"/>
  <c r="V161" i="2"/>
  <c r="U161" i="2"/>
  <c r="T161" i="2"/>
  <c r="S161" i="2"/>
  <c r="R161" i="2"/>
  <c r="Q161" i="2"/>
  <c r="P161" i="2"/>
  <c r="O161" i="2"/>
  <c r="N161" i="2"/>
  <c r="X161" i="2" s="1"/>
  <c r="M161" i="2"/>
  <c r="W161" i="2" s="1"/>
  <c r="L161" i="2"/>
  <c r="I161" i="2"/>
  <c r="H161" i="2"/>
  <c r="J161" i="2" s="1"/>
  <c r="G161" i="2"/>
  <c r="F161" i="2" s="1"/>
  <c r="E161" i="2"/>
  <c r="Z160" i="2"/>
  <c r="W160" i="2"/>
  <c r="V160" i="2"/>
  <c r="U160" i="2"/>
  <c r="T160" i="2"/>
  <c r="S160" i="2"/>
  <c r="R160" i="2"/>
  <c r="Q160" i="2"/>
  <c r="P160" i="2"/>
  <c r="O160" i="2"/>
  <c r="Y160" i="2" s="1"/>
  <c r="N160" i="2"/>
  <c r="X160" i="2" s="1"/>
  <c r="M160" i="2"/>
  <c r="L160" i="2"/>
  <c r="J160" i="2"/>
  <c r="I160" i="2"/>
  <c r="H160" i="2"/>
  <c r="G160" i="2"/>
  <c r="F160" i="2"/>
  <c r="E160" i="2"/>
  <c r="X159" i="2"/>
  <c r="W159" i="2"/>
  <c r="U159" i="2"/>
  <c r="T159" i="2"/>
  <c r="S159" i="2"/>
  <c r="R159" i="2"/>
  <c r="Q159" i="2"/>
  <c r="P159" i="2"/>
  <c r="Z159" i="2" s="1"/>
  <c r="O159" i="2"/>
  <c r="Y159" i="2" s="1"/>
  <c r="N159" i="2"/>
  <c r="M159" i="2"/>
  <c r="L159" i="2"/>
  <c r="V159" i="2" s="1"/>
  <c r="J159" i="2"/>
  <c r="I159" i="2"/>
  <c r="H159" i="2"/>
  <c r="G159" i="2"/>
  <c r="F159" i="2" s="1"/>
  <c r="E159" i="2"/>
  <c r="Y158" i="2"/>
  <c r="X158" i="2"/>
  <c r="U158" i="2"/>
  <c r="T158" i="2"/>
  <c r="S158" i="2"/>
  <c r="R158" i="2"/>
  <c r="Q158" i="2"/>
  <c r="P158" i="2"/>
  <c r="Z158" i="2" s="1"/>
  <c r="O158" i="2"/>
  <c r="N158" i="2"/>
  <c r="M158" i="2"/>
  <c r="W158" i="2" s="1"/>
  <c r="L158" i="2"/>
  <c r="V158" i="2" s="1"/>
  <c r="I158" i="2"/>
  <c r="H158" i="2"/>
  <c r="J158" i="2" s="1"/>
  <c r="G158" i="2"/>
  <c r="F158" i="2" s="1"/>
  <c r="E158" i="2"/>
  <c r="Z157" i="2"/>
  <c r="Y157" i="2"/>
  <c r="V157" i="2"/>
  <c r="U157" i="2"/>
  <c r="T157" i="2"/>
  <c r="S157" i="2"/>
  <c r="R157" i="2"/>
  <c r="Q157" i="2"/>
  <c r="P157" i="2"/>
  <c r="O157" i="2"/>
  <c r="N157" i="2"/>
  <c r="X157" i="2" s="1"/>
  <c r="M157" i="2"/>
  <c r="W157" i="2" s="1"/>
  <c r="L157" i="2"/>
  <c r="I157" i="2"/>
  <c r="H157" i="2"/>
  <c r="J157" i="2" s="1"/>
  <c r="G157" i="2"/>
  <c r="F157" i="2" s="1"/>
  <c r="E157" i="2"/>
  <c r="Z156" i="2"/>
  <c r="W156" i="2"/>
  <c r="V156" i="2"/>
  <c r="U156" i="2"/>
  <c r="T156" i="2"/>
  <c r="S156" i="2"/>
  <c r="R156" i="2"/>
  <c r="Q156" i="2"/>
  <c r="P156" i="2"/>
  <c r="O156" i="2"/>
  <c r="Y156" i="2" s="1"/>
  <c r="N156" i="2"/>
  <c r="X156" i="2" s="1"/>
  <c r="M156" i="2"/>
  <c r="L156" i="2"/>
  <c r="J156" i="2"/>
  <c r="I156" i="2"/>
  <c r="H156" i="2"/>
  <c r="G156" i="2"/>
  <c r="F156" i="2"/>
  <c r="E156" i="2"/>
  <c r="X155" i="2"/>
  <c r="W155" i="2"/>
  <c r="U155" i="2"/>
  <c r="T155" i="2"/>
  <c r="S155" i="2"/>
  <c r="R155" i="2"/>
  <c r="Q155" i="2"/>
  <c r="P155" i="2"/>
  <c r="Z155" i="2" s="1"/>
  <c r="O155" i="2"/>
  <c r="Y155" i="2" s="1"/>
  <c r="N155" i="2"/>
  <c r="M155" i="2"/>
  <c r="L155" i="2"/>
  <c r="V155" i="2" s="1"/>
  <c r="J155" i="2"/>
  <c r="I155" i="2"/>
  <c r="H155" i="2"/>
  <c r="G155" i="2"/>
  <c r="F155" i="2" s="1"/>
  <c r="E155" i="2"/>
  <c r="Y154" i="2"/>
  <c r="X154" i="2"/>
  <c r="U154" i="2"/>
  <c r="T154" i="2"/>
  <c r="S154" i="2"/>
  <c r="R154" i="2"/>
  <c r="Q154" i="2"/>
  <c r="P154" i="2"/>
  <c r="Z154" i="2" s="1"/>
  <c r="O154" i="2"/>
  <c r="N154" i="2"/>
  <c r="M154" i="2"/>
  <c r="W154" i="2" s="1"/>
  <c r="L154" i="2"/>
  <c r="V154" i="2" s="1"/>
  <c r="I154" i="2"/>
  <c r="H154" i="2"/>
  <c r="J154" i="2" s="1"/>
  <c r="G154" i="2"/>
  <c r="F154" i="2" s="1"/>
  <c r="E154" i="2"/>
  <c r="Z153" i="2"/>
  <c r="Y153" i="2"/>
  <c r="V153" i="2"/>
  <c r="U153" i="2"/>
  <c r="T153" i="2"/>
  <c r="S153" i="2"/>
  <c r="R153" i="2"/>
  <c r="Q153" i="2"/>
  <c r="P153" i="2"/>
  <c r="O153" i="2"/>
  <c r="N153" i="2"/>
  <c r="X153" i="2" s="1"/>
  <c r="M153" i="2"/>
  <c r="W153" i="2" s="1"/>
  <c r="L153" i="2"/>
  <c r="I153" i="2"/>
  <c r="H153" i="2"/>
  <c r="J153" i="2" s="1"/>
  <c r="G153" i="2"/>
  <c r="F153" i="2" s="1"/>
  <c r="E153" i="2"/>
  <c r="Z152" i="2"/>
  <c r="W152" i="2"/>
  <c r="V152" i="2"/>
  <c r="U152" i="2"/>
  <c r="T152" i="2"/>
  <c r="S152" i="2"/>
  <c r="R152" i="2"/>
  <c r="Q152" i="2"/>
  <c r="P152" i="2"/>
  <c r="O152" i="2"/>
  <c r="Y152" i="2" s="1"/>
  <c r="N152" i="2"/>
  <c r="X152" i="2" s="1"/>
  <c r="M152" i="2"/>
  <c r="L152" i="2"/>
  <c r="J152" i="2"/>
  <c r="I152" i="2"/>
  <c r="H152" i="2"/>
  <c r="G152" i="2"/>
  <c r="F152" i="2"/>
  <c r="E152" i="2"/>
  <c r="X151" i="2"/>
  <c r="W151" i="2"/>
  <c r="U151" i="2"/>
  <c r="T151" i="2"/>
  <c r="S151" i="2"/>
  <c r="R151" i="2"/>
  <c r="Q151" i="2"/>
  <c r="P151" i="2"/>
  <c r="Z151" i="2" s="1"/>
  <c r="O151" i="2"/>
  <c r="Y151" i="2" s="1"/>
  <c r="N151" i="2"/>
  <c r="M151" i="2"/>
  <c r="L151" i="2"/>
  <c r="V151" i="2" s="1"/>
  <c r="J151" i="2"/>
  <c r="I151" i="2"/>
  <c r="H151" i="2"/>
  <c r="G151" i="2"/>
  <c r="F151" i="2" s="1"/>
  <c r="E151" i="2"/>
  <c r="Y150" i="2"/>
  <c r="X150" i="2"/>
  <c r="U150" i="2"/>
  <c r="T150" i="2"/>
  <c r="S150" i="2"/>
  <c r="R150" i="2"/>
  <c r="Q150" i="2"/>
  <c r="P150" i="2"/>
  <c r="Z150" i="2" s="1"/>
  <c r="O150" i="2"/>
  <c r="N150" i="2"/>
  <c r="M150" i="2"/>
  <c r="W150" i="2" s="1"/>
  <c r="L150" i="2"/>
  <c r="V150" i="2" s="1"/>
  <c r="I150" i="2"/>
  <c r="H150" i="2"/>
  <c r="J150" i="2" s="1"/>
  <c r="G150" i="2"/>
  <c r="F150" i="2" s="1"/>
  <c r="E150" i="2"/>
  <c r="Z149" i="2"/>
  <c r="Y149" i="2"/>
  <c r="V149" i="2"/>
  <c r="U149" i="2"/>
  <c r="T149" i="2"/>
  <c r="S149" i="2"/>
  <c r="R149" i="2"/>
  <c r="Q149" i="2"/>
  <c r="P149" i="2"/>
  <c r="O149" i="2"/>
  <c r="N149" i="2"/>
  <c r="X149" i="2" s="1"/>
  <c r="M149" i="2"/>
  <c r="W149" i="2" s="1"/>
  <c r="L149" i="2"/>
  <c r="I149" i="2"/>
  <c r="H149" i="2"/>
  <c r="J149" i="2" s="1"/>
  <c r="G149" i="2"/>
  <c r="F149" i="2" s="1"/>
  <c r="E149" i="2"/>
  <c r="Z148" i="2"/>
  <c r="W148" i="2"/>
  <c r="V148" i="2"/>
  <c r="U148" i="2"/>
  <c r="T148" i="2"/>
  <c r="S148" i="2"/>
  <c r="R148" i="2"/>
  <c r="Q148" i="2"/>
  <c r="P148" i="2"/>
  <c r="O148" i="2"/>
  <c r="Y148" i="2" s="1"/>
  <c r="N148" i="2"/>
  <c r="X148" i="2" s="1"/>
  <c r="M148" i="2"/>
  <c r="L148" i="2"/>
  <c r="J148" i="2"/>
  <c r="I148" i="2"/>
  <c r="H148" i="2"/>
  <c r="G148" i="2"/>
  <c r="F148" i="2"/>
  <c r="E148" i="2"/>
  <c r="X147" i="2"/>
  <c r="W147" i="2"/>
  <c r="U147" i="2"/>
  <c r="T147" i="2"/>
  <c r="S147" i="2"/>
  <c r="R147" i="2"/>
  <c r="Q147" i="2"/>
  <c r="P147" i="2"/>
  <c r="Z147" i="2" s="1"/>
  <c r="O147" i="2"/>
  <c r="Y147" i="2" s="1"/>
  <c r="N147" i="2"/>
  <c r="M147" i="2"/>
  <c r="L147" i="2"/>
  <c r="V147" i="2" s="1"/>
  <c r="J147" i="2"/>
  <c r="I147" i="2"/>
  <c r="H147" i="2"/>
  <c r="G147" i="2"/>
  <c r="F147" i="2" s="1"/>
  <c r="E147" i="2"/>
  <c r="Y146" i="2"/>
  <c r="X146" i="2"/>
  <c r="U146" i="2"/>
  <c r="T146" i="2"/>
  <c r="S146" i="2"/>
  <c r="R146" i="2"/>
  <c r="Q146" i="2"/>
  <c r="P146" i="2"/>
  <c r="Z146" i="2" s="1"/>
  <c r="O146" i="2"/>
  <c r="N146" i="2"/>
  <c r="M146" i="2"/>
  <c r="W146" i="2" s="1"/>
  <c r="L146" i="2"/>
  <c r="V146" i="2" s="1"/>
  <c r="I146" i="2"/>
  <c r="H146" i="2"/>
  <c r="J146" i="2" s="1"/>
  <c r="G146" i="2"/>
  <c r="F146" i="2" s="1"/>
  <c r="E146" i="2"/>
  <c r="Z145" i="2"/>
  <c r="Y145" i="2"/>
  <c r="V145" i="2"/>
  <c r="U145" i="2"/>
  <c r="T145" i="2"/>
  <c r="S145" i="2"/>
  <c r="R145" i="2"/>
  <c r="Q145" i="2"/>
  <c r="P145" i="2"/>
  <c r="O145" i="2"/>
  <c r="N145" i="2"/>
  <c r="X145" i="2" s="1"/>
  <c r="M145" i="2"/>
  <c r="W145" i="2" s="1"/>
  <c r="L145" i="2"/>
  <c r="I145" i="2"/>
  <c r="H145" i="2"/>
  <c r="J145" i="2" s="1"/>
  <c r="G145" i="2"/>
  <c r="F145" i="2" s="1"/>
  <c r="E145" i="2"/>
  <c r="Z144" i="2"/>
  <c r="W144" i="2"/>
  <c r="V144" i="2"/>
  <c r="U144" i="2"/>
  <c r="T144" i="2"/>
  <c r="S144" i="2"/>
  <c r="R144" i="2"/>
  <c r="Q144" i="2"/>
  <c r="P144" i="2"/>
  <c r="O144" i="2"/>
  <c r="Y144" i="2" s="1"/>
  <c r="N144" i="2"/>
  <c r="X144" i="2" s="1"/>
  <c r="M144" i="2"/>
  <c r="L144" i="2"/>
  <c r="J144" i="2"/>
  <c r="I144" i="2"/>
  <c r="H144" i="2"/>
  <c r="G144" i="2"/>
  <c r="F144" i="2"/>
  <c r="E144" i="2"/>
  <c r="X143" i="2"/>
  <c r="W143" i="2"/>
  <c r="U143" i="2"/>
  <c r="T143" i="2"/>
  <c r="S143" i="2"/>
  <c r="R143" i="2"/>
  <c r="Q143" i="2"/>
  <c r="P143" i="2"/>
  <c r="Z143" i="2" s="1"/>
  <c r="O143" i="2"/>
  <c r="Y143" i="2" s="1"/>
  <c r="N143" i="2"/>
  <c r="M143" i="2"/>
  <c r="L143" i="2"/>
  <c r="V143" i="2" s="1"/>
  <c r="J143" i="2"/>
  <c r="I143" i="2"/>
  <c r="H143" i="2"/>
  <c r="G143" i="2"/>
  <c r="F143" i="2" s="1"/>
  <c r="E143" i="2"/>
  <c r="Y142" i="2"/>
  <c r="X142" i="2"/>
  <c r="U142" i="2"/>
  <c r="T142" i="2"/>
  <c r="S142" i="2"/>
  <c r="R142" i="2"/>
  <c r="Q142" i="2"/>
  <c r="P142" i="2"/>
  <c r="Z142" i="2" s="1"/>
  <c r="O142" i="2"/>
  <c r="N142" i="2"/>
  <c r="M142" i="2"/>
  <c r="W142" i="2" s="1"/>
  <c r="L142" i="2"/>
  <c r="V142" i="2" s="1"/>
  <c r="I142" i="2"/>
  <c r="H142" i="2"/>
  <c r="J142" i="2" s="1"/>
  <c r="G142" i="2"/>
  <c r="F142" i="2" s="1"/>
  <c r="E142" i="2"/>
  <c r="Z141" i="2"/>
  <c r="Y141" i="2"/>
  <c r="V141" i="2"/>
  <c r="U141" i="2"/>
  <c r="T141" i="2"/>
  <c r="S141" i="2"/>
  <c r="R141" i="2"/>
  <c r="Q141" i="2"/>
  <c r="P141" i="2"/>
  <c r="O141" i="2"/>
  <c r="N141" i="2"/>
  <c r="X141" i="2" s="1"/>
  <c r="M141" i="2"/>
  <c r="W141" i="2" s="1"/>
  <c r="L141" i="2"/>
  <c r="I141" i="2"/>
  <c r="H141" i="2"/>
  <c r="J141" i="2" s="1"/>
  <c r="G141" i="2"/>
  <c r="F141" i="2" s="1"/>
  <c r="E141" i="2"/>
  <c r="Z140" i="2"/>
  <c r="W140" i="2"/>
  <c r="V140" i="2"/>
  <c r="U140" i="2"/>
  <c r="T140" i="2"/>
  <c r="S140" i="2"/>
  <c r="R140" i="2"/>
  <c r="Q140" i="2"/>
  <c r="P140" i="2"/>
  <c r="O140" i="2"/>
  <c r="Y140" i="2" s="1"/>
  <c r="N140" i="2"/>
  <c r="X140" i="2" s="1"/>
  <c r="M140" i="2"/>
  <c r="L140" i="2"/>
  <c r="J140" i="2"/>
  <c r="I140" i="2"/>
  <c r="H140" i="2"/>
  <c r="G140" i="2"/>
  <c r="F140" i="2"/>
  <c r="E140" i="2"/>
  <c r="X139" i="2"/>
  <c r="W139" i="2"/>
  <c r="U139" i="2"/>
  <c r="T139" i="2"/>
  <c r="S139" i="2"/>
  <c r="R139" i="2"/>
  <c r="Q139" i="2"/>
  <c r="P139" i="2"/>
  <c r="Z139" i="2" s="1"/>
  <c r="O139" i="2"/>
  <c r="Y139" i="2" s="1"/>
  <c r="N139" i="2"/>
  <c r="M139" i="2"/>
  <c r="L139" i="2"/>
  <c r="V139" i="2" s="1"/>
  <c r="J139" i="2"/>
  <c r="I139" i="2"/>
  <c r="H139" i="2"/>
  <c r="G139" i="2"/>
  <c r="F139" i="2" s="1"/>
  <c r="E139" i="2"/>
  <c r="Y138" i="2"/>
  <c r="X138" i="2"/>
  <c r="U138" i="2"/>
  <c r="T138" i="2"/>
  <c r="S138" i="2"/>
  <c r="R138" i="2"/>
  <c r="Q138" i="2"/>
  <c r="P138" i="2"/>
  <c r="Z138" i="2" s="1"/>
  <c r="O138" i="2"/>
  <c r="N138" i="2"/>
  <c r="M138" i="2"/>
  <c r="W138" i="2" s="1"/>
  <c r="L138" i="2"/>
  <c r="V138" i="2" s="1"/>
  <c r="I138" i="2"/>
  <c r="H138" i="2"/>
  <c r="J138" i="2" s="1"/>
  <c r="G138" i="2"/>
  <c r="F138" i="2" s="1"/>
  <c r="E138" i="2"/>
  <c r="Z137" i="2"/>
  <c r="Y137" i="2"/>
  <c r="V137" i="2"/>
  <c r="U137" i="2"/>
  <c r="T137" i="2"/>
  <c r="S137" i="2"/>
  <c r="R137" i="2"/>
  <c r="Q137" i="2"/>
  <c r="P137" i="2"/>
  <c r="O137" i="2"/>
  <c r="N137" i="2"/>
  <c r="X137" i="2" s="1"/>
  <c r="M137" i="2"/>
  <c r="W137" i="2" s="1"/>
  <c r="L137" i="2"/>
  <c r="I137" i="2"/>
  <c r="H137" i="2"/>
  <c r="J137" i="2" s="1"/>
  <c r="G137" i="2"/>
  <c r="F137" i="2" s="1"/>
  <c r="E137" i="2"/>
  <c r="Z136" i="2"/>
  <c r="W136" i="2"/>
  <c r="V136" i="2"/>
  <c r="U136" i="2"/>
  <c r="T136" i="2"/>
  <c r="S136" i="2"/>
  <c r="R136" i="2"/>
  <c r="Q136" i="2"/>
  <c r="P136" i="2"/>
  <c r="O136" i="2"/>
  <c r="Y136" i="2" s="1"/>
  <c r="N136" i="2"/>
  <c r="X136" i="2" s="1"/>
  <c r="M136" i="2"/>
  <c r="L136" i="2"/>
  <c r="J136" i="2"/>
  <c r="I136" i="2"/>
  <c r="H136" i="2"/>
  <c r="G136" i="2"/>
  <c r="F136" i="2"/>
  <c r="E136" i="2"/>
  <c r="X135" i="2"/>
  <c r="W135" i="2"/>
  <c r="U135" i="2"/>
  <c r="T135" i="2"/>
  <c r="S135" i="2"/>
  <c r="R135" i="2"/>
  <c r="Q135" i="2"/>
  <c r="P135" i="2"/>
  <c r="Z135" i="2" s="1"/>
  <c r="O135" i="2"/>
  <c r="Y135" i="2" s="1"/>
  <c r="N135" i="2"/>
  <c r="M135" i="2"/>
  <c r="L135" i="2"/>
  <c r="V135" i="2" s="1"/>
  <c r="J135" i="2"/>
  <c r="I135" i="2"/>
  <c r="H135" i="2"/>
  <c r="G135" i="2"/>
  <c r="F135" i="2" s="1"/>
  <c r="E135" i="2"/>
  <c r="Y134" i="2"/>
  <c r="X134" i="2"/>
  <c r="U134" i="2"/>
  <c r="T134" i="2"/>
  <c r="S134" i="2"/>
  <c r="R134" i="2"/>
  <c r="Q134" i="2"/>
  <c r="P134" i="2"/>
  <c r="Z134" i="2" s="1"/>
  <c r="O134" i="2"/>
  <c r="N134" i="2"/>
  <c r="M134" i="2"/>
  <c r="W134" i="2" s="1"/>
  <c r="L134" i="2"/>
  <c r="V134" i="2" s="1"/>
  <c r="I134" i="2"/>
  <c r="H134" i="2"/>
  <c r="J134" i="2" s="1"/>
  <c r="G134" i="2"/>
  <c r="F134" i="2" s="1"/>
  <c r="E134" i="2"/>
  <c r="Z133" i="2"/>
  <c r="Y133" i="2"/>
  <c r="V133" i="2"/>
  <c r="U133" i="2"/>
  <c r="T133" i="2"/>
  <c r="S133" i="2"/>
  <c r="R133" i="2"/>
  <c r="Q133" i="2"/>
  <c r="P133" i="2"/>
  <c r="O133" i="2"/>
  <c r="N133" i="2"/>
  <c r="X133" i="2" s="1"/>
  <c r="M133" i="2"/>
  <c r="W133" i="2" s="1"/>
  <c r="L133" i="2"/>
  <c r="I133" i="2"/>
  <c r="H133" i="2"/>
  <c r="J133" i="2" s="1"/>
  <c r="G133" i="2"/>
  <c r="F133" i="2" s="1"/>
  <c r="E133" i="2"/>
  <c r="Z132" i="2"/>
  <c r="W132" i="2"/>
  <c r="V132" i="2"/>
  <c r="U132" i="2"/>
  <c r="T132" i="2"/>
  <c r="S132" i="2"/>
  <c r="R132" i="2"/>
  <c r="Q132" i="2"/>
  <c r="P132" i="2"/>
  <c r="O132" i="2"/>
  <c r="Y132" i="2" s="1"/>
  <c r="N132" i="2"/>
  <c r="X132" i="2" s="1"/>
  <c r="M132" i="2"/>
  <c r="L132" i="2"/>
  <c r="J132" i="2"/>
  <c r="I132" i="2"/>
  <c r="H132" i="2"/>
  <c r="G132" i="2"/>
  <c r="F132" i="2"/>
  <c r="E132" i="2"/>
  <c r="X131" i="2"/>
  <c r="W131" i="2"/>
  <c r="U131" i="2"/>
  <c r="T131" i="2"/>
  <c r="S131" i="2"/>
  <c r="R131" i="2"/>
  <c r="Q131" i="2"/>
  <c r="P131" i="2"/>
  <c r="Z131" i="2" s="1"/>
  <c r="O131" i="2"/>
  <c r="Y131" i="2" s="1"/>
  <c r="N131" i="2"/>
  <c r="M131" i="2"/>
  <c r="L131" i="2"/>
  <c r="V131" i="2" s="1"/>
  <c r="J131" i="2"/>
  <c r="I131" i="2"/>
  <c r="H131" i="2"/>
  <c r="G131" i="2"/>
  <c r="F131" i="2" s="1"/>
  <c r="E131" i="2"/>
  <c r="Y130" i="2"/>
  <c r="X130" i="2"/>
  <c r="U130" i="2"/>
  <c r="T130" i="2"/>
  <c r="S130" i="2"/>
  <c r="R130" i="2"/>
  <c r="Q130" i="2"/>
  <c r="P130" i="2"/>
  <c r="Z130" i="2" s="1"/>
  <c r="O130" i="2"/>
  <c r="N130" i="2"/>
  <c r="M130" i="2"/>
  <c r="W130" i="2" s="1"/>
  <c r="L130" i="2"/>
  <c r="V130" i="2" s="1"/>
  <c r="I130" i="2"/>
  <c r="H130" i="2"/>
  <c r="J130" i="2" s="1"/>
  <c r="G130" i="2"/>
  <c r="F130" i="2" s="1"/>
  <c r="E130" i="2"/>
  <c r="Z129" i="2"/>
  <c r="Y129" i="2"/>
  <c r="V129" i="2"/>
  <c r="U129" i="2"/>
  <c r="T129" i="2"/>
  <c r="S129" i="2"/>
  <c r="R129" i="2"/>
  <c r="Q129" i="2"/>
  <c r="P129" i="2"/>
  <c r="O129" i="2"/>
  <c r="N129" i="2"/>
  <c r="X129" i="2" s="1"/>
  <c r="M129" i="2"/>
  <c r="W129" i="2" s="1"/>
  <c r="L129" i="2"/>
  <c r="I129" i="2"/>
  <c r="H129" i="2"/>
  <c r="J129" i="2" s="1"/>
  <c r="G129" i="2"/>
  <c r="F129" i="2" s="1"/>
  <c r="E129" i="2"/>
  <c r="Z128" i="2"/>
  <c r="W128" i="2"/>
  <c r="V128" i="2"/>
  <c r="U128" i="2"/>
  <c r="T128" i="2"/>
  <c r="S128" i="2"/>
  <c r="R128" i="2"/>
  <c r="Q128" i="2"/>
  <c r="P128" i="2"/>
  <c r="O128" i="2"/>
  <c r="Y128" i="2" s="1"/>
  <c r="N128" i="2"/>
  <c r="X128" i="2" s="1"/>
  <c r="M128" i="2"/>
  <c r="L128" i="2"/>
  <c r="J128" i="2"/>
  <c r="I128" i="2"/>
  <c r="H128" i="2"/>
  <c r="G128" i="2"/>
  <c r="F128" i="2"/>
  <c r="E128" i="2"/>
  <c r="X127" i="2"/>
  <c r="W127" i="2"/>
  <c r="U127" i="2"/>
  <c r="T127" i="2"/>
  <c r="S127" i="2"/>
  <c r="R127" i="2"/>
  <c r="Q127" i="2"/>
  <c r="P127" i="2"/>
  <c r="Z127" i="2" s="1"/>
  <c r="O127" i="2"/>
  <c r="Y127" i="2" s="1"/>
  <c r="N127" i="2"/>
  <c r="M127" i="2"/>
  <c r="L127" i="2"/>
  <c r="V127" i="2" s="1"/>
  <c r="J127" i="2"/>
  <c r="I127" i="2"/>
  <c r="H127" i="2"/>
  <c r="G127" i="2"/>
  <c r="F127" i="2" s="1"/>
  <c r="E127" i="2"/>
  <c r="Y126" i="2"/>
  <c r="X126" i="2"/>
  <c r="U126" i="2"/>
  <c r="T126" i="2"/>
  <c r="S126" i="2"/>
  <c r="R126" i="2"/>
  <c r="Q126" i="2"/>
  <c r="P126" i="2"/>
  <c r="Z126" i="2" s="1"/>
  <c r="O126" i="2"/>
  <c r="N126" i="2"/>
  <c r="M126" i="2"/>
  <c r="W126" i="2" s="1"/>
  <c r="L126" i="2"/>
  <c r="V126" i="2" s="1"/>
  <c r="I126" i="2"/>
  <c r="H126" i="2"/>
  <c r="J126" i="2" s="1"/>
  <c r="G126" i="2"/>
  <c r="F126" i="2" s="1"/>
  <c r="E126" i="2"/>
  <c r="Z125" i="2"/>
  <c r="Y125" i="2"/>
  <c r="V125" i="2"/>
  <c r="U125" i="2"/>
  <c r="T125" i="2"/>
  <c r="S125" i="2"/>
  <c r="R125" i="2"/>
  <c r="Q125" i="2"/>
  <c r="P125" i="2"/>
  <c r="O125" i="2"/>
  <c r="N125" i="2"/>
  <c r="X125" i="2" s="1"/>
  <c r="M125" i="2"/>
  <c r="W125" i="2" s="1"/>
  <c r="L125" i="2"/>
  <c r="I125" i="2"/>
  <c r="H125" i="2"/>
  <c r="J125" i="2" s="1"/>
  <c r="G125" i="2"/>
  <c r="F125" i="2" s="1"/>
  <c r="E125" i="2"/>
  <c r="Z124" i="2"/>
  <c r="W124" i="2"/>
  <c r="V124" i="2"/>
  <c r="U124" i="2"/>
  <c r="T124" i="2"/>
  <c r="S124" i="2"/>
  <c r="R124" i="2"/>
  <c r="Q124" i="2"/>
  <c r="P124" i="2"/>
  <c r="O124" i="2"/>
  <c r="Y124" i="2" s="1"/>
  <c r="N124" i="2"/>
  <c r="X124" i="2" s="1"/>
  <c r="M124" i="2"/>
  <c r="L124" i="2"/>
  <c r="J124" i="2"/>
  <c r="I124" i="2"/>
  <c r="H124" i="2"/>
  <c r="G124" i="2"/>
  <c r="F124" i="2"/>
  <c r="E124" i="2"/>
  <c r="X123" i="2"/>
  <c r="W123" i="2"/>
  <c r="U123" i="2"/>
  <c r="T123" i="2"/>
  <c r="S123" i="2"/>
  <c r="R123" i="2"/>
  <c r="Q123" i="2"/>
  <c r="P123" i="2"/>
  <c r="Z123" i="2" s="1"/>
  <c r="O123" i="2"/>
  <c r="Y123" i="2" s="1"/>
  <c r="N123" i="2"/>
  <c r="M123" i="2"/>
  <c r="L123" i="2"/>
  <c r="V123" i="2" s="1"/>
  <c r="J123" i="2"/>
  <c r="I123" i="2"/>
  <c r="H123" i="2"/>
  <c r="G123" i="2"/>
  <c r="F123" i="2" s="1"/>
  <c r="E123" i="2"/>
  <c r="Y122" i="2"/>
  <c r="X122" i="2"/>
  <c r="U122" i="2"/>
  <c r="T122" i="2"/>
  <c r="S122" i="2"/>
  <c r="R122" i="2"/>
  <c r="Q122" i="2"/>
  <c r="P122" i="2"/>
  <c r="Z122" i="2" s="1"/>
  <c r="O122" i="2"/>
  <c r="N122" i="2"/>
  <c r="M122" i="2"/>
  <c r="W122" i="2" s="1"/>
  <c r="L122" i="2"/>
  <c r="V122" i="2" s="1"/>
  <c r="I122" i="2"/>
  <c r="H122" i="2"/>
  <c r="J122" i="2" s="1"/>
  <c r="G122" i="2"/>
  <c r="F122" i="2" s="1"/>
  <c r="E122" i="2"/>
  <c r="Z121" i="2"/>
  <c r="Y121" i="2"/>
  <c r="V121" i="2"/>
  <c r="U121" i="2"/>
  <c r="T121" i="2"/>
  <c r="S121" i="2"/>
  <c r="R121" i="2"/>
  <c r="Q121" i="2"/>
  <c r="P121" i="2"/>
  <c r="O121" i="2"/>
  <c r="N121" i="2"/>
  <c r="X121" i="2" s="1"/>
  <c r="M121" i="2"/>
  <c r="W121" i="2" s="1"/>
  <c r="L121" i="2"/>
  <c r="I121" i="2"/>
  <c r="H121" i="2"/>
  <c r="J121" i="2" s="1"/>
  <c r="G121" i="2"/>
  <c r="F121" i="2" s="1"/>
  <c r="E121" i="2"/>
  <c r="Z120" i="2"/>
  <c r="W120" i="2"/>
  <c r="V120" i="2"/>
  <c r="U120" i="2"/>
  <c r="T120" i="2"/>
  <c r="S120" i="2"/>
  <c r="R120" i="2"/>
  <c r="Q120" i="2"/>
  <c r="P120" i="2"/>
  <c r="O120" i="2"/>
  <c r="Y120" i="2" s="1"/>
  <c r="N120" i="2"/>
  <c r="X120" i="2" s="1"/>
  <c r="M120" i="2"/>
  <c r="L120" i="2"/>
  <c r="J120" i="2"/>
  <c r="I120" i="2"/>
  <c r="H120" i="2"/>
  <c r="G120" i="2"/>
  <c r="F120" i="2"/>
  <c r="E120" i="2"/>
  <c r="X119" i="2"/>
  <c r="W119" i="2"/>
  <c r="U119" i="2"/>
  <c r="T119" i="2"/>
  <c r="S119" i="2"/>
  <c r="R119" i="2"/>
  <c r="Q119" i="2"/>
  <c r="P119" i="2"/>
  <c r="Z119" i="2" s="1"/>
  <c r="O119" i="2"/>
  <c r="Y119" i="2" s="1"/>
  <c r="N119" i="2"/>
  <c r="M119" i="2"/>
  <c r="L119" i="2"/>
  <c r="V119" i="2" s="1"/>
  <c r="J119" i="2"/>
  <c r="I119" i="2"/>
  <c r="H119" i="2"/>
  <c r="G119" i="2"/>
  <c r="F119" i="2" s="1"/>
  <c r="E119" i="2"/>
  <c r="Y118" i="2"/>
  <c r="X118" i="2"/>
  <c r="U118" i="2"/>
  <c r="T118" i="2"/>
  <c r="S118" i="2"/>
  <c r="R118" i="2"/>
  <c r="Q118" i="2"/>
  <c r="P118" i="2"/>
  <c r="Z118" i="2" s="1"/>
  <c r="O118" i="2"/>
  <c r="N118" i="2"/>
  <c r="M118" i="2"/>
  <c r="W118" i="2" s="1"/>
  <c r="L118" i="2"/>
  <c r="V118" i="2" s="1"/>
  <c r="I118" i="2"/>
  <c r="H118" i="2"/>
  <c r="J118" i="2" s="1"/>
  <c r="G118" i="2"/>
  <c r="F118" i="2" s="1"/>
  <c r="E118" i="2"/>
  <c r="Z117" i="2"/>
  <c r="Y117" i="2"/>
  <c r="V117" i="2"/>
  <c r="U117" i="2"/>
  <c r="T117" i="2"/>
  <c r="S117" i="2"/>
  <c r="R117" i="2"/>
  <c r="Q117" i="2"/>
  <c r="P117" i="2"/>
  <c r="O117" i="2"/>
  <c r="N117" i="2"/>
  <c r="X117" i="2" s="1"/>
  <c r="M117" i="2"/>
  <c r="W117" i="2" s="1"/>
  <c r="L117" i="2"/>
  <c r="I117" i="2"/>
  <c r="H117" i="2"/>
  <c r="J117" i="2" s="1"/>
  <c r="G117" i="2"/>
  <c r="F117" i="2" s="1"/>
  <c r="E117" i="2"/>
  <c r="Z116" i="2"/>
  <c r="W116" i="2"/>
  <c r="V116" i="2"/>
  <c r="U116" i="2"/>
  <c r="T116" i="2"/>
  <c r="S116" i="2"/>
  <c r="R116" i="2"/>
  <c r="Q116" i="2"/>
  <c r="P116" i="2"/>
  <c r="O116" i="2"/>
  <c r="Y116" i="2" s="1"/>
  <c r="N116" i="2"/>
  <c r="X116" i="2" s="1"/>
  <c r="M116" i="2"/>
  <c r="L116" i="2"/>
  <c r="J116" i="2"/>
  <c r="I116" i="2"/>
  <c r="H116" i="2"/>
  <c r="G116" i="2"/>
  <c r="F116" i="2"/>
  <c r="E116" i="2"/>
  <c r="X115" i="2"/>
  <c r="W115" i="2"/>
  <c r="U115" i="2"/>
  <c r="T115" i="2"/>
  <c r="S115" i="2"/>
  <c r="R115" i="2"/>
  <c r="Q115" i="2"/>
  <c r="P115" i="2"/>
  <c r="Z115" i="2" s="1"/>
  <c r="O115" i="2"/>
  <c r="Y115" i="2" s="1"/>
  <c r="N115" i="2"/>
  <c r="M115" i="2"/>
  <c r="L115" i="2"/>
  <c r="V115" i="2" s="1"/>
  <c r="J115" i="2"/>
  <c r="I115" i="2"/>
  <c r="H115" i="2"/>
  <c r="G115" i="2"/>
  <c r="F115" i="2" s="1"/>
  <c r="E115" i="2"/>
  <c r="Y114" i="2"/>
  <c r="X114" i="2"/>
  <c r="U114" i="2"/>
  <c r="T114" i="2"/>
  <c r="S114" i="2"/>
  <c r="R114" i="2"/>
  <c r="Q114" i="2"/>
  <c r="P114" i="2"/>
  <c r="Z114" i="2" s="1"/>
  <c r="O114" i="2"/>
  <c r="N114" i="2"/>
  <c r="M114" i="2"/>
  <c r="W114" i="2" s="1"/>
  <c r="L114" i="2"/>
  <c r="V114" i="2" s="1"/>
  <c r="I114" i="2"/>
  <c r="H114" i="2"/>
  <c r="J114" i="2" s="1"/>
  <c r="G114" i="2"/>
  <c r="F114" i="2" s="1"/>
  <c r="E114" i="2"/>
  <c r="Z113" i="2"/>
  <c r="Y113" i="2"/>
  <c r="V113" i="2"/>
  <c r="U113" i="2"/>
  <c r="T113" i="2"/>
  <c r="S113" i="2"/>
  <c r="R113" i="2"/>
  <c r="Q113" i="2"/>
  <c r="P113" i="2"/>
  <c r="O113" i="2"/>
  <c r="N113" i="2"/>
  <c r="X113" i="2" s="1"/>
  <c r="M113" i="2"/>
  <c r="W113" i="2" s="1"/>
  <c r="L113" i="2"/>
  <c r="I113" i="2"/>
  <c r="H113" i="2"/>
  <c r="J113" i="2" s="1"/>
  <c r="G113" i="2"/>
  <c r="F113" i="2" s="1"/>
  <c r="E113" i="2"/>
  <c r="Z112" i="2"/>
  <c r="W112" i="2"/>
  <c r="V112" i="2"/>
  <c r="U112" i="2"/>
  <c r="T112" i="2"/>
  <c r="S112" i="2"/>
  <c r="R112" i="2"/>
  <c r="Q112" i="2"/>
  <c r="P112" i="2"/>
  <c r="O112" i="2"/>
  <c r="Y112" i="2" s="1"/>
  <c r="N112" i="2"/>
  <c r="X112" i="2" s="1"/>
  <c r="M112" i="2"/>
  <c r="L112" i="2"/>
  <c r="J112" i="2"/>
  <c r="I112" i="2"/>
  <c r="H112" i="2"/>
  <c r="G112" i="2"/>
  <c r="F112" i="2"/>
  <c r="E112" i="2"/>
  <c r="X111" i="2"/>
  <c r="W111" i="2"/>
  <c r="U111" i="2"/>
  <c r="T111" i="2"/>
  <c r="S111" i="2"/>
  <c r="R111" i="2"/>
  <c r="Q111" i="2"/>
  <c r="P111" i="2"/>
  <c r="Z111" i="2" s="1"/>
  <c r="O111" i="2"/>
  <c r="Y111" i="2" s="1"/>
  <c r="N111" i="2"/>
  <c r="M111" i="2"/>
  <c r="L111" i="2"/>
  <c r="V111" i="2" s="1"/>
  <c r="J111" i="2"/>
  <c r="I111" i="2"/>
  <c r="H111" i="2"/>
  <c r="G111" i="2"/>
  <c r="F111" i="2" s="1"/>
  <c r="E111" i="2"/>
  <c r="Y110" i="2"/>
  <c r="X110" i="2"/>
  <c r="U110" i="2"/>
  <c r="T110" i="2"/>
  <c r="S110" i="2"/>
  <c r="R110" i="2"/>
  <c r="Q110" i="2"/>
  <c r="P110" i="2"/>
  <c r="Z110" i="2" s="1"/>
  <c r="O110" i="2"/>
  <c r="N110" i="2"/>
  <c r="M110" i="2"/>
  <c r="W110" i="2" s="1"/>
  <c r="L110" i="2"/>
  <c r="V110" i="2" s="1"/>
  <c r="I110" i="2"/>
  <c r="H110" i="2"/>
  <c r="J110" i="2" s="1"/>
  <c r="G110" i="2"/>
  <c r="F110" i="2" s="1"/>
  <c r="E110" i="2"/>
  <c r="Z109" i="2"/>
  <c r="Y109" i="2"/>
  <c r="V109" i="2"/>
  <c r="U109" i="2"/>
  <c r="T109" i="2"/>
  <c r="S109" i="2"/>
  <c r="R109" i="2"/>
  <c r="Q109" i="2"/>
  <c r="P109" i="2"/>
  <c r="O109" i="2"/>
  <c r="N109" i="2"/>
  <c r="X109" i="2" s="1"/>
  <c r="M109" i="2"/>
  <c r="W109" i="2" s="1"/>
  <c r="L109" i="2"/>
  <c r="I109" i="2"/>
  <c r="H109" i="2"/>
  <c r="J109" i="2" s="1"/>
  <c r="G109" i="2"/>
  <c r="F109" i="2" s="1"/>
  <c r="E109" i="2"/>
  <c r="Z108" i="2"/>
  <c r="W108" i="2"/>
  <c r="V108" i="2"/>
  <c r="U108" i="2"/>
  <c r="T108" i="2"/>
  <c r="S108" i="2"/>
  <c r="R108" i="2"/>
  <c r="Q108" i="2"/>
  <c r="P108" i="2"/>
  <c r="O108" i="2"/>
  <c r="Y108" i="2" s="1"/>
  <c r="N108" i="2"/>
  <c r="X108" i="2" s="1"/>
  <c r="M108" i="2"/>
  <c r="L108" i="2"/>
  <c r="J108" i="2"/>
  <c r="I108" i="2"/>
  <c r="H108" i="2"/>
  <c r="G108" i="2"/>
  <c r="F108" i="2"/>
  <c r="E108" i="2"/>
  <c r="X107" i="2"/>
  <c r="W107" i="2"/>
  <c r="U107" i="2"/>
  <c r="T107" i="2"/>
  <c r="S107" i="2"/>
  <c r="R107" i="2"/>
  <c r="Q107" i="2"/>
  <c r="P107" i="2"/>
  <c r="Z107" i="2" s="1"/>
  <c r="O107" i="2"/>
  <c r="Y107" i="2" s="1"/>
  <c r="N107" i="2"/>
  <c r="M107" i="2"/>
  <c r="L107" i="2"/>
  <c r="V107" i="2" s="1"/>
  <c r="J107" i="2"/>
  <c r="I107" i="2"/>
  <c r="H107" i="2"/>
  <c r="G107" i="2"/>
  <c r="F107" i="2" s="1"/>
  <c r="E107" i="2"/>
  <c r="Y106" i="2"/>
  <c r="X106" i="2"/>
  <c r="U106" i="2"/>
  <c r="T106" i="2"/>
  <c r="S106" i="2"/>
  <c r="R106" i="2"/>
  <c r="Q106" i="2"/>
  <c r="P106" i="2"/>
  <c r="Z106" i="2" s="1"/>
  <c r="O106" i="2"/>
  <c r="N106" i="2"/>
  <c r="M106" i="2"/>
  <c r="W106" i="2" s="1"/>
  <c r="L106" i="2"/>
  <c r="V106" i="2" s="1"/>
  <c r="I106" i="2"/>
  <c r="H106" i="2"/>
  <c r="J106" i="2" s="1"/>
  <c r="G106" i="2"/>
  <c r="F106" i="2" s="1"/>
  <c r="E106" i="2"/>
  <c r="Z105" i="2"/>
  <c r="Y105" i="2"/>
  <c r="V105" i="2"/>
  <c r="U105" i="2"/>
  <c r="T105" i="2"/>
  <c r="S105" i="2"/>
  <c r="R105" i="2"/>
  <c r="Q105" i="2"/>
  <c r="P105" i="2"/>
  <c r="O105" i="2"/>
  <c r="N105" i="2"/>
  <c r="X105" i="2" s="1"/>
  <c r="M105" i="2"/>
  <c r="W105" i="2" s="1"/>
  <c r="L105" i="2"/>
  <c r="I105" i="2"/>
  <c r="H105" i="2"/>
  <c r="J105" i="2" s="1"/>
  <c r="G105" i="2"/>
  <c r="F105" i="2" s="1"/>
  <c r="E105" i="2"/>
  <c r="Z104" i="2"/>
  <c r="W104" i="2"/>
  <c r="V104" i="2"/>
  <c r="U104" i="2"/>
  <c r="T104" i="2"/>
  <c r="S104" i="2"/>
  <c r="R104" i="2"/>
  <c r="Q104" i="2"/>
  <c r="P104" i="2"/>
  <c r="O104" i="2"/>
  <c r="Y104" i="2" s="1"/>
  <c r="N104" i="2"/>
  <c r="X104" i="2" s="1"/>
  <c r="M104" i="2"/>
  <c r="L104" i="2"/>
  <c r="J104" i="2"/>
  <c r="I104" i="2"/>
  <c r="H104" i="2"/>
  <c r="G104" i="2"/>
  <c r="F104" i="2"/>
  <c r="E104" i="2"/>
  <c r="X103" i="2"/>
  <c r="W103" i="2"/>
  <c r="U103" i="2"/>
  <c r="T103" i="2"/>
  <c r="S103" i="2"/>
  <c r="R103" i="2"/>
  <c r="Q103" i="2"/>
  <c r="P103" i="2"/>
  <c r="Z103" i="2" s="1"/>
  <c r="O103" i="2"/>
  <c r="Y103" i="2" s="1"/>
  <c r="N103" i="2"/>
  <c r="M103" i="2"/>
  <c r="L103" i="2"/>
  <c r="V103" i="2" s="1"/>
  <c r="J103" i="2"/>
  <c r="I103" i="2"/>
  <c r="H103" i="2"/>
  <c r="G103" i="2"/>
  <c r="F103" i="2" s="1"/>
  <c r="E103" i="2"/>
  <c r="Y102" i="2"/>
  <c r="X102" i="2"/>
  <c r="U102" i="2"/>
  <c r="T102" i="2"/>
  <c r="S102" i="2"/>
  <c r="R102" i="2"/>
  <c r="Q102" i="2"/>
  <c r="P102" i="2"/>
  <c r="Z102" i="2" s="1"/>
  <c r="O102" i="2"/>
  <c r="N102" i="2"/>
  <c r="M102" i="2"/>
  <c r="W102" i="2" s="1"/>
  <c r="L102" i="2"/>
  <c r="V102" i="2" s="1"/>
  <c r="I102" i="2"/>
  <c r="H102" i="2"/>
  <c r="J102" i="2" s="1"/>
  <c r="G102" i="2"/>
  <c r="F102" i="2" s="1"/>
  <c r="E102" i="2"/>
  <c r="Z101" i="2"/>
  <c r="Y101" i="2"/>
  <c r="V101" i="2"/>
  <c r="U101" i="2"/>
  <c r="T101" i="2"/>
  <c r="S101" i="2"/>
  <c r="R101" i="2"/>
  <c r="Q101" i="2"/>
  <c r="P101" i="2"/>
  <c r="O101" i="2"/>
  <c r="N101" i="2"/>
  <c r="X101" i="2" s="1"/>
  <c r="M101" i="2"/>
  <c r="W101" i="2" s="1"/>
  <c r="L101" i="2"/>
  <c r="I101" i="2"/>
  <c r="H101" i="2"/>
  <c r="J101" i="2" s="1"/>
  <c r="G101" i="2"/>
  <c r="F101" i="2" s="1"/>
  <c r="E101" i="2"/>
  <c r="Z100" i="2"/>
  <c r="W100" i="2"/>
  <c r="V100" i="2"/>
  <c r="U100" i="2"/>
  <c r="T100" i="2"/>
  <c r="S100" i="2"/>
  <c r="R100" i="2"/>
  <c r="Q100" i="2"/>
  <c r="P100" i="2"/>
  <c r="O100" i="2"/>
  <c r="Y100" i="2" s="1"/>
  <c r="N100" i="2"/>
  <c r="X100" i="2" s="1"/>
  <c r="M100" i="2"/>
  <c r="L100" i="2"/>
  <c r="J100" i="2"/>
  <c r="I100" i="2"/>
  <c r="H100" i="2"/>
  <c r="G100" i="2"/>
  <c r="F100" i="2"/>
  <c r="E100" i="2"/>
  <c r="X99" i="2"/>
  <c r="W99" i="2"/>
  <c r="U99" i="2"/>
  <c r="T99" i="2"/>
  <c r="S99" i="2"/>
  <c r="R99" i="2"/>
  <c r="Q99" i="2"/>
  <c r="P99" i="2"/>
  <c r="Z99" i="2" s="1"/>
  <c r="O99" i="2"/>
  <c r="Y99" i="2" s="1"/>
  <c r="N99" i="2"/>
  <c r="M99" i="2"/>
  <c r="L99" i="2"/>
  <c r="V99" i="2" s="1"/>
  <c r="J99" i="2"/>
  <c r="I99" i="2"/>
  <c r="H99" i="2"/>
  <c r="G99" i="2"/>
  <c r="F99" i="2" s="1"/>
  <c r="E99" i="2"/>
  <c r="Y98" i="2"/>
  <c r="X98" i="2"/>
  <c r="U98" i="2"/>
  <c r="T98" i="2"/>
  <c r="S98" i="2"/>
  <c r="R98" i="2"/>
  <c r="Q98" i="2"/>
  <c r="P98" i="2"/>
  <c r="Z98" i="2" s="1"/>
  <c r="O98" i="2"/>
  <c r="N98" i="2"/>
  <c r="M98" i="2"/>
  <c r="W98" i="2" s="1"/>
  <c r="L98" i="2"/>
  <c r="V98" i="2" s="1"/>
  <c r="I98" i="2"/>
  <c r="H98" i="2"/>
  <c r="J98" i="2" s="1"/>
  <c r="G98" i="2"/>
  <c r="F98" i="2" s="1"/>
  <c r="E98" i="2"/>
  <c r="Z97" i="2"/>
  <c r="Y97" i="2"/>
  <c r="V97" i="2"/>
  <c r="U97" i="2"/>
  <c r="T97" i="2"/>
  <c r="S97" i="2"/>
  <c r="R97" i="2"/>
  <c r="Q97" i="2"/>
  <c r="P97" i="2"/>
  <c r="O97" i="2"/>
  <c r="N97" i="2"/>
  <c r="X97" i="2" s="1"/>
  <c r="M97" i="2"/>
  <c r="W97" i="2" s="1"/>
  <c r="L97" i="2"/>
  <c r="I97" i="2"/>
  <c r="H97" i="2"/>
  <c r="J97" i="2" s="1"/>
  <c r="G97" i="2"/>
  <c r="F97" i="2" s="1"/>
  <c r="E97" i="2"/>
  <c r="Z96" i="2"/>
  <c r="W96" i="2"/>
  <c r="V96" i="2"/>
  <c r="U96" i="2"/>
  <c r="T96" i="2"/>
  <c r="S96" i="2"/>
  <c r="R96" i="2"/>
  <c r="Q96" i="2"/>
  <c r="P96" i="2"/>
  <c r="O96" i="2"/>
  <c r="Y96" i="2" s="1"/>
  <c r="N96" i="2"/>
  <c r="X96" i="2" s="1"/>
  <c r="M96" i="2"/>
  <c r="L96" i="2"/>
  <c r="J96" i="2"/>
  <c r="I96" i="2"/>
  <c r="H96" i="2"/>
  <c r="G96" i="2"/>
  <c r="F96" i="2"/>
  <c r="E96" i="2"/>
  <c r="X95" i="2"/>
  <c r="W95" i="2"/>
  <c r="U95" i="2"/>
  <c r="T95" i="2"/>
  <c r="S95" i="2"/>
  <c r="R95" i="2"/>
  <c r="Q95" i="2"/>
  <c r="P95" i="2"/>
  <c r="Z95" i="2" s="1"/>
  <c r="O95" i="2"/>
  <c r="Y95" i="2" s="1"/>
  <c r="N95" i="2"/>
  <c r="M95" i="2"/>
  <c r="L95" i="2"/>
  <c r="V95" i="2" s="1"/>
  <c r="J95" i="2"/>
  <c r="I95" i="2"/>
  <c r="H95" i="2"/>
  <c r="G95" i="2"/>
  <c r="F95" i="2" s="1"/>
  <c r="E95" i="2"/>
  <c r="Y94" i="2"/>
  <c r="X94" i="2"/>
  <c r="U94" i="2"/>
  <c r="T94" i="2"/>
  <c r="S94" i="2"/>
  <c r="R94" i="2"/>
  <c r="Q94" i="2"/>
  <c r="P94" i="2"/>
  <c r="Z94" i="2" s="1"/>
  <c r="O94" i="2"/>
  <c r="N94" i="2"/>
  <c r="M94" i="2"/>
  <c r="W94" i="2" s="1"/>
  <c r="L94" i="2"/>
  <c r="V94" i="2" s="1"/>
  <c r="I94" i="2"/>
  <c r="H94" i="2"/>
  <c r="J94" i="2" s="1"/>
  <c r="G94" i="2"/>
  <c r="F94" i="2" s="1"/>
  <c r="E94" i="2"/>
  <c r="Z93" i="2"/>
  <c r="Y93" i="2"/>
  <c r="V93" i="2"/>
  <c r="U93" i="2"/>
  <c r="T93" i="2"/>
  <c r="S93" i="2"/>
  <c r="R93" i="2"/>
  <c r="Q93" i="2"/>
  <c r="P93" i="2"/>
  <c r="O93" i="2"/>
  <c r="N93" i="2"/>
  <c r="X93" i="2" s="1"/>
  <c r="M93" i="2"/>
  <c r="W93" i="2" s="1"/>
  <c r="L93" i="2"/>
  <c r="I93" i="2"/>
  <c r="H93" i="2"/>
  <c r="J93" i="2" s="1"/>
  <c r="G93" i="2"/>
  <c r="F93" i="2" s="1"/>
  <c r="E93" i="2"/>
  <c r="Z92" i="2"/>
  <c r="W92" i="2"/>
  <c r="V92" i="2"/>
  <c r="U92" i="2"/>
  <c r="T92" i="2"/>
  <c r="S92" i="2"/>
  <c r="R92" i="2"/>
  <c r="Q92" i="2"/>
  <c r="P92" i="2"/>
  <c r="O92" i="2"/>
  <c r="Y92" i="2" s="1"/>
  <c r="N92" i="2"/>
  <c r="X92" i="2" s="1"/>
  <c r="M92" i="2"/>
  <c r="L92" i="2"/>
  <c r="J92" i="2"/>
  <c r="I92" i="2"/>
  <c r="H92" i="2"/>
  <c r="G92" i="2"/>
  <c r="F92" i="2"/>
  <c r="E92" i="2"/>
  <c r="X91" i="2"/>
  <c r="W91" i="2"/>
  <c r="U91" i="2"/>
  <c r="T91" i="2"/>
  <c r="S91" i="2"/>
  <c r="R91" i="2"/>
  <c r="Q91" i="2"/>
  <c r="P91" i="2"/>
  <c r="Z91" i="2" s="1"/>
  <c r="O91" i="2"/>
  <c r="Y91" i="2" s="1"/>
  <c r="N91" i="2"/>
  <c r="M91" i="2"/>
  <c r="L91" i="2"/>
  <c r="V91" i="2" s="1"/>
  <c r="J91" i="2"/>
  <c r="I91" i="2"/>
  <c r="H91" i="2"/>
  <c r="G91" i="2"/>
  <c r="F91" i="2" s="1"/>
  <c r="E91" i="2"/>
  <c r="Y90" i="2"/>
  <c r="X90" i="2"/>
  <c r="U90" i="2"/>
  <c r="T90" i="2"/>
  <c r="S90" i="2"/>
  <c r="R90" i="2"/>
  <c r="Q90" i="2"/>
  <c r="P90" i="2"/>
  <c r="Z90" i="2" s="1"/>
  <c r="O90" i="2"/>
  <c r="N90" i="2"/>
  <c r="M90" i="2"/>
  <c r="W90" i="2" s="1"/>
  <c r="L90" i="2"/>
  <c r="V90" i="2" s="1"/>
  <c r="I90" i="2"/>
  <c r="H90" i="2"/>
  <c r="J90" i="2" s="1"/>
  <c r="G90" i="2"/>
  <c r="F90" i="2" s="1"/>
  <c r="E90" i="2"/>
  <c r="Z89" i="2"/>
  <c r="Y89" i="2"/>
  <c r="V89" i="2"/>
  <c r="U89" i="2"/>
  <c r="T89" i="2"/>
  <c r="S89" i="2"/>
  <c r="R89" i="2"/>
  <c r="Q89" i="2"/>
  <c r="P89" i="2"/>
  <c r="O89" i="2"/>
  <c r="N89" i="2"/>
  <c r="X89" i="2" s="1"/>
  <c r="M89" i="2"/>
  <c r="W89" i="2" s="1"/>
  <c r="L89" i="2"/>
  <c r="I89" i="2"/>
  <c r="H89" i="2"/>
  <c r="J89" i="2" s="1"/>
  <c r="G89" i="2"/>
  <c r="F89" i="2" s="1"/>
  <c r="E89" i="2"/>
  <c r="Z88" i="2"/>
  <c r="W88" i="2"/>
  <c r="V88" i="2"/>
  <c r="U88" i="2"/>
  <c r="T88" i="2"/>
  <c r="S88" i="2"/>
  <c r="R88" i="2"/>
  <c r="Q88" i="2"/>
  <c r="P88" i="2"/>
  <c r="O88" i="2"/>
  <c r="Y88" i="2" s="1"/>
  <c r="N88" i="2"/>
  <c r="X88" i="2" s="1"/>
  <c r="M88" i="2"/>
  <c r="L88" i="2"/>
  <c r="J88" i="2"/>
  <c r="I88" i="2"/>
  <c r="H88" i="2"/>
  <c r="G88" i="2"/>
  <c r="F88" i="2"/>
  <c r="E88" i="2"/>
  <c r="X87" i="2"/>
  <c r="W87" i="2"/>
  <c r="U87" i="2"/>
  <c r="T87" i="2"/>
  <c r="S87" i="2"/>
  <c r="R87" i="2"/>
  <c r="Q87" i="2"/>
  <c r="P87" i="2"/>
  <c r="Z87" i="2" s="1"/>
  <c r="O87" i="2"/>
  <c r="Y87" i="2" s="1"/>
  <c r="N87" i="2"/>
  <c r="M87" i="2"/>
  <c r="L87" i="2"/>
  <c r="V87" i="2" s="1"/>
  <c r="J87" i="2"/>
  <c r="I87" i="2"/>
  <c r="H87" i="2"/>
  <c r="G87" i="2"/>
  <c r="F87" i="2" s="1"/>
  <c r="E87" i="2"/>
  <c r="Y86" i="2"/>
  <c r="X86" i="2"/>
  <c r="U86" i="2"/>
  <c r="T86" i="2"/>
  <c r="S86" i="2"/>
  <c r="R86" i="2"/>
  <c r="Q86" i="2"/>
  <c r="P86" i="2"/>
  <c r="Z86" i="2" s="1"/>
  <c r="O86" i="2"/>
  <c r="N86" i="2"/>
  <c r="M86" i="2"/>
  <c r="W86" i="2" s="1"/>
  <c r="L86" i="2"/>
  <c r="V86" i="2" s="1"/>
  <c r="I86" i="2"/>
  <c r="H86" i="2"/>
  <c r="J86" i="2" s="1"/>
  <c r="G86" i="2"/>
  <c r="F86" i="2" s="1"/>
  <c r="E86" i="2"/>
  <c r="Z85" i="2"/>
  <c r="Y85" i="2"/>
  <c r="V85" i="2"/>
  <c r="U85" i="2"/>
  <c r="T85" i="2"/>
  <c r="S85" i="2"/>
  <c r="R85" i="2"/>
  <c r="Q85" i="2"/>
  <c r="P85" i="2"/>
  <c r="O85" i="2"/>
  <c r="N85" i="2"/>
  <c r="X85" i="2" s="1"/>
  <c r="M85" i="2"/>
  <c r="W85" i="2" s="1"/>
  <c r="L85" i="2"/>
  <c r="I85" i="2"/>
  <c r="H85" i="2"/>
  <c r="J85" i="2" s="1"/>
  <c r="G85" i="2"/>
  <c r="F85" i="2" s="1"/>
  <c r="E85" i="2"/>
  <c r="Z84" i="2"/>
  <c r="W84" i="2"/>
  <c r="V84" i="2"/>
  <c r="U84" i="2"/>
  <c r="T84" i="2"/>
  <c r="S84" i="2"/>
  <c r="R84" i="2"/>
  <c r="Q84" i="2"/>
  <c r="P84" i="2"/>
  <c r="O84" i="2"/>
  <c r="Y84" i="2" s="1"/>
  <c r="N84" i="2"/>
  <c r="X84" i="2" s="1"/>
  <c r="M84" i="2"/>
  <c r="L84" i="2"/>
  <c r="J84" i="2"/>
  <c r="I84" i="2"/>
  <c r="H84" i="2"/>
  <c r="G84" i="2"/>
  <c r="F84" i="2"/>
  <c r="E84" i="2"/>
  <c r="X83" i="2"/>
  <c r="W83" i="2"/>
  <c r="U83" i="2"/>
  <c r="T83" i="2"/>
  <c r="S83" i="2"/>
  <c r="R83" i="2"/>
  <c r="Q83" i="2"/>
  <c r="P83" i="2"/>
  <c r="Z83" i="2" s="1"/>
  <c r="O83" i="2"/>
  <c r="Y83" i="2" s="1"/>
  <c r="N83" i="2"/>
  <c r="M83" i="2"/>
  <c r="L83" i="2"/>
  <c r="V83" i="2" s="1"/>
  <c r="J83" i="2"/>
  <c r="I83" i="2"/>
  <c r="H83" i="2"/>
  <c r="G83" i="2"/>
  <c r="F83" i="2" s="1"/>
  <c r="E83" i="2"/>
  <c r="Y82" i="2"/>
  <c r="X82" i="2"/>
  <c r="U82" i="2"/>
  <c r="T82" i="2"/>
  <c r="S82" i="2"/>
  <c r="R82" i="2"/>
  <c r="Q82" i="2"/>
  <c r="P82" i="2"/>
  <c r="Z82" i="2" s="1"/>
  <c r="O82" i="2"/>
  <c r="N82" i="2"/>
  <c r="M82" i="2"/>
  <c r="W82" i="2" s="1"/>
  <c r="L82" i="2"/>
  <c r="V82" i="2" s="1"/>
  <c r="I82" i="2"/>
  <c r="H82" i="2"/>
  <c r="J82" i="2" s="1"/>
  <c r="G82" i="2"/>
  <c r="F82" i="2" s="1"/>
  <c r="E82" i="2"/>
  <c r="Z81" i="2"/>
  <c r="Y81" i="2"/>
  <c r="V81" i="2"/>
  <c r="U81" i="2"/>
  <c r="T81" i="2"/>
  <c r="S81" i="2"/>
  <c r="R81" i="2"/>
  <c r="Q81" i="2"/>
  <c r="P81" i="2"/>
  <c r="O81" i="2"/>
  <c r="N81" i="2"/>
  <c r="X81" i="2" s="1"/>
  <c r="M81" i="2"/>
  <c r="W81" i="2" s="1"/>
  <c r="L81" i="2"/>
  <c r="I81" i="2"/>
  <c r="H81" i="2"/>
  <c r="J81" i="2" s="1"/>
  <c r="G81" i="2"/>
  <c r="F81" i="2" s="1"/>
  <c r="E81" i="2"/>
  <c r="Z80" i="2"/>
  <c r="W80" i="2"/>
  <c r="V80" i="2"/>
  <c r="U80" i="2"/>
  <c r="T80" i="2"/>
  <c r="S80" i="2"/>
  <c r="R80" i="2"/>
  <c r="Q80" i="2"/>
  <c r="P80" i="2"/>
  <c r="O80" i="2"/>
  <c r="Y80" i="2" s="1"/>
  <c r="N80" i="2"/>
  <c r="X80" i="2" s="1"/>
  <c r="M80" i="2"/>
  <c r="L80" i="2"/>
  <c r="J80" i="2"/>
  <c r="I80" i="2"/>
  <c r="H80" i="2"/>
  <c r="G80" i="2"/>
  <c r="F80" i="2"/>
  <c r="E80" i="2"/>
  <c r="X79" i="2"/>
  <c r="W79" i="2"/>
  <c r="U79" i="2"/>
  <c r="T79" i="2"/>
  <c r="S79" i="2"/>
  <c r="R79" i="2"/>
  <c r="Q79" i="2"/>
  <c r="P79" i="2"/>
  <c r="Z79" i="2" s="1"/>
  <c r="O79" i="2"/>
  <c r="Y79" i="2" s="1"/>
  <c r="N79" i="2"/>
  <c r="M79" i="2"/>
  <c r="L79" i="2"/>
  <c r="V79" i="2" s="1"/>
  <c r="J79" i="2"/>
  <c r="I79" i="2"/>
  <c r="H79" i="2"/>
  <c r="G79" i="2"/>
  <c r="F79" i="2" s="1"/>
  <c r="E79" i="2"/>
  <c r="Y78" i="2"/>
  <c r="X78" i="2"/>
  <c r="U78" i="2"/>
  <c r="T78" i="2"/>
  <c r="S78" i="2"/>
  <c r="R78" i="2"/>
  <c r="Q78" i="2"/>
  <c r="P78" i="2"/>
  <c r="Z78" i="2" s="1"/>
  <c r="O78" i="2"/>
  <c r="N78" i="2"/>
  <c r="M78" i="2"/>
  <c r="W78" i="2" s="1"/>
  <c r="L78" i="2"/>
  <c r="V78" i="2" s="1"/>
  <c r="I78" i="2"/>
  <c r="H78" i="2"/>
  <c r="J78" i="2" s="1"/>
  <c r="G78" i="2"/>
  <c r="F78" i="2" s="1"/>
  <c r="E78" i="2"/>
  <c r="Z77" i="2"/>
  <c r="Y77" i="2"/>
  <c r="V77" i="2"/>
  <c r="U77" i="2"/>
  <c r="T77" i="2"/>
  <c r="S77" i="2"/>
  <c r="R77" i="2"/>
  <c r="Q77" i="2"/>
  <c r="P77" i="2"/>
  <c r="O77" i="2"/>
  <c r="N77" i="2"/>
  <c r="X77" i="2" s="1"/>
  <c r="M77" i="2"/>
  <c r="W77" i="2" s="1"/>
  <c r="L77" i="2"/>
  <c r="I77" i="2"/>
  <c r="H77" i="2"/>
  <c r="J77" i="2" s="1"/>
  <c r="G77" i="2"/>
  <c r="F77" i="2" s="1"/>
  <c r="E77" i="2"/>
  <c r="Z76" i="2"/>
  <c r="W76" i="2"/>
  <c r="V76" i="2"/>
  <c r="U76" i="2"/>
  <c r="T76" i="2"/>
  <c r="S76" i="2"/>
  <c r="R76" i="2"/>
  <c r="Q76" i="2"/>
  <c r="P76" i="2"/>
  <c r="O76" i="2"/>
  <c r="Y76" i="2" s="1"/>
  <c r="N76" i="2"/>
  <c r="X76" i="2" s="1"/>
  <c r="M76" i="2"/>
  <c r="L76" i="2"/>
  <c r="J76" i="2"/>
  <c r="I76" i="2"/>
  <c r="H76" i="2"/>
  <c r="G76" i="2"/>
  <c r="F76" i="2"/>
  <c r="E76" i="2"/>
  <c r="X75" i="2"/>
  <c r="W75" i="2"/>
  <c r="U75" i="2"/>
  <c r="T75" i="2"/>
  <c r="S75" i="2"/>
  <c r="R75" i="2"/>
  <c r="Q75" i="2"/>
  <c r="P75" i="2"/>
  <c r="Z75" i="2" s="1"/>
  <c r="O75" i="2"/>
  <c r="Y75" i="2" s="1"/>
  <c r="N75" i="2"/>
  <c r="M75" i="2"/>
  <c r="L75" i="2"/>
  <c r="V75" i="2" s="1"/>
  <c r="J75" i="2"/>
  <c r="I75" i="2"/>
  <c r="H75" i="2"/>
  <c r="G75" i="2"/>
  <c r="F75" i="2" s="1"/>
  <c r="E75" i="2"/>
  <c r="Y74" i="2"/>
  <c r="X74" i="2"/>
  <c r="U74" i="2"/>
  <c r="T74" i="2"/>
  <c r="S74" i="2"/>
  <c r="R74" i="2"/>
  <c r="Q74" i="2"/>
  <c r="P74" i="2"/>
  <c r="Z74" i="2" s="1"/>
  <c r="O74" i="2"/>
  <c r="N74" i="2"/>
  <c r="M74" i="2"/>
  <c r="W74" i="2" s="1"/>
  <c r="L74" i="2"/>
  <c r="V74" i="2" s="1"/>
  <c r="I74" i="2"/>
  <c r="H74" i="2"/>
  <c r="J74" i="2" s="1"/>
  <c r="G74" i="2"/>
  <c r="F74" i="2" s="1"/>
  <c r="E74" i="2"/>
  <c r="Z73" i="2"/>
  <c r="Y73" i="2"/>
  <c r="V73" i="2"/>
  <c r="U73" i="2"/>
  <c r="T73" i="2"/>
  <c r="S73" i="2"/>
  <c r="R73" i="2"/>
  <c r="Q73" i="2"/>
  <c r="P73" i="2"/>
  <c r="O73" i="2"/>
  <c r="N73" i="2"/>
  <c r="X73" i="2" s="1"/>
  <c r="M73" i="2"/>
  <c r="W73" i="2" s="1"/>
  <c r="L73" i="2"/>
  <c r="I73" i="2"/>
  <c r="H73" i="2"/>
  <c r="J73" i="2" s="1"/>
  <c r="G73" i="2"/>
  <c r="F73" i="2" s="1"/>
  <c r="E73" i="2"/>
  <c r="Z72" i="2"/>
  <c r="W72" i="2"/>
  <c r="V72" i="2"/>
  <c r="U72" i="2"/>
  <c r="T72" i="2"/>
  <c r="S72" i="2"/>
  <c r="R72" i="2"/>
  <c r="Q72" i="2"/>
  <c r="P72" i="2"/>
  <c r="O72" i="2"/>
  <c r="Y72" i="2" s="1"/>
  <c r="N72" i="2"/>
  <c r="X72" i="2" s="1"/>
  <c r="M72" i="2"/>
  <c r="L72" i="2"/>
  <c r="J72" i="2"/>
  <c r="I72" i="2"/>
  <c r="H72" i="2"/>
  <c r="G72" i="2"/>
  <c r="F72" i="2"/>
  <c r="E72" i="2"/>
  <c r="X71" i="2"/>
  <c r="W71" i="2"/>
  <c r="U71" i="2"/>
  <c r="T71" i="2"/>
  <c r="S71" i="2"/>
  <c r="R71" i="2"/>
  <c r="Q71" i="2"/>
  <c r="P71" i="2"/>
  <c r="Z71" i="2" s="1"/>
  <c r="O71" i="2"/>
  <c r="Y71" i="2" s="1"/>
  <c r="N71" i="2"/>
  <c r="M71" i="2"/>
  <c r="L71" i="2"/>
  <c r="V71" i="2" s="1"/>
  <c r="J71" i="2"/>
  <c r="I71" i="2"/>
  <c r="H71" i="2"/>
  <c r="G71" i="2"/>
  <c r="F71" i="2" s="1"/>
  <c r="E71" i="2"/>
  <c r="Y70" i="2"/>
  <c r="X70" i="2"/>
  <c r="U70" i="2"/>
  <c r="T70" i="2"/>
  <c r="S70" i="2"/>
  <c r="R70" i="2"/>
  <c r="Q70" i="2"/>
  <c r="P70" i="2"/>
  <c r="Z70" i="2" s="1"/>
  <c r="O70" i="2"/>
  <c r="N70" i="2"/>
  <c r="M70" i="2"/>
  <c r="W70" i="2" s="1"/>
  <c r="L70" i="2"/>
  <c r="V70" i="2" s="1"/>
  <c r="I70" i="2"/>
  <c r="H70" i="2"/>
  <c r="J70" i="2" s="1"/>
  <c r="G70" i="2"/>
  <c r="F70" i="2" s="1"/>
  <c r="E70" i="2"/>
  <c r="Z69" i="2"/>
  <c r="Y69" i="2"/>
  <c r="V69" i="2"/>
  <c r="U69" i="2"/>
  <c r="T69" i="2"/>
  <c r="S69" i="2"/>
  <c r="R69" i="2"/>
  <c r="Q69" i="2"/>
  <c r="P69" i="2"/>
  <c r="O69" i="2"/>
  <c r="N69" i="2"/>
  <c r="X69" i="2" s="1"/>
  <c r="M69" i="2"/>
  <c r="W69" i="2" s="1"/>
  <c r="L69" i="2"/>
  <c r="I69" i="2"/>
  <c r="H69" i="2"/>
  <c r="J69" i="2" s="1"/>
  <c r="G69" i="2"/>
  <c r="F69" i="2" s="1"/>
  <c r="E69" i="2"/>
  <c r="Z68" i="2"/>
  <c r="W68" i="2"/>
  <c r="V68" i="2"/>
  <c r="U68" i="2"/>
  <c r="T68" i="2"/>
  <c r="S68" i="2"/>
  <c r="R68" i="2"/>
  <c r="Q68" i="2"/>
  <c r="P68" i="2"/>
  <c r="O68" i="2"/>
  <c r="Y68" i="2" s="1"/>
  <c r="N68" i="2"/>
  <c r="X68" i="2" s="1"/>
  <c r="M68" i="2"/>
  <c r="L68" i="2"/>
  <c r="J68" i="2"/>
  <c r="I68" i="2"/>
  <c r="H68" i="2"/>
  <c r="G68" i="2"/>
  <c r="F68" i="2"/>
  <c r="E68" i="2"/>
  <c r="X67" i="2"/>
  <c r="W67" i="2"/>
  <c r="U67" i="2"/>
  <c r="T67" i="2"/>
  <c r="S67" i="2"/>
  <c r="R67" i="2"/>
  <c r="Q67" i="2"/>
  <c r="P67" i="2"/>
  <c r="Z67" i="2" s="1"/>
  <c r="O67" i="2"/>
  <c r="Y67" i="2" s="1"/>
  <c r="N67" i="2"/>
  <c r="M67" i="2"/>
  <c r="L67" i="2"/>
  <c r="V67" i="2" s="1"/>
  <c r="J67" i="2"/>
  <c r="I67" i="2"/>
  <c r="H67" i="2"/>
  <c r="G67" i="2"/>
  <c r="F67" i="2" s="1"/>
  <c r="E67" i="2"/>
  <c r="Y66" i="2"/>
  <c r="X66" i="2"/>
  <c r="U66" i="2"/>
  <c r="T66" i="2"/>
  <c r="S66" i="2"/>
  <c r="R66" i="2"/>
  <c r="Q66" i="2"/>
  <c r="P66" i="2"/>
  <c r="Z66" i="2" s="1"/>
  <c r="O66" i="2"/>
  <c r="N66" i="2"/>
  <c r="M66" i="2"/>
  <c r="W66" i="2" s="1"/>
  <c r="L66" i="2"/>
  <c r="V66" i="2" s="1"/>
  <c r="I66" i="2"/>
  <c r="H66" i="2"/>
  <c r="J66" i="2" s="1"/>
  <c r="G66" i="2"/>
  <c r="F66" i="2" s="1"/>
  <c r="E66" i="2"/>
  <c r="Z65" i="2"/>
  <c r="Y65" i="2"/>
  <c r="V65" i="2"/>
  <c r="U65" i="2"/>
  <c r="T65" i="2"/>
  <c r="S65" i="2"/>
  <c r="R65" i="2"/>
  <c r="Q65" i="2"/>
  <c r="P65" i="2"/>
  <c r="O65" i="2"/>
  <c r="N65" i="2"/>
  <c r="X65" i="2" s="1"/>
  <c r="M65" i="2"/>
  <c r="W65" i="2" s="1"/>
  <c r="L65" i="2"/>
  <c r="I65" i="2"/>
  <c r="H65" i="2"/>
  <c r="J65" i="2" s="1"/>
  <c r="G65" i="2"/>
  <c r="F65" i="2" s="1"/>
  <c r="E65" i="2"/>
  <c r="Z64" i="2"/>
  <c r="W64" i="2"/>
  <c r="V64" i="2"/>
  <c r="U64" i="2"/>
  <c r="T64" i="2"/>
  <c r="S64" i="2"/>
  <c r="R64" i="2"/>
  <c r="Q64" i="2"/>
  <c r="P64" i="2"/>
  <c r="O64" i="2"/>
  <c r="Y64" i="2" s="1"/>
  <c r="N64" i="2"/>
  <c r="X64" i="2" s="1"/>
  <c r="M64" i="2"/>
  <c r="L64" i="2"/>
  <c r="J64" i="2"/>
  <c r="I64" i="2"/>
  <c r="H64" i="2"/>
  <c r="G64" i="2"/>
  <c r="F64" i="2"/>
  <c r="E64" i="2"/>
  <c r="X63" i="2"/>
  <c r="W63" i="2"/>
  <c r="U63" i="2"/>
  <c r="T63" i="2"/>
  <c r="S63" i="2"/>
  <c r="R63" i="2"/>
  <c r="Q63" i="2"/>
  <c r="P63" i="2"/>
  <c r="Z63" i="2" s="1"/>
  <c r="O63" i="2"/>
  <c r="Y63" i="2" s="1"/>
  <c r="N63" i="2"/>
  <c r="M63" i="2"/>
  <c r="L63" i="2"/>
  <c r="V63" i="2" s="1"/>
  <c r="J63" i="2"/>
  <c r="I63" i="2"/>
  <c r="H63" i="2"/>
  <c r="G63" i="2"/>
  <c r="F63" i="2" s="1"/>
  <c r="E63" i="2"/>
  <c r="Y62" i="2"/>
  <c r="X62" i="2"/>
  <c r="U62" i="2"/>
  <c r="T62" i="2"/>
  <c r="S62" i="2"/>
  <c r="R62" i="2"/>
  <c r="Q62" i="2"/>
  <c r="P62" i="2"/>
  <c r="Z62" i="2" s="1"/>
  <c r="O62" i="2"/>
  <c r="N62" i="2"/>
  <c r="M62" i="2"/>
  <c r="W62" i="2" s="1"/>
  <c r="L62" i="2"/>
  <c r="V62" i="2" s="1"/>
  <c r="I62" i="2"/>
  <c r="H62" i="2"/>
  <c r="J62" i="2" s="1"/>
  <c r="G62" i="2"/>
  <c r="F62" i="2" s="1"/>
  <c r="E62" i="2"/>
  <c r="Z61" i="2"/>
  <c r="Y61" i="2"/>
  <c r="V61" i="2"/>
  <c r="U61" i="2"/>
  <c r="T61" i="2"/>
  <c r="S61" i="2"/>
  <c r="R61" i="2"/>
  <c r="Q61" i="2"/>
  <c r="P61" i="2"/>
  <c r="O61" i="2"/>
  <c r="N61" i="2"/>
  <c r="X61" i="2" s="1"/>
  <c r="M61" i="2"/>
  <c r="W61" i="2" s="1"/>
  <c r="L61" i="2"/>
  <c r="I61" i="2"/>
  <c r="H61" i="2"/>
  <c r="J61" i="2" s="1"/>
  <c r="G61" i="2"/>
  <c r="F61" i="2" s="1"/>
  <c r="E61" i="2"/>
  <c r="Z60" i="2"/>
  <c r="W60" i="2"/>
  <c r="V60" i="2"/>
  <c r="U60" i="2"/>
  <c r="T60" i="2"/>
  <c r="S60" i="2"/>
  <c r="R60" i="2"/>
  <c r="Q60" i="2"/>
  <c r="P60" i="2"/>
  <c r="O60" i="2"/>
  <c r="Y60" i="2" s="1"/>
  <c r="N60" i="2"/>
  <c r="X60" i="2" s="1"/>
  <c r="M60" i="2"/>
  <c r="L60" i="2"/>
  <c r="J60" i="2"/>
  <c r="I60" i="2"/>
  <c r="H60" i="2"/>
  <c r="G60" i="2"/>
  <c r="F60" i="2"/>
  <c r="E60" i="2"/>
  <c r="X59" i="2"/>
  <c r="W59" i="2"/>
  <c r="U59" i="2"/>
  <c r="T59" i="2"/>
  <c r="S59" i="2"/>
  <c r="R59" i="2"/>
  <c r="Q59" i="2"/>
  <c r="P59" i="2"/>
  <c r="Z59" i="2" s="1"/>
  <c r="O59" i="2"/>
  <c r="Y59" i="2" s="1"/>
  <c r="N59" i="2"/>
  <c r="M59" i="2"/>
  <c r="L59" i="2"/>
  <c r="V59" i="2" s="1"/>
  <c r="J59" i="2"/>
  <c r="I59" i="2"/>
  <c r="H59" i="2"/>
  <c r="G59" i="2"/>
  <c r="F59" i="2" s="1"/>
  <c r="E59" i="2"/>
  <c r="Y58" i="2"/>
  <c r="X58" i="2"/>
  <c r="U58" i="2"/>
  <c r="T58" i="2"/>
  <c r="S58" i="2"/>
  <c r="R58" i="2"/>
  <c r="Q58" i="2"/>
  <c r="P58" i="2"/>
  <c r="Z58" i="2" s="1"/>
  <c r="O58" i="2"/>
  <c r="N58" i="2"/>
  <c r="M58" i="2"/>
  <c r="W58" i="2" s="1"/>
  <c r="L58" i="2"/>
  <c r="V58" i="2" s="1"/>
  <c r="I58" i="2"/>
  <c r="H58" i="2"/>
  <c r="J58" i="2" s="1"/>
  <c r="G58" i="2"/>
  <c r="F58" i="2" s="1"/>
  <c r="E58" i="2"/>
  <c r="Z57" i="2"/>
  <c r="Y57" i="2"/>
  <c r="V57" i="2"/>
  <c r="U57" i="2"/>
  <c r="T57" i="2"/>
  <c r="S57" i="2"/>
  <c r="R57" i="2"/>
  <c r="Q57" i="2"/>
  <c r="P57" i="2"/>
  <c r="O57" i="2"/>
  <c r="N57" i="2"/>
  <c r="X57" i="2" s="1"/>
  <c r="M57" i="2"/>
  <c r="W57" i="2" s="1"/>
  <c r="L57" i="2"/>
  <c r="I57" i="2"/>
  <c r="H57" i="2"/>
  <c r="J57" i="2" s="1"/>
  <c r="G57" i="2"/>
  <c r="F57" i="2" s="1"/>
  <c r="E57" i="2"/>
  <c r="Z56" i="2"/>
  <c r="W56" i="2"/>
  <c r="V56" i="2"/>
  <c r="U56" i="2"/>
  <c r="T56" i="2"/>
  <c r="S56" i="2"/>
  <c r="R56" i="2"/>
  <c r="Q56" i="2"/>
  <c r="P56" i="2"/>
  <c r="O56" i="2"/>
  <c r="Y56" i="2" s="1"/>
  <c r="N56" i="2"/>
  <c r="X56" i="2" s="1"/>
  <c r="M56" i="2"/>
  <c r="L56" i="2"/>
  <c r="J56" i="2"/>
  <c r="I56" i="2"/>
  <c r="H56" i="2"/>
  <c r="G56" i="2"/>
  <c r="F56" i="2"/>
  <c r="E56" i="2"/>
  <c r="X55" i="2"/>
  <c r="W55" i="2"/>
  <c r="U55" i="2"/>
  <c r="T55" i="2"/>
  <c r="S55" i="2"/>
  <c r="R55" i="2"/>
  <c r="Q55" i="2"/>
  <c r="P55" i="2"/>
  <c r="Z55" i="2" s="1"/>
  <c r="O55" i="2"/>
  <c r="Y55" i="2" s="1"/>
  <c r="N55" i="2"/>
  <c r="M55" i="2"/>
  <c r="L55" i="2"/>
  <c r="V55" i="2" s="1"/>
  <c r="J55" i="2"/>
  <c r="I55" i="2"/>
  <c r="H55" i="2"/>
  <c r="G55" i="2"/>
  <c r="F55" i="2" s="1"/>
  <c r="E55" i="2"/>
  <c r="Y54" i="2"/>
  <c r="X54" i="2"/>
  <c r="U54" i="2"/>
  <c r="T54" i="2"/>
  <c r="S54" i="2"/>
  <c r="R54" i="2"/>
  <c r="Q54" i="2"/>
  <c r="P54" i="2"/>
  <c r="Z54" i="2" s="1"/>
  <c r="O54" i="2"/>
  <c r="N54" i="2"/>
  <c r="M54" i="2"/>
  <c r="W54" i="2" s="1"/>
  <c r="L54" i="2"/>
  <c r="V54" i="2" s="1"/>
  <c r="I54" i="2"/>
  <c r="H54" i="2"/>
  <c r="J54" i="2" s="1"/>
  <c r="G54" i="2"/>
  <c r="F54" i="2" s="1"/>
  <c r="E54" i="2"/>
  <c r="Z53" i="2"/>
  <c r="Y53" i="2"/>
  <c r="V53" i="2"/>
  <c r="U53" i="2"/>
  <c r="T53" i="2"/>
  <c r="S53" i="2"/>
  <c r="R53" i="2"/>
  <c r="Q53" i="2"/>
  <c r="P53" i="2"/>
  <c r="O53" i="2"/>
  <c r="N53" i="2"/>
  <c r="X53" i="2" s="1"/>
  <c r="M53" i="2"/>
  <c r="W53" i="2" s="1"/>
  <c r="L53" i="2"/>
  <c r="I53" i="2"/>
  <c r="H53" i="2"/>
  <c r="J53" i="2" s="1"/>
  <c r="G53" i="2"/>
  <c r="F53" i="2" s="1"/>
  <c r="E53" i="2"/>
  <c r="Z52" i="2"/>
  <c r="W52" i="2"/>
  <c r="V52" i="2"/>
  <c r="U52" i="2"/>
  <c r="T52" i="2"/>
  <c r="S52" i="2"/>
  <c r="R52" i="2"/>
  <c r="Q52" i="2"/>
  <c r="P52" i="2"/>
  <c r="O52" i="2"/>
  <c r="Y52" i="2" s="1"/>
  <c r="N52" i="2"/>
  <c r="X52" i="2" s="1"/>
  <c r="M52" i="2"/>
  <c r="L52" i="2"/>
  <c r="J52" i="2"/>
  <c r="I52" i="2"/>
  <c r="H52" i="2"/>
  <c r="G52" i="2"/>
  <c r="F52" i="2"/>
  <c r="E52" i="2"/>
  <c r="X51" i="2"/>
  <c r="W51" i="2"/>
  <c r="U51" i="2"/>
  <c r="T51" i="2"/>
  <c r="S51" i="2"/>
  <c r="R51" i="2"/>
  <c r="Q51" i="2"/>
  <c r="P51" i="2"/>
  <c r="Z51" i="2" s="1"/>
  <c r="O51" i="2"/>
  <c r="Y51" i="2" s="1"/>
  <c r="N51" i="2"/>
  <c r="M51" i="2"/>
  <c r="L51" i="2"/>
  <c r="V51" i="2" s="1"/>
  <c r="J51" i="2"/>
  <c r="I51" i="2"/>
  <c r="H51" i="2"/>
  <c r="G51" i="2"/>
  <c r="F51" i="2" s="1"/>
  <c r="E51" i="2"/>
  <c r="Y50" i="2"/>
  <c r="X50" i="2"/>
  <c r="U50" i="2"/>
  <c r="T50" i="2"/>
  <c r="S50" i="2"/>
  <c r="R50" i="2"/>
  <c r="Q50" i="2"/>
  <c r="P50" i="2"/>
  <c r="Z50" i="2" s="1"/>
  <c r="O50" i="2"/>
  <c r="N50" i="2"/>
  <c r="M50" i="2"/>
  <c r="W50" i="2" s="1"/>
  <c r="L50" i="2"/>
  <c r="V50" i="2" s="1"/>
  <c r="I50" i="2"/>
  <c r="H50" i="2"/>
  <c r="J50" i="2" s="1"/>
  <c r="G50" i="2"/>
  <c r="F50" i="2" s="1"/>
  <c r="E50" i="2"/>
  <c r="Z49" i="2"/>
  <c r="Y49" i="2"/>
  <c r="V49" i="2"/>
  <c r="U49" i="2"/>
  <c r="T49" i="2"/>
  <c r="S49" i="2"/>
  <c r="R49" i="2"/>
  <c r="Q49" i="2"/>
  <c r="P49" i="2"/>
  <c r="O49" i="2"/>
  <c r="N49" i="2"/>
  <c r="X49" i="2" s="1"/>
  <c r="M49" i="2"/>
  <c r="W49" i="2" s="1"/>
  <c r="L49" i="2"/>
  <c r="I49" i="2"/>
  <c r="H49" i="2"/>
  <c r="J49" i="2" s="1"/>
  <c r="G49" i="2"/>
  <c r="F49" i="2" s="1"/>
  <c r="E49" i="2"/>
  <c r="Z48" i="2"/>
  <c r="W48" i="2"/>
  <c r="V48" i="2"/>
  <c r="U48" i="2"/>
  <c r="T48" i="2"/>
  <c r="S48" i="2"/>
  <c r="R48" i="2"/>
  <c r="Q48" i="2"/>
  <c r="P48" i="2"/>
  <c r="O48" i="2"/>
  <c r="Y48" i="2" s="1"/>
  <c r="N48" i="2"/>
  <c r="X48" i="2" s="1"/>
  <c r="M48" i="2"/>
  <c r="L48" i="2"/>
  <c r="J48" i="2"/>
  <c r="I48" i="2"/>
  <c r="H48" i="2"/>
  <c r="G48" i="2"/>
  <c r="F48" i="2"/>
  <c r="E48" i="2"/>
  <c r="X47" i="2"/>
  <c r="W47" i="2"/>
  <c r="U47" i="2"/>
  <c r="T47" i="2"/>
  <c r="S47" i="2"/>
  <c r="R47" i="2"/>
  <c r="Q47" i="2"/>
  <c r="P47" i="2"/>
  <c r="Z47" i="2" s="1"/>
  <c r="O47" i="2"/>
  <c r="Y47" i="2" s="1"/>
  <c r="N47" i="2"/>
  <c r="M47" i="2"/>
  <c r="L47" i="2"/>
  <c r="V47" i="2" s="1"/>
  <c r="J47" i="2"/>
  <c r="I47" i="2"/>
  <c r="H47" i="2"/>
  <c r="G47" i="2"/>
  <c r="F47" i="2" s="1"/>
  <c r="E47" i="2"/>
  <c r="Y46" i="2"/>
  <c r="X46" i="2"/>
  <c r="U46" i="2"/>
  <c r="T46" i="2"/>
  <c r="S46" i="2"/>
  <c r="R46" i="2"/>
  <c r="Q46" i="2"/>
  <c r="P46" i="2"/>
  <c r="Z46" i="2" s="1"/>
  <c r="O46" i="2"/>
  <c r="N46" i="2"/>
  <c r="M46" i="2"/>
  <c r="W46" i="2" s="1"/>
  <c r="L46" i="2"/>
  <c r="V46" i="2" s="1"/>
  <c r="I46" i="2"/>
  <c r="H46" i="2"/>
  <c r="J46" i="2" s="1"/>
  <c r="G46" i="2"/>
  <c r="F46" i="2" s="1"/>
  <c r="E46" i="2"/>
  <c r="Z45" i="2"/>
  <c r="Y45" i="2"/>
  <c r="V45" i="2"/>
  <c r="U45" i="2"/>
  <c r="T45" i="2"/>
  <c r="S45" i="2"/>
  <c r="R45" i="2"/>
  <c r="Q45" i="2"/>
  <c r="P45" i="2"/>
  <c r="O45" i="2"/>
  <c r="N45" i="2"/>
  <c r="X45" i="2" s="1"/>
  <c r="M45" i="2"/>
  <c r="W45" i="2" s="1"/>
  <c r="L45" i="2"/>
  <c r="I45" i="2"/>
  <c r="H45" i="2"/>
  <c r="J45" i="2" s="1"/>
  <c r="G45" i="2"/>
  <c r="F45" i="2" s="1"/>
  <c r="E45" i="2"/>
  <c r="Z44" i="2"/>
  <c r="W44" i="2"/>
  <c r="V44" i="2"/>
  <c r="U44" i="2"/>
  <c r="T44" i="2"/>
  <c r="S44" i="2"/>
  <c r="R44" i="2"/>
  <c r="Q44" i="2"/>
  <c r="P44" i="2"/>
  <c r="O44" i="2"/>
  <c r="Y44" i="2" s="1"/>
  <c r="N44" i="2"/>
  <c r="X44" i="2" s="1"/>
  <c r="M44" i="2"/>
  <c r="L44" i="2"/>
  <c r="J44" i="2"/>
  <c r="I44" i="2"/>
  <c r="H44" i="2"/>
  <c r="G44" i="2"/>
  <c r="F44" i="2"/>
  <c r="E44" i="2"/>
  <c r="X43" i="2"/>
  <c r="W43" i="2"/>
  <c r="U43" i="2"/>
  <c r="T43" i="2"/>
  <c r="S43" i="2"/>
  <c r="R43" i="2"/>
  <c r="Q43" i="2"/>
  <c r="P43" i="2"/>
  <c r="Z43" i="2" s="1"/>
  <c r="O43" i="2"/>
  <c r="Y43" i="2" s="1"/>
  <c r="N43" i="2"/>
  <c r="M43" i="2"/>
  <c r="L43" i="2"/>
  <c r="V43" i="2" s="1"/>
  <c r="J43" i="2"/>
  <c r="I43" i="2"/>
  <c r="H43" i="2"/>
  <c r="G43" i="2"/>
  <c r="F43" i="2" s="1"/>
  <c r="E43" i="2"/>
  <c r="Y42" i="2"/>
  <c r="X42" i="2"/>
  <c r="U42" i="2"/>
  <c r="T42" i="2"/>
  <c r="S42" i="2"/>
  <c r="R42" i="2"/>
  <c r="Q42" i="2"/>
  <c r="P42" i="2"/>
  <c r="Z42" i="2" s="1"/>
  <c r="O42" i="2"/>
  <c r="N42" i="2"/>
  <c r="M42" i="2"/>
  <c r="W42" i="2" s="1"/>
  <c r="L42" i="2"/>
  <c r="V42" i="2" s="1"/>
  <c r="I42" i="2"/>
  <c r="H42" i="2"/>
  <c r="J42" i="2" s="1"/>
  <c r="G42" i="2"/>
  <c r="F42" i="2" s="1"/>
  <c r="E42" i="2"/>
  <c r="Z41" i="2"/>
  <c r="Y41" i="2"/>
  <c r="V41" i="2"/>
  <c r="U41" i="2"/>
  <c r="T41" i="2"/>
  <c r="S41" i="2"/>
  <c r="R41" i="2"/>
  <c r="Q41" i="2"/>
  <c r="P41" i="2"/>
  <c r="O41" i="2"/>
  <c r="N41" i="2"/>
  <c r="X41" i="2" s="1"/>
  <c r="M41" i="2"/>
  <c r="W41" i="2" s="1"/>
  <c r="L41" i="2"/>
  <c r="I41" i="2"/>
  <c r="H41" i="2"/>
  <c r="J41" i="2" s="1"/>
  <c r="G41" i="2"/>
  <c r="F41" i="2" s="1"/>
  <c r="E41" i="2"/>
  <c r="Z40" i="2"/>
  <c r="W40" i="2"/>
  <c r="V40" i="2"/>
  <c r="U40" i="2"/>
  <c r="T40" i="2"/>
  <c r="S40" i="2"/>
  <c r="R40" i="2"/>
  <c r="Q40" i="2"/>
  <c r="P40" i="2"/>
  <c r="O40" i="2"/>
  <c r="Y40" i="2" s="1"/>
  <c r="N40" i="2"/>
  <c r="X40" i="2" s="1"/>
  <c r="M40" i="2"/>
  <c r="L40" i="2"/>
  <c r="J40" i="2"/>
  <c r="I40" i="2"/>
  <c r="H40" i="2"/>
  <c r="G40" i="2"/>
  <c r="F40" i="2"/>
  <c r="E40" i="2"/>
  <c r="X39" i="2"/>
  <c r="W39" i="2"/>
  <c r="U39" i="2"/>
  <c r="T39" i="2"/>
  <c r="S39" i="2"/>
  <c r="R39" i="2"/>
  <c r="Q39" i="2"/>
  <c r="P39" i="2"/>
  <c r="Z39" i="2" s="1"/>
  <c r="O39" i="2"/>
  <c r="Y39" i="2" s="1"/>
  <c r="N39" i="2"/>
  <c r="M39" i="2"/>
  <c r="L39" i="2"/>
  <c r="V39" i="2" s="1"/>
  <c r="J39" i="2"/>
  <c r="I39" i="2"/>
  <c r="H39" i="2"/>
  <c r="G39" i="2"/>
  <c r="F39" i="2" s="1"/>
  <c r="E39" i="2"/>
  <c r="Y38" i="2"/>
  <c r="X38" i="2"/>
  <c r="U38" i="2"/>
  <c r="T38" i="2"/>
  <c r="S38" i="2"/>
  <c r="R38" i="2"/>
  <c r="Q38" i="2"/>
  <c r="P38" i="2"/>
  <c r="Z38" i="2" s="1"/>
  <c r="O38" i="2"/>
  <c r="N38" i="2"/>
  <c r="M38" i="2"/>
  <c r="W38" i="2" s="1"/>
  <c r="L38" i="2"/>
  <c r="V38" i="2" s="1"/>
  <c r="I38" i="2"/>
  <c r="H38" i="2"/>
  <c r="J38" i="2" s="1"/>
  <c r="G38" i="2"/>
  <c r="F38" i="2" s="1"/>
  <c r="E38" i="2"/>
  <c r="Z37" i="2"/>
  <c r="Y37" i="2"/>
  <c r="V37" i="2"/>
  <c r="U37" i="2"/>
  <c r="T37" i="2"/>
  <c r="S37" i="2"/>
  <c r="R37" i="2"/>
  <c r="Q37" i="2"/>
  <c r="P37" i="2"/>
  <c r="O37" i="2"/>
  <c r="N37" i="2"/>
  <c r="X37" i="2" s="1"/>
  <c r="M37" i="2"/>
  <c r="W37" i="2" s="1"/>
  <c r="L37" i="2"/>
  <c r="I37" i="2"/>
  <c r="H37" i="2"/>
  <c r="J37" i="2" s="1"/>
  <c r="G37" i="2"/>
  <c r="F37" i="2" s="1"/>
  <c r="E37" i="2"/>
  <c r="Z36" i="2"/>
  <c r="W36" i="2"/>
  <c r="V36" i="2"/>
  <c r="U36" i="2"/>
  <c r="T36" i="2"/>
  <c r="S36" i="2"/>
  <c r="R36" i="2"/>
  <c r="Q36" i="2"/>
  <c r="P36" i="2"/>
  <c r="O36" i="2"/>
  <c r="Y36" i="2" s="1"/>
  <c r="N36" i="2"/>
  <c r="X36" i="2" s="1"/>
  <c r="M36" i="2"/>
  <c r="L36" i="2"/>
  <c r="J36" i="2"/>
  <c r="I36" i="2"/>
  <c r="H36" i="2"/>
  <c r="G36" i="2"/>
  <c r="F36" i="2"/>
  <c r="E36" i="2"/>
  <c r="X35" i="2"/>
  <c r="W35" i="2"/>
  <c r="U35" i="2"/>
  <c r="T35" i="2"/>
  <c r="S35" i="2"/>
  <c r="R35" i="2"/>
  <c r="Q35" i="2"/>
  <c r="P35" i="2"/>
  <c r="Z35" i="2" s="1"/>
  <c r="O35" i="2"/>
  <c r="Y35" i="2" s="1"/>
  <c r="N35" i="2"/>
  <c r="M35" i="2"/>
  <c r="L35" i="2"/>
  <c r="V35" i="2" s="1"/>
  <c r="J35" i="2"/>
  <c r="I35" i="2"/>
  <c r="H35" i="2"/>
  <c r="G35" i="2"/>
  <c r="F35" i="2" s="1"/>
  <c r="E35" i="2"/>
  <c r="Y34" i="2"/>
  <c r="X34" i="2"/>
  <c r="U34" i="2"/>
  <c r="T34" i="2"/>
  <c r="S34" i="2"/>
  <c r="R34" i="2"/>
  <c r="Q34" i="2"/>
  <c r="P34" i="2"/>
  <c r="Z34" i="2" s="1"/>
  <c r="O34" i="2"/>
  <c r="N34" i="2"/>
  <c r="M34" i="2"/>
  <c r="W34" i="2" s="1"/>
  <c r="L34" i="2"/>
  <c r="V34" i="2" s="1"/>
  <c r="I34" i="2"/>
  <c r="H34" i="2"/>
  <c r="J34" i="2" s="1"/>
  <c r="G34" i="2"/>
  <c r="F34" i="2" s="1"/>
  <c r="E34" i="2"/>
  <c r="Z33" i="2"/>
  <c r="Y33" i="2"/>
  <c r="V33" i="2"/>
  <c r="U33" i="2"/>
  <c r="T33" i="2"/>
  <c r="S33" i="2"/>
  <c r="R33" i="2"/>
  <c r="Q33" i="2"/>
  <c r="P33" i="2"/>
  <c r="O33" i="2"/>
  <c r="N33" i="2"/>
  <c r="X33" i="2" s="1"/>
  <c r="M33" i="2"/>
  <c r="W33" i="2" s="1"/>
  <c r="L33" i="2"/>
  <c r="I33" i="2"/>
  <c r="H33" i="2"/>
  <c r="J33" i="2" s="1"/>
  <c r="G33" i="2"/>
  <c r="F33" i="2" s="1"/>
  <c r="E33" i="2"/>
  <c r="Z32" i="2"/>
  <c r="W32" i="2"/>
  <c r="V32" i="2"/>
  <c r="U32" i="2"/>
  <c r="T32" i="2"/>
  <c r="S32" i="2"/>
  <c r="R32" i="2"/>
  <c r="Q32" i="2"/>
  <c r="P32" i="2"/>
  <c r="O32" i="2"/>
  <c r="Y32" i="2" s="1"/>
  <c r="N32" i="2"/>
  <c r="X32" i="2" s="1"/>
  <c r="M32" i="2"/>
  <c r="L32" i="2"/>
  <c r="J32" i="2"/>
  <c r="I32" i="2"/>
  <c r="H32" i="2"/>
  <c r="G32" i="2"/>
  <c r="F32" i="2"/>
  <c r="E32" i="2"/>
  <c r="X31" i="2"/>
  <c r="W31" i="2"/>
  <c r="U31" i="2"/>
  <c r="T31" i="2"/>
  <c r="S31" i="2"/>
  <c r="R31" i="2"/>
  <c r="Q31" i="2"/>
  <c r="P31" i="2"/>
  <c r="Z31" i="2" s="1"/>
  <c r="O31" i="2"/>
  <c r="Y31" i="2" s="1"/>
  <c r="N31" i="2"/>
  <c r="M31" i="2"/>
  <c r="L31" i="2"/>
  <c r="V31" i="2" s="1"/>
  <c r="J31" i="2"/>
  <c r="I31" i="2"/>
  <c r="H31" i="2"/>
  <c r="G31" i="2"/>
  <c r="F31" i="2" s="1"/>
  <c r="E31" i="2"/>
  <c r="Y30" i="2"/>
  <c r="X30" i="2"/>
  <c r="U30" i="2"/>
  <c r="T30" i="2"/>
  <c r="S30" i="2"/>
  <c r="R30" i="2"/>
  <c r="Q30" i="2"/>
  <c r="P30" i="2"/>
  <c r="Z30" i="2" s="1"/>
  <c r="O30" i="2"/>
  <c r="N30" i="2"/>
  <c r="M30" i="2"/>
  <c r="W30" i="2" s="1"/>
  <c r="L30" i="2"/>
  <c r="V30" i="2" s="1"/>
  <c r="I30" i="2"/>
  <c r="H30" i="2"/>
  <c r="J30" i="2" s="1"/>
  <c r="G30" i="2"/>
  <c r="F30" i="2" s="1"/>
  <c r="E30" i="2"/>
  <c r="Z29" i="2"/>
  <c r="Y29" i="2"/>
  <c r="V29" i="2"/>
  <c r="U29" i="2"/>
  <c r="T29" i="2"/>
  <c r="S29" i="2"/>
  <c r="R29" i="2"/>
  <c r="Q29" i="2"/>
  <c r="P29" i="2"/>
  <c r="O29" i="2"/>
  <c r="N29" i="2"/>
  <c r="X29" i="2" s="1"/>
  <c r="M29" i="2"/>
  <c r="W29" i="2" s="1"/>
  <c r="L29" i="2"/>
  <c r="I29" i="2"/>
  <c r="H29" i="2"/>
  <c r="J29" i="2" s="1"/>
  <c r="G29" i="2"/>
  <c r="F29" i="2" s="1"/>
  <c r="E29" i="2"/>
  <c r="Z28" i="2"/>
  <c r="W28" i="2"/>
  <c r="V28" i="2"/>
  <c r="U28" i="2"/>
  <c r="T28" i="2"/>
  <c r="S28" i="2"/>
  <c r="R28" i="2"/>
  <c r="Q28" i="2"/>
  <c r="P28" i="2"/>
  <c r="O28" i="2"/>
  <c r="Y28" i="2" s="1"/>
  <c r="N28" i="2"/>
  <c r="X28" i="2" s="1"/>
  <c r="M28" i="2"/>
  <c r="L28" i="2"/>
  <c r="J28" i="2"/>
  <c r="I28" i="2"/>
  <c r="H28" i="2"/>
  <c r="G28" i="2"/>
  <c r="F28" i="2"/>
  <c r="E28" i="2"/>
  <c r="X27" i="2"/>
  <c r="W27" i="2"/>
  <c r="U27" i="2"/>
  <c r="T27" i="2"/>
  <c r="S27" i="2"/>
  <c r="R27" i="2"/>
  <c r="Q27" i="2"/>
  <c r="P27" i="2"/>
  <c r="Z27" i="2" s="1"/>
  <c r="O27" i="2"/>
  <c r="Y27" i="2" s="1"/>
  <c r="N27" i="2"/>
  <c r="M27" i="2"/>
  <c r="L27" i="2"/>
  <c r="V27" i="2" s="1"/>
  <c r="J27" i="2"/>
  <c r="I27" i="2"/>
  <c r="H27" i="2"/>
  <c r="G27" i="2"/>
  <c r="F27" i="2" s="1"/>
  <c r="E27" i="2"/>
  <c r="Y26" i="2"/>
  <c r="X26" i="2"/>
  <c r="U26" i="2"/>
  <c r="T26" i="2"/>
  <c r="S26" i="2"/>
  <c r="R26" i="2"/>
  <c r="Q26" i="2"/>
  <c r="P26" i="2"/>
  <c r="Z26" i="2" s="1"/>
  <c r="O26" i="2"/>
  <c r="N26" i="2"/>
  <c r="M26" i="2"/>
  <c r="W26" i="2" s="1"/>
  <c r="L26" i="2"/>
  <c r="V26" i="2" s="1"/>
  <c r="I26" i="2"/>
  <c r="H26" i="2"/>
  <c r="J26" i="2" s="1"/>
  <c r="G26" i="2"/>
  <c r="F26" i="2" s="1"/>
  <c r="E26" i="2"/>
  <c r="Z25" i="2"/>
  <c r="Y25" i="2"/>
  <c r="V25" i="2"/>
  <c r="U25" i="2"/>
  <c r="T25" i="2"/>
  <c r="S25" i="2"/>
  <c r="R25" i="2"/>
  <c r="Q25" i="2"/>
  <c r="P25" i="2"/>
  <c r="O25" i="2"/>
  <c r="N25" i="2"/>
  <c r="X25" i="2" s="1"/>
  <c r="M25" i="2"/>
  <c r="W25" i="2" s="1"/>
  <c r="L25" i="2"/>
  <c r="I25" i="2"/>
  <c r="H25" i="2"/>
  <c r="J25" i="2" s="1"/>
  <c r="G25" i="2"/>
  <c r="F25" i="2" s="1"/>
  <c r="E25" i="2"/>
  <c r="Z24" i="2"/>
  <c r="W24" i="2"/>
  <c r="V24" i="2"/>
  <c r="U24" i="2"/>
  <c r="T24" i="2"/>
  <c r="S24" i="2"/>
  <c r="R24" i="2"/>
  <c r="Q24" i="2"/>
  <c r="P24" i="2"/>
  <c r="O24" i="2"/>
  <c r="Y24" i="2" s="1"/>
  <c r="N24" i="2"/>
  <c r="X24" i="2" s="1"/>
  <c r="M24" i="2"/>
  <c r="L24" i="2"/>
  <c r="J24" i="2"/>
  <c r="I24" i="2"/>
  <c r="H24" i="2"/>
  <c r="G24" i="2"/>
  <c r="F24" i="2"/>
  <c r="E24" i="2"/>
  <c r="X23" i="2"/>
  <c r="W23" i="2"/>
  <c r="U23" i="2"/>
  <c r="T23" i="2"/>
  <c r="S23" i="2"/>
  <c r="R23" i="2"/>
  <c r="Q23" i="2"/>
  <c r="P23" i="2"/>
  <c r="Z23" i="2" s="1"/>
  <c r="O23" i="2"/>
  <c r="Y23" i="2" s="1"/>
  <c r="N23" i="2"/>
  <c r="M23" i="2"/>
  <c r="L23" i="2"/>
  <c r="V23" i="2" s="1"/>
  <c r="J23" i="2"/>
  <c r="I23" i="2"/>
  <c r="H23" i="2"/>
  <c r="G23" i="2"/>
  <c r="F23" i="2" s="1"/>
  <c r="E23" i="2"/>
  <c r="Y22" i="2"/>
  <c r="X22" i="2"/>
  <c r="U22" i="2"/>
  <c r="T22" i="2"/>
  <c r="S22" i="2"/>
  <c r="R22" i="2"/>
  <c r="Q22" i="2"/>
  <c r="P22" i="2"/>
  <c r="Z22" i="2" s="1"/>
  <c r="O22" i="2"/>
  <c r="N22" i="2"/>
  <c r="M22" i="2"/>
  <c r="W22" i="2" s="1"/>
  <c r="L22" i="2"/>
  <c r="V22" i="2" s="1"/>
  <c r="I22" i="2"/>
  <c r="H22" i="2"/>
  <c r="J22" i="2" s="1"/>
  <c r="G22" i="2"/>
  <c r="F22" i="2" s="1"/>
  <c r="E22" i="2"/>
  <c r="Z21" i="2"/>
  <c r="Y21" i="2"/>
  <c r="V21" i="2"/>
  <c r="U21" i="2"/>
  <c r="T21" i="2"/>
  <c r="S21" i="2"/>
  <c r="R21" i="2"/>
  <c r="Q21" i="2"/>
  <c r="P21" i="2"/>
  <c r="O21" i="2"/>
  <c r="N21" i="2"/>
  <c r="X21" i="2" s="1"/>
  <c r="M21" i="2"/>
  <c r="W21" i="2" s="1"/>
  <c r="L21" i="2"/>
  <c r="I21" i="2"/>
  <c r="H21" i="2"/>
  <c r="J21" i="2" s="1"/>
  <c r="G21" i="2"/>
  <c r="F21" i="2" s="1"/>
  <c r="E21" i="2"/>
  <c r="Z20" i="2"/>
  <c r="W20" i="2"/>
  <c r="V20" i="2"/>
  <c r="U20" i="2"/>
  <c r="T20" i="2"/>
  <c r="S20" i="2"/>
  <c r="R20" i="2"/>
  <c r="Q20" i="2"/>
  <c r="P20" i="2"/>
  <c r="O20" i="2"/>
  <c r="Y20" i="2" s="1"/>
  <c r="N20" i="2"/>
  <c r="X20" i="2" s="1"/>
  <c r="M20" i="2"/>
  <c r="L20" i="2"/>
  <c r="J20" i="2"/>
  <c r="I20" i="2"/>
  <c r="H20" i="2"/>
  <c r="G20" i="2"/>
  <c r="F20" i="2"/>
  <c r="E20" i="2"/>
  <c r="X19" i="2"/>
  <c r="W19" i="2"/>
  <c r="U19" i="2"/>
  <c r="T19" i="2"/>
  <c r="S19" i="2"/>
  <c r="R19" i="2"/>
  <c r="Q19" i="2"/>
  <c r="P19" i="2"/>
  <c r="Z19" i="2" s="1"/>
  <c r="O19" i="2"/>
  <c r="Y19" i="2" s="1"/>
  <c r="N19" i="2"/>
  <c r="M19" i="2"/>
  <c r="L19" i="2"/>
  <c r="V19" i="2" s="1"/>
  <c r="J19" i="2"/>
  <c r="I19" i="2"/>
  <c r="H19" i="2"/>
  <c r="G19" i="2"/>
  <c r="F19" i="2" s="1"/>
  <c r="E19" i="2"/>
  <c r="Y18" i="2"/>
  <c r="X18" i="2"/>
  <c r="U18" i="2"/>
  <c r="T18" i="2"/>
  <c r="S18" i="2"/>
  <c r="R18" i="2"/>
  <c r="Q18" i="2"/>
  <c r="P18" i="2"/>
  <c r="Z18" i="2" s="1"/>
  <c r="O18" i="2"/>
  <c r="N18" i="2"/>
  <c r="M18" i="2"/>
  <c r="W18" i="2" s="1"/>
  <c r="L18" i="2"/>
  <c r="V18" i="2" s="1"/>
  <c r="I18" i="2"/>
  <c r="H18" i="2"/>
  <c r="J18" i="2" s="1"/>
  <c r="G18" i="2"/>
  <c r="F18" i="2" s="1"/>
  <c r="E18" i="2"/>
  <c r="Z17" i="2"/>
  <c r="Y17" i="2"/>
  <c r="V17" i="2"/>
  <c r="U17" i="2"/>
  <c r="T17" i="2"/>
  <c r="S17" i="2"/>
  <c r="R17" i="2"/>
  <c r="Q17" i="2"/>
  <c r="P17" i="2"/>
  <c r="O17" i="2"/>
  <c r="N17" i="2"/>
  <c r="X17" i="2" s="1"/>
  <c r="M17" i="2"/>
  <c r="W17" i="2" s="1"/>
  <c r="L17" i="2"/>
  <c r="I17" i="2"/>
  <c r="H17" i="2"/>
  <c r="J17" i="2" s="1"/>
  <c r="G17" i="2"/>
  <c r="F17" i="2" s="1"/>
  <c r="E17" i="2"/>
  <c r="Z16" i="2"/>
  <c r="W16" i="2"/>
  <c r="V16" i="2"/>
  <c r="U16" i="2"/>
  <c r="T16" i="2"/>
  <c r="S16" i="2"/>
  <c r="R16" i="2"/>
  <c r="Q16" i="2"/>
  <c r="P16" i="2"/>
  <c r="O16" i="2"/>
  <c r="Y16" i="2" s="1"/>
  <c r="N16" i="2"/>
  <c r="X16" i="2" s="1"/>
  <c r="M16" i="2"/>
  <c r="L16" i="2"/>
  <c r="J16" i="2"/>
  <c r="I16" i="2"/>
  <c r="H16" i="2"/>
  <c r="G16" i="2"/>
  <c r="F16" i="2"/>
  <c r="E16" i="2"/>
  <c r="X15" i="2"/>
  <c r="W15" i="2"/>
  <c r="U15" i="2"/>
  <c r="T15" i="2"/>
  <c r="S15" i="2"/>
  <c r="R15" i="2"/>
  <c r="Q15" i="2"/>
  <c r="P15" i="2"/>
  <c r="Z15" i="2" s="1"/>
  <c r="O15" i="2"/>
  <c r="Y15" i="2" s="1"/>
  <c r="N15" i="2"/>
  <c r="M15" i="2"/>
  <c r="L15" i="2"/>
  <c r="V15" i="2" s="1"/>
  <c r="J15" i="2"/>
  <c r="I15" i="2"/>
  <c r="H15" i="2"/>
  <c r="G15" i="2"/>
  <c r="F15" i="2" s="1"/>
  <c r="E15" i="2"/>
  <c r="Y14" i="2"/>
  <c r="X14" i="2"/>
  <c r="U14" i="2"/>
  <c r="T14" i="2"/>
  <c r="S14" i="2"/>
  <c r="R14" i="2"/>
  <c r="Q14" i="2"/>
  <c r="P14" i="2"/>
  <c r="Z14" i="2" s="1"/>
  <c r="O14" i="2"/>
  <c r="N14" i="2"/>
  <c r="M14" i="2"/>
  <c r="W14" i="2" s="1"/>
  <c r="L14" i="2"/>
  <c r="V14" i="2" s="1"/>
  <c r="I14" i="2"/>
  <c r="H14" i="2"/>
  <c r="J14" i="2" s="1"/>
  <c r="G14" i="2"/>
  <c r="F14" i="2" s="1"/>
  <c r="E14" i="2"/>
  <c r="Z13" i="2"/>
  <c r="Y13" i="2"/>
  <c r="V13" i="2"/>
  <c r="U13" i="2"/>
  <c r="T13" i="2"/>
  <c r="S13" i="2"/>
  <c r="R13" i="2"/>
  <c r="Q13" i="2"/>
  <c r="P13" i="2"/>
  <c r="O13" i="2"/>
  <c r="N13" i="2"/>
  <c r="X13" i="2" s="1"/>
  <c r="M13" i="2"/>
  <c r="W13" i="2" s="1"/>
  <c r="L13" i="2"/>
  <c r="I13" i="2"/>
  <c r="H13" i="2"/>
  <c r="J13" i="2" s="1"/>
  <c r="G13" i="2"/>
  <c r="F13" i="2" s="1"/>
  <c r="E13" i="2"/>
  <c r="Z12" i="2"/>
  <c r="W12" i="2"/>
  <c r="V12" i="2"/>
  <c r="U12" i="2"/>
  <c r="T12" i="2"/>
  <c r="S12" i="2"/>
  <c r="R12" i="2"/>
  <c r="Q12" i="2"/>
  <c r="P12" i="2"/>
  <c r="O12" i="2"/>
  <c r="Y12" i="2" s="1"/>
  <c r="N12" i="2"/>
  <c r="X12" i="2" s="1"/>
  <c r="M12" i="2"/>
  <c r="L12" i="2"/>
  <c r="J12" i="2"/>
  <c r="I12" i="2"/>
  <c r="H12" i="2"/>
  <c r="G12" i="2"/>
  <c r="F12" i="2"/>
  <c r="E12" i="2"/>
  <c r="X11" i="2"/>
  <c r="W11" i="2"/>
  <c r="U11" i="2"/>
  <c r="T11" i="2"/>
  <c r="S11" i="2"/>
  <c r="R11" i="2"/>
  <c r="Q11" i="2"/>
  <c r="P11" i="2"/>
  <c r="Z11" i="2" s="1"/>
  <c r="O11" i="2"/>
  <c r="Y11" i="2" s="1"/>
  <c r="N11" i="2"/>
  <c r="M11" i="2"/>
  <c r="L11" i="2"/>
  <c r="V11" i="2" s="1"/>
  <c r="J11" i="2"/>
  <c r="I11" i="2"/>
  <c r="H11" i="2"/>
  <c r="G11" i="2"/>
  <c r="F11" i="2" s="1"/>
  <c r="E11" i="2"/>
  <c r="Y10" i="2"/>
  <c r="X10" i="2"/>
  <c r="U10" i="2"/>
  <c r="T10" i="2"/>
  <c r="S10" i="2"/>
  <c r="R10" i="2"/>
  <c r="Q10" i="2"/>
  <c r="P10" i="2"/>
  <c r="Z10" i="2" s="1"/>
  <c r="O10" i="2"/>
  <c r="N10" i="2"/>
  <c r="M10" i="2"/>
  <c r="W10" i="2" s="1"/>
  <c r="L10" i="2"/>
  <c r="V10" i="2" s="1"/>
  <c r="I10" i="2"/>
  <c r="H10" i="2"/>
  <c r="J10" i="2" s="1"/>
  <c r="G10" i="2"/>
  <c r="F10" i="2" s="1"/>
  <c r="E10" i="2"/>
  <c r="Z9" i="2"/>
  <c r="Y9" i="2"/>
  <c r="V9" i="2"/>
  <c r="U9" i="2"/>
  <c r="T9" i="2"/>
  <c r="S9" i="2"/>
  <c r="R9" i="2"/>
  <c r="Q9" i="2"/>
  <c r="P9" i="2"/>
  <c r="O9" i="2"/>
  <c r="N9" i="2"/>
  <c r="X9" i="2" s="1"/>
  <c r="M9" i="2"/>
  <c r="W9" i="2" s="1"/>
  <c r="L9" i="2"/>
  <c r="I9" i="2"/>
  <c r="H9" i="2"/>
  <c r="H6" i="2" s="1"/>
  <c r="G9" i="2"/>
  <c r="F9" i="2" s="1"/>
  <c r="E9" i="2"/>
  <c r="Z8" i="2"/>
  <c r="W8" i="2"/>
  <c r="V8" i="2"/>
  <c r="U8" i="2"/>
  <c r="T8" i="2"/>
  <c r="S8" i="2"/>
  <c r="R8" i="2"/>
  <c r="Q8" i="2"/>
  <c r="P8" i="2"/>
  <c r="O8" i="2"/>
  <c r="Y8" i="2" s="1"/>
  <c r="N8" i="2"/>
  <c r="X8" i="2" s="1"/>
  <c r="M8" i="2"/>
  <c r="L8" i="2"/>
  <c r="J8" i="2"/>
  <c r="I8" i="2"/>
  <c r="H8" i="2"/>
  <c r="G8" i="2"/>
  <c r="F8" i="2"/>
  <c r="E8" i="2"/>
  <c r="X7" i="2"/>
  <c r="W7" i="2"/>
  <c r="U7" i="2"/>
  <c r="T7" i="2"/>
  <c r="T6" i="2" s="1"/>
  <c r="S7" i="2"/>
  <c r="S6" i="2" s="1"/>
  <c r="R7" i="2"/>
  <c r="R6" i="2" s="1"/>
  <c r="Q7" i="2"/>
  <c r="P7" i="2"/>
  <c r="P6" i="2" s="1"/>
  <c r="O7" i="2"/>
  <c r="O6" i="2" s="1"/>
  <c r="N7" i="2"/>
  <c r="N6" i="2" s="1"/>
  <c r="M7" i="2"/>
  <c r="L7" i="2"/>
  <c r="L6" i="2" s="1"/>
  <c r="J7" i="2"/>
  <c r="I7" i="2"/>
  <c r="H7" i="2"/>
  <c r="G7" i="2"/>
  <c r="F7" i="2" s="1"/>
  <c r="E7" i="2"/>
  <c r="U6" i="2"/>
  <c r="Q6" i="2"/>
  <c r="M6" i="2"/>
  <c r="I4" i="1"/>
  <c r="E14" i="1" l="1"/>
  <c r="F14" i="1"/>
  <c r="D14" i="1"/>
  <c r="C14" i="1"/>
  <c r="B52" i="1"/>
  <c r="B74" i="1"/>
  <c r="C9" i="1"/>
  <c r="D36" i="1"/>
  <c r="F10" i="1"/>
  <c r="D25" i="1"/>
  <c r="D47" i="1"/>
  <c r="E59" i="1"/>
  <c r="E11" i="1"/>
  <c r="E26" i="1"/>
  <c r="E48" i="1"/>
  <c r="D62" i="1"/>
  <c r="I9" i="1"/>
  <c r="E22" i="1"/>
  <c r="E37" i="1"/>
  <c r="D58" i="1"/>
  <c r="X7" i="3"/>
  <c r="N6" i="3"/>
  <c r="O6" i="3"/>
  <c r="Y8" i="3"/>
  <c r="X8" i="3"/>
  <c r="S6" i="3"/>
  <c r="K23" i="3"/>
  <c r="G23" i="3"/>
  <c r="K61" i="3"/>
  <c r="G61" i="3"/>
  <c r="K87" i="3"/>
  <c r="G87" i="3"/>
  <c r="K149" i="3"/>
  <c r="G149" i="3"/>
  <c r="K165" i="3"/>
  <c r="G165" i="3"/>
  <c r="K335" i="3"/>
  <c r="G335" i="3"/>
  <c r="D9" i="1"/>
  <c r="C10" i="1"/>
  <c r="I10" i="1"/>
  <c r="F11" i="1"/>
  <c r="D24" i="1"/>
  <c r="E25" i="1"/>
  <c r="D35" i="1"/>
  <c r="E36" i="1"/>
  <c r="B40" i="1"/>
  <c r="D46" i="1"/>
  <c r="E47" i="1"/>
  <c r="D50" i="1"/>
  <c r="E58" i="1"/>
  <c r="D61" i="1"/>
  <c r="E62" i="1"/>
  <c r="G6" i="2"/>
  <c r="Y7" i="2"/>
  <c r="J9" i="2"/>
  <c r="Y169" i="2"/>
  <c r="F170" i="2"/>
  <c r="F171" i="2"/>
  <c r="W171" i="2"/>
  <c r="W6" i="2" s="1"/>
  <c r="X174" i="2"/>
  <c r="X6" i="2" s="1"/>
  <c r="V176" i="2"/>
  <c r="Z176" i="2"/>
  <c r="Y185" i="2"/>
  <c r="F186" i="2"/>
  <c r="F6" i="2" s="1"/>
  <c r="F187" i="2"/>
  <c r="W187" i="2"/>
  <c r="X190" i="2"/>
  <c r="V192" i="2"/>
  <c r="Z192" i="2"/>
  <c r="Y201" i="2"/>
  <c r="F202" i="2"/>
  <c r="F203" i="2"/>
  <c r="W203" i="2"/>
  <c r="X206" i="2"/>
  <c r="V208" i="2"/>
  <c r="Z208" i="2"/>
  <c r="Y217" i="2"/>
  <c r="F218" i="2"/>
  <c r="F219" i="2"/>
  <c r="W219" i="2"/>
  <c r="X222" i="2"/>
  <c r="V224" i="2"/>
  <c r="Z224" i="2"/>
  <c r="Y233" i="2"/>
  <c r="F234" i="2"/>
  <c r="F235" i="2"/>
  <c r="W235" i="2"/>
  <c r="X238" i="2"/>
  <c r="V240" i="2"/>
  <c r="Z240" i="2"/>
  <c r="Y249" i="2"/>
  <c r="F250" i="2"/>
  <c r="F251" i="2"/>
  <c r="W251" i="2"/>
  <c r="X254" i="2"/>
  <c r="V256" i="2"/>
  <c r="Z256" i="2"/>
  <c r="Y265" i="2"/>
  <c r="F266" i="2"/>
  <c r="F267" i="2"/>
  <c r="W267" i="2"/>
  <c r="X270" i="2"/>
  <c r="V272" i="2"/>
  <c r="Z272" i="2"/>
  <c r="F278" i="2"/>
  <c r="V280" i="2"/>
  <c r="Z280" i="2"/>
  <c r="Y281" i="2"/>
  <c r="W287" i="2"/>
  <c r="X290" i="2"/>
  <c r="F292" i="2"/>
  <c r="F294" i="2"/>
  <c r="V296" i="2"/>
  <c r="Z296" i="2"/>
  <c r="Y297" i="2"/>
  <c r="F304" i="2"/>
  <c r="F320" i="2"/>
  <c r="F336" i="2"/>
  <c r="F352" i="2"/>
  <c r="J382" i="2"/>
  <c r="F382" i="2"/>
  <c r="I6" i="3"/>
  <c r="K7" i="3"/>
  <c r="G7" i="3"/>
  <c r="K45" i="3"/>
  <c r="G45" i="3"/>
  <c r="K71" i="3"/>
  <c r="G71" i="3"/>
  <c r="K109" i="3"/>
  <c r="G109" i="3"/>
  <c r="K135" i="3"/>
  <c r="G135" i="3"/>
  <c r="K141" i="3"/>
  <c r="G141" i="3"/>
  <c r="AC151" i="4"/>
  <c r="S6" i="4"/>
  <c r="E9" i="1"/>
  <c r="D10" i="1"/>
  <c r="D13" i="1" s="1"/>
  <c r="C11" i="1"/>
  <c r="F12" i="1"/>
  <c r="F13" i="1"/>
  <c r="D23" i="1"/>
  <c r="E24" i="1"/>
  <c r="B28" i="1"/>
  <c r="D34" i="1"/>
  <c r="E35" i="1"/>
  <c r="D38" i="1"/>
  <c r="E46" i="1"/>
  <c r="D49" i="1"/>
  <c r="E50" i="1"/>
  <c r="D60" i="1"/>
  <c r="E61" i="1"/>
  <c r="V7" i="2"/>
  <c r="Z7" i="2"/>
  <c r="Y173" i="2"/>
  <c r="F174" i="2"/>
  <c r="F175" i="2"/>
  <c r="W175" i="2"/>
  <c r="X178" i="2"/>
  <c r="V180" i="2"/>
  <c r="Z180" i="2"/>
  <c r="Y189" i="2"/>
  <c r="F190" i="2"/>
  <c r="F191" i="2"/>
  <c r="W191" i="2"/>
  <c r="X194" i="2"/>
  <c r="V196" i="2"/>
  <c r="Z196" i="2"/>
  <c r="Y205" i="2"/>
  <c r="F206" i="2"/>
  <c r="F207" i="2"/>
  <c r="W207" i="2"/>
  <c r="X210" i="2"/>
  <c r="V212" i="2"/>
  <c r="Z212" i="2"/>
  <c r="Y221" i="2"/>
  <c r="F222" i="2"/>
  <c r="F223" i="2"/>
  <c r="W223" i="2"/>
  <c r="X226" i="2"/>
  <c r="V228" i="2"/>
  <c r="Z228" i="2"/>
  <c r="Y237" i="2"/>
  <c r="F238" i="2"/>
  <c r="F239" i="2"/>
  <c r="W239" i="2"/>
  <c r="X242" i="2"/>
  <c r="V244" i="2"/>
  <c r="Z244" i="2"/>
  <c r="Y253" i="2"/>
  <c r="F254" i="2"/>
  <c r="F255" i="2"/>
  <c r="W255" i="2"/>
  <c r="X258" i="2"/>
  <c r="V260" i="2"/>
  <c r="Z260" i="2"/>
  <c r="Y269" i="2"/>
  <c r="F270" i="2"/>
  <c r="F271" i="2"/>
  <c r="W271" i="2"/>
  <c r="X274" i="2"/>
  <c r="V276" i="2"/>
  <c r="Z276" i="2"/>
  <c r="Y277" i="2"/>
  <c r="W283" i="2"/>
  <c r="X286" i="2"/>
  <c r="F288" i="2"/>
  <c r="F290" i="2"/>
  <c r="V292" i="2"/>
  <c r="Z292" i="2"/>
  <c r="Y293" i="2"/>
  <c r="W299" i="2"/>
  <c r="F310" i="2"/>
  <c r="F326" i="2"/>
  <c r="F342" i="2"/>
  <c r="F358" i="2"/>
  <c r="J366" i="2"/>
  <c r="F366" i="2"/>
  <c r="M6" i="3"/>
  <c r="U6" i="3"/>
  <c r="K29" i="3"/>
  <c r="G29" i="3"/>
  <c r="K55" i="3"/>
  <c r="G55" i="3"/>
  <c r="K93" i="3"/>
  <c r="G93" i="3"/>
  <c r="K119" i="3"/>
  <c r="G119" i="3"/>
  <c r="K125" i="3"/>
  <c r="G125" i="3"/>
  <c r="X137" i="3"/>
  <c r="K147" i="3"/>
  <c r="G147" i="3"/>
  <c r="K163" i="3"/>
  <c r="G163" i="3"/>
  <c r="K329" i="3"/>
  <c r="G329" i="3"/>
  <c r="F9" i="1"/>
  <c r="E10" i="1"/>
  <c r="D11" i="1"/>
  <c r="D22" i="1"/>
  <c r="E23" i="1"/>
  <c r="F23" i="1" s="1"/>
  <c r="D26" i="1"/>
  <c r="E34" i="1"/>
  <c r="D37" i="1"/>
  <c r="E38" i="1"/>
  <c r="D48" i="1"/>
  <c r="E49" i="1"/>
  <c r="D59" i="1"/>
  <c r="E60" i="1"/>
  <c r="B64" i="1"/>
  <c r="Y177" i="2"/>
  <c r="F179" i="2"/>
  <c r="W179" i="2"/>
  <c r="X182" i="2"/>
  <c r="V184" i="2"/>
  <c r="Z184" i="2"/>
  <c r="Y193" i="2"/>
  <c r="F195" i="2"/>
  <c r="W195" i="2"/>
  <c r="X198" i="2"/>
  <c r="V200" i="2"/>
  <c r="Z200" i="2"/>
  <c r="Y209" i="2"/>
  <c r="F211" i="2"/>
  <c r="W211" i="2"/>
  <c r="X214" i="2"/>
  <c r="V216" i="2"/>
  <c r="Z216" i="2"/>
  <c r="Y225" i="2"/>
  <c r="F227" i="2"/>
  <c r="W227" i="2"/>
  <c r="X230" i="2"/>
  <c r="V232" i="2"/>
  <c r="Z232" i="2"/>
  <c r="Y241" i="2"/>
  <c r="F243" i="2"/>
  <c r="W243" i="2"/>
  <c r="X246" i="2"/>
  <c r="V248" i="2"/>
  <c r="Z248" i="2"/>
  <c r="Y257" i="2"/>
  <c r="F259" i="2"/>
  <c r="W259" i="2"/>
  <c r="X262" i="2"/>
  <c r="V264" i="2"/>
  <c r="Z264" i="2"/>
  <c r="Y273" i="2"/>
  <c r="F275" i="2"/>
  <c r="W275" i="2"/>
  <c r="W279" i="2"/>
  <c r="X282" i="2"/>
  <c r="V288" i="2"/>
  <c r="Z288" i="2"/>
  <c r="Y289" i="2"/>
  <c r="W295" i="2"/>
  <c r="X298" i="2"/>
  <c r="W306" i="2"/>
  <c r="X317" i="2"/>
  <c r="W322" i="2"/>
  <c r="X333" i="2"/>
  <c r="W338" i="2"/>
  <c r="X349" i="2"/>
  <c r="W354" i="2"/>
  <c r="J376" i="2"/>
  <c r="F376" i="2"/>
  <c r="H6" i="3"/>
  <c r="K13" i="3"/>
  <c r="G13" i="3"/>
  <c r="K39" i="3"/>
  <c r="G39" i="3"/>
  <c r="K77" i="3"/>
  <c r="G77" i="3"/>
  <c r="K103" i="3"/>
  <c r="G103" i="3"/>
  <c r="X121" i="3"/>
  <c r="Y132" i="3"/>
  <c r="W134" i="3"/>
  <c r="K179" i="3"/>
  <c r="G179" i="3"/>
  <c r="K183" i="3"/>
  <c r="G183" i="3"/>
  <c r="K187" i="3"/>
  <c r="G187" i="3"/>
  <c r="K191" i="3"/>
  <c r="G191" i="3"/>
  <c r="K195" i="3"/>
  <c r="G195" i="3"/>
  <c r="K199" i="3"/>
  <c r="G199" i="3"/>
  <c r="K203" i="3"/>
  <c r="G203" i="3"/>
  <c r="K207" i="3"/>
  <c r="G207" i="3"/>
  <c r="K211" i="3"/>
  <c r="G211" i="3"/>
  <c r="K215" i="3"/>
  <c r="G215" i="3"/>
  <c r="K219" i="3"/>
  <c r="G219" i="3"/>
  <c r="K223" i="3"/>
  <c r="G223" i="3"/>
  <c r="K227" i="3"/>
  <c r="G227" i="3"/>
  <c r="K231" i="3"/>
  <c r="G231" i="3"/>
  <c r="K235" i="3"/>
  <c r="G235" i="3"/>
  <c r="K239" i="3"/>
  <c r="G239" i="3"/>
  <c r="K243" i="3"/>
  <c r="G243" i="3"/>
  <c r="K247" i="3"/>
  <c r="G247" i="3"/>
  <c r="K251" i="3"/>
  <c r="G251" i="3"/>
  <c r="K255" i="3"/>
  <c r="G255" i="3"/>
  <c r="K259" i="3"/>
  <c r="G259" i="3"/>
  <c r="K263" i="3"/>
  <c r="G263" i="3"/>
  <c r="K267" i="3"/>
  <c r="G267" i="3"/>
  <c r="K271" i="3"/>
  <c r="G271" i="3"/>
  <c r="K275" i="3"/>
  <c r="G275" i="3"/>
  <c r="K279" i="3"/>
  <c r="G279" i="3"/>
  <c r="K283" i="3"/>
  <c r="G283" i="3"/>
  <c r="K287" i="3"/>
  <c r="G287" i="3"/>
  <c r="K291" i="3"/>
  <c r="G291" i="3"/>
  <c r="K295" i="3"/>
  <c r="G295" i="3"/>
  <c r="K299" i="3"/>
  <c r="G299" i="3"/>
  <c r="P6" i="4"/>
  <c r="Z10" i="4"/>
  <c r="Z6" i="4" s="1"/>
  <c r="P6" i="3"/>
  <c r="T6" i="3"/>
  <c r="Y7" i="3"/>
  <c r="K303" i="3"/>
  <c r="G303" i="3"/>
  <c r="K361" i="3"/>
  <c r="G361" i="3"/>
  <c r="K367" i="3"/>
  <c r="G367" i="3"/>
  <c r="R6" i="4"/>
  <c r="AB8" i="4"/>
  <c r="AB6" i="4" s="1"/>
  <c r="V6" i="4"/>
  <c r="AA6" i="5"/>
  <c r="F7" i="5"/>
  <c r="W21" i="5"/>
  <c r="W6" i="5" s="1"/>
  <c r="M6" i="5"/>
  <c r="Y305" i="2"/>
  <c r="F306" i="2"/>
  <c r="F307" i="2"/>
  <c r="W307" i="2"/>
  <c r="X310" i="2"/>
  <c r="V312" i="2"/>
  <c r="Z312" i="2"/>
  <c r="Y321" i="2"/>
  <c r="F322" i="2"/>
  <c r="F323" i="2"/>
  <c r="W323" i="2"/>
  <c r="X326" i="2"/>
  <c r="V328" i="2"/>
  <c r="Z328" i="2"/>
  <c r="Y337" i="2"/>
  <c r="F338" i="2"/>
  <c r="F339" i="2"/>
  <c r="W339" i="2"/>
  <c r="X342" i="2"/>
  <c r="V344" i="2"/>
  <c r="Z344" i="2"/>
  <c r="Y353" i="2"/>
  <c r="F354" i="2"/>
  <c r="F355" i="2"/>
  <c r="W355" i="2"/>
  <c r="X358" i="2"/>
  <c r="V360" i="2"/>
  <c r="Z360" i="2"/>
  <c r="Y369" i="2"/>
  <c r="F370" i="2"/>
  <c r="F371" i="2"/>
  <c r="W371" i="2"/>
  <c r="X374" i="2"/>
  <c r="V376" i="2"/>
  <c r="Z376" i="2"/>
  <c r="Y385" i="2"/>
  <c r="F386" i="2"/>
  <c r="F387" i="2"/>
  <c r="W387" i="2"/>
  <c r="W7" i="3"/>
  <c r="AA7" i="3"/>
  <c r="Z7" i="3"/>
  <c r="Z16" i="3"/>
  <c r="G17" i="3"/>
  <c r="G18" i="3"/>
  <c r="X18" i="3"/>
  <c r="Y21" i="3"/>
  <c r="W23" i="3"/>
  <c r="AA23" i="3"/>
  <c r="Z32" i="3"/>
  <c r="G33" i="3"/>
  <c r="G34" i="3"/>
  <c r="X34" i="3"/>
  <c r="Y37" i="3"/>
  <c r="W39" i="3"/>
  <c r="AA39" i="3"/>
  <c r="Z48" i="3"/>
  <c r="G49" i="3"/>
  <c r="G50" i="3"/>
  <c r="X50" i="3"/>
  <c r="Y53" i="3"/>
  <c r="W55" i="3"/>
  <c r="AA55" i="3"/>
  <c r="Z64" i="3"/>
  <c r="G65" i="3"/>
  <c r="G66" i="3"/>
  <c r="X66" i="3"/>
  <c r="Y69" i="3"/>
  <c r="W71" i="3"/>
  <c r="AA71" i="3"/>
  <c r="Z80" i="3"/>
  <c r="G81" i="3"/>
  <c r="G82" i="3"/>
  <c r="X82" i="3"/>
  <c r="Y85" i="3"/>
  <c r="W87" i="3"/>
  <c r="AA87" i="3"/>
  <c r="Z96" i="3"/>
  <c r="G97" i="3"/>
  <c r="G98" i="3"/>
  <c r="X98" i="3"/>
  <c r="Y101" i="3"/>
  <c r="W103" i="3"/>
  <c r="AA103" i="3"/>
  <c r="Z112" i="3"/>
  <c r="G113" i="3"/>
  <c r="G114" i="3"/>
  <c r="X114" i="3"/>
  <c r="Y117" i="3"/>
  <c r="W119" i="3"/>
  <c r="AA119" i="3"/>
  <c r="Z128" i="3"/>
  <c r="G130" i="3"/>
  <c r="X130" i="3"/>
  <c r="Y133" i="3"/>
  <c r="W135" i="3"/>
  <c r="AA135" i="3"/>
  <c r="W147" i="3"/>
  <c r="AA147" i="3"/>
  <c r="Z148" i="3"/>
  <c r="X154" i="3"/>
  <c r="Y157" i="3"/>
  <c r="W163" i="3"/>
  <c r="AA163" i="3"/>
  <c r="Z164" i="3"/>
  <c r="X170" i="3"/>
  <c r="Y173" i="3"/>
  <c r="X178" i="3"/>
  <c r="X182" i="3"/>
  <c r="X186" i="3"/>
  <c r="X190" i="3"/>
  <c r="X194" i="3"/>
  <c r="X198" i="3"/>
  <c r="X202" i="3"/>
  <c r="X206" i="3"/>
  <c r="X210" i="3"/>
  <c r="X214" i="3"/>
  <c r="X218" i="3"/>
  <c r="X222" i="3"/>
  <c r="X226" i="3"/>
  <c r="X230" i="3"/>
  <c r="X234" i="3"/>
  <c r="X238" i="3"/>
  <c r="X242" i="3"/>
  <c r="X246" i="3"/>
  <c r="X250" i="3"/>
  <c r="X254" i="3"/>
  <c r="X258" i="3"/>
  <c r="X262" i="3"/>
  <c r="X266" i="3"/>
  <c r="X270" i="3"/>
  <c r="X274" i="3"/>
  <c r="X278" i="3"/>
  <c r="X282" i="3"/>
  <c r="X286" i="3"/>
  <c r="X290" i="3"/>
  <c r="X294" i="3"/>
  <c r="X298" i="3"/>
  <c r="Y310" i="3"/>
  <c r="W312" i="3"/>
  <c r="K345" i="3"/>
  <c r="G345" i="3"/>
  <c r="K351" i="3"/>
  <c r="G351" i="3"/>
  <c r="X363" i="3"/>
  <c r="Y374" i="3"/>
  <c r="W376" i="3"/>
  <c r="Y7" i="4"/>
  <c r="O6" i="4"/>
  <c r="W6" i="4"/>
  <c r="X302" i="2"/>
  <c r="V304" i="2"/>
  <c r="Z304" i="2"/>
  <c r="Y313" i="2"/>
  <c r="F315" i="2"/>
  <c r="W315" i="2"/>
  <c r="X318" i="2"/>
  <c r="V320" i="2"/>
  <c r="Z320" i="2"/>
  <c r="Y329" i="2"/>
  <c r="F331" i="2"/>
  <c r="W331" i="2"/>
  <c r="X334" i="2"/>
  <c r="V336" i="2"/>
  <c r="Z336" i="2"/>
  <c r="Y345" i="2"/>
  <c r="F347" i="2"/>
  <c r="W347" i="2"/>
  <c r="X350" i="2"/>
  <c r="V352" i="2"/>
  <c r="Z352" i="2"/>
  <c r="Y361" i="2"/>
  <c r="F363" i="2"/>
  <c r="W363" i="2"/>
  <c r="X366" i="2"/>
  <c r="V368" i="2"/>
  <c r="Z368" i="2"/>
  <c r="Y377" i="2"/>
  <c r="F379" i="2"/>
  <c r="W379" i="2"/>
  <c r="X382" i="2"/>
  <c r="V384" i="2"/>
  <c r="Z384" i="2"/>
  <c r="Z8" i="3"/>
  <c r="G10" i="3"/>
  <c r="X10" i="3"/>
  <c r="Y13" i="3"/>
  <c r="W15" i="3"/>
  <c r="AA15" i="3"/>
  <c r="Z24" i="3"/>
  <c r="G26" i="3"/>
  <c r="X26" i="3"/>
  <c r="Y29" i="3"/>
  <c r="W31" i="3"/>
  <c r="AA31" i="3"/>
  <c r="Z40" i="3"/>
  <c r="G42" i="3"/>
  <c r="X42" i="3"/>
  <c r="Y45" i="3"/>
  <c r="W47" i="3"/>
  <c r="AA47" i="3"/>
  <c r="Z56" i="3"/>
  <c r="G58" i="3"/>
  <c r="X58" i="3"/>
  <c r="Y61" i="3"/>
  <c r="W63" i="3"/>
  <c r="AA63" i="3"/>
  <c r="Z72" i="3"/>
  <c r="G74" i="3"/>
  <c r="X74" i="3"/>
  <c r="Y77" i="3"/>
  <c r="W79" i="3"/>
  <c r="AA79" i="3"/>
  <c r="Z88" i="3"/>
  <c r="G90" i="3"/>
  <c r="X90" i="3"/>
  <c r="Y93" i="3"/>
  <c r="W95" i="3"/>
  <c r="AA95" i="3"/>
  <c r="Z104" i="3"/>
  <c r="G106" i="3"/>
  <c r="X106" i="3"/>
  <c r="Y109" i="3"/>
  <c r="W111" i="3"/>
  <c r="AA111" i="3"/>
  <c r="Z120" i="3"/>
  <c r="G121" i="3"/>
  <c r="G122" i="3"/>
  <c r="X122" i="3"/>
  <c r="Y125" i="3"/>
  <c r="W127" i="3"/>
  <c r="AA127" i="3"/>
  <c r="Z136" i="3"/>
  <c r="G137" i="3"/>
  <c r="G138" i="3"/>
  <c r="X138" i="3"/>
  <c r="Y141" i="3"/>
  <c r="X146" i="3"/>
  <c r="Y149" i="3"/>
  <c r="G151" i="3"/>
  <c r="G153" i="3"/>
  <c r="W155" i="3"/>
  <c r="AA155" i="3"/>
  <c r="Z156" i="3"/>
  <c r="X162" i="3"/>
  <c r="Y165" i="3"/>
  <c r="G167" i="3"/>
  <c r="G169" i="3"/>
  <c r="W171" i="3"/>
  <c r="AA171" i="3"/>
  <c r="Z172" i="3"/>
  <c r="Y177" i="3"/>
  <c r="Z180" i="3"/>
  <c r="Y181" i="3"/>
  <c r="Z184" i="3"/>
  <c r="Y185" i="3"/>
  <c r="Z188" i="3"/>
  <c r="Y189" i="3"/>
  <c r="Z192" i="3"/>
  <c r="Y193" i="3"/>
  <c r="Z196" i="3"/>
  <c r="Y197" i="3"/>
  <c r="Z200" i="3"/>
  <c r="Y201" i="3"/>
  <c r="Z204" i="3"/>
  <c r="Y205" i="3"/>
  <c r="Z208" i="3"/>
  <c r="Y209" i="3"/>
  <c r="Z212" i="3"/>
  <c r="Y213" i="3"/>
  <c r="Z216" i="3"/>
  <c r="Y217" i="3"/>
  <c r="Z220" i="3"/>
  <c r="Y221" i="3"/>
  <c r="Z224" i="3"/>
  <c r="Y225" i="3"/>
  <c r="Z228" i="3"/>
  <c r="Y229" i="3"/>
  <c r="Z232" i="3"/>
  <c r="Y233" i="3"/>
  <c r="Z236" i="3"/>
  <c r="Y237" i="3"/>
  <c r="Z240" i="3"/>
  <c r="Y241" i="3"/>
  <c r="Z244" i="3"/>
  <c r="Y245" i="3"/>
  <c r="Z248" i="3"/>
  <c r="Y249" i="3"/>
  <c r="Z252" i="3"/>
  <c r="Y253" i="3"/>
  <c r="Z256" i="3"/>
  <c r="Y257" i="3"/>
  <c r="Z260" i="3"/>
  <c r="Y261" i="3"/>
  <c r="Z264" i="3"/>
  <c r="Y265" i="3"/>
  <c r="Z268" i="3"/>
  <c r="Y269" i="3"/>
  <c r="Z272" i="3"/>
  <c r="Y273" i="3"/>
  <c r="Z276" i="3"/>
  <c r="Y277" i="3"/>
  <c r="Z280" i="3"/>
  <c r="Y281" i="3"/>
  <c r="Z284" i="3"/>
  <c r="Y285" i="3"/>
  <c r="Z288" i="3"/>
  <c r="Y289" i="3"/>
  <c r="Z292" i="3"/>
  <c r="Y293" i="3"/>
  <c r="Z296" i="3"/>
  <c r="Y297" i="3"/>
  <c r="K313" i="3"/>
  <c r="G313" i="3"/>
  <c r="K319" i="3"/>
  <c r="G319" i="3"/>
  <c r="X331" i="3"/>
  <c r="Y342" i="3"/>
  <c r="W344" i="3"/>
  <c r="K377" i="3"/>
  <c r="G377" i="3"/>
  <c r="K383" i="3"/>
  <c r="G383" i="3"/>
  <c r="K7" i="4"/>
  <c r="AA8" i="4"/>
  <c r="AA6" i="4" s="1"/>
  <c r="K11" i="4"/>
  <c r="K15" i="4"/>
  <c r="K19" i="4"/>
  <c r="K23" i="4"/>
  <c r="K27" i="4"/>
  <c r="K31" i="4"/>
  <c r="K35" i="4"/>
  <c r="K39" i="4"/>
  <c r="K43" i="4"/>
  <c r="K47" i="4"/>
  <c r="K51" i="4"/>
  <c r="K55" i="4"/>
  <c r="K59" i="4"/>
  <c r="K63" i="4"/>
  <c r="K67" i="4"/>
  <c r="K71" i="4"/>
  <c r="K75" i="4"/>
  <c r="K79" i="4"/>
  <c r="K83" i="4"/>
  <c r="K87" i="4"/>
  <c r="K91" i="4"/>
  <c r="X300" i="3"/>
  <c r="Y303" i="3"/>
  <c r="W305" i="3"/>
  <c r="AA305" i="3"/>
  <c r="Z314" i="3"/>
  <c r="G315" i="3"/>
  <c r="G316" i="3"/>
  <c r="X316" i="3"/>
  <c r="Y319" i="3"/>
  <c r="W321" i="3"/>
  <c r="AA321" i="3"/>
  <c r="Z330" i="3"/>
  <c r="G331" i="3"/>
  <c r="G332" i="3"/>
  <c r="X332" i="3"/>
  <c r="Y335" i="3"/>
  <c r="W337" i="3"/>
  <c r="AA337" i="3"/>
  <c r="Z346" i="3"/>
  <c r="G347" i="3"/>
  <c r="G348" i="3"/>
  <c r="X348" i="3"/>
  <c r="Y351" i="3"/>
  <c r="W353" i="3"/>
  <c r="AA353" i="3"/>
  <c r="Z362" i="3"/>
  <c r="G363" i="3"/>
  <c r="G364" i="3"/>
  <c r="X364" i="3"/>
  <c r="Y367" i="3"/>
  <c r="W369" i="3"/>
  <c r="AA369" i="3"/>
  <c r="Z378" i="3"/>
  <c r="G379" i="3"/>
  <c r="G380" i="3"/>
  <c r="X380" i="3"/>
  <c r="Y383" i="3"/>
  <c r="W385" i="3"/>
  <c r="AA385" i="3"/>
  <c r="Y8" i="4"/>
  <c r="AC8" i="4"/>
  <c r="AC6" i="4" s="1"/>
  <c r="Y12" i="4"/>
  <c r="AC12" i="4"/>
  <c r="Y16" i="4"/>
  <c r="AC16" i="4"/>
  <c r="Y20" i="4"/>
  <c r="AC20" i="4"/>
  <c r="Y24" i="4"/>
  <c r="AC24" i="4"/>
  <c r="Y28" i="4"/>
  <c r="AC28" i="4"/>
  <c r="Y32" i="4"/>
  <c r="AC32" i="4"/>
  <c r="Y36" i="4"/>
  <c r="AC36" i="4"/>
  <c r="Y40" i="4"/>
  <c r="AC40" i="4"/>
  <c r="Y44" i="4"/>
  <c r="AC44" i="4"/>
  <c r="Y48" i="4"/>
  <c r="AC48" i="4"/>
  <c r="Y52" i="4"/>
  <c r="AC52" i="4"/>
  <c r="Y56" i="4"/>
  <c r="AC56" i="4"/>
  <c r="Y60" i="4"/>
  <c r="AC60" i="4"/>
  <c r="Y64" i="4"/>
  <c r="AC64" i="4"/>
  <c r="Y68" i="4"/>
  <c r="AC68" i="4"/>
  <c r="Y72" i="4"/>
  <c r="AC72" i="4"/>
  <c r="Y76" i="4"/>
  <c r="AC76" i="4"/>
  <c r="Y80" i="4"/>
  <c r="AC80" i="4"/>
  <c r="Y84" i="4"/>
  <c r="AC84" i="4"/>
  <c r="Y88" i="4"/>
  <c r="AC88" i="4"/>
  <c r="Y92" i="4"/>
  <c r="AC92" i="4"/>
  <c r="Y95" i="4"/>
  <c r="AC95" i="4"/>
  <c r="Y97" i="4"/>
  <c r="AC97" i="4"/>
  <c r="Y99" i="4"/>
  <c r="AC99" i="4"/>
  <c r="Y101" i="4"/>
  <c r="AC101" i="4"/>
  <c r="Y103" i="4"/>
  <c r="AC103" i="4"/>
  <c r="Y105" i="4"/>
  <c r="AC105" i="4"/>
  <c r="Y107" i="4"/>
  <c r="AC107" i="4"/>
  <c r="Y109" i="4"/>
  <c r="AC109" i="4"/>
  <c r="Y111" i="4"/>
  <c r="AC111" i="4"/>
  <c r="Y113" i="4"/>
  <c r="AC113" i="4"/>
  <c r="Y115" i="4"/>
  <c r="AC115" i="4"/>
  <c r="Y117" i="4"/>
  <c r="AC117" i="4"/>
  <c r="Y119" i="4"/>
  <c r="AC119" i="4"/>
  <c r="Y121" i="4"/>
  <c r="AC121" i="4"/>
  <c r="K123" i="4"/>
  <c r="K139" i="4"/>
  <c r="K155" i="4"/>
  <c r="K171" i="4"/>
  <c r="H6" i="4"/>
  <c r="AA235" i="4"/>
  <c r="Q6" i="4"/>
  <c r="U6" i="4"/>
  <c r="Z306" i="3"/>
  <c r="G308" i="3"/>
  <c r="X308" i="3"/>
  <c r="Y311" i="3"/>
  <c r="W313" i="3"/>
  <c r="AA313" i="3"/>
  <c r="Z322" i="3"/>
  <c r="G324" i="3"/>
  <c r="X324" i="3"/>
  <c r="Y327" i="3"/>
  <c r="W329" i="3"/>
  <c r="AA329" i="3"/>
  <c r="Z338" i="3"/>
  <c r="G340" i="3"/>
  <c r="X340" i="3"/>
  <c r="Y343" i="3"/>
  <c r="W345" i="3"/>
  <c r="AA345" i="3"/>
  <c r="Z354" i="3"/>
  <c r="G356" i="3"/>
  <c r="X356" i="3"/>
  <c r="Y359" i="3"/>
  <c r="W361" i="3"/>
  <c r="AA361" i="3"/>
  <c r="Z370" i="3"/>
  <c r="G372" i="3"/>
  <c r="X372" i="3"/>
  <c r="Y375" i="3"/>
  <c r="W377" i="3"/>
  <c r="AA377" i="3"/>
  <c r="Z386" i="3"/>
  <c r="G388" i="3"/>
  <c r="X388" i="3"/>
  <c r="Y391" i="3"/>
  <c r="Y10" i="4"/>
  <c r="AC10" i="4"/>
  <c r="Y14" i="4"/>
  <c r="AC14" i="4"/>
  <c r="Y18" i="4"/>
  <c r="AC18" i="4"/>
  <c r="Y22" i="4"/>
  <c r="AC22" i="4"/>
  <c r="Y26" i="4"/>
  <c r="AC26" i="4"/>
  <c r="Y30" i="4"/>
  <c r="AC30" i="4"/>
  <c r="Y34" i="4"/>
  <c r="AC34" i="4"/>
  <c r="Y38" i="4"/>
  <c r="AC38" i="4"/>
  <c r="Y42" i="4"/>
  <c r="AC42" i="4"/>
  <c r="Y46" i="4"/>
  <c r="AC46" i="4"/>
  <c r="Y50" i="4"/>
  <c r="AC50" i="4"/>
  <c r="Y54" i="4"/>
  <c r="AC54" i="4"/>
  <c r="Y58" i="4"/>
  <c r="AC58" i="4"/>
  <c r="Y62" i="4"/>
  <c r="AC62" i="4"/>
  <c r="Y66" i="4"/>
  <c r="AC66" i="4"/>
  <c r="Y70" i="4"/>
  <c r="AC70" i="4"/>
  <c r="Y74" i="4"/>
  <c r="AC74" i="4"/>
  <c r="Y78" i="4"/>
  <c r="AC78" i="4"/>
  <c r="Y82" i="4"/>
  <c r="AC82" i="4"/>
  <c r="Y86" i="4"/>
  <c r="AC86" i="4"/>
  <c r="Y90" i="4"/>
  <c r="AC90" i="4"/>
  <c r="Y94" i="4"/>
  <c r="AC94" i="4"/>
  <c r="Y96" i="4"/>
  <c r="AC96" i="4"/>
  <c r="Y98" i="4"/>
  <c r="AC98" i="4"/>
  <c r="Y100" i="4"/>
  <c r="AC100" i="4"/>
  <c r="Y102" i="4"/>
  <c r="AC102" i="4"/>
  <c r="Y104" i="4"/>
  <c r="AC104" i="4"/>
  <c r="Y106" i="4"/>
  <c r="AC106" i="4"/>
  <c r="Y108" i="4"/>
  <c r="AC108" i="4"/>
  <c r="Y110" i="4"/>
  <c r="AC110" i="4"/>
  <c r="Y112" i="4"/>
  <c r="AC112" i="4"/>
  <c r="Y114" i="4"/>
  <c r="AC114" i="4"/>
  <c r="Y116" i="4"/>
  <c r="AC116" i="4"/>
  <c r="Y118" i="4"/>
  <c r="AC118" i="4"/>
  <c r="Y120" i="4"/>
  <c r="AC120" i="4"/>
  <c r="K131" i="4"/>
  <c r="K147" i="4"/>
  <c r="K163" i="4"/>
  <c r="AC234" i="4"/>
  <c r="Y124" i="4"/>
  <c r="AC124" i="4"/>
  <c r="Y128" i="4"/>
  <c r="AC128" i="4"/>
  <c r="Y132" i="4"/>
  <c r="AC132" i="4"/>
  <c r="Y136" i="4"/>
  <c r="AC136" i="4"/>
  <c r="Y140" i="4"/>
  <c r="AC140" i="4"/>
  <c r="Y144" i="4"/>
  <c r="AC144" i="4"/>
  <c r="Y148" i="4"/>
  <c r="AC148" i="4"/>
  <c r="Y152" i="4"/>
  <c r="AC152" i="4"/>
  <c r="Y156" i="4"/>
  <c r="AC156" i="4"/>
  <c r="Y160" i="4"/>
  <c r="AC160" i="4"/>
  <c r="Y164" i="4"/>
  <c r="AC164" i="4"/>
  <c r="Y168" i="4"/>
  <c r="AC168" i="4"/>
  <c r="Y172" i="4"/>
  <c r="AC172" i="4"/>
  <c r="Y176" i="4"/>
  <c r="AC176" i="4"/>
  <c r="Y226" i="4"/>
  <c r="Z227" i="4"/>
  <c r="G231" i="4"/>
  <c r="M232" i="4"/>
  <c r="Z237" i="4"/>
  <c r="Z241" i="4"/>
  <c r="Z245" i="4"/>
  <c r="Z249" i="4"/>
  <c r="Z253" i="4"/>
  <c r="Z257" i="4"/>
  <c r="Z261" i="4"/>
  <c r="Z265" i="4"/>
  <c r="Z269" i="4"/>
  <c r="AB346" i="4"/>
  <c r="J190" i="5"/>
  <c r="F190" i="5"/>
  <c r="Y125" i="4"/>
  <c r="AC125" i="4"/>
  <c r="Y129" i="4"/>
  <c r="AC129" i="4"/>
  <c r="Y133" i="4"/>
  <c r="AC133" i="4"/>
  <c r="Y137" i="4"/>
  <c r="AC137" i="4"/>
  <c r="Y141" i="4"/>
  <c r="AC141" i="4"/>
  <c r="Y145" i="4"/>
  <c r="AC145" i="4"/>
  <c r="Y149" i="4"/>
  <c r="AC149" i="4"/>
  <c r="Y153" i="4"/>
  <c r="AC153" i="4"/>
  <c r="Y157" i="4"/>
  <c r="AC157" i="4"/>
  <c r="Y161" i="4"/>
  <c r="AC161" i="4"/>
  <c r="Y165" i="4"/>
  <c r="AC165" i="4"/>
  <c r="Y169" i="4"/>
  <c r="AC169" i="4"/>
  <c r="Y173" i="4"/>
  <c r="AC173" i="4"/>
  <c r="Y177" i="4"/>
  <c r="AC177" i="4"/>
  <c r="Y178" i="4"/>
  <c r="AC178" i="4"/>
  <c r="Y179" i="4"/>
  <c r="AC179" i="4"/>
  <c r="Y180" i="4"/>
  <c r="AC180" i="4"/>
  <c r="Y181" i="4"/>
  <c r="AC181" i="4"/>
  <c r="Y182" i="4"/>
  <c r="AC182" i="4"/>
  <c r="Y183" i="4"/>
  <c r="AC183" i="4"/>
  <c r="Y184" i="4"/>
  <c r="AC184" i="4"/>
  <c r="Y185" i="4"/>
  <c r="AC185" i="4"/>
  <c r="Y186" i="4"/>
  <c r="AC186" i="4"/>
  <c r="Y187" i="4"/>
  <c r="AC187" i="4"/>
  <c r="Y188" i="4"/>
  <c r="AC188" i="4"/>
  <c r="Y189" i="4"/>
  <c r="AC189" i="4"/>
  <c r="Y190" i="4"/>
  <c r="AC190" i="4"/>
  <c r="Y191" i="4"/>
  <c r="AC191" i="4"/>
  <c r="Y192" i="4"/>
  <c r="AC192" i="4"/>
  <c r="Y193" i="4"/>
  <c r="AC193" i="4"/>
  <c r="Y194" i="4"/>
  <c r="AC194" i="4"/>
  <c r="Y195" i="4"/>
  <c r="AC195" i="4"/>
  <c r="Y196" i="4"/>
  <c r="AC196" i="4"/>
  <c r="Y197" i="4"/>
  <c r="AC197" i="4"/>
  <c r="Y198" i="4"/>
  <c r="AC198" i="4"/>
  <c r="Y199" i="4"/>
  <c r="AC199" i="4"/>
  <c r="Y200" i="4"/>
  <c r="AC200" i="4"/>
  <c r="Y201" i="4"/>
  <c r="AC201" i="4"/>
  <c r="Y202" i="4"/>
  <c r="AC202" i="4"/>
  <c r="Y203" i="4"/>
  <c r="AC203" i="4"/>
  <c r="Y204" i="4"/>
  <c r="AC204" i="4"/>
  <c r="Y205" i="4"/>
  <c r="AC205" i="4"/>
  <c r="Y206" i="4"/>
  <c r="AC206" i="4"/>
  <c r="Y207" i="4"/>
  <c r="AC207" i="4"/>
  <c r="Y208" i="4"/>
  <c r="AC208" i="4"/>
  <c r="Y209" i="4"/>
  <c r="AC209" i="4"/>
  <c r="Y210" i="4"/>
  <c r="AC210" i="4"/>
  <c r="Y211" i="4"/>
  <c r="AC211" i="4"/>
  <c r="Y212" i="4"/>
  <c r="AC212" i="4"/>
  <c r="Y213" i="4"/>
  <c r="AC213" i="4"/>
  <c r="Y214" i="4"/>
  <c r="AC214" i="4"/>
  <c r="Y215" i="4"/>
  <c r="AC215" i="4"/>
  <c r="Y216" i="4"/>
  <c r="AC216" i="4"/>
  <c r="Y217" i="4"/>
  <c r="AC217" i="4"/>
  <c r="Y218" i="4"/>
  <c r="AC218" i="4"/>
  <c r="Y219" i="4"/>
  <c r="AC219" i="4"/>
  <c r="Y220" i="4"/>
  <c r="AC220" i="4"/>
  <c r="Y221" i="4"/>
  <c r="AC221" i="4"/>
  <c r="Y222" i="4"/>
  <c r="Z223" i="4"/>
  <c r="G227" i="4"/>
  <c r="M228" i="4"/>
  <c r="AC235" i="4"/>
  <c r="Z236" i="4"/>
  <c r="Z240" i="4"/>
  <c r="Z244" i="4"/>
  <c r="Z248" i="4"/>
  <c r="Z252" i="4"/>
  <c r="Z256" i="4"/>
  <c r="Z260" i="4"/>
  <c r="Z264" i="4"/>
  <c r="Z268" i="4"/>
  <c r="F28" i="5"/>
  <c r="Y122" i="4"/>
  <c r="AC122" i="4"/>
  <c r="Y126" i="4"/>
  <c r="AC126" i="4"/>
  <c r="Y130" i="4"/>
  <c r="AC130" i="4"/>
  <c r="Y134" i="4"/>
  <c r="AC134" i="4"/>
  <c r="Y138" i="4"/>
  <c r="AC138" i="4"/>
  <c r="Y142" i="4"/>
  <c r="AC142" i="4"/>
  <c r="Y146" i="4"/>
  <c r="AC146" i="4"/>
  <c r="Y150" i="4"/>
  <c r="AC150" i="4"/>
  <c r="Y154" i="4"/>
  <c r="AC154" i="4"/>
  <c r="Y158" i="4"/>
  <c r="AC158" i="4"/>
  <c r="Y162" i="4"/>
  <c r="AC162" i="4"/>
  <c r="Y166" i="4"/>
  <c r="AC166" i="4"/>
  <c r="Y170" i="4"/>
  <c r="AC170" i="4"/>
  <c r="Y174" i="4"/>
  <c r="AC174" i="4"/>
  <c r="G223" i="4"/>
  <c r="G6" i="4" s="1"/>
  <c r="M224" i="4"/>
  <c r="Y234" i="4"/>
  <c r="Z235" i="4"/>
  <c r="Z239" i="4"/>
  <c r="Z243" i="4"/>
  <c r="Z247" i="4"/>
  <c r="Z251" i="4"/>
  <c r="Z255" i="4"/>
  <c r="Z259" i="4"/>
  <c r="Z263" i="4"/>
  <c r="Z267" i="4"/>
  <c r="Y349" i="4"/>
  <c r="AC349" i="4"/>
  <c r="G6" i="5"/>
  <c r="X11" i="5"/>
  <c r="N6" i="5"/>
  <c r="Y12" i="5"/>
  <c r="W14" i="5"/>
  <c r="F68" i="5"/>
  <c r="F89" i="5"/>
  <c r="F121" i="5"/>
  <c r="F153" i="5"/>
  <c r="J174" i="5"/>
  <c r="F174" i="5"/>
  <c r="Z224" i="4"/>
  <c r="Z228" i="4"/>
  <c r="Z232" i="4"/>
  <c r="F63" i="5"/>
  <c r="F129" i="5"/>
  <c r="F161" i="5"/>
  <c r="J250" i="5"/>
  <c r="F250" i="5"/>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J8" i="5"/>
  <c r="H6" i="5"/>
  <c r="X27" i="5"/>
  <c r="Y28" i="5"/>
  <c r="W30" i="5"/>
  <c r="F71" i="5"/>
  <c r="F105" i="5"/>
  <c r="F137" i="5"/>
  <c r="X43" i="5"/>
  <c r="Y44" i="5"/>
  <c r="W46" i="5"/>
  <c r="X51" i="5"/>
  <c r="Y52" i="5"/>
  <c r="W54" i="5"/>
  <c r="X59" i="5"/>
  <c r="Y60" i="5"/>
  <c r="W62" i="5"/>
  <c r="X67" i="5"/>
  <c r="Y68" i="5"/>
  <c r="W70" i="5"/>
  <c r="X75" i="5"/>
  <c r="Y76" i="5"/>
  <c r="W78" i="5"/>
  <c r="X88" i="5"/>
  <c r="Y89" i="5"/>
  <c r="X96" i="5"/>
  <c r="Y97" i="5"/>
  <c r="X104" i="5"/>
  <c r="Y105" i="5"/>
  <c r="X112" i="5"/>
  <c r="Y113" i="5"/>
  <c r="X120" i="5"/>
  <c r="Y121" i="5"/>
  <c r="X128" i="5"/>
  <c r="Y129" i="5"/>
  <c r="X136" i="5"/>
  <c r="Y137" i="5"/>
  <c r="X144" i="5"/>
  <c r="Y145" i="5"/>
  <c r="X152" i="5"/>
  <c r="Y153" i="5"/>
  <c r="X160" i="5"/>
  <c r="Y161" i="5"/>
  <c r="J162" i="5"/>
  <c r="F162" i="5"/>
  <c r="X185" i="5"/>
  <c r="J192" i="5"/>
  <c r="F192" i="5"/>
  <c r="Y224" i="5"/>
  <c r="J226" i="5"/>
  <c r="F226" i="5"/>
  <c r="J270" i="5"/>
  <c r="F270" i="5"/>
  <c r="J276" i="5"/>
  <c r="F276" i="5"/>
  <c r="J284" i="5"/>
  <c r="F284" i="5"/>
  <c r="Y56" i="5"/>
  <c r="W58" i="5"/>
  <c r="X63" i="5"/>
  <c r="Y64" i="5"/>
  <c r="W66" i="5"/>
  <c r="X71" i="5"/>
  <c r="Y72" i="5"/>
  <c r="W74" i="5"/>
  <c r="F169" i="5"/>
  <c r="AC341" i="4"/>
  <c r="Y344" i="4"/>
  <c r="AC344" i="4"/>
  <c r="Y348" i="4"/>
  <c r="AC348" i="4"/>
  <c r="Y7" i="5"/>
  <c r="O6" i="5"/>
  <c r="S6" i="5"/>
  <c r="F8" i="5"/>
  <c r="V8" i="5"/>
  <c r="L6" i="5"/>
  <c r="Z8" i="5"/>
  <c r="P6" i="5"/>
  <c r="T6" i="5"/>
  <c r="F13" i="5"/>
  <c r="V13" i="5"/>
  <c r="Z13" i="5"/>
  <c r="F16" i="5"/>
  <c r="F21" i="5"/>
  <c r="V21" i="5"/>
  <c r="Z21" i="5"/>
  <c r="F24" i="5"/>
  <c r="F29" i="5"/>
  <c r="V29" i="5"/>
  <c r="Z29" i="5"/>
  <c r="F32" i="5"/>
  <c r="F37" i="5"/>
  <c r="V37" i="5"/>
  <c r="Z37" i="5"/>
  <c r="F40" i="5"/>
  <c r="F45" i="5"/>
  <c r="V45" i="5"/>
  <c r="Z45" i="5"/>
  <c r="F48" i="5"/>
  <c r="F53" i="5"/>
  <c r="V53" i="5"/>
  <c r="Z53" i="5"/>
  <c r="F56" i="5"/>
  <c r="F61" i="5"/>
  <c r="V61" i="5"/>
  <c r="Z61" i="5"/>
  <c r="F64" i="5"/>
  <c r="F69" i="5"/>
  <c r="V69" i="5"/>
  <c r="Z69" i="5"/>
  <c r="F72" i="5"/>
  <c r="F77" i="5"/>
  <c r="V77" i="5"/>
  <c r="Z77" i="5"/>
  <c r="W83" i="5"/>
  <c r="W91" i="5"/>
  <c r="W99" i="5"/>
  <c r="W107" i="5"/>
  <c r="W115" i="5"/>
  <c r="W123" i="5"/>
  <c r="W131" i="5"/>
  <c r="W139" i="5"/>
  <c r="W147" i="5"/>
  <c r="W155" i="5"/>
  <c r="Z162" i="5"/>
  <c r="J166" i="5"/>
  <c r="F166" i="5"/>
  <c r="X80" i="5"/>
  <c r="X6" i="5" s="1"/>
  <c r="F82" i="5"/>
  <c r="V82" i="5"/>
  <c r="Z82" i="5"/>
  <c r="X84" i="5"/>
  <c r="Y85" i="5"/>
  <c r="W87" i="5"/>
  <c r="X92" i="5"/>
  <c r="Y93" i="5"/>
  <c r="W95" i="5"/>
  <c r="X100" i="5"/>
  <c r="Y101" i="5"/>
  <c r="W103" i="5"/>
  <c r="X108" i="5"/>
  <c r="Y109" i="5"/>
  <c r="W111" i="5"/>
  <c r="X116" i="5"/>
  <c r="Y117" i="5"/>
  <c r="W119" i="5"/>
  <c r="X124" i="5"/>
  <c r="Y125" i="5"/>
  <c r="W127" i="5"/>
  <c r="X132" i="5"/>
  <c r="Y133" i="5"/>
  <c r="W135" i="5"/>
  <c r="X140" i="5"/>
  <c r="Y141" i="5"/>
  <c r="W143" i="5"/>
  <c r="X148" i="5"/>
  <c r="Y149" i="5"/>
  <c r="W151" i="5"/>
  <c r="X156" i="5"/>
  <c r="Y157" i="5"/>
  <c r="J158" i="5"/>
  <c r="F158" i="5"/>
  <c r="W159" i="5"/>
  <c r="J164" i="5"/>
  <c r="F164" i="5"/>
  <c r="J180" i="5"/>
  <c r="F180" i="5"/>
  <c r="J206" i="5"/>
  <c r="F206" i="5"/>
  <c r="J248" i="5"/>
  <c r="F248" i="5"/>
  <c r="W79" i="5"/>
  <c r="F85" i="5"/>
  <c r="F90" i="5"/>
  <c r="V90" i="5"/>
  <c r="Z90" i="5"/>
  <c r="Z6" i="5" s="1"/>
  <c r="F93" i="5"/>
  <c r="F98" i="5"/>
  <c r="V98" i="5"/>
  <c r="Z98" i="5"/>
  <c r="F101" i="5"/>
  <c r="F106" i="5"/>
  <c r="V106" i="5"/>
  <c r="Z106" i="5"/>
  <c r="F109" i="5"/>
  <c r="F114" i="5"/>
  <c r="V114" i="5"/>
  <c r="Z114" i="5"/>
  <c r="F117" i="5"/>
  <c r="F122" i="5"/>
  <c r="V122" i="5"/>
  <c r="Z122" i="5"/>
  <c r="F125" i="5"/>
  <c r="F130" i="5"/>
  <c r="V130" i="5"/>
  <c r="Z130" i="5"/>
  <c r="F133" i="5"/>
  <c r="F138" i="5"/>
  <c r="V138" i="5"/>
  <c r="Z138" i="5"/>
  <c r="F141" i="5"/>
  <c r="F146" i="5"/>
  <c r="V146" i="5"/>
  <c r="Z146" i="5"/>
  <c r="F149" i="5"/>
  <c r="F154" i="5"/>
  <c r="V154" i="5"/>
  <c r="Z154" i="5"/>
  <c r="F157" i="5"/>
  <c r="V162" i="5"/>
  <c r="F165" i="5"/>
  <c r="V165" i="5"/>
  <c r="Z165" i="5"/>
  <c r="V174" i="5"/>
  <c r="Z174" i="5"/>
  <c r="J196" i="5"/>
  <c r="F196" i="5"/>
  <c r="Y208" i="5"/>
  <c r="J210" i="5"/>
  <c r="F210" i="5"/>
  <c r="J222" i="5"/>
  <c r="F222" i="5"/>
  <c r="F179" i="5"/>
  <c r="Y180" i="5"/>
  <c r="J182" i="5"/>
  <c r="F182" i="5"/>
  <c r="F193" i="5"/>
  <c r="V193" i="5"/>
  <c r="Z193" i="5"/>
  <c r="J208" i="5"/>
  <c r="F208" i="5"/>
  <c r="J224" i="5"/>
  <c r="F224" i="5"/>
  <c r="Y164" i="5"/>
  <c r="X168" i="5"/>
  <c r="Y169" i="5"/>
  <c r="J170" i="5"/>
  <c r="F170" i="5"/>
  <c r="W171" i="5"/>
  <c r="X187" i="5"/>
  <c r="F189" i="5"/>
  <c r="Y190" i="5"/>
  <c r="Y192" i="5"/>
  <c r="J194" i="5"/>
  <c r="F194" i="5"/>
  <c r="X203" i="5"/>
  <c r="F205" i="5"/>
  <c r="F209" i="5"/>
  <c r="V209" i="5"/>
  <c r="Z209" i="5"/>
  <c r="J212" i="5"/>
  <c r="F212" i="5"/>
  <c r="F225" i="5"/>
  <c r="V225" i="5"/>
  <c r="Z225" i="5"/>
  <c r="J228" i="5"/>
  <c r="F228" i="5"/>
  <c r="W230" i="5"/>
  <c r="J238" i="5"/>
  <c r="F238" i="5"/>
  <c r="J262" i="5"/>
  <c r="F262" i="5"/>
  <c r="W206" i="5"/>
  <c r="X211" i="5"/>
  <c r="Y216" i="5"/>
  <c r="V217" i="5"/>
  <c r="W222" i="5"/>
  <c r="X227" i="5"/>
  <c r="F231" i="5"/>
  <c r="F275" i="5"/>
  <c r="F283" i="5"/>
  <c r="F355" i="5"/>
  <c r="F371" i="5"/>
  <c r="F387" i="5"/>
  <c r="W176" i="5"/>
  <c r="W178" i="5"/>
  <c r="X179" i="5"/>
  <c r="Y182" i="5"/>
  <c r="V183" i="5"/>
  <c r="Z183" i="5"/>
  <c r="W186" i="5"/>
  <c r="W188" i="5"/>
  <c r="X189" i="5"/>
  <c r="X191" i="5"/>
  <c r="Y194" i="5"/>
  <c r="F195" i="5"/>
  <c r="Y196" i="5"/>
  <c r="V197" i="5"/>
  <c r="Z197" i="5"/>
  <c r="W202" i="5"/>
  <c r="X207" i="5"/>
  <c r="F211" i="5"/>
  <c r="Y212" i="5"/>
  <c r="V213" i="5"/>
  <c r="Z213" i="5"/>
  <c r="W218" i="5"/>
  <c r="X223" i="5"/>
  <c r="F227" i="5"/>
  <c r="Y228" i="5"/>
  <c r="V229" i="5"/>
  <c r="Z229" i="5"/>
  <c r="W234" i="5"/>
  <c r="F239" i="5"/>
  <c r="V239" i="5"/>
  <c r="Z239" i="5"/>
  <c r="Y242" i="5"/>
  <c r="W248" i="5"/>
  <c r="X253" i="5"/>
  <c r="F255" i="5"/>
  <c r="V255" i="5"/>
  <c r="Z255" i="5"/>
  <c r="W260" i="5"/>
  <c r="F264" i="5"/>
  <c r="X265" i="5"/>
  <c r="F266" i="5"/>
  <c r="F269" i="5"/>
  <c r="Y270" i="5"/>
  <c r="V271" i="5"/>
  <c r="Z271" i="5"/>
  <c r="W276" i="5"/>
  <c r="F280" i="5"/>
  <c r="X281" i="5"/>
  <c r="F282" i="5"/>
  <c r="F285" i="5"/>
  <c r="Y286" i="5"/>
  <c r="V287" i="5"/>
  <c r="Z287" i="5"/>
  <c r="F291" i="5"/>
  <c r="F293" i="5"/>
  <c r="F307" i="5"/>
  <c r="F309" i="5"/>
  <c r="F315" i="5"/>
  <c r="F323" i="5"/>
  <c r="F333" i="5"/>
  <c r="F341" i="5"/>
  <c r="W240" i="5"/>
  <c r="X245" i="5"/>
  <c r="F247" i="5"/>
  <c r="V247" i="5"/>
  <c r="Z247" i="5"/>
  <c r="Y250" i="5"/>
  <c r="F252" i="5"/>
  <c r="X257" i="5"/>
  <c r="F261" i="5"/>
  <c r="Y262" i="5"/>
  <c r="V263" i="5"/>
  <c r="Z263" i="5"/>
  <c r="W268" i="5"/>
  <c r="X273" i="5"/>
  <c r="F277" i="5"/>
  <c r="Y278" i="5"/>
  <c r="V279" i="5"/>
  <c r="Z279" i="5"/>
  <c r="W284" i="5"/>
  <c r="X289" i="5"/>
  <c r="V295" i="5"/>
  <c r="X305" i="5"/>
  <c r="F290" i="5"/>
  <c r="V290" i="5"/>
  <c r="Z290" i="5"/>
  <c r="Y293" i="5"/>
  <c r="F295" i="5"/>
  <c r="W299" i="5"/>
  <c r="X304" i="5"/>
  <c r="F306" i="5"/>
  <c r="V306" i="5"/>
  <c r="Z306" i="5"/>
  <c r="Y309" i="5"/>
  <c r="V310" i="5"/>
  <c r="Z310" i="5"/>
  <c r="W315" i="5"/>
  <c r="F319" i="5"/>
  <c r="X320" i="5"/>
  <c r="F321" i="5"/>
  <c r="F324" i="5"/>
  <c r="Y325" i="5"/>
  <c r="V326" i="5"/>
  <c r="Z326" i="5"/>
  <c r="W331" i="5"/>
  <c r="F335" i="5"/>
  <c r="X336" i="5"/>
  <c r="F337" i="5"/>
  <c r="F340" i="5"/>
  <c r="Y341" i="5"/>
  <c r="F343" i="5"/>
  <c r="F344" i="5"/>
  <c r="F359" i="5"/>
  <c r="F360" i="5"/>
  <c r="F375" i="5"/>
  <c r="F376" i="5"/>
  <c r="W291" i="5"/>
  <c r="X296" i="5"/>
  <c r="F298" i="5"/>
  <c r="V298" i="5"/>
  <c r="Z298" i="5"/>
  <c r="Y301" i="5"/>
  <c r="W307" i="5"/>
  <c r="X312" i="5"/>
  <c r="F316" i="5"/>
  <c r="Y317" i="5"/>
  <c r="V318" i="5"/>
  <c r="Z318" i="5"/>
  <c r="W323" i="5"/>
  <c r="X328" i="5"/>
  <c r="F332" i="5"/>
  <c r="Y333" i="5"/>
  <c r="V334" i="5"/>
  <c r="Z334" i="5"/>
  <c r="W339" i="5"/>
  <c r="F352" i="5"/>
  <c r="F368" i="5"/>
  <c r="F384" i="5"/>
  <c r="X343" i="5"/>
  <c r="Y344" i="5"/>
  <c r="W346" i="5"/>
  <c r="X351" i="5"/>
  <c r="Y352" i="5"/>
  <c r="W354" i="5"/>
  <c r="X359" i="5"/>
  <c r="Y360" i="5"/>
  <c r="W362" i="5"/>
  <c r="X367" i="5"/>
  <c r="Y368" i="5"/>
  <c r="W370" i="5"/>
  <c r="X375" i="5"/>
  <c r="Y376" i="5"/>
  <c r="W378" i="5"/>
  <c r="X383" i="5"/>
  <c r="Y384" i="5"/>
  <c r="W386" i="5"/>
  <c r="W342" i="5"/>
  <c r="X347" i="5"/>
  <c r="Y348" i="5"/>
  <c r="W350" i="5"/>
  <c r="X355" i="5"/>
  <c r="Y356" i="5"/>
  <c r="W358" i="5"/>
  <c r="X363" i="5"/>
  <c r="Y364" i="5"/>
  <c r="W366" i="5"/>
  <c r="X371" i="5"/>
  <c r="Y372" i="5"/>
  <c r="W374" i="5"/>
  <c r="X379" i="5"/>
  <c r="Y380" i="5"/>
  <c r="W382" i="5"/>
  <c r="X387" i="5"/>
  <c r="Y388" i="5"/>
  <c r="F37" i="1" l="1"/>
  <c r="F47" i="1"/>
  <c r="F26" i="1"/>
  <c r="E13" i="1"/>
  <c r="C7" i="1"/>
  <c r="F7" i="1"/>
  <c r="F36" i="1"/>
  <c r="F61" i="1"/>
  <c r="F62" i="1"/>
  <c r="F49" i="1"/>
  <c r="F24" i="1"/>
  <c r="F48" i="1"/>
  <c r="C13" i="1"/>
  <c r="F50" i="1"/>
  <c r="F25" i="1"/>
  <c r="F59" i="1"/>
  <c r="D28" i="1"/>
  <c r="G6" i="3"/>
  <c r="V6" i="5"/>
  <c r="Y6" i="5"/>
  <c r="Z6" i="3"/>
  <c r="F6" i="5"/>
  <c r="Z6" i="2"/>
  <c r="F35" i="1"/>
  <c r="D52" i="1"/>
  <c r="X6" i="3"/>
  <c r="F22" i="1"/>
  <c r="F28" i="1" s="1"/>
  <c r="AA6" i="3"/>
  <c r="F60" i="1"/>
  <c r="F38" i="1"/>
  <c r="V6" i="2"/>
  <c r="D40" i="1"/>
  <c r="Y6" i="2"/>
  <c r="F58" i="1"/>
  <c r="E64" i="1"/>
  <c r="E28" i="1"/>
  <c r="E40" i="1"/>
  <c r="F34" i="1"/>
  <c r="Y6" i="4"/>
  <c r="W6" i="3"/>
  <c r="Y6" i="3"/>
  <c r="F46" i="1"/>
  <c r="E52" i="1"/>
  <c r="E7" i="1"/>
  <c r="D7" i="1"/>
  <c r="D64" i="1"/>
  <c r="F52" i="1" l="1"/>
  <c r="F40" i="1"/>
  <c r="F64" i="1"/>
</calcChain>
</file>

<file path=xl/sharedStrings.xml><?xml version="1.0" encoding="utf-8"?>
<sst xmlns="http://schemas.openxmlformats.org/spreadsheetml/2006/main" count="8156" uniqueCount="1352">
  <si>
    <t>Select local authority by clicking on the box below and using the drop-down button</t>
  </si>
  <si>
    <t>Acct Code</t>
  </si>
  <si>
    <t>Total England</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</si>
  <si>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</si>
  <si>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</si>
  <si>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</si>
  <si>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</si>
  <si>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</si>
  <si>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</si>
  <si>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</si>
  <si>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</si>
  <si>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</si>
  <si>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</si>
  <si>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</si>
  <si>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</si>
  <si>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</si>
  <si>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</si>
  <si>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</si>
  <si>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</si>
  <si>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</si>
  <si>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</si>
  <si>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Tariff/Top-Up adjustment</t>
  </si>
  <si>
    <t>Avon Fire</t>
  </si>
  <si>
    <t>R950</t>
  </si>
  <si>
    <t>Safety Net Threshold</t>
  </si>
  <si>
    <t>Aylesbury Vale</t>
  </si>
  <si>
    <t>R17</t>
  </si>
  <si>
    <t>Levy Rate (p in £)</t>
  </si>
  <si>
    <t>Babergh</t>
  </si>
  <si>
    <t>R262</t>
  </si>
  <si>
    <t>Barking and Dagenham</t>
  </si>
  <si>
    <t>R383</t>
  </si>
  <si>
    <t>Barnet</t>
  </si>
  <si>
    <t>R384</t>
  </si>
  <si>
    <t>Barnsley</t>
  </si>
  <si>
    <t>R349</t>
  </si>
  <si>
    <t>Barrow-in-Furness</t>
  </si>
  <si>
    <t>R47</t>
  </si>
  <si>
    <t>Basildon</t>
  </si>
  <si>
    <t>R94</t>
  </si>
  <si>
    <t>Settlement Funding Level</t>
  </si>
  <si>
    <t>Basingstoke and Deane</t>
  </si>
  <si>
    <t>R114</t>
  </si>
  <si>
    <t>Bassetlaw</t>
  </si>
  <si>
    <t>R230</t>
  </si>
  <si>
    <t>Upper-Tier Funding</t>
  </si>
  <si>
    <t>Bath &amp; North East Somerset</t>
  </si>
  <si>
    <t>R602</t>
  </si>
  <si>
    <t>Lower-Tier Funding</t>
  </si>
  <si>
    <t>Bedford</t>
  </si>
  <si>
    <t>R679</t>
  </si>
  <si>
    <t>Fire and Rescue Funding</t>
  </si>
  <si>
    <t>Bedfordshire Fire</t>
  </si>
  <si>
    <t>R954</t>
  </si>
  <si>
    <t>GLA other services</t>
  </si>
  <si>
    <t>Berkshire Fire</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</si>
  <si>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</si>
  <si>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</si>
  <si>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</si>
  <si>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</si>
  <si>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</si>
  <si>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</si>
  <si>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</si>
  <si>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</si>
  <si>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</si>
  <si>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</si>
  <si>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</si>
  <si>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</si>
  <si>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</si>
  <si>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</si>
  <si>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</si>
  <si>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</si>
  <si>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</si>
  <si>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</si>
  <si>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</si>
  <si>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</si>
  <si>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</si>
  <si>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</si>
  <si>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</si>
  <si>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</si>
  <si>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</si>
  <si>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</si>
  <si>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</si>
  <si>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</si>
  <si>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</si>
  <si>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</si>
  <si>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</si>
  <si>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</si>
  <si>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</si>
  <si>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</si>
  <si>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</si>
  <si>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</si>
  <si>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</si>
  <si>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</si>
  <si>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</si>
  <si>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</si>
  <si>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</si>
  <si>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</si>
  <si>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</si>
  <si>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</si>
  <si>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</si>
  <si>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</si>
  <si>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</si>
  <si>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</si>
  <si>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Buckinghamshire Fire</t>
  </si>
  <si>
    <t>R955</t>
  </si>
  <si>
    <t>Burnley</t>
  </si>
  <si>
    <t>R173</t>
  </si>
  <si>
    <t>Bury</t>
  </si>
  <si>
    <t>R335</t>
  </si>
  <si>
    <t>Calderdale</t>
  </si>
  <si>
    <t>R366</t>
  </si>
  <si>
    <t>Cambridge</t>
  </si>
  <si>
    <t>R22</t>
  </si>
  <si>
    <t>Cambridgeshire</t>
  </si>
  <si>
    <t>R663</t>
  </si>
  <si>
    <t>Cambridgeshire Fire</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</si>
  <si>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</si>
  <si>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</si>
  <si>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</si>
  <si>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</si>
  <si>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</si>
  <si>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</si>
  <si>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</si>
  <si>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</si>
  <si>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</si>
  <si>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</si>
  <si>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</si>
  <si>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</si>
  <si>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</si>
  <si>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</si>
  <si>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</si>
  <si>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</si>
  <si>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</si>
  <si>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</si>
  <si>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</si>
  <si>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</si>
  <si>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</si>
  <si>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</si>
  <si>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</si>
  <si>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</si>
  <si>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Cheshire Fire</t>
  </si>
  <si>
    <t>R966</t>
  </si>
  <si>
    <t>Cheshire West and Chester</t>
  </si>
  <si>
    <t>R678</t>
  </si>
  <si>
    <t>Chesterfield</t>
  </si>
  <si>
    <t>R54</t>
  </si>
  <si>
    <t>Chichester</t>
  </si>
  <si>
    <t>R287</t>
  </si>
  <si>
    <t>Chiltern</t>
  </si>
  <si>
    <t>R19</t>
  </si>
  <si>
    <t>Chorley</t>
  </si>
  <si>
    <t>R174</t>
  </si>
  <si>
    <t>Christchurch</t>
  </si>
  <si>
    <t>R72</t>
  </si>
  <si>
    <t>City of London</t>
  </si>
  <si>
    <t>R370</t>
  </si>
  <si>
    <t>Cleveland Fire</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</si>
  <si>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</si>
  <si>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</si>
  <si>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</si>
  <si>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</si>
  <si>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</si>
  <si>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</si>
  <si>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</si>
  <si>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</si>
  <si>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</si>
  <si>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</si>
  <si>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</si>
  <si>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</si>
  <si>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</si>
  <si>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</si>
  <si>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</si>
  <si>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</si>
  <si>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</si>
  <si>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</si>
  <si>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</si>
  <si>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</si>
  <si>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</si>
  <si>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</si>
  <si>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</si>
  <si>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</si>
  <si>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</si>
  <si>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</si>
  <si>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</si>
  <si>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</si>
  <si>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</si>
  <si>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</si>
  <si>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</si>
  <si>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</si>
  <si>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</si>
  <si>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</si>
  <si>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</si>
  <si>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Derbyshire Fire</t>
  </si>
  <si>
    <t>R956</t>
  </si>
  <si>
    <t>Devon</t>
  </si>
  <si>
    <t>R665</t>
  </si>
  <si>
    <t>Devon &amp; Somerset Fire</t>
  </si>
  <si>
    <t>R751</t>
  </si>
  <si>
    <t>Doncaster</t>
  </si>
  <si>
    <t>R350</t>
  </si>
  <si>
    <t>Dorset</t>
  </si>
  <si>
    <t>R635</t>
  </si>
  <si>
    <t>Dorset and Wiltshire Fire</t>
  </si>
  <si>
    <t>R753</t>
  </si>
  <si>
    <t>Dover</t>
  </si>
  <si>
    <t>R160</t>
  </si>
  <si>
    <t>Dudley</t>
  </si>
  <si>
    <t>R360</t>
  </si>
  <si>
    <t>Durham</t>
  </si>
  <si>
    <t>R673</t>
  </si>
  <si>
    <t>Durham Fire</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</si>
  <si>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</si>
  <si>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</si>
  <si>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</si>
  <si>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</si>
  <si>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</si>
  <si>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</si>
  <si>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</si>
  <si>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</si>
  <si>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</si>
  <si>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</si>
  <si>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</si>
  <si>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</si>
  <si>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</si>
  <si>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</si>
  <si>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</si>
  <si>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</si>
  <si>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</si>
  <si>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</si>
  <si>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</si>
  <si>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</si>
  <si>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</si>
  <si>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</si>
  <si>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</si>
  <si>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East Sussex Fire</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</si>
  <si>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</si>
  <si>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</si>
  <si>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</si>
  <si>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</si>
  <si>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</si>
  <si>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</si>
  <si>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</si>
  <si>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</si>
  <si>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</si>
  <si>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</si>
  <si>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</si>
  <si>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</si>
  <si>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</si>
  <si>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</si>
  <si>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</si>
  <si>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</si>
  <si>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</si>
  <si>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</si>
  <si>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</si>
  <si>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Essex Fire</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</si>
  <si>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</si>
  <si>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</si>
  <si>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</si>
  <si>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</si>
  <si>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</si>
  <si>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</si>
  <si>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</si>
  <si>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</si>
  <si>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</si>
  <si>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</si>
  <si>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</si>
  <si>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</si>
  <si>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</si>
  <si>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</si>
  <si>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</si>
  <si>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</si>
  <si>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</si>
  <si>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</si>
  <si>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</si>
  <si>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</si>
  <si>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</si>
  <si>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</si>
  <si>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</si>
  <si>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</si>
  <si>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</si>
  <si>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</si>
  <si>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</si>
  <si>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</si>
  <si>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</si>
  <si>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</si>
  <si>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</si>
  <si>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</si>
  <si>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</si>
  <si>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</si>
  <si>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</si>
  <si>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</si>
  <si>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</si>
  <si>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</si>
  <si>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</si>
  <si>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</si>
  <si>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</si>
  <si>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</si>
  <si>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</si>
  <si>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</si>
  <si>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</si>
  <si>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Hampshire Fire</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</si>
  <si>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</si>
  <si>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</si>
  <si>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</si>
  <si>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</si>
  <si>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</si>
  <si>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</si>
  <si>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</si>
  <si>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</si>
  <si>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</si>
  <si>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</si>
  <si>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</si>
  <si>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</si>
  <si>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</si>
  <si>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</si>
  <si>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</si>
  <si>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</si>
  <si>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</si>
  <si>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</si>
  <si>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</si>
  <si>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</si>
  <si>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</si>
  <si>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Hereford and Worcester Fire</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</si>
  <si>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</si>
  <si>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</si>
  <si>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</si>
  <si>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</si>
  <si>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</si>
  <si>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</si>
  <si>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</si>
  <si>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</si>
  <si>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</si>
  <si>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</si>
  <si>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</si>
  <si>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</si>
  <si>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</si>
  <si>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</si>
  <si>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</si>
  <si>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</si>
  <si>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</si>
  <si>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Humberside Fire</t>
  </si>
  <si>
    <t>R952</t>
  </si>
  <si>
    <t>Huntingdonshire</t>
  </si>
  <si>
    <t>R648</t>
  </si>
  <si>
    <t>Hyndburn</t>
  </si>
  <si>
    <t>R176</t>
  </si>
  <si>
    <t>Ipswich</t>
  </si>
  <si>
    <t>R264</t>
  </si>
  <si>
    <t>Isle of Wight</t>
  </si>
  <si>
    <t>R601</t>
  </si>
  <si>
    <t>Isles of Scilly</t>
  </si>
  <si>
    <t>R403</t>
  </si>
  <si>
    <t>Islington</t>
  </si>
  <si>
    <t>R375</t>
  </si>
  <si>
    <t>Kensington and Chelsea</t>
  </si>
  <si>
    <t>R376</t>
  </si>
  <si>
    <t>Kent</t>
  </si>
  <si>
    <t>R667</t>
  </si>
  <si>
    <t>Kent Fire</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</si>
  <si>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</si>
  <si>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</si>
  <si>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</si>
  <si>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</si>
  <si>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</si>
  <si>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</si>
  <si>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</si>
  <si>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</si>
  <si>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</si>
  <si>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</si>
  <si>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</si>
  <si>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</si>
  <si>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</si>
  <si>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</si>
  <si>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</si>
  <si>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</si>
  <si>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</si>
  <si>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Lancashire Fire</t>
  </si>
  <si>
    <t>R971</t>
  </si>
  <si>
    <t>Lancaster</t>
  </si>
  <si>
    <t>R177</t>
  </si>
  <si>
    <t>Leeds</t>
  </si>
  <si>
    <t>R368</t>
  </si>
  <si>
    <t>Leicester</t>
  </si>
  <si>
    <t>R628</t>
  </si>
  <si>
    <t>Leicestershire</t>
  </si>
  <si>
    <t>R639</t>
  </si>
  <si>
    <t>Leicestershire Fire</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</si>
  <si>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</si>
  <si>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</si>
  <si>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</si>
  <si>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</si>
  <si>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</si>
  <si>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</si>
  <si>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</si>
  <si>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</si>
  <si>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</si>
  <si>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</si>
  <si>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</si>
  <si>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</si>
  <si>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</si>
  <si>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</si>
  <si>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</si>
  <si>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</si>
  <si>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</si>
  <si>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</si>
  <si>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</si>
  <si>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</si>
  <si>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</si>
  <si>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</si>
  <si>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</si>
  <si>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</si>
  <si>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</si>
  <si>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</si>
  <si>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</si>
  <si>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</si>
  <si>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</si>
  <si>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</si>
  <si>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</si>
  <si>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</si>
  <si>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</si>
  <si>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</si>
  <si>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</si>
  <si>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</si>
  <si>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</si>
  <si>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</si>
  <si>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</si>
  <si>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</si>
  <si>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</si>
  <si>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</si>
  <si>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</si>
  <si>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</si>
  <si>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</si>
  <si>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</si>
  <si>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</si>
  <si>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</si>
  <si>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</si>
  <si>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</si>
  <si>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</si>
  <si>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</si>
  <si>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</si>
  <si>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</si>
  <si>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</si>
  <si>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</si>
  <si>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</si>
  <si>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</si>
  <si>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</si>
  <si>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</si>
  <si>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</si>
  <si>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</si>
  <si>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</si>
  <si>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</si>
  <si>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</si>
  <si>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</si>
  <si>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</si>
  <si>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</si>
  <si>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</si>
  <si>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</si>
  <si>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</si>
  <si>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</si>
  <si>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</si>
  <si>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</si>
  <si>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</si>
  <si>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</si>
  <si>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</si>
  <si>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</si>
  <si>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</si>
  <si>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</si>
  <si>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</si>
  <si>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</si>
  <si>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</si>
  <si>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</si>
  <si>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</si>
  <si>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North Yorkshire Fire</t>
  </si>
  <si>
    <t>R953</t>
  </si>
  <si>
    <t>Northampton</t>
  </si>
  <si>
    <t>R212</t>
  </si>
  <si>
    <t>Northamptonshire</t>
  </si>
  <si>
    <t>R430</t>
  </si>
  <si>
    <t>Northumberland</t>
  </si>
  <si>
    <t>R674</t>
  </si>
  <si>
    <t>Norwich</t>
  </si>
  <si>
    <t>R205</t>
  </si>
  <si>
    <t>Nottingham</t>
  </si>
  <si>
    <t>R661</t>
  </si>
  <si>
    <t>Nottinghamshire</t>
  </si>
  <si>
    <t>R669</t>
  </si>
  <si>
    <t>Nottinghamshire Fire</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</si>
  <si>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</si>
  <si>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</si>
  <si>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</si>
  <si>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</si>
  <si>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</si>
  <si>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</si>
  <si>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</si>
  <si>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</si>
  <si>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</si>
  <si>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</si>
  <si>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</si>
  <si>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</si>
  <si>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</si>
  <si>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</si>
  <si>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</si>
  <si>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</si>
  <si>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</si>
  <si>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</si>
  <si>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</si>
  <si>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</si>
  <si>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</si>
  <si>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</si>
  <si>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</si>
  <si>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</si>
  <si>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</si>
  <si>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</si>
  <si>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</si>
  <si>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</si>
  <si>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</si>
  <si>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</si>
  <si>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</si>
  <si>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</si>
  <si>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</si>
  <si>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</si>
  <si>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</si>
  <si>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</si>
  <si>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</si>
  <si>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</si>
  <si>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</si>
  <si>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</si>
  <si>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</si>
  <si>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</si>
  <si>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</si>
  <si>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</si>
  <si>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</si>
  <si>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</si>
  <si>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</si>
  <si>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</si>
  <si>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</si>
  <si>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</si>
  <si>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</si>
  <si>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</si>
  <si>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</si>
  <si>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</si>
  <si>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</si>
  <si>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</si>
  <si>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</si>
  <si>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</si>
  <si>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</si>
  <si>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</si>
  <si>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</si>
  <si>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</si>
  <si>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</si>
  <si>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</si>
  <si>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</si>
  <si>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</si>
  <si>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</si>
  <si>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</si>
  <si>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</si>
  <si>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</si>
  <si>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</si>
  <si>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</si>
  <si>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</si>
  <si>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</si>
  <si>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</si>
  <si>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</si>
  <si>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</si>
  <si>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</si>
  <si>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</si>
  <si>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Shepway</t>
  </si>
  <si>
    <t>R166</t>
  </si>
  <si>
    <t>Shropshire</t>
  </si>
  <si>
    <t>R675</t>
  </si>
  <si>
    <t>Shropshire Fire</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</si>
  <si>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</si>
  <si>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</si>
  <si>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</si>
  <si>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</si>
  <si>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</si>
  <si>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</si>
  <si>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</si>
  <si>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</si>
  <si>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</si>
  <si>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</si>
  <si>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</si>
  <si>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</si>
  <si>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</si>
  <si>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</si>
  <si>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</si>
  <si>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</si>
  <si>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</si>
  <si>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</si>
  <si>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</si>
  <si>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</si>
  <si>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</si>
  <si>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</si>
  <si>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</si>
  <si>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</si>
  <si>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</si>
  <si>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</si>
  <si>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</si>
  <si>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</si>
  <si>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</si>
  <si>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</si>
  <si>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</si>
  <si>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</si>
  <si>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</si>
  <si>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</si>
  <si>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</si>
  <si>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</si>
  <si>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</si>
  <si>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</si>
  <si>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</si>
  <si>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</si>
  <si>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</si>
  <si>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</si>
  <si>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</si>
  <si>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</si>
  <si>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</si>
  <si>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</si>
  <si>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</si>
  <si>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</si>
  <si>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</si>
  <si>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</si>
  <si>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</si>
  <si>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</si>
  <si>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</si>
  <si>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</si>
  <si>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</si>
  <si>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</si>
  <si>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</si>
  <si>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Staffordshire Fire</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</si>
  <si>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</si>
  <si>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</si>
  <si>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</si>
  <si>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</si>
  <si>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</si>
  <si>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</si>
  <si>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</si>
  <si>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</si>
  <si>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</si>
  <si>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</si>
  <si>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</si>
  <si>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</si>
  <si>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</si>
  <si>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</si>
  <si>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</si>
  <si>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</si>
  <si>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</si>
  <si>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</si>
  <si>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</si>
  <si>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</si>
  <si>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</si>
  <si>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</si>
  <si>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</si>
  <si>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</si>
  <si>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</si>
  <si>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</si>
  <si>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</si>
  <si>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</si>
  <si>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</si>
  <si>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</si>
  <si>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</si>
  <si>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</si>
  <si>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</si>
  <si>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</si>
  <si>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</si>
  <si>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</si>
  <si>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</si>
  <si>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</si>
  <si>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</si>
  <si>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</si>
  <si>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</si>
  <si>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</si>
  <si>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</si>
  <si>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</si>
  <si>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</si>
  <si>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</si>
  <si>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</si>
  <si>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</si>
  <si>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</si>
  <si>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</si>
  <si>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</si>
  <si>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</si>
  <si>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</si>
  <si>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</si>
  <si>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</si>
  <si>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</si>
  <si>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</si>
  <si>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</si>
  <si>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</si>
  <si>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</si>
  <si>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</si>
  <si>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</si>
  <si>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</si>
  <si>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</si>
  <si>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</si>
  <si>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</si>
  <si>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</si>
  <si>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</si>
  <si>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</si>
  <si>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</si>
  <si>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</si>
  <si>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</si>
  <si>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</si>
  <si>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</si>
  <si>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</si>
  <si>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</si>
  <si>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</si>
  <si>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</si>
  <si>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</si>
  <si>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</si>
  <si>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</si>
  <si>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</si>
  <si>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</si>
  <si>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</si>
  <si>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</si>
  <si>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</si>
  <si>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</si>
  <si>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</si>
  <si>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</si>
  <si>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</si>
  <si>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</si>
  <si>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</si>
  <si>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</si>
  <si>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</si>
  <si>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</si>
  <si>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</si>
  <si>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</si>
  <si>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</si>
  <si>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</si>
  <si>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</si>
  <si>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</si>
  <si>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</si>
  <si>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</si>
  <si>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</si>
  <si>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</si>
  <si>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</si>
  <si>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</si>
  <si>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</si>
  <si>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</si>
  <si>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</si>
  <si>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</si>
  <si>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</si>
  <si>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</si>
  <si>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</si>
  <si>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</si>
  <si>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</si>
  <si>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</si>
  <si>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</si>
  <si>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</si>
  <si>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</si>
  <si>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</si>
  <si>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</si>
  <si>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</si>
  <si>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</si>
  <si>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</si>
  <si>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</si>
  <si>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</si>
  <si>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</si>
  <si>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</si>
  <si>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</si>
  <si>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</si>
  <si>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</si>
  <si>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</si>
  <si>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</si>
  <si>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</si>
  <si>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</si>
  <si>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</si>
  <si>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</si>
  <si>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</si>
  <si>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</si>
  <si>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</si>
  <si>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</si>
  <si>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</si>
  <si>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</si>
  <si>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</si>
  <si>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</si>
  <si>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</si>
  <si>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</si>
  <si>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</si>
  <si>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</si>
  <si>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</si>
  <si>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</si>
  <si>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</si>
  <si>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</si>
  <si>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</si>
  <si>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</si>
  <si>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</si>
  <si>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Greater Manchester - combined authority</t>
  </si>
  <si>
    <t>R590</t>
  </si>
  <si>
    <t>Key Information for Local Authorities in 2016-17</t>
  </si>
  <si>
    <t>Split of Revenue Support Grant (£m)</t>
  </si>
  <si>
    <t>Split of Baseline Funding Level (£m)</t>
  </si>
  <si>
    <t>Split of Settlement Funding Assessment (£m)</t>
  </si>
  <si>
    <t>ACCT</t>
  </si>
  <si>
    <t>ecode</t>
  </si>
  <si>
    <t>Class</t>
  </si>
  <si>
    <t>Local Authority</t>
  </si>
  <si>
    <t>Tariff/Top-up</t>
  </si>
  <si>
    <t>Levy rate</t>
  </si>
  <si>
    <t>Upper Tier</t>
  </si>
  <si>
    <t>Lower Tier</t>
  </si>
  <si>
    <t>Fire</t>
  </si>
  <si>
    <t>GLA</t>
  </si>
  <si>
    <t>Police</t>
  </si>
  <si>
    <t>TOTAL England</t>
  </si>
  <si>
    <t>E3831</t>
  </si>
  <si>
    <t>SD</t>
  </si>
  <si>
    <t>E0931</t>
  </si>
  <si>
    <t>E1031</t>
  </si>
  <si>
    <t>E3832</t>
  </si>
  <si>
    <t>E3031</t>
  </si>
  <si>
    <t>E2231</t>
  </si>
  <si>
    <t>E6101</t>
  </si>
  <si>
    <t>FIR</t>
  </si>
  <si>
    <t>Avon Fire Authority</t>
  </si>
  <si>
    <t>E0431</t>
  </si>
  <si>
    <t>E3531</t>
  </si>
  <si>
    <t>E5030</t>
  </si>
  <si>
    <t>E5031</t>
  </si>
  <si>
    <t>E4401</t>
  </si>
  <si>
    <t>MD</t>
  </si>
  <si>
    <t>E0932</t>
  </si>
  <si>
    <t>E1531</t>
  </si>
  <si>
    <t>E1731</t>
  </si>
  <si>
    <t>E3032</t>
  </si>
  <si>
    <t>E0101</t>
  </si>
  <si>
    <t>E0202</t>
  </si>
  <si>
    <t>E6102</t>
  </si>
  <si>
    <t>Bedfordshire Fire Authority</t>
  </si>
  <si>
    <t>E6103</t>
  </si>
  <si>
    <t>Berkshire Fire Authority</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</si>
  <si>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</si>
  <si>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</si>
  <si>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</si>
  <si>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</si>
  <si>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</si>
  <si>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</si>
  <si>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</si>
  <si>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</si>
  <si>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</si>
  <si>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</si>
  <si>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</si>
  <si>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</si>
  <si>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</si>
  <si>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</si>
  <si>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</si>
  <si>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</si>
  <si>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</si>
  <si>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</si>
  <si>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</si>
  <si>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</si>
  <si>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</si>
  <si>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</si>
  <si>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</si>
  <si>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E6104</t>
  </si>
  <si>
    <t>Buckinghamshire Fire Authority</t>
  </si>
  <si>
    <t>E2333</t>
  </si>
  <si>
    <t>E4202</t>
  </si>
  <si>
    <t>E4702</t>
  </si>
  <si>
    <t>E0531</t>
  </si>
  <si>
    <t>E0521</t>
  </si>
  <si>
    <t>E6105</t>
  </si>
  <si>
    <t>Cambridgeshire Fire Authority</t>
  </si>
  <si>
    <t>E5011</t>
  </si>
  <si>
    <t>E3431</t>
  </si>
  <si>
    <t>E2232</t>
  </si>
  <si>
    <t>E0933</t>
  </si>
  <si>
    <t>E1534</t>
  </si>
  <si>
    <t>E0203</t>
  </si>
  <si>
    <t>E2432</t>
  </si>
  <si>
    <t>E1535</t>
  </si>
  <si>
    <t>E1631</t>
  </si>
  <si>
    <t>E3131</t>
  </si>
  <si>
    <t>E0603</t>
  </si>
  <si>
    <t>E6106</t>
  </si>
  <si>
    <t>Cheshire Fire Authority</t>
  </si>
  <si>
    <t>E0604</t>
  </si>
  <si>
    <t>E1033</t>
  </si>
  <si>
    <t>E3833</t>
  </si>
  <si>
    <t>E0432</t>
  </si>
  <si>
    <t>E2334</t>
  </si>
  <si>
    <t>E1232</t>
  </si>
  <si>
    <t>E5010</t>
  </si>
  <si>
    <t>E6107</t>
  </si>
  <si>
    <t>Cleveland Fire Authority</t>
  </si>
  <si>
    <t>E1536</t>
  </si>
  <si>
    <t>E0934</t>
  </si>
  <si>
    <t>E2831</t>
  </si>
  <si>
    <t>E0801</t>
  </si>
  <si>
    <t>E1632</t>
  </si>
  <si>
    <t>E4602</t>
  </si>
  <si>
    <t>E2731</t>
  </si>
  <si>
    <t>E3834</t>
  </si>
  <si>
    <t>E5035</t>
  </si>
  <si>
    <t>E0920</t>
  </si>
  <si>
    <t>E1932</t>
  </si>
  <si>
    <t>E1301</t>
  </si>
  <si>
    <t>E2233</t>
  </si>
  <si>
    <t>E2832</t>
  </si>
  <si>
    <t>E1001</t>
  </si>
  <si>
    <t>E1021</t>
  </si>
  <si>
    <t>E1035</t>
  </si>
  <si>
    <t>E6110</t>
  </si>
  <si>
    <t>Derbyshire Fire Authority</t>
  </si>
  <si>
    <t>E1121</t>
  </si>
  <si>
    <t>E4402</t>
  </si>
  <si>
    <t>E1221</t>
  </si>
  <si>
    <t>E2234</t>
  </si>
  <si>
    <t>E4603</t>
  </si>
  <si>
    <t>E1302</t>
  </si>
  <si>
    <t>E6113</t>
  </si>
  <si>
    <t>Durham Fire Authority</t>
  </si>
  <si>
    <t>E5036</t>
  </si>
  <si>
    <t>E0532</t>
  </si>
  <si>
    <t>E1131</t>
  </si>
  <si>
    <t>E1233</t>
  </si>
  <si>
    <t>E1732</t>
  </si>
  <si>
    <t>E1933</t>
  </si>
  <si>
    <t>E2532</t>
  </si>
  <si>
    <t>E2833</t>
  </si>
  <si>
    <t>E2001</t>
  </si>
  <si>
    <t>E3432</t>
  </si>
  <si>
    <t>E1421</t>
  </si>
  <si>
    <t>E6114</t>
  </si>
  <si>
    <t>East Sussex Fire Authority</t>
  </si>
  <si>
    <t>E1432</t>
  </si>
  <si>
    <t>E1733</t>
  </si>
  <si>
    <t>E0935</t>
  </si>
  <si>
    <t>E3631</t>
  </si>
  <si>
    <t>E5037</t>
  </si>
  <si>
    <t>E1537</t>
  </si>
  <si>
    <t>E3632</t>
  </si>
  <si>
    <t>E1036</t>
  </si>
  <si>
    <t>E1521</t>
  </si>
  <si>
    <t>E6115</t>
  </si>
  <si>
    <t>Essex Fire Authority</t>
  </si>
  <si>
    <t>E1132</t>
  </si>
  <si>
    <t>E1734</t>
  </si>
  <si>
    <t>E0533</t>
  </si>
  <si>
    <t>E3532</t>
  </si>
  <si>
    <t>E1633</t>
  </si>
  <si>
    <t>E2335</t>
  </si>
  <si>
    <t>E4501</t>
  </si>
  <si>
    <t>E3034</t>
  </si>
  <si>
    <t>E5100</t>
  </si>
  <si>
    <t>E1634</t>
  </si>
  <si>
    <t>E1620</t>
  </si>
  <si>
    <t>E1735</t>
  </si>
  <si>
    <t>E2236</t>
  </si>
  <si>
    <t>E2633</t>
  </si>
  <si>
    <t>E6142</t>
  </si>
  <si>
    <t>E5012</t>
  </si>
  <si>
    <t>E3633</t>
  </si>
  <si>
    <t>E5013</t>
  </si>
  <si>
    <t>E0601</t>
  </si>
  <si>
    <t>E2732</t>
  </si>
  <si>
    <t>E5014</t>
  </si>
  <si>
    <t>E1721</t>
  </si>
  <si>
    <t>E6117</t>
  </si>
  <si>
    <t>Hampshire Fire Authority</t>
  </si>
  <si>
    <t>E2433</t>
  </si>
  <si>
    <t>E5038</t>
  </si>
  <si>
    <t>E1538</t>
  </si>
  <si>
    <t>E2753</t>
  </si>
  <si>
    <t>E5039</t>
  </si>
  <si>
    <t>E1736</t>
  </si>
  <si>
    <t>E0701</t>
  </si>
  <si>
    <t>E1433</t>
  </si>
  <si>
    <t>E1737</t>
  </si>
  <si>
    <t>E5040</t>
  </si>
  <si>
    <t>E6118</t>
  </si>
  <si>
    <t>Hereford and Worcester Fire Authority</t>
  </si>
  <si>
    <t>E1801</t>
  </si>
  <si>
    <t>E1920</t>
  </si>
  <si>
    <t>E1934</t>
  </si>
  <si>
    <t>E1037</t>
  </si>
  <si>
    <t>E5041</t>
  </si>
  <si>
    <t>E2434</t>
  </si>
  <si>
    <t>E3835</t>
  </si>
  <si>
    <t>E5042</t>
  </si>
  <si>
    <t>E6120</t>
  </si>
  <si>
    <t>Humberside Fire Authority</t>
  </si>
  <si>
    <t>E0551</t>
  </si>
  <si>
    <t>E2336</t>
  </si>
  <si>
    <t>E3533</t>
  </si>
  <si>
    <t>E2101</t>
  </si>
  <si>
    <t>Isle of Wight Council</t>
  </si>
  <si>
    <t>E4001</t>
  </si>
  <si>
    <t>E5015</t>
  </si>
  <si>
    <t>E5016</t>
  </si>
  <si>
    <t>E2221</t>
  </si>
  <si>
    <t>E6122</t>
  </si>
  <si>
    <t>Kent Fire Authority</t>
  </si>
  <si>
    <t>E2834</t>
  </si>
  <si>
    <t>E2634</t>
  </si>
  <si>
    <t>E2002</t>
  </si>
  <si>
    <t>E5043</t>
  </si>
  <si>
    <t>E4703</t>
  </si>
  <si>
    <t>E4301</t>
  </si>
  <si>
    <t>E5017</t>
  </si>
  <si>
    <t>E2321</t>
  </si>
  <si>
    <t>E6123</t>
  </si>
  <si>
    <t>Lancashire Fire Authority</t>
  </si>
  <si>
    <t>E2337</t>
  </si>
  <si>
    <t>E4704</t>
  </si>
  <si>
    <t>E2401</t>
  </si>
  <si>
    <t>E2421</t>
  </si>
  <si>
    <t>E6124</t>
  </si>
  <si>
    <t>Leicestershire Fire Authority</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</si>
  <si>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</si>
  <si>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</si>
  <si>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</si>
  <si>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</si>
  <si>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</si>
  <si>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</si>
  <si>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</si>
  <si>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</si>
  <si>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</si>
  <si>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</si>
  <si>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</si>
  <si>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</si>
  <si>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</si>
  <si>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</si>
  <si>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</si>
  <si>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</si>
  <si>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</si>
  <si>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</si>
  <si>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</si>
  <si>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</si>
  <si>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</si>
  <si>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</si>
  <si>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</si>
  <si>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</si>
  <si>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</si>
  <si>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</si>
  <si>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</si>
  <si>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</si>
  <si>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</si>
  <si>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</si>
  <si>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E1234</t>
  </si>
  <si>
    <t>E1038</t>
  </si>
  <si>
    <t>E2003</t>
  </si>
  <si>
    <t>E1935</t>
  </si>
  <si>
    <t>E2534</t>
  </si>
  <si>
    <t>E2004</t>
  </si>
  <si>
    <t>E2635</t>
  </si>
  <si>
    <t>E0104</t>
  </si>
  <si>
    <t>E4503</t>
  </si>
  <si>
    <t>E3731</t>
  </si>
  <si>
    <t>E2437</t>
  </si>
  <si>
    <t>E2721</t>
  </si>
  <si>
    <t>E6127</t>
  </si>
  <si>
    <t>North Yorkshire Fire Authority</t>
  </si>
  <si>
    <t>E2835</t>
  </si>
  <si>
    <t>E2820</t>
  </si>
  <si>
    <t>E2901</t>
  </si>
  <si>
    <t>E2636</t>
  </si>
  <si>
    <t>E3001</t>
  </si>
  <si>
    <t>E3021</t>
  </si>
  <si>
    <t>E6130</t>
  </si>
  <si>
    <t>Nottinghamshire Fire Authority</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</si>
  <si>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</si>
  <si>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</si>
  <si>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</si>
  <si>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</si>
  <si>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</si>
  <si>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</si>
  <si>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</si>
  <si>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</si>
  <si>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</si>
  <si>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</si>
  <si>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</si>
  <si>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</si>
  <si>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</si>
  <si>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</si>
  <si>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</si>
  <si>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</si>
  <si>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</si>
  <si>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</si>
  <si>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</si>
  <si>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</si>
  <si>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</si>
  <si>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</si>
  <si>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</si>
  <si>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</si>
  <si>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</si>
  <si>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</si>
  <si>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</si>
  <si>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</si>
  <si>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</si>
  <si>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</si>
  <si>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</si>
  <si>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</si>
  <si>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</si>
  <si>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</si>
  <si>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</si>
  <si>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</si>
  <si>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</si>
  <si>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</si>
  <si>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</si>
  <si>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</si>
  <si>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</si>
  <si>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</si>
  <si>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</si>
  <si>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</si>
  <si>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Shropshire Fire Authority</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</si>
  <si>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</si>
  <si>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</si>
  <si>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</si>
  <si>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</si>
  <si>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</si>
  <si>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</si>
  <si>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</si>
  <si>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</si>
  <si>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</si>
  <si>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</si>
  <si>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</si>
  <si>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</si>
  <si>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</si>
  <si>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</si>
  <si>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</si>
  <si>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</si>
  <si>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</si>
  <si>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</si>
  <si>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</si>
  <si>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</si>
  <si>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</si>
  <si>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</si>
  <si>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</si>
  <si>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</si>
  <si>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</si>
  <si>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</si>
  <si>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</si>
  <si>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</si>
  <si>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</si>
  <si>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Staffordshire Fire Authority</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</si>
  <si>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</si>
  <si>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</si>
  <si>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</si>
  <si>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</si>
  <si>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</si>
  <si>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</si>
  <si>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</si>
  <si>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</si>
  <si>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</si>
  <si>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</si>
  <si>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</si>
  <si>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</si>
  <si>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</si>
  <si>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</si>
  <si>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</si>
  <si>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</si>
  <si>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</si>
  <si>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</si>
  <si>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</si>
  <si>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</si>
  <si>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</si>
  <si>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</si>
  <si>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</si>
  <si>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</si>
  <si>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</si>
  <si>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</si>
  <si>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</si>
  <si>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</si>
  <si>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</si>
  <si>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</si>
  <si>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</si>
  <si>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</si>
  <si>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</si>
  <si>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</si>
  <si>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</si>
  <si>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</si>
  <si>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</si>
  <si>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</si>
  <si>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</si>
  <si>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</si>
  <si>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</si>
  <si>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</si>
  <si>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</si>
  <si>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</si>
  <si>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</si>
  <si>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</si>
  <si>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</si>
  <si>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</si>
  <si>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</si>
  <si>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</si>
  <si>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</si>
  <si>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</si>
  <si>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</si>
  <si>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</si>
  <si>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</si>
  <si>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</si>
  <si>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</si>
  <si>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</si>
  <si>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</si>
  <si>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</si>
  <si>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</si>
  <si>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</si>
  <si>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</si>
  <si>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</si>
  <si>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</si>
  <si>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</si>
  <si>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</si>
  <si>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</si>
  <si>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</si>
  <si>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</si>
  <si>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</si>
  <si>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</si>
  <si>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</si>
  <si>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</si>
  <si>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</si>
  <si>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</si>
  <si>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</si>
  <si>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Key Information for Local Authorities in 2017-18</t>
  </si>
  <si>
    <t>Key Information for Local Authorities in 2018-19</t>
  </si>
  <si>
    <t>Key Information for Local Authorities in 2019-20</t>
  </si>
  <si>
    <t>Split of Modified Settlement Funding Assessment (£m)</t>
  </si>
  <si>
    <t>Modified Settlement Funding Assessment</t>
  </si>
  <si>
    <r>
      <t>2017-18</t>
    </r>
    <r>
      <rPr>
        <b/>
        <vertAlign val="superscript"/>
        <sz val="12"/>
        <color theme="1"/>
        <rFont val="Arial"/>
        <family val="2"/>
      </rPr>
      <t>1</t>
    </r>
  </si>
  <si>
    <r>
      <t>2018-19</t>
    </r>
    <r>
      <rPr>
        <b/>
        <vertAlign val="superscript"/>
        <sz val="12"/>
        <color theme="1"/>
        <rFont val="Arial"/>
        <family val="2"/>
      </rPr>
      <t>1</t>
    </r>
  </si>
  <si>
    <r>
      <t>2019-20</t>
    </r>
    <r>
      <rPr>
        <b/>
        <vertAlign val="superscript"/>
        <sz val="12"/>
        <color theme="1"/>
        <rFont val="Arial"/>
        <family val="2"/>
      </rPr>
      <t>2</t>
    </r>
  </si>
  <si>
    <r>
      <t>Tariff/Top-Up</t>
    </r>
    <r>
      <rPr>
        <vertAlign val="superscript"/>
        <sz val="12"/>
        <color theme="1"/>
        <rFont val="Arial"/>
        <family val="2"/>
      </rPr>
      <t>3</t>
    </r>
  </si>
  <si>
    <t xml:space="preserve">In 2018-19, figures have been adjusted to reflect the 100% Business Rates Retention pilots. Please refer to the Settlement Calculation Model for pilots and the Pilots Explanatory Note. The details for pilot authorities in future years will be confirmed at a later date. </t>
  </si>
  <si>
    <t>Tier split</t>
  </si>
  <si>
    <t>safety net</t>
  </si>
  <si>
    <t>safety net pilot</t>
  </si>
  <si>
    <t>Pilot</t>
  </si>
  <si>
    <t>p</t>
  </si>
  <si>
    <t>P1810</t>
  </si>
  <si>
    <t>P1804</t>
  </si>
  <si>
    <t>P1808</t>
  </si>
  <si>
    <t>P1801</t>
  </si>
  <si>
    <t>P1704</t>
  </si>
  <si>
    <t>P1703</t>
  </si>
  <si>
    <t>P1701</t>
  </si>
  <si>
    <t>P1806</t>
  </si>
  <si>
    <t>P1811</t>
  </si>
  <si>
    <t>P1805</t>
  </si>
  <si>
    <t>P1803</t>
  </si>
  <si>
    <t>P1705</t>
  </si>
  <si>
    <t>P1802</t>
  </si>
  <si>
    <t>P1809</t>
  </si>
  <si>
    <t>P1702</t>
  </si>
  <si>
    <t>P1807</t>
  </si>
  <si>
    <t xml:space="preserve"> </t>
  </si>
  <si>
    <t>Pilot 1718</t>
  </si>
  <si>
    <t>Pilot 1819</t>
  </si>
  <si>
    <t>Dorset &amp; Wiltshire Fire</t>
  </si>
  <si>
    <t>SFIR</t>
  </si>
  <si>
    <t>OLB</t>
  </si>
  <si>
    <t>UNINFIR</t>
  </si>
  <si>
    <t>SCNFIR</t>
  </si>
  <si>
    <t>ILB</t>
  </si>
  <si>
    <t>UNIFIR</t>
  </si>
  <si>
    <t>SCFIR</t>
  </si>
  <si>
    <t>P17</t>
  </si>
  <si>
    <t>Tariff/Top-up adjustment (£m)</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</si>
  <si>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</si>
  <si>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</si>
  <si>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</si>
  <si>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</si>
  <si>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</si>
  <si>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r>
      <t>Breakdown of 2019-20 Elements (£m)</t>
    </r>
    <r>
      <rPr>
        <b/>
        <vertAlign val="superscript"/>
        <sz val="12"/>
        <color indexed="9"/>
        <rFont val="Arial"/>
        <family val="2"/>
      </rPr>
      <t>2</t>
    </r>
  </si>
  <si>
    <r>
      <rPr>
        <vertAlign val="superscript"/>
        <sz val="12"/>
        <color theme="1"/>
        <rFont val="Arial"/>
        <family val="2"/>
      </rPr>
      <t>1</t>
    </r>
    <r>
      <rPr>
        <sz val="12"/>
        <color theme="1"/>
        <rFont val="Arial"/>
        <family val="2"/>
      </rPr>
      <t xml:space="preserve"> In 2017-18 and 2018-19, figures have been adjusted to reflect the 100% Business Rates Retention pilots. Please refer to the Settlement Calculation Model for pilots and the Pilots Explanatory Note. The details for pilot authorities in future years will be confirmed at a later date. </t>
    </r>
  </si>
  <si>
    <t>E6354</t>
  </si>
  <si>
    <t>E6348</t>
  </si>
  <si>
    <t>CA</t>
  </si>
  <si>
    <t>2018-19 Tariff/Top-up</t>
  </si>
  <si>
    <t>2017-18 Tariff and Top-up reconciliation</t>
  </si>
  <si>
    <t>2018-19 Tariff/Top-up including reconciliation</t>
  </si>
  <si>
    <t>In 2017-18, figures have been adjusted to reflect the 100% Business Rates Retention pilots (and 37% Business Rates Retention for the GLA). Please refer to the Settlement Calculation Model for pilots and the Pilots Explanatory Note.</t>
  </si>
  <si>
    <r>
      <rPr>
        <vertAlign val="superscript"/>
        <sz val="12"/>
        <color theme="1"/>
        <rFont val="Arial"/>
        <family val="2"/>
      </rPr>
      <t>2</t>
    </r>
    <r>
      <rPr>
        <sz val="12"/>
        <color theme="1"/>
        <rFont val="Arial"/>
        <family val="2"/>
      </rPr>
      <t xml:space="preserve"> Settlement Funding Assessment in 2019-20 is modified, where applicable, by the provisional Tariff/Top-Up adjustment.</t>
    </r>
  </si>
  <si>
    <t>rcode</t>
  </si>
  <si>
    <t>tiersplit_total</t>
  </si>
  <si>
    <t>rsg_1617_TOT</t>
  </si>
  <si>
    <t>rsg_1718_TOT</t>
  </si>
  <si>
    <t>rsg_1819_TOT</t>
  </si>
  <si>
    <t>rsg_1920_TOT</t>
  </si>
  <si>
    <t>bfl_1617_TOT</t>
  </si>
  <si>
    <t>bfl_1718_TOT</t>
  </si>
  <si>
    <t>bfl_1819_TOT</t>
  </si>
  <si>
    <t>bfl_1920_TOT</t>
  </si>
  <si>
    <t>tnt_1617</t>
  </si>
  <si>
    <t>tnt_1718_1609</t>
  </si>
  <si>
    <t>tnt_1819</t>
  </si>
  <si>
    <t>tnt_1819_adj</t>
  </si>
  <si>
    <t>tnt_1920_1801</t>
  </si>
  <si>
    <t>levy_1617</t>
  </si>
  <si>
    <t>levy_1718</t>
  </si>
  <si>
    <t>levy_1819</t>
  </si>
  <si>
    <t>levy_1920</t>
  </si>
  <si>
    <t>rsg_1617_UT</t>
  </si>
  <si>
    <t>rsg_1718_UT</t>
  </si>
  <si>
    <t>rsg_1819_UT</t>
  </si>
  <si>
    <t>rsg_1920_UT</t>
  </si>
  <si>
    <t>rsg_1617_LT</t>
  </si>
  <si>
    <t>rsg_1718_LT</t>
  </si>
  <si>
    <t>rsg_1819_LT</t>
  </si>
  <si>
    <t>rsg_1920_LT</t>
  </si>
  <si>
    <t>rsg_1617_FIRE</t>
  </si>
  <si>
    <t>rsg_1718_FIRE</t>
  </si>
  <si>
    <t>rsg_1819_FIRE</t>
  </si>
  <si>
    <t>rsg_1920_FIRE</t>
  </si>
  <si>
    <t>rsg_1617_GLA</t>
  </si>
  <si>
    <t>rsg_1718_GLA</t>
  </si>
  <si>
    <t>rsg_1819_GLA</t>
  </si>
  <si>
    <t>rsg_1920_GLA</t>
  </si>
  <si>
    <t>rsg_1617_POL</t>
  </si>
  <si>
    <t>rsg_1718_POL</t>
  </si>
  <si>
    <t>rsg_1819_POL</t>
  </si>
  <si>
    <t>rsg_1920_POL</t>
  </si>
  <si>
    <t>bfl_1617_UT</t>
  </si>
  <si>
    <t>bfl_1718_UT</t>
  </si>
  <si>
    <t>bfl_1819_UT</t>
  </si>
  <si>
    <t>bfl_1920_UT</t>
  </si>
  <si>
    <t>bfl_1617_LT</t>
  </si>
  <si>
    <t>bfl_1718_LT</t>
  </si>
  <si>
    <t>bfl_1819_LT</t>
  </si>
  <si>
    <t>bfl_1920_LT</t>
  </si>
  <si>
    <t>bfl_1617_FIRE</t>
  </si>
  <si>
    <t>bfl_1718_FIRE</t>
  </si>
  <si>
    <t>bfl_1819_FIRE</t>
  </si>
  <si>
    <t>bfl_1920_FIRE</t>
  </si>
  <si>
    <t>bfl_1617_GLA</t>
  </si>
  <si>
    <t>bfl_1718_GLA</t>
  </si>
  <si>
    <t>bfl_1819_GLA</t>
  </si>
  <si>
    <t>bfl_1920_GLA</t>
  </si>
  <si>
    <t>bfl_1617_POL</t>
  </si>
  <si>
    <t>bfl_1718_POL</t>
  </si>
  <si>
    <t>bfl_1819_POL</t>
  </si>
  <si>
    <t>bfl_1920_POL</t>
  </si>
  <si>
    <t>tariff_adjustment_2019</t>
  </si>
  <si>
    <t>locauth</t>
  </si>
  <si>
    <t>Basingstoke &amp; Deane</t>
  </si>
  <si>
    <t>Epsom &amp; Ewell</t>
  </si>
  <si>
    <t/>
  </si>
  <si>
    <t>Cornwall UA</t>
  </si>
  <si>
    <t>Durham UA</t>
  </si>
  <si>
    <t>Northumberland UA</t>
  </si>
  <si>
    <t>Shropshire UA</t>
  </si>
  <si>
    <t>Wiltshire UA</t>
  </si>
  <si>
    <t>Cheshire East UA</t>
  </si>
  <si>
    <t>Cheshire West and Chester UA</t>
  </si>
  <si>
    <t>Bedford UA</t>
  </si>
  <si>
    <t>Central Bedfordshire UA</t>
  </si>
  <si>
    <r>
      <t>Levy rate</t>
    </r>
    <r>
      <rPr>
        <vertAlign val="superscript"/>
        <sz val="11"/>
        <color theme="1"/>
        <rFont val="Calibri"/>
        <family val="2"/>
      </rPr>
      <t>2</t>
    </r>
  </si>
  <si>
    <r>
      <t>Safety Net Threshold</t>
    </r>
    <r>
      <rPr>
        <vertAlign val="superscript"/>
        <sz val="11"/>
        <color theme="1"/>
        <rFont val="Calibri"/>
        <family val="2"/>
      </rPr>
      <t>1</t>
    </r>
  </si>
  <si>
    <r>
      <t xml:space="preserve">1 </t>
    </r>
    <r>
      <rPr>
        <sz val="11"/>
        <color theme="1"/>
        <rFont val="Calibri"/>
        <family val="2"/>
      </rPr>
      <t>This is calculated as 92.5% of the baseline funding levels for all authorities.</t>
    </r>
  </si>
  <si>
    <r>
      <rPr>
        <vertAlign val="superscript"/>
        <sz val="12"/>
        <color theme="1"/>
        <rFont val="Arial"/>
        <family val="2"/>
      </rPr>
      <t>3</t>
    </r>
    <r>
      <rPr>
        <sz val="12"/>
        <color theme="1"/>
        <rFont val="Arial"/>
        <family val="2"/>
      </rPr>
      <t xml:space="preserve"> Tariffs and top-ups have been recalculated in 2017-18 (as published in 2017-18 final Local Government Finance Settlement) and in 2018-19 to reflect the final adjustment for the 2017-18 business rates revaluation.</t>
    </r>
  </si>
  <si>
    <r>
      <rPr>
        <vertAlign val="superscript"/>
        <sz val="11"/>
        <color theme="1"/>
        <rFont val="Calibri"/>
        <family val="2"/>
      </rPr>
      <t>2</t>
    </r>
    <r>
      <rPr>
        <sz val="11"/>
        <color theme="1"/>
        <rFont val="Calibri"/>
        <family val="2"/>
        <scheme val="minor"/>
      </rPr>
      <t xml:space="preserve">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 and can found in the 'KI 2019-20' tab.</t>
    </r>
  </si>
  <si>
    <r>
      <rPr>
        <vertAlign val="superscript"/>
        <sz val="11"/>
        <color theme="1"/>
        <rFont val="Calibri"/>
        <family val="2"/>
      </rPr>
      <t>1</t>
    </r>
    <r>
      <rPr>
        <sz val="11"/>
        <color theme="1"/>
        <rFont val="Calibri"/>
        <family val="2"/>
        <scheme val="minor"/>
      </rPr>
      <t xml:space="preserve"> This is calculated as 97% of baseline funding level for pilot authorities and 92.5% for all other authorities.</t>
    </r>
  </si>
  <si>
    <r>
      <rPr>
        <vertAlign val="superscript"/>
        <sz val="11"/>
        <color theme="1"/>
        <rFont val="Calibri"/>
        <family val="2"/>
      </rPr>
      <t>2</t>
    </r>
    <r>
      <rPr>
        <sz val="11"/>
        <color theme="1"/>
        <rFont val="Calibri"/>
        <family val="2"/>
        <scheme val="minor"/>
      </rPr>
      <t xml:space="preserve"> These are the recalculated levy rates (see footnote 2 tab 'KI 2017-18'). They also reflect the levy rates of 100% pilots. Pilots can find their revised levy rates under 50% rates retention in tab 'KI 2019-20'.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</si>
</sst>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
    <numFmt numFmtId="165" formatCode="0.00000000000000"/>
    <numFmt numFmtId="166" formatCode="#,##0.000"/>
    <numFmt numFmtId="167" formatCode="#,##0.0000"/>
    <numFmt numFmtId="168" formatCode="0.0"/>
    <numFmt numFmtId="169" formatCode="0.000"/>
    <numFmt numFmtId="170" formatCode="0.0000"/>
    <numFmt numFmtId="171" formatCode="#,##0.0_-;\(#,##0.0\);_-* &quot;-&quot;??_-"/>
    <numFmt numFmtId="172" formatCode="0000"/>
    <numFmt numFmtId="173" formatCode="#,##0,"/>
    <numFmt numFmtId="174" formatCode="&quot;to &quot;0.0000;&quot;to &quot;\-0.0000;&quot;to 0&quot;"/>
    <numFmt numFmtId="175" formatCode="_(* #,##0_);_(* \(#,##0\);_(* &quot;-&quot;_);_(@_)"/>
    <numFmt numFmtId="176" formatCode="_(* #,##0.00_);_(* \(#,##0.00\);_(* &quot;-&quot;??_);_(@_)"/>
    <numFmt numFmtId="177" formatCode="_(&quot;£&quot;* #,##0.00_);_(&quot;£&quot;* \(#,##0.00\);_(&quot;£&quot;* &quot;-&quot;??_);_(@_)"/>
    <numFmt numFmtId="178" formatCode="_-[$€-2]* #,##0.00_-;\-[$€-2]* #,##0.00_-;_-[$€-2]* &quot;-&quot;??_-"/>
    <numFmt numFmtId="179" formatCode="#,##0;\-#,##0;\-"/>
    <numFmt numFmtId="180" formatCode="mmmm\ d\,\ yyyy"/>
    <numFmt numFmtId="181" formatCode="#\ ##0"/>
    <numFmt numFmtId="182" formatCode="[&lt;0.0001]&quot;&lt;0.0001&quot;;0.0000"/>
    <numFmt numFmtId="183" formatCode="#,##0_);;&quot;- &quot;_);@_)\ "/>
    <numFmt numFmtId="184" formatCode="#,##0.0,,;\-#,##0.0,,;\-"/>
    <numFmt numFmtId="185" formatCode="_(General"/>
    <numFmt numFmtId="186" formatCode="#,##0,;\-#,##0,;\-"/>
    <numFmt numFmtId="187" formatCode="0.0%;\-0.0%;\-"/>
    <numFmt numFmtId="188" formatCode="#,##0.0,,;\-#,##0.0,,"/>
    <numFmt numFmtId="189" formatCode="#,##0,;\-#,##0,"/>
    <numFmt numFmtId="190" formatCode="0.0%;\-0.0%"/>
  </numFmts>
  <fonts count="9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b/>
      <sz val="12"/>
      <color theme="0"/>
      <name val="Arial"/>
      <family val="2"/>
    </font>
    <font>
      <sz val="12"/>
      <color theme="0"/>
      <name val="Arial"/>
      <family val="2"/>
    </font>
    <font>
      <b/>
      <sz val="10"/>
      <color theme="0"/>
      <name val="Arial"/>
      <family val="2"/>
    </font>
    <font>
      <vertAlign val="superscript"/>
      <sz val="11"/>
      <color theme="1"/>
      <name val="Calibri"/>
      <family val="2"/>
    </font>
    <font>
      <sz val="11"/>
      <color theme="1"/>
      <name val="Calibri"/>
      <family val="2"/>
    </font>
    <font>
      <sz val="11"/>
      <name val="Calibri"/>
      <family val="2"/>
      <scheme val="minor"/>
    </font>
  </fonts>
  <fills count="52">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42">
    <border>
      <left/>
      <right/>
      <top/>
      <bottom/>
      <diagonal/>
    </border>
    <border>
      <left style="thin">
        <color rgb="FFB2B2B2"/>
      </left>
      <right style="thin">
        <color rgb="FFB2B2B2"/>
      </right>
      <top style="thin">
        <color rgb="FFB2B2B2"/>
      </top>
      <bottom style="thin">
        <color rgb="FFB2B2B2"/>
      </bottom>
      <diagonal/>
    </border>
    <border>
      <left style="medium">
        <color indexed="18"/>
      </left>
      <right/>
      <top style="medium">
        <color indexed="18"/>
      </top>
      <bottom style="medium">
        <color indexed="18"/>
      </bottom>
      <diagonal/>
    </border>
    <border>
      <left/>
      <right/>
      <top style="medium">
        <color indexed="18"/>
      </top>
      <bottom style="medium">
        <color indexed="18"/>
      </bottom>
      <diagonal/>
    </border>
    <border>
      <left/>
      <right style="medium">
        <color indexed="18"/>
      </right>
      <top style="medium">
        <color indexed="18"/>
      </top>
      <bottom style="medium">
        <color indexed="18"/>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s>
  <cellStyleXfs count="555">
    <xf numFmtId="0" fontId="0" fillId="0" borderId="0"/>
    <xf numFmtId="0" fontId="6" fillId="0" borderId="0"/>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2" fillId="0" borderId="0"/>
    <xf numFmtId="0" fontId="22" fillId="0" borderId="0"/>
    <xf numFmtId="0" fontId="23" fillId="0" borderId="19" applyNumberFormat="0" applyFill="0" applyProtection="0">
      <alignment horizontal="center"/>
    </xf>
    <xf numFmtId="168" fontId="21" fillId="0" borderId="0" applyFont="0" applyFill="0" applyBorder="0" applyProtection="0">
      <alignment horizontal="right"/>
    </xf>
    <xf numFmtId="168" fontId="21" fillId="0" borderId="0" applyFont="0" applyFill="0" applyBorder="0" applyProtection="0">
      <alignment horizontal="right"/>
    </xf>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0" borderId="0" applyNumberFormat="0" applyBorder="0" applyAlignment="0" applyProtection="0"/>
    <xf numFmtId="169" fontId="21" fillId="0" borderId="0" applyFont="0" applyFill="0" applyBorder="0" applyProtection="0">
      <alignment horizontal="right"/>
    </xf>
    <xf numFmtId="169" fontId="21" fillId="0" borderId="0" applyFont="0" applyFill="0" applyBorder="0" applyProtection="0">
      <alignment horizontal="right"/>
    </xf>
    <xf numFmtId="0" fontId="24" fillId="6"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1"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0" borderId="0" applyNumberFormat="0" applyBorder="0" applyAlignment="0" applyProtection="0"/>
    <xf numFmtId="170" fontId="21" fillId="0" borderId="0" applyFont="0" applyFill="0" applyBorder="0" applyProtection="0">
      <alignment horizontal="right"/>
    </xf>
    <xf numFmtId="170" fontId="21" fillId="0" borderId="0" applyFont="0" applyFill="0" applyBorder="0" applyProtection="0">
      <alignment horizontal="right"/>
    </xf>
    <xf numFmtId="0" fontId="25" fillId="1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8" borderId="0" applyNumberFormat="0" applyBorder="0" applyAlignment="0" applyProtection="0"/>
    <xf numFmtId="0" fontId="25" fillId="14"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7" borderId="0" applyNumberFormat="0" applyBorder="0" applyAlignment="0" applyProtection="0"/>
    <xf numFmtId="0" fontId="25" fillId="20" borderId="0" applyNumberFormat="0" applyBorder="0" applyAlignment="0" applyProtection="0"/>
    <xf numFmtId="0" fontId="25" fillId="13" borderId="0" applyNumberFormat="0" applyBorder="0" applyAlignment="0" applyProtection="0"/>
    <xf numFmtId="0" fontId="25" fillId="21" borderId="0" applyNumberFormat="0" applyBorder="0" applyAlignment="0" applyProtection="0"/>
    <xf numFmtId="0" fontId="25" fillId="8"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8" borderId="0" applyNumberFormat="0" applyBorder="0" applyAlignment="0" applyProtection="0"/>
    <xf numFmtId="0" fontId="25" fillId="25" borderId="0" applyNumberFormat="0" applyBorder="0" applyAlignment="0" applyProtection="0"/>
    <xf numFmtId="0" fontId="25" fillId="16" borderId="0" applyNumberFormat="0" applyBorder="0" applyAlignment="0" applyProtection="0"/>
    <xf numFmtId="0" fontId="25" fillId="19" borderId="0" applyNumberFormat="0" applyBorder="0" applyAlignment="0" applyProtection="0"/>
    <xf numFmtId="0" fontId="25" fillId="2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18" borderId="0" applyNumberFormat="0" applyBorder="0" applyAlignment="0" applyProtection="0"/>
    <xf numFmtId="0" fontId="25" fillId="24" borderId="0" applyNumberFormat="0" applyBorder="0" applyAlignment="0" applyProtection="0"/>
    <xf numFmtId="0" fontId="26" fillId="0" borderId="0" applyNumberFormat="0" applyFont="0" applyBorder="0" applyAlignment="0">
      <alignment horizontal="left" vertical="center"/>
    </xf>
    <xf numFmtId="0" fontId="27" fillId="7" borderId="0" applyNumberFormat="0" applyBorder="0" applyAlignment="0" applyProtection="0"/>
    <xf numFmtId="0" fontId="27" fillId="11" borderId="0" applyNumberFormat="0" applyBorder="0" applyAlignment="0" applyProtection="0"/>
    <xf numFmtId="171" fontId="21" fillId="0" borderId="0" applyBorder="0"/>
    <xf numFmtId="0" fontId="28" fillId="27" borderId="20" applyNumberFormat="0" applyAlignment="0" applyProtection="0"/>
    <xf numFmtId="0" fontId="29" fillId="28" borderId="20" applyNumberFormat="0" applyAlignment="0" applyProtection="0"/>
    <xf numFmtId="172" fontId="21" fillId="29" borderId="21">
      <alignment horizontal="right" vertical="top"/>
    </xf>
    <xf numFmtId="0" fontId="21" fillId="29" borderId="21">
      <alignment horizontal="left" indent="5"/>
    </xf>
    <xf numFmtId="3" fontId="21" fillId="29" borderId="21">
      <alignment horizontal="right"/>
    </xf>
    <xf numFmtId="3" fontId="21" fillId="29" borderId="21">
      <alignment horizontal="right"/>
    </xf>
    <xf numFmtId="172" fontId="21" fillId="29" borderId="22" applyNumberFormat="0">
      <alignment horizontal="right" vertical="top"/>
    </xf>
    <xf numFmtId="0" fontId="21" fillId="29" borderId="22">
      <alignment horizontal="left" indent="3"/>
    </xf>
    <xf numFmtId="3" fontId="21" fillId="29" borderId="22">
      <alignment horizontal="right"/>
    </xf>
    <xf numFmtId="172" fontId="10" fillId="29" borderId="22" applyNumberFormat="0">
      <alignment horizontal="right" vertical="top"/>
    </xf>
    <xf numFmtId="0" fontId="10" fillId="29" borderId="22">
      <alignment horizontal="left" indent="1"/>
    </xf>
    <xf numFmtId="0" fontId="10" fillId="29" borderId="22">
      <alignment horizontal="right" vertical="top"/>
    </xf>
    <xf numFmtId="0" fontId="10" fillId="29" borderId="22"/>
    <xf numFmtId="173" fontId="10" fillId="29" borderId="22">
      <alignment horizontal="right"/>
    </xf>
    <xf numFmtId="3" fontId="10" fillId="29" borderId="22">
      <alignment horizontal="right"/>
    </xf>
    <xf numFmtId="0" fontId="21" fillId="29" borderId="23" applyFont="0" applyFill="0" applyAlignment="0"/>
    <xf numFmtId="0" fontId="10" fillId="29" borderId="22">
      <alignment horizontal="right" vertical="top"/>
    </xf>
    <xf numFmtId="0" fontId="10" fillId="29" borderId="22">
      <alignment horizontal="left" indent="2"/>
    </xf>
    <xf numFmtId="3" fontId="10" fillId="29" borderId="22">
      <alignment horizontal="right"/>
    </xf>
    <xf numFmtId="172" fontId="21" fillId="29" borderId="22" applyNumberFormat="0">
      <alignment horizontal="right" vertical="top"/>
    </xf>
    <xf numFmtId="0" fontId="21" fillId="29" borderId="22">
      <alignment horizontal="left" indent="3"/>
    </xf>
    <xf numFmtId="3" fontId="21" fillId="29" borderId="22">
      <alignment horizontal="right"/>
    </xf>
    <xf numFmtId="3" fontId="21" fillId="29" borderId="22">
      <alignment horizontal="right"/>
    </xf>
    <xf numFmtId="0" fontId="30" fillId="30" borderId="24" applyNumberFormat="0" applyAlignment="0" applyProtection="0"/>
    <xf numFmtId="0" fontId="30" fillId="30" borderId="24" applyNumberFormat="0" applyAlignment="0" applyProtection="0"/>
    <xf numFmtId="170" fontId="31" fillId="0" borderId="0" applyFont="0" applyFill="0" applyBorder="0" applyProtection="0">
      <alignment horizontal="right"/>
    </xf>
    <xf numFmtId="174" fontId="31" fillId="0" borderId="0" applyFont="0" applyFill="0" applyBorder="0" applyProtection="0">
      <alignment horizontal="left"/>
    </xf>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6" fontId="21"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6"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18"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6" fillId="0" borderId="0" applyFont="0" applyFill="0" applyBorder="0" applyAlignment="0" applyProtection="0"/>
    <xf numFmtId="176" fontId="21"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0" fontId="10" fillId="0" borderId="0"/>
    <xf numFmtId="0" fontId="33" fillId="0" borderId="25" applyNumberFormat="0" applyBorder="0" applyAlignment="0" applyProtection="0">
      <alignment horizontal="right" vertical="center"/>
    </xf>
    <xf numFmtId="0" fontId="33" fillId="0" borderId="25" applyNumberFormat="0" applyBorder="0" applyAlignment="0" applyProtection="0">
      <alignment horizontal="right" vertical="center"/>
    </xf>
    <xf numFmtId="178" fontId="21"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lignment horizontal="right"/>
      <protection locked="0"/>
    </xf>
    <xf numFmtId="0" fontId="36" fillId="0" borderId="0">
      <alignment horizontal="left"/>
    </xf>
    <xf numFmtId="0" fontId="37" fillId="0" borderId="0">
      <alignment horizontal="left"/>
    </xf>
    <xf numFmtId="0" fontId="21" fillId="0" borderId="0" applyFont="0" applyFill="0" applyBorder="0" applyProtection="0">
      <alignment horizontal="right"/>
    </xf>
    <xf numFmtId="0" fontId="21" fillId="0" borderId="0" applyFont="0" applyFill="0" applyBorder="0" applyProtection="0">
      <alignment horizontal="right"/>
    </xf>
    <xf numFmtId="0" fontId="38" fillId="9" borderId="0" applyNumberFormat="0" applyBorder="0" applyAlignment="0" applyProtection="0"/>
    <xf numFmtId="0" fontId="38" fillId="13" borderId="0" applyNumberFormat="0" applyBorder="0" applyAlignment="0" applyProtection="0"/>
    <xf numFmtId="38" fontId="39" fillId="31" borderId="0" applyNumberFormat="0" applyBorder="0" applyAlignment="0" applyProtection="0"/>
    <xf numFmtId="0" fontId="40" fillId="32" borderId="26" applyProtection="0">
      <alignment horizontal="right"/>
    </xf>
    <xf numFmtId="0" fontId="41" fillId="0" borderId="0">
      <alignment horizontal="left" wrapText="1"/>
    </xf>
    <xf numFmtId="0" fontId="42" fillId="32" borderId="0" applyProtection="0">
      <alignment horizontal="left"/>
    </xf>
    <xf numFmtId="0" fontId="43" fillId="0" borderId="27" applyNumberFormat="0" applyFill="0" applyAlignment="0" applyProtection="0"/>
    <xf numFmtId="0" fontId="44" fillId="0" borderId="0">
      <alignment vertical="top" wrapText="1"/>
    </xf>
    <xf numFmtId="0" fontId="44" fillId="0" borderId="0">
      <alignment vertical="top" wrapText="1"/>
    </xf>
    <xf numFmtId="0" fontId="44" fillId="0" borderId="0">
      <alignment vertical="top" wrapText="1"/>
    </xf>
    <xf numFmtId="0" fontId="44" fillId="0" borderId="0">
      <alignment vertical="top" wrapText="1"/>
    </xf>
    <xf numFmtId="0" fontId="45" fillId="0" borderId="28" applyNumberFormat="0" applyFill="0" applyAlignment="0" applyProtection="0"/>
    <xf numFmtId="179" fontId="46" fillId="0" borderId="0" applyNumberFormat="0" applyFill="0" applyAlignment="0" applyProtection="0"/>
    <xf numFmtId="0" fontId="47" fillId="0" borderId="29" applyNumberFormat="0" applyFill="0" applyAlignment="0" applyProtection="0"/>
    <xf numFmtId="179" fontId="48" fillId="0" borderId="0" applyNumberFormat="0" applyFill="0" applyAlignment="0" applyProtection="0"/>
    <xf numFmtId="0" fontId="47" fillId="0" borderId="0" applyNumberFormat="0" applyFill="0" applyBorder="0" applyAlignment="0" applyProtection="0"/>
    <xf numFmtId="179" fontId="10" fillId="0" borderId="0" applyNumberFormat="0" applyFill="0" applyAlignment="0" applyProtection="0"/>
    <xf numFmtId="179" fontId="49" fillId="0" borderId="0" applyNumberFormat="0" applyFill="0" applyAlignment="0" applyProtection="0"/>
    <xf numFmtId="179" fontId="50" fillId="0" borderId="0" applyNumberFormat="0" applyFill="0" applyAlignment="0" applyProtection="0"/>
    <xf numFmtId="179" fontId="50" fillId="0" borderId="0" applyNumberFormat="0" applyFont="0" applyFill="0" applyBorder="0" applyAlignment="0" applyProtection="0"/>
    <xf numFmtId="179" fontId="50" fillId="0" borderId="0" applyNumberFormat="0" applyFont="0" applyFill="0" applyBorder="0" applyAlignment="0" applyProtection="0"/>
    <xf numFmtId="0" fontId="10" fillId="0" borderId="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0" borderId="0" applyNumberFormat="0" applyFill="0" applyBorder="0" applyAlignment="0" applyProtection="0"/>
    <xf numFmtId="0" fontId="59" fillId="0" borderId="0" applyFill="0" applyBorder="0" applyProtection="0">
      <alignment horizontal="left"/>
    </xf>
    <xf numFmtId="10" fontId="39" fillId="33" borderId="22" applyNumberFormat="0" applyBorder="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60" fillId="12" borderId="20" applyNumberFormat="0" applyAlignment="0" applyProtection="0"/>
    <xf numFmtId="0" fontId="40" fillId="0" borderId="30" applyProtection="0">
      <alignment horizontal="right"/>
    </xf>
    <xf numFmtId="0" fontId="40" fillId="0" borderId="26" applyProtection="0">
      <alignment horizontal="right"/>
    </xf>
    <xf numFmtId="0" fontId="40" fillId="0" borderId="31" applyProtection="0">
      <alignment horizontal="center"/>
      <protection locked="0"/>
    </xf>
    <xf numFmtId="0" fontId="39" fillId="0" borderId="0">
      <alignment horizontal="left" vertical="center"/>
    </xf>
    <xf numFmtId="0" fontId="39" fillId="0" borderId="0">
      <alignment horizontal="left" vertical="center"/>
    </xf>
    <xf numFmtId="0" fontId="39" fillId="0" borderId="0">
      <alignment horizontal="center" vertical="center"/>
    </xf>
    <xf numFmtId="0" fontId="39" fillId="0" borderId="0">
      <alignment horizontal="center" vertical="center"/>
    </xf>
    <xf numFmtId="0" fontId="61" fillId="0" borderId="32" applyNumberFormat="0" applyFill="0" applyAlignment="0" applyProtection="0"/>
    <xf numFmtId="0" fontId="62" fillId="0" borderId="33" applyNumberFormat="0" applyFill="0" applyAlignment="0" applyProtection="0"/>
    <xf numFmtId="0" fontId="21" fillId="0" borderId="0"/>
    <xf numFmtId="0" fontId="21" fillId="0" borderId="0"/>
    <xf numFmtId="0" fontId="21" fillId="0" borderId="0"/>
    <xf numFmtId="1" fontId="21" fillId="0" borderId="0" applyFont="0" applyFill="0" applyBorder="0" applyProtection="0">
      <alignment horizontal="right"/>
    </xf>
    <xf numFmtId="1" fontId="21" fillId="0" borderId="0" applyFont="0" applyFill="0" applyBorder="0" applyProtection="0">
      <alignment horizontal="right"/>
    </xf>
    <xf numFmtId="0" fontId="63" fillId="15" borderId="0" applyNumberFormat="0" applyBorder="0" applyAlignment="0" applyProtection="0"/>
    <xf numFmtId="0" fontId="64" fillId="15" borderId="0" applyNumberFormat="0" applyBorder="0" applyAlignment="0" applyProtection="0"/>
    <xf numFmtId="180" fontId="21" fillId="0" borderId="0"/>
    <xf numFmtId="0" fontId="65" fillId="0" borderId="0"/>
    <xf numFmtId="0" fontId="65" fillId="0" borderId="0"/>
    <xf numFmtId="0" fontId="65" fillId="0" borderId="0"/>
    <xf numFmtId="0" fontId="65" fillId="0" borderId="0"/>
    <xf numFmtId="0" fontId="65" fillId="0" borderId="0"/>
    <xf numFmtId="181" fontId="32" fillId="0" borderId="0"/>
    <xf numFmtId="0" fontId="21" fillId="0" borderId="0">
      <alignment vertical="top"/>
    </xf>
    <xf numFmtId="0" fontId="21" fillId="0" borderId="0"/>
    <xf numFmtId="0" fontId="18" fillId="0" borderId="0"/>
    <xf numFmtId="0" fontId="18" fillId="0" borderId="0"/>
    <xf numFmtId="0" fontId="18" fillId="0" borderId="0"/>
    <xf numFmtId="0" fontId="18" fillId="0" borderId="0"/>
    <xf numFmtId="0" fontId="21"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alignment vertical="top"/>
    </xf>
    <xf numFmtId="0" fontId="18" fillId="0" borderId="0"/>
    <xf numFmtId="0" fontId="21" fillId="0" borderId="0">
      <alignment vertical="top"/>
    </xf>
    <xf numFmtId="0" fontId="18" fillId="0" borderId="0"/>
    <xf numFmtId="0" fontId="21" fillId="0" borderId="0">
      <alignment vertical="top"/>
    </xf>
    <xf numFmtId="0" fontId="18" fillId="0" borderId="0"/>
    <xf numFmtId="0" fontId="21" fillId="0" borderId="0">
      <alignment vertical="top"/>
    </xf>
    <xf numFmtId="0" fontId="18" fillId="0" borderId="0"/>
    <xf numFmtId="181" fontId="32" fillId="0" borderId="0"/>
    <xf numFmtId="0" fontId="21" fillId="0" borderId="0">
      <alignment vertical="top"/>
    </xf>
    <xf numFmtId="0" fontId="18" fillId="0" borderId="0"/>
    <xf numFmtId="0" fontId="21" fillId="0" borderId="0">
      <alignment vertical="top"/>
    </xf>
    <xf numFmtId="181" fontId="32" fillId="0" borderId="0"/>
    <xf numFmtId="0" fontId="18" fillId="0" borderId="0"/>
    <xf numFmtId="0" fontId="21" fillId="0" borderId="0">
      <alignment vertical="top"/>
    </xf>
    <xf numFmtId="0" fontId="18" fillId="0" borderId="0"/>
    <xf numFmtId="0" fontId="18" fillId="0" borderId="0"/>
    <xf numFmtId="0" fontId="21" fillId="0" borderId="0">
      <alignment vertical="top"/>
    </xf>
    <xf numFmtId="0" fontId="21" fillId="0" borderId="0"/>
    <xf numFmtId="0" fontId="21" fillId="0" borderId="0"/>
    <xf numFmtId="181" fontId="32" fillId="0" borderId="0"/>
    <xf numFmtId="0" fontId="21" fillId="0" borderId="0"/>
    <xf numFmtId="0" fontId="21" fillId="0" borderId="0"/>
    <xf numFmtId="0" fontId="24" fillId="0" borderId="0"/>
    <xf numFmtId="0" fontId="21" fillId="0" borderId="0"/>
    <xf numFmtId="0" fontId="6" fillId="0" borderId="0"/>
    <xf numFmtId="0" fontId="6" fillId="0" borderId="0"/>
    <xf numFmtId="0" fontId="21" fillId="0" borderId="0"/>
    <xf numFmtId="0" fontId="18" fillId="0" borderId="0"/>
    <xf numFmtId="0" fontId="21" fillId="0" borderId="0"/>
    <xf numFmtId="0" fontId="18" fillId="0" borderId="0"/>
    <xf numFmtId="0" fontId="21" fillId="0" borderId="0">
      <alignment vertical="top"/>
    </xf>
    <xf numFmtId="0" fontId="18" fillId="0" borderId="0"/>
    <xf numFmtId="0" fontId="21" fillId="0" borderId="0"/>
    <xf numFmtId="0" fontId="6" fillId="0" borderId="0"/>
    <xf numFmtId="0" fontId="21" fillId="0" borderId="0"/>
    <xf numFmtId="0" fontId="21" fillId="0" borderId="0"/>
    <xf numFmtId="0" fontId="18" fillId="0" borderId="0"/>
    <xf numFmtId="0" fontId="21" fillId="0" borderId="0"/>
    <xf numFmtId="0" fontId="21" fillId="0" borderId="0"/>
    <xf numFmtId="0" fontId="21" fillId="0" borderId="0"/>
    <xf numFmtId="0" fontId="21" fillId="0" borderId="0"/>
    <xf numFmtId="0" fontId="18"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181" fontId="32" fillId="0" borderId="0"/>
    <xf numFmtId="0" fontId="66" fillId="0" borderId="0"/>
    <xf numFmtId="0" fontId="21" fillId="0" borderId="0"/>
    <xf numFmtId="0" fontId="18" fillId="0" borderId="0"/>
    <xf numFmtId="181" fontId="32" fillId="0" borderId="0"/>
    <xf numFmtId="181" fontId="32" fillId="0" borderId="0"/>
    <xf numFmtId="181" fontId="32" fillId="0" borderId="0"/>
    <xf numFmtId="181" fontId="32" fillId="0" borderId="0"/>
    <xf numFmtId="181" fontId="32" fillId="0" borderId="0"/>
    <xf numFmtId="181" fontId="32" fillId="0" borderId="0"/>
    <xf numFmtId="181" fontId="32" fillId="0" borderId="0"/>
    <xf numFmtId="0" fontId="2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18" fillId="0" borderId="0"/>
    <xf numFmtId="0" fontId="6" fillId="0" borderId="0"/>
    <xf numFmtId="0" fontId="21"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21" fillId="0" borderId="0"/>
    <xf numFmtId="0" fontId="21" fillId="0" borderId="0"/>
    <xf numFmtId="0" fontId="6" fillId="0" borderId="0"/>
    <xf numFmtId="0" fontId="18" fillId="0" borderId="0"/>
    <xf numFmtId="181" fontId="32" fillId="0" borderId="0"/>
    <xf numFmtId="0" fontId="21" fillId="0" borderId="0"/>
    <xf numFmtId="0" fontId="21" fillId="0" borderId="0"/>
    <xf numFmtId="0" fontId="21" fillId="0" borderId="0"/>
    <xf numFmtId="0" fontId="6" fillId="0" borderId="0"/>
    <xf numFmtId="0" fontId="21"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1" fillId="0" borderId="0">
      <alignment vertical="top"/>
    </xf>
    <xf numFmtId="0" fontId="6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1" fontId="32" fillId="0" borderId="0"/>
    <xf numFmtId="0" fontId="21" fillId="0" borderId="0">
      <alignment vertical="top"/>
    </xf>
    <xf numFmtId="0" fontId="6" fillId="0" borderId="0"/>
    <xf numFmtId="0" fontId="6" fillId="0" borderId="0"/>
    <xf numFmtId="181" fontId="32" fillId="0" borderId="0"/>
    <xf numFmtId="0" fontId="21" fillId="0" borderId="0">
      <alignment vertical="top"/>
    </xf>
    <xf numFmtId="0" fontId="6" fillId="0" borderId="0"/>
    <xf numFmtId="181" fontId="32" fillId="0" borderId="0"/>
    <xf numFmtId="0" fontId="21" fillId="0" borderId="0">
      <alignment vertical="top"/>
    </xf>
    <xf numFmtId="0" fontId="21" fillId="10" borderId="34" applyNumberFormat="0" applyFont="0" applyAlignment="0" applyProtection="0"/>
    <xf numFmtId="0" fontId="18" fillId="2" borderId="1" applyNumberFormat="0" applyFont="0" applyAlignment="0" applyProtection="0"/>
    <xf numFmtId="0" fontId="21" fillId="10" borderId="34" applyNumberFormat="0" applyFont="0" applyAlignment="0" applyProtection="0"/>
    <xf numFmtId="0" fontId="68" fillId="27" borderId="35" applyNumberFormat="0" applyAlignment="0" applyProtection="0"/>
    <xf numFmtId="0" fontId="68" fillId="28" borderId="35" applyNumberFormat="0" applyAlignment="0" applyProtection="0"/>
    <xf numFmtId="40" fontId="69" fillId="29" borderId="0">
      <alignment horizontal="right"/>
    </xf>
    <xf numFmtId="0" fontId="70" fillId="29" borderId="0">
      <alignment horizontal="right"/>
    </xf>
    <xf numFmtId="0" fontId="71" fillId="29" borderId="14"/>
    <xf numFmtId="0" fontId="71" fillId="0" borderId="0" applyBorder="0">
      <alignment horizontal="centerContinuous"/>
    </xf>
    <xf numFmtId="0" fontId="72" fillId="0" borderId="0" applyBorder="0">
      <alignment horizontal="centerContinuous"/>
    </xf>
    <xf numFmtId="182" fontId="21" fillId="0" borderId="0" applyFont="0" applyFill="0" applyBorder="0" applyProtection="0">
      <alignment horizontal="right"/>
    </xf>
    <xf numFmtId="182" fontId="21" fillId="0" borderId="0" applyFont="0" applyFill="0" applyBorder="0" applyProtection="0">
      <alignment horizontal="right"/>
    </xf>
    <xf numFmtId="10" fontId="2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8" fillId="0" borderId="0" applyFont="0" applyFill="0" applyBorder="0" applyAlignment="0" applyProtection="0"/>
    <xf numFmtId="0" fontId="21" fillId="0" borderId="0"/>
    <xf numFmtId="2" fontId="73" fillId="34" borderId="18" applyAlignment="0" applyProtection="0">
      <protection locked="0"/>
    </xf>
    <xf numFmtId="0" fontId="74" fillId="33" borderId="18" applyNumberFormat="0" applyAlignment="0" applyProtection="0"/>
    <xf numFmtId="0" fontId="75" fillId="35" borderId="22" applyNumberFormat="0" applyAlignment="0" applyProtection="0">
      <alignment horizontal="center" vertical="center"/>
    </xf>
    <xf numFmtId="0" fontId="21" fillId="0" borderId="0">
      <alignment textRotation="90"/>
    </xf>
    <xf numFmtId="4" fontId="66" fillId="36" borderId="35" applyNumberFormat="0" applyProtection="0">
      <alignment vertical="center"/>
    </xf>
    <xf numFmtId="4" fontId="76" fillId="36" borderId="35" applyNumberFormat="0" applyProtection="0">
      <alignment vertical="center"/>
    </xf>
    <xf numFmtId="4" fontId="66" fillId="36" borderId="35" applyNumberFormat="0" applyProtection="0">
      <alignment horizontal="left" vertical="center" indent="1"/>
    </xf>
    <xf numFmtId="4" fontId="66" fillId="36" borderId="35" applyNumberFormat="0" applyProtection="0">
      <alignment horizontal="left" vertical="center" indent="1"/>
    </xf>
    <xf numFmtId="0" fontId="21" fillId="37" borderId="35" applyNumberFormat="0" applyProtection="0">
      <alignment horizontal="left" vertical="center" indent="1"/>
    </xf>
    <xf numFmtId="4" fontId="66" fillId="38" borderId="35" applyNumberFormat="0" applyProtection="0">
      <alignment horizontal="right" vertical="center"/>
    </xf>
    <xf numFmtId="4" fontId="66" fillId="39" borderId="35" applyNumberFormat="0" applyProtection="0">
      <alignment horizontal="right" vertical="center"/>
    </xf>
    <xf numFmtId="4" fontId="66" fillId="40" borderId="35" applyNumberFormat="0" applyProtection="0">
      <alignment horizontal="right" vertical="center"/>
    </xf>
    <xf numFmtId="4" fontId="66" fillId="41" borderId="35" applyNumberFormat="0" applyProtection="0">
      <alignment horizontal="right" vertical="center"/>
    </xf>
    <xf numFmtId="4" fontId="66" fillId="42" borderId="35" applyNumberFormat="0" applyProtection="0">
      <alignment horizontal="right" vertical="center"/>
    </xf>
    <xf numFmtId="4" fontId="66" fillId="43" borderId="35" applyNumberFormat="0" applyProtection="0">
      <alignment horizontal="right" vertical="center"/>
    </xf>
    <xf numFmtId="4" fontId="66" fillId="44" borderId="35" applyNumberFormat="0" applyProtection="0">
      <alignment horizontal="right" vertical="center"/>
    </xf>
    <xf numFmtId="4" fontId="66" fillId="45" borderId="35" applyNumberFormat="0" applyProtection="0">
      <alignment horizontal="right" vertical="center"/>
    </xf>
    <xf numFmtId="4" fontId="66" fillId="46" borderId="35" applyNumberFormat="0" applyProtection="0">
      <alignment horizontal="right" vertical="center"/>
    </xf>
    <xf numFmtId="4" fontId="77" fillId="47" borderId="35" applyNumberFormat="0" applyProtection="0">
      <alignment horizontal="left" vertical="center" indent="1"/>
    </xf>
    <xf numFmtId="4" fontId="66" fillId="48" borderId="36" applyNumberFormat="0" applyProtection="0">
      <alignment horizontal="left" vertical="center" indent="1"/>
    </xf>
    <xf numFmtId="4" fontId="78" fillId="49" borderId="0" applyNumberFormat="0" applyProtection="0">
      <alignment horizontal="left" vertical="center" indent="1"/>
    </xf>
    <xf numFmtId="0" fontId="21" fillId="37" borderId="35" applyNumberFormat="0" applyProtection="0">
      <alignment horizontal="left" vertical="center" indent="1"/>
    </xf>
    <xf numFmtId="4" fontId="66" fillId="48" borderId="35" applyNumberFormat="0" applyProtection="0">
      <alignment horizontal="left" vertical="center" indent="1"/>
    </xf>
    <xf numFmtId="4" fontId="66" fillId="50" borderId="35" applyNumberFormat="0" applyProtection="0">
      <alignment horizontal="left" vertical="center" indent="1"/>
    </xf>
    <xf numFmtId="0" fontId="21" fillId="50" borderId="35" applyNumberFormat="0" applyProtection="0">
      <alignment horizontal="left" vertical="center" indent="1"/>
    </xf>
    <xf numFmtId="0" fontId="21" fillId="50" borderId="35" applyNumberFormat="0" applyProtection="0">
      <alignment horizontal="left" vertical="center" indent="1"/>
    </xf>
    <xf numFmtId="0" fontId="21" fillId="35" borderId="35" applyNumberFormat="0" applyProtection="0">
      <alignment horizontal="left" vertical="center" indent="1"/>
    </xf>
    <xf numFmtId="0" fontId="21" fillId="35" borderId="35" applyNumberFormat="0" applyProtection="0">
      <alignment horizontal="left" vertical="center" indent="1"/>
    </xf>
    <xf numFmtId="0" fontId="21" fillId="31" borderId="35" applyNumberFormat="0" applyProtection="0">
      <alignment horizontal="left" vertical="center" indent="1"/>
    </xf>
    <xf numFmtId="0" fontId="21" fillId="31" borderId="35" applyNumberFormat="0" applyProtection="0">
      <alignment horizontal="left" vertical="center" indent="1"/>
    </xf>
    <xf numFmtId="0" fontId="21" fillId="37" borderId="35" applyNumberFormat="0" applyProtection="0">
      <alignment horizontal="left" vertical="center" indent="1"/>
    </xf>
    <xf numFmtId="0" fontId="21" fillId="37" borderId="35" applyNumberFormat="0" applyProtection="0">
      <alignment horizontal="left" vertical="center" indent="1"/>
    </xf>
    <xf numFmtId="4" fontId="66" fillId="33" borderId="35" applyNumberFormat="0" applyProtection="0">
      <alignment vertical="center"/>
    </xf>
    <xf numFmtId="4" fontId="76" fillId="33" borderId="35" applyNumberFormat="0" applyProtection="0">
      <alignment vertical="center"/>
    </xf>
    <xf numFmtId="4" fontId="66" fillId="33" borderId="35" applyNumberFormat="0" applyProtection="0">
      <alignment horizontal="left" vertical="center" indent="1"/>
    </xf>
    <xf numFmtId="4" fontId="66" fillId="33" borderId="35" applyNumberFormat="0" applyProtection="0">
      <alignment horizontal="left" vertical="center" indent="1"/>
    </xf>
    <xf numFmtId="4" fontId="66" fillId="48" borderId="35" applyNumberFormat="0" applyProtection="0">
      <alignment horizontal="right" vertical="center"/>
    </xf>
    <xf numFmtId="4" fontId="76" fillId="48" borderId="35" applyNumberFormat="0" applyProtection="0">
      <alignment horizontal="right" vertical="center"/>
    </xf>
    <xf numFmtId="0" fontId="21" fillId="37" borderId="35" applyNumberFormat="0" applyProtection="0">
      <alignment horizontal="left" vertical="center" indent="1"/>
    </xf>
    <xf numFmtId="0" fontId="21" fillId="37" borderId="35" applyNumberFormat="0" applyProtection="0">
      <alignment horizontal="left" vertical="center" indent="1"/>
    </xf>
    <xf numFmtId="0" fontId="79" fillId="0" borderId="0"/>
    <xf numFmtId="4" fontId="80" fillId="48" borderId="35" applyNumberFormat="0" applyProtection="0">
      <alignment horizontal="right" vertical="center"/>
    </xf>
    <xf numFmtId="0" fontId="21" fillId="0" borderId="0"/>
    <xf numFmtId="0" fontId="21" fillId="0" borderId="0"/>
    <xf numFmtId="0" fontId="21" fillId="0" borderId="0"/>
    <xf numFmtId="0" fontId="21" fillId="0" borderId="0">
      <alignment horizontal="left" wrapText="1"/>
    </xf>
    <xf numFmtId="0" fontId="81" fillId="29" borderId="10">
      <alignment horizontal="center"/>
    </xf>
    <xf numFmtId="0" fontId="41" fillId="0" borderId="0">
      <alignment horizontal="left"/>
    </xf>
    <xf numFmtId="3" fontId="82" fillId="29" borderId="0"/>
    <xf numFmtId="3" fontId="81" fillId="29" borderId="0"/>
    <xf numFmtId="0" fontId="82" fillId="29" borderId="0"/>
    <xf numFmtId="0" fontId="81" fillId="29" borderId="0"/>
    <xf numFmtId="0" fontId="82" fillId="29" borderId="0">
      <alignment horizontal="center"/>
    </xf>
    <xf numFmtId="183" fontId="83" fillId="0" borderId="37" applyFill="0" applyBorder="0" applyProtection="0">
      <alignment horizontal="right"/>
    </xf>
    <xf numFmtId="0" fontId="84" fillId="0" borderId="0" applyNumberFormat="0" applyFill="0" applyBorder="0" applyProtection="0">
      <alignment horizontal="center" vertical="center" wrapText="1"/>
    </xf>
    <xf numFmtId="0" fontId="85" fillId="0" borderId="0">
      <alignment wrapText="1"/>
    </xf>
    <xf numFmtId="0" fontId="85" fillId="0" borderId="0">
      <alignment wrapText="1"/>
    </xf>
    <xf numFmtId="0" fontId="85" fillId="0" borderId="0">
      <alignment wrapText="1"/>
    </xf>
    <xf numFmtId="0" fontId="85" fillId="0" borderId="0">
      <alignment wrapText="1"/>
    </xf>
    <xf numFmtId="0" fontId="41" fillId="51" borderId="0">
      <alignment horizontal="right" vertical="top" wrapText="1"/>
    </xf>
    <xf numFmtId="0" fontId="41" fillId="51" borderId="0">
      <alignment horizontal="right" vertical="top" wrapText="1"/>
    </xf>
    <xf numFmtId="0" fontId="41" fillId="51" borderId="0">
      <alignment horizontal="right" vertical="top" wrapText="1"/>
    </xf>
    <xf numFmtId="0" fontId="41" fillId="51" borderId="0">
      <alignment horizontal="right" vertical="top" wrapText="1"/>
    </xf>
    <xf numFmtId="0" fontId="86" fillId="0" borderId="0"/>
    <xf numFmtId="0" fontId="86" fillId="0" borderId="0"/>
    <xf numFmtId="0" fontId="86" fillId="0" borderId="0"/>
    <xf numFmtId="0" fontId="86" fillId="0" borderId="0"/>
    <xf numFmtId="0" fontId="87" fillId="0" borderId="0"/>
    <xf numFmtId="0" fontId="87" fillId="0" borderId="0"/>
    <xf numFmtId="0" fontId="87" fillId="0" borderId="0"/>
    <xf numFmtId="1" fontId="88" fillId="0" borderId="0" applyNumberFormat="0" applyFill="0" applyBorder="0" applyProtection="0">
      <alignment horizontal="right" vertical="top"/>
    </xf>
    <xf numFmtId="0" fontId="89" fillId="0" borderId="0"/>
    <xf numFmtId="0" fontId="89" fillId="0" borderId="0"/>
    <xf numFmtId="0" fontId="89" fillId="0" borderId="0"/>
    <xf numFmtId="184" fontId="39" fillId="0" borderId="0">
      <alignment wrapText="1"/>
      <protection locked="0"/>
    </xf>
    <xf numFmtId="184" fontId="39" fillId="0" borderId="0">
      <alignment wrapText="1"/>
      <protection locked="0"/>
    </xf>
    <xf numFmtId="184" fontId="41" fillId="4" borderId="0">
      <alignment wrapText="1"/>
      <protection locked="0"/>
    </xf>
    <xf numFmtId="184" fontId="41" fillId="4" borderId="0">
      <alignment wrapText="1"/>
      <protection locked="0"/>
    </xf>
    <xf numFmtId="184" fontId="41" fillId="4" borderId="0">
      <alignment wrapText="1"/>
      <protection locked="0"/>
    </xf>
    <xf numFmtId="184" fontId="41" fillId="4" borderId="0">
      <alignment wrapText="1"/>
      <protection locked="0"/>
    </xf>
    <xf numFmtId="184" fontId="39" fillId="0" borderId="0">
      <alignment wrapText="1"/>
      <protection locked="0"/>
    </xf>
    <xf numFmtId="185" fontId="83" fillId="0" borderId="0" applyNumberFormat="0" applyFill="0" applyBorder="0" applyProtection="0">
      <alignment horizontal="left"/>
    </xf>
    <xf numFmtId="186" fontId="39" fillId="0" borderId="0">
      <alignment wrapText="1"/>
      <protection locked="0"/>
    </xf>
    <xf numFmtId="186" fontId="39" fillId="0" borderId="0">
      <alignment wrapText="1"/>
      <protection locked="0"/>
    </xf>
    <xf numFmtId="186" fontId="39" fillId="0" borderId="0">
      <alignment wrapText="1"/>
      <protection locked="0"/>
    </xf>
    <xf numFmtId="186" fontId="41" fillId="4" borderId="0">
      <alignment wrapText="1"/>
      <protection locked="0"/>
    </xf>
    <xf numFmtId="186" fontId="41" fillId="4" borderId="0">
      <alignment wrapText="1"/>
      <protection locked="0"/>
    </xf>
    <xf numFmtId="186" fontId="41" fillId="4" borderId="0">
      <alignment wrapText="1"/>
      <protection locked="0"/>
    </xf>
    <xf numFmtId="186" fontId="41" fillId="4" borderId="0">
      <alignment wrapText="1"/>
      <protection locked="0"/>
    </xf>
    <xf numFmtId="186" fontId="41" fillId="4" borderId="0">
      <alignment wrapText="1"/>
      <protection locked="0"/>
    </xf>
    <xf numFmtId="186" fontId="41" fillId="4" borderId="0">
      <alignment wrapText="1"/>
      <protection locked="0"/>
    </xf>
    <xf numFmtId="186" fontId="39" fillId="0" borderId="0">
      <alignment wrapText="1"/>
      <protection locked="0"/>
    </xf>
    <xf numFmtId="187" fontId="39" fillId="0" borderId="0">
      <alignment wrapText="1"/>
      <protection locked="0"/>
    </xf>
    <xf numFmtId="187" fontId="39" fillId="0" borderId="0">
      <alignment wrapText="1"/>
      <protection locked="0"/>
    </xf>
    <xf numFmtId="187" fontId="41" fillId="4" borderId="0">
      <alignment wrapText="1"/>
      <protection locked="0"/>
    </xf>
    <xf numFmtId="187" fontId="41" fillId="4" borderId="0">
      <alignment wrapText="1"/>
      <protection locked="0"/>
    </xf>
    <xf numFmtId="187" fontId="41" fillId="4" borderId="0">
      <alignment wrapText="1"/>
      <protection locked="0"/>
    </xf>
    <xf numFmtId="187" fontId="41" fillId="4" borderId="0">
      <alignment wrapText="1"/>
      <protection locked="0"/>
    </xf>
    <xf numFmtId="187" fontId="39" fillId="0" borderId="0">
      <alignment wrapText="1"/>
      <protection locked="0"/>
    </xf>
    <xf numFmtId="0" fontId="88" fillId="0" borderId="0" applyNumberFormat="0" applyFill="0" applyBorder="0" applyProtection="0">
      <alignment horizontal="left" vertical="top"/>
    </xf>
    <xf numFmtId="188" fontId="41" fillId="51" borderId="38">
      <alignment wrapText="1"/>
    </xf>
    <xf numFmtId="188" fontId="41" fillId="51" borderId="38">
      <alignment wrapText="1"/>
    </xf>
    <xf numFmtId="188" fontId="41" fillId="51" borderId="38">
      <alignment wrapText="1"/>
    </xf>
    <xf numFmtId="189" fontId="41" fillId="51" borderId="38">
      <alignment wrapText="1"/>
    </xf>
    <xf numFmtId="189" fontId="41" fillId="51" borderId="38">
      <alignment wrapText="1"/>
    </xf>
    <xf numFmtId="189" fontId="41" fillId="51" borderId="38">
      <alignment wrapText="1"/>
    </xf>
    <xf numFmtId="189" fontId="41" fillId="51" borderId="38">
      <alignment wrapText="1"/>
    </xf>
    <xf numFmtId="190" fontId="41" fillId="51" borderId="38">
      <alignment wrapText="1"/>
    </xf>
    <xf numFmtId="190" fontId="41" fillId="51" borderId="38">
      <alignment wrapText="1"/>
    </xf>
    <xf numFmtId="190" fontId="41" fillId="51" borderId="38">
      <alignment wrapText="1"/>
    </xf>
    <xf numFmtId="0" fontId="86" fillId="0" borderId="39">
      <alignment horizontal="right"/>
    </xf>
    <xf numFmtId="0" fontId="86" fillId="0" borderId="39">
      <alignment horizontal="right"/>
    </xf>
    <xf numFmtId="0" fontId="86" fillId="0" borderId="39">
      <alignment horizontal="right"/>
    </xf>
    <xf numFmtId="0" fontId="86" fillId="0" borderId="39">
      <alignment horizontal="right"/>
    </xf>
    <xf numFmtId="0" fontId="46" fillId="0" borderId="0"/>
    <xf numFmtId="40" fontId="84" fillId="0" borderId="0"/>
    <xf numFmtId="0" fontId="90" fillId="0" borderId="0" applyNumberFormat="0" applyFill="0" applyBorder="0" applyAlignment="0" applyProtection="0"/>
    <xf numFmtId="0" fontId="26" fillId="0" borderId="0" applyNumberFormat="0" applyFill="0" applyBorder="0" applyProtection="0">
      <alignment horizontal="left" vertical="center" indent="10"/>
    </xf>
    <xf numFmtId="0" fontId="26" fillId="0" borderId="0" applyNumberFormat="0" applyFill="0" applyBorder="0" applyProtection="0">
      <alignment horizontal="left" vertical="center" indent="10"/>
    </xf>
    <xf numFmtId="0" fontId="91" fillId="0" borderId="40" applyNumberFormat="0" applyFill="0" applyAlignment="0" applyProtection="0"/>
    <xf numFmtId="0" fontId="91" fillId="0" borderId="41"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0" fillId="0" borderId="0"/>
    <xf numFmtId="0" fontId="21" fillId="0" borderId="0"/>
    <xf numFmtId="0" fontId="39" fillId="0" borderId="0"/>
  </cellStyleXfs>
  <cellXfs count="118">
    <xf numFmtId="0" fontId="0" fillId="0" borderId="0" xfId="0"/>
    <xf numFmtId="0" fontId="6" fillId="0" borderId="0" xfId="1"/>
    <xf numFmtId="0" fontId="7" fillId="0" borderId="0" xfId="1" applyFont="1"/>
    <xf numFmtId="0" fontId="8" fillId="0" borderId="0" xfId="1" applyFont="1"/>
    <xf numFmtId="4" fontId="6" fillId="0" borderId="0" xfId="1" applyNumberFormat="1"/>
    <xf numFmtId="0" fontId="6" fillId="0" borderId="0" xfId="1" applyAlignment="1">
      <alignment horizontal="left" indent="2"/>
    </xf>
    <xf numFmtId="0" fontId="6" fillId="0" borderId="0" xfId="1" applyAlignment="1">
      <alignment horizontal="center" vertical="top" wrapText="1"/>
    </xf>
    <xf numFmtId="166" fontId="10" fillId="0" borderId="0" xfId="1" applyNumberFormat="1" applyFont="1" applyAlignment="1">
      <alignment horizontal="center" vertical="top" wrapText="1"/>
    </xf>
    <xf numFmtId="166" fontId="6" fillId="0" borderId="0" xfId="1" applyNumberFormat="1"/>
    <xf numFmtId="0" fontId="6" fillId="0" borderId="0" xfId="1" applyBorder="1"/>
    <xf numFmtId="166" fontId="6" fillId="0" borderId="0" xfId="1" applyNumberFormat="1" applyBorder="1" applyAlignment="1">
      <alignment vertical="top" wrapText="1"/>
    </xf>
    <xf numFmtId="0" fontId="7" fillId="0" borderId="5" xfId="1" applyFont="1" applyBorder="1"/>
    <xf numFmtId="0" fontId="15" fillId="0" borderId="0" xfId="1" applyFont="1"/>
    <xf numFmtId="0" fontId="7" fillId="0" borderId="0" xfId="1" applyFont="1" applyBorder="1"/>
    <xf numFmtId="4" fontId="6" fillId="0" borderId="0" xfId="1" applyNumberFormat="1" applyBorder="1"/>
    <xf numFmtId="0" fontId="8" fillId="0" borderId="0" xfId="1" applyFont="1" applyBorder="1"/>
    <xf numFmtId="0" fontId="16" fillId="0" borderId="0" xfId="1" applyFont="1" applyAlignment="1">
      <alignment vertical="center" wrapText="1"/>
    </xf>
    <xf numFmtId="0" fontId="17" fillId="0" borderId="0" xfId="1" applyFont="1"/>
    <xf numFmtId="0" fontId="18" fillId="0" borderId="0" xfId="1" applyFont="1"/>
    <xf numFmtId="4" fontId="18" fillId="0" borderId="0" xfId="1" applyNumberFormat="1" applyFont="1"/>
    <xf numFmtId="3" fontId="20" fillId="0" borderId="0" xfId="1" applyNumberFormat="1" applyFont="1"/>
    <xf numFmtId="0" fontId="18" fillId="0" borderId="6" xfId="1" applyFont="1" applyBorder="1"/>
    <xf numFmtId="0" fontId="18" fillId="0" borderId="7" xfId="1" applyFont="1" applyBorder="1"/>
    <xf numFmtId="4" fontId="18" fillId="0" borderId="6" xfId="1" applyNumberFormat="1" applyFont="1" applyBorder="1"/>
    <xf numFmtId="0" fontId="18" fillId="0" borderId="10" xfId="1" applyFont="1" applyBorder="1"/>
    <xf numFmtId="0" fontId="18" fillId="0" borderId="11" xfId="1" applyFont="1" applyBorder="1"/>
    <xf numFmtId="4" fontId="18" fillId="0" borderId="10" xfId="1" applyNumberFormat="1" applyFont="1" applyBorder="1" applyAlignment="1">
      <alignment wrapText="1"/>
    </xf>
    <xf numFmtId="0" fontId="18" fillId="0" borderId="0" xfId="1" applyFont="1" applyBorder="1"/>
    <xf numFmtId="0" fontId="17" fillId="0" borderId="14" xfId="1" applyFont="1" applyBorder="1"/>
    <xf numFmtId="4" fontId="17" fillId="0" borderId="0" xfId="1" applyNumberFormat="1" applyFont="1"/>
    <xf numFmtId="0" fontId="18" fillId="0" borderId="14" xfId="1" applyFont="1" applyBorder="1"/>
    <xf numFmtId="4" fontId="18" fillId="0" borderId="14" xfId="1" applyNumberFormat="1" applyFont="1" applyBorder="1"/>
    <xf numFmtId="0" fontId="18" fillId="0" borderId="0" xfId="1" applyFont="1" applyFill="1"/>
    <xf numFmtId="0" fontId="0" fillId="0" borderId="0" xfId="1" applyFont="1"/>
    <xf numFmtId="167" fontId="18" fillId="0" borderId="0" xfId="1" applyNumberFormat="1" applyFont="1"/>
    <xf numFmtId="4" fontId="17" fillId="0" borderId="7" xfId="1" applyNumberFormat="1" applyFont="1" applyBorder="1"/>
    <xf numFmtId="0" fontId="6" fillId="0" borderId="0" xfId="1" applyAlignment="1">
      <alignment vertical="center"/>
    </xf>
    <xf numFmtId="0" fontId="7" fillId="0" borderId="0" xfId="1" applyFont="1" applyAlignment="1">
      <alignment vertical="center"/>
    </xf>
    <xf numFmtId="0" fontId="7" fillId="0" borderId="0" xfId="1" applyFont="1" applyAlignment="1">
      <alignment wrapText="1"/>
    </xf>
    <xf numFmtId="0" fontId="5" fillId="0" borderId="0" xfId="1" applyFont="1"/>
    <xf numFmtId="0" fontId="17" fillId="0" borderId="0" xfId="1" applyFont="1" applyFill="1"/>
    <xf numFmtId="0" fontId="17" fillId="0" borderId="0" xfId="1" applyFont="1" applyBorder="1"/>
    <xf numFmtId="0" fontId="0" fillId="0" borderId="10" xfId="1" applyFont="1" applyBorder="1"/>
    <xf numFmtId="0" fontId="17" fillId="0" borderId="8" xfId="1" applyFont="1" applyBorder="1"/>
    <xf numFmtId="0" fontId="18" fillId="0" borderId="15" xfId="1" applyFont="1" applyBorder="1"/>
    <xf numFmtId="3" fontId="0" fillId="0" borderId="0" xfId="0" applyNumberFormat="1"/>
    <xf numFmtId="0" fontId="0" fillId="0" borderId="0" xfId="1" applyFont="1" applyBorder="1"/>
    <xf numFmtId="4" fontId="0" fillId="0" borderId="0" xfId="0" applyNumberFormat="1"/>
    <xf numFmtId="0" fontId="0" fillId="0" borderId="14" xfId="1" applyFont="1" applyBorder="1"/>
    <xf numFmtId="164" fontId="18" fillId="0" borderId="0" xfId="1" applyNumberFormat="1" applyFont="1"/>
    <xf numFmtId="164" fontId="20" fillId="0" borderId="0" xfId="1" applyNumberFormat="1" applyFont="1"/>
    <xf numFmtId="164" fontId="18" fillId="0" borderId="10" xfId="1" applyNumberFormat="1" applyFont="1" applyBorder="1" applyAlignment="1">
      <alignment wrapText="1"/>
    </xf>
    <xf numFmtId="164" fontId="17" fillId="0" borderId="0" xfId="1" applyNumberFormat="1" applyFont="1"/>
    <xf numFmtId="164" fontId="18" fillId="0" borderId="0" xfId="1" applyNumberFormat="1" applyFont="1" applyBorder="1"/>
    <xf numFmtId="164" fontId="19" fillId="0" borderId="0" xfId="1" applyNumberFormat="1" applyFont="1"/>
    <xf numFmtId="164" fontId="18" fillId="0" borderId="12" xfId="1" applyNumberFormat="1" applyFont="1" applyBorder="1"/>
    <xf numFmtId="164" fontId="18" fillId="0" borderId="10" xfId="1" applyNumberFormat="1" applyFont="1" applyBorder="1"/>
    <xf numFmtId="164" fontId="18" fillId="0" borderId="11" xfId="1" applyNumberFormat="1" applyFont="1" applyBorder="1"/>
    <xf numFmtId="164" fontId="17" fillId="0" borderId="15" xfId="1" applyNumberFormat="1" applyFont="1" applyBorder="1"/>
    <xf numFmtId="164" fontId="17" fillId="0" borderId="0" xfId="1" applyNumberFormat="1" applyFont="1" applyBorder="1"/>
    <xf numFmtId="164" fontId="17" fillId="0" borderId="14" xfId="1" applyNumberFormat="1" applyFont="1" applyBorder="1"/>
    <xf numFmtId="164" fontId="18" fillId="0" borderId="15" xfId="1" applyNumberFormat="1" applyFont="1" applyBorder="1"/>
    <xf numFmtId="164" fontId="18" fillId="0" borderId="14" xfId="1" applyNumberFormat="1" applyFont="1" applyBorder="1"/>
    <xf numFmtId="2" fontId="17" fillId="0" borderId="0" xfId="1" applyNumberFormat="1" applyFont="1"/>
    <xf numFmtId="2" fontId="18" fillId="0" borderId="6" xfId="1" applyNumberFormat="1" applyFont="1" applyBorder="1"/>
    <xf numFmtId="2" fontId="0" fillId="0" borderId="10" xfId="1" applyNumberFormat="1" applyFont="1" applyBorder="1"/>
    <xf numFmtId="2" fontId="17" fillId="0" borderId="0" xfId="1" applyNumberFormat="1" applyFont="1" applyBorder="1"/>
    <xf numFmtId="2" fontId="18" fillId="0" borderId="0" xfId="1" applyNumberFormat="1" applyFont="1" applyBorder="1"/>
    <xf numFmtId="2" fontId="18" fillId="0" borderId="0" xfId="1" applyNumberFormat="1" applyFont="1"/>
    <xf numFmtId="164" fontId="18" fillId="0" borderId="13" xfId="1" applyNumberFormat="1" applyFont="1" applyBorder="1"/>
    <xf numFmtId="164" fontId="17" fillId="0" borderId="7" xfId="1" applyNumberFormat="1" applyFont="1" applyBorder="1"/>
    <xf numFmtId="164" fontId="0" fillId="0" borderId="10" xfId="1" applyNumberFormat="1" applyFont="1" applyBorder="1" applyAlignment="1">
      <alignment wrapText="1"/>
    </xf>
    <xf numFmtId="164" fontId="0" fillId="0" borderId="10" xfId="1" applyNumberFormat="1" applyFont="1" applyBorder="1"/>
    <xf numFmtId="164" fontId="18" fillId="0" borderId="16" xfId="1" applyNumberFormat="1" applyFont="1" applyBorder="1"/>
    <xf numFmtId="164" fontId="18" fillId="0" borderId="18" xfId="1" applyNumberFormat="1" applyFont="1" applyBorder="1"/>
    <xf numFmtId="164" fontId="6" fillId="0" borderId="0" xfId="1" applyNumberFormat="1"/>
    <xf numFmtId="164" fontId="6" fillId="0" borderId="5" xfId="1" applyNumberFormat="1" applyBorder="1"/>
    <xf numFmtId="164" fontId="20" fillId="0" borderId="0" xfId="1" applyNumberFormat="1" applyFont="1" applyAlignment="1">
      <alignment horizontal="center"/>
    </xf>
    <xf numFmtId="164" fontId="0" fillId="0" borderId="17" xfId="1" applyNumberFormat="1" applyFont="1" applyBorder="1" applyAlignment="1">
      <alignment wrapText="1"/>
    </xf>
    <xf numFmtId="2" fontId="18" fillId="0" borderId="10" xfId="1" applyNumberFormat="1" applyFont="1" applyBorder="1"/>
    <xf numFmtId="3" fontId="18" fillId="0" borderId="0" xfId="0" applyNumberFormat="1" applyFont="1"/>
    <xf numFmtId="2" fontId="18" fillId="0" borderId="15" xfId="1" applyNumberFormat="1" applyFont="1" applyBorder="1"/>
    <xf numFmtId="164" fontId="18" fillId="0" borderId="15" xfId="1" applyNumberFormat="1" applyFont="1" applyBorder="1" applyAlignment="1">
      <alignment horizontal="right"/>
    </xf>
    <xf numFmtId="164" fontId="18" fillId="0" borderId="0" xfId="1" applyNumberFormat="1" applyFont="1" applyBorder="1" applyAlignment="1">
      <alignment horizontal="right"/>
    </xf>
    <xf numFmtId="164" fontId="18" fillId="0" borderId="14" xfId="1" applyNumberFormat="1" applyFont="1" applyBorder="1" applyAlignment="1">
      <alignment horizontal="right"/>
    </xf>
    <xf numFmtId="164" fontId="18" fillId="0" borderId="0" xfId="1" applyNumberFormat="1" applyFont="1" applyAlignment="1">
      <alignment horizontal="right"/>
    </xf>
    <xf numFmtId="0" fontId="93" fillId="0" borderId="0" xfId="1" applyFont="1" applyFill="1"/>
    <xf numFmtId="0" fontId="92" fillId="0" borderId="0" xfId="1" applyFont="1" applyFill="1"/>
    <xf numFmtId="165" fontId="93" fillId="0" borderId="0" xfId="1" applyNumberFormat="1" applyFont="1" applyFill="1"/>
    <xf numFmtId="3" fontId="93" fillId="0" borderId="0" xfId="1" applyNumberFormat="1" applyFont="1" applyFill="1"/>
    <xf numFmtId="166" fontId="94" fillId="0" borderId="0" xfId="1" applyNumberFormat="1" applyFont="1" applyFill="1" applyAlignment="1">
      <alignment horizontal="center" vertical="top" wrapText="1"/>
    </xf>
    <xf numFmtId="0" fontId="93" fillId="0" borderId="0" xfId="1" applyFont="1" applyFill="1" applyAlignment="1">
      <alignment vertical="top"/>
    </xf>
    <xf numFmtId="0" fontId="93" fillId="0" borderId="0" xfId="1" applyFont="1" applyFill="1" applyAlignment="1">
      <alignment vertical="center"/>
    </xf>
    <xf numFmtId="164" fontId="0" fillId="0" borderId="0" xfId="0" applyNumberFormat="1"/>
    <xf numFmtId="4" fontId="0" fillId="0" borderId="10" xfId="1" applyNumberFormat="1" applyFont="1" applyBorder="1" applyAlignment="1">
      <alignment wrapText="1"/>
    </xf>
    <xf numFmtId="0" fontId="95" fillId="0" borderId="0" xfId="1" applyFont="1"/>
    <xf numFmtId="164" fontId="97" fillId="0" borderId="0" xfId="1" applyNumberFormat="1" applyFont="1"/>
    <xf numFmtId="4" fontId="0" fillId="0" borderId="0" xfId="1" applyNumberFormat="1" applyFont="1" applyBorder="1"/>
    <xf numFmtId="4" fontId="0" fillId="0" borderId="14" xfId="1" applyNumberFormat="1" applyFont="1" applyBorder="1"/>
    <xf numFmtId="4" fontId="93" fillId="0" borderId="0" xfId="1" applyNumberFormat="1" applyFont="1" applyFill="1"/>
    <xf numFmtId="0" fontId="3" fillId="0" borderId="0" xfId="1" applyFont="1" applyAlignment="1">
      <alignment horizontal="left" vertical="center" wrapText="1"/>
    </xf>
    <xf numFmtId="0" fontId="5" fillId="0" borderId="0" xfId="1" applyFont="1" applyAlignment="1">
      <alignment horizontal="left" vertical="center" wrapText="1"/>
    </xf>
    <xf numFmtId="0" fontId="16" fillId="0" borderId="0" xfId="1" applyFont="1" applyAlignment="1">
      <alignment horizontal="left" vertical="center" wrapText="1"/>
    </xf>
    <xf numFmtId="164" fontId="9" fillId="3" borderId="0" xfId="1" applyNumberFormat="1" applyFont="1" applyFill="1" applyAlignment="1">
      <alignment horizontal="center"/>
    </xf>
    <xf numFmtId="0" fontId="10" fillId="4" borderId="2" xfId="1" applyFont="1" applyFill="1" applyBorder="1" applyAlignment="1">
      <alignment horizontal="center"/>
    </xf>
    <xf numFmtId="0" fontId="10" fillId="4" borderId="3" xfId="1" applyFont="1" applyFill="1" applyBorder="1" applyAlignment="1">
      <alignment horizontal="center"/>
    </xf>
    <xf numFmtId="0" fontId="10" fillId="4" borderId="4" xfId="1" applyFont="1" applyFill="1" applyBorder="1" applyAlignment="1">
      <alignment horizontal="center"/>
    </xf>
    <xf numFmtId="0" fontId="13" fillId="3" borderId="0" xfId="1" applyFont="1" applyFill="1" applyAlignment="1">
      <alignment horizontal="center"/>
    </xf>
    <xf numFmtId="0" fontId="2" fillId="0" borderId="0" xfId="1" applyFont="1" applyAlignment="1">
      <alignment horizontal="left" vertical="center" wrapText="1"/>
    </xf>
    <xf numFmtId="0" fontId="4" fillId="0" borderId="0" xfId="1" applyFont="1" applyAlignment="1">
      <alignment horizontal="left" vertical="center" wrapText="1"/>
    </xf>
    <xf numFmtId="0" fontId="7" fillId="0" borderId="0" xfId="1" applyFont="1" applyAlignment="1">
      <alignment horizontal="left" vertical="center" wrapText="1"/>
    </xf>
    <xf numFmtId="164" fontId="18" fillId="0" borderId="8" xfId="1" applyNumberFormat="1" applyFont="1" applyBorder="1" applyAlignment="1">
      <alignment horizontal="center"/>
    </xf>
    <xf numFmtId="164" fontId="18" fillId="0" borderId="6" xfId="1" applyNumberFormat="1" applyFont="1" applyBorder="1" applyAlignment="1">
      <alignment horizontal="center"/>
    </xf>
    <xf numFmtId="164" fontId="18" fillId="0" borderId="7" xfId="1" applyNumberFormat="1" applyFont="1" applyBorder="1" applyAlignment="1">
      <alignment horizontal="center"/>
    </xf>
    <xf numFmtId="164" fontId="18" fillId="0" borderId="9" xfId="1" applyNumberFormat="1" applyFont="1" applyBorder="1" applyAlignment="1">
      <alignment horizontal="center"/>
    </xf>
    <xf numFmtId="0" fontId="0" fillId="0" borderId="0" xfId="1" applyFont="1" applyAlignment="1">
      <alignment horizontal="left" wrapText="1"/>
    </xf>
    <xf numFmtId="164" fontId="0" fillId="0" borderId="6" xfId="1" applyNumberFormat="1" applyFont="1" applyBorder="1" applyAlignment="1">
      <alignment horizontal="center"/>
    </xf>
    <xf numFmtId="0" fontId="18" fillId="0" borderId="0" xfId="1" applyFont="1" applyAlignment="1">
      <alignment horizontal="left" wrapText="1"/>
    </xf>
  </cellXfs>
  <cellStyles count="555">
    <cellStyle name=" 1" xfId="2"/>
    <cellStyle name=" 1 2" xfId="3"/>
    <cellStyle name=" 1 2 2" xfId="4"/>
    <cellStyle name=" 1 3" xfId="5"/>
    <cellStyle name=" Writer Import]_x000d__x000a_Display Dialog=No_x000d__x000a__x000d__x000a_[Horizontal Arrange]_x000d__x000a_Dimensions Interlocking=Yes_x000d__x000a_Sum Hierarchy=Yes_x000d__x000a_Generate" xfId="6"/>
    <cellStyle name=" Writer Import]_x000d__x000a_Display Dialog=No_x000d__x000a__x000d__x000a_[Horizontal Arrange]_x000d__x000a_Dimensions Interlocking=Yes_x000d__x000a_Sum Hierarchy=Yes_x000d__x000a_Generate 2" xfId="7"/>
    <cellStyle name="%" xfId="8"/>
    <cellStyle name="% 2" xfId="9"/>
    <cellStyle name="% 2 2" xfId="10"/>
    <cellStyle name="% 3" xfId="11"/>
    <cellStyle name="% 4" xfId="12"/>
    <cellStyle name="%_charts tables TP 2" xfId="13"/>
    <cellStyle name="%_charts tables TP-formatted " xfId="14"/>
    <cellStyle name="%_PEF FSBR2011" xfId="15"/>
    <cellStyle name="%_PEF FSBR2011 AA simplification" xfId="16"/>
    <cellStyle name="]_x000d__x000a_Zoomed=1_x000d__x000a_Row=0_x000d__x000a_Column=0_x000d__x000a_Height=0_x000d__x000a_Width=0_x000d__x000a_FontName=FoxFont_x000d__x000a_FontStyle=0_x000d__x000a_FontSize=9_x000d__x000a_PrtFontName=FoxPrin" xfId="17"/>
    <cellStyle name="_Apr 2010 IMBE Report" xfId="18"/>
    <cellStyle name="_HMT expl text summary Tables" xfId="19"/>
    <cellStyle name="_IMBE P0 10-11 profiles" xfId="20"/>
    <cellStyle name="_P11) Apr 10 IMBE workbook" xfId="21"/>
    <cellStyle name="_P12) May 10 (prov outturn) IMBE workbook" xfId="22"/>
    <cellStyle name="_TableHead" xfId="23"/>
    <cellStyle name="1dp" xfId="24"/>
    <cellStyle name="1dp 2" xfId="25"/>
    <cellStyle name="20% - Accent1 2" xfId="26"/>
    <cellStyle name="20% - Accent1 2 2" xfId="27"/>
    <cellStyle name="20% - Accent1 3" xfId="28"/>
    <cellStyle name="20% - Accent2 2" xfId="29"/>
    <cellStyle name="20% - Accent2 3" xfId="30"/>
    <cellStyle name="20% - Accent3 2" xfId="31"/>
    <cellStyle name="20% - Accent3 3" xfId="32"/>
    <cellStyle name="20% - Accent4 2" xfId="33"/>
    <cellStyle name="20% - Accent4 3" xfId="34"/>
    <cellStyle name="20% - Accent5 2" xfId="35"/>
    <cellStyle name="20% - Accent5 3" xfId="36"/>
    <cellStyle name="20% - Accent6 2" xfId="37"/>
    <cellStyle name="20% - Accent6 2 2" xfId="38"/>
    <cellStyle name="20% - Accent6 3" xfId="39"/>
    <cellStyle name="3dp" xfId="40"/>
    <cellStyle name="3dp 2" xfId="41"/>
    <cellStyle name="40% - Accent1 2" xfId="42"/>
    <cellStyle name="40% - Accent1 3" xfId="43"/>
    <cellStyle name="40% - Accent2 2" xfId="44"/>
    <cellStyle name="40% - Accent2 3" xfId="45"/>
    <cellStyle name="40% - Accent3 2" xfId="46"/>
    <cellStyle name="40% - Accent3 3" xfId="47"/>
    <cellStyle name="40% - Accent4 2" xfId="48"/>
    <cellStyle name="40% - Accent4 3" xfId="49"/>
    <cellStyle name="40% - Accent5 2" xfId="50"/>
    <cellStyle name="40% - Accent5 3" xfId="51"/>
    <cellStyle name="40% - Accent6 2" xfId="52"/>
    <cellStyle name="40% - Accent6 3" xfId="53"/>
    <cellStyle name="4dp" xfId="54"/>
    <cellStyle name="4dp 2" xfId="55"/>
    <cellStyle name="60% - Accent1 2" xfId="56"/>
    <cellStyle name="60% - Accent1 3" xfId="57"/>
    <cellStyle name="60% - Accent2 2" xfId="58"/>
    <cellStyle name="60% - Accent2 3" xfId="59"/>
    <cellStyle name="60% - Accent3 2" xfId="60"/>
    <cellStyle name="60% - Accent3 3" xfId="61"/>
    <cellStyle name="60% - Accent4 2" xfId="62"/>
    <cellStyle name="60% - Accent4 3" xfId="63"/>
    <cellStyle name="60% - Accent5 2" xfId="64"/>
    <cellStyle name="60% - Accent5 3" xfId="65"/>
    <cellStyle name="60% - Accent6 2" xfId="66"/>
    <cellStyle name="60% - Accent6 3" xfId="67"/>
    <cellStyle name="Accent1 2" xfId="68"/>
    <cellStyle name="Accent1 3" xfId="69"/>
    <cellStyle name="Accent2 2" xfId="70"/>
    <cellStyle name="Accent2 3" xfId="71"/>
    <cellStyle name="Accent3 2" xfId="72"/>
    <cellStyle name="Accent3 3" xfId="73"/>
    <cellStyle name="Accent4 2" xfId="74"/>
    <cellStyle name="Accent4 3" xfId="75"/>
    <cellStyle name="Accent5 2" xfId="76"/>
    <cellStyle name="Accent5 3" xfId="77"/>
    <cellStyle name="Accent6 2" xfId="78"/>
    <cellStyle name="Accent6 3" xfId="79"/>
    <cellStyle name="avt31l" xfId="80"/>
    <cellStyle name="Bad 2" xfId="81"/>
    <cellStyle name="Bad 3" xfId="82"/>
    <cellStyle name="Bid £m format" xfId="83"/>
    <cellStyle name="Calculation 2" xfId="84"/>
    <cellStyle name="Calculation 3" xfId="85"/>
    <cellStyle name="CellBACode" xfId="86"/>
    <cellStyle name="CellBAName" xfId="87"/>
    <cellStyle name="CellBAValue" xfId="88"/>
    <cellStyle name="CellBAValue 2" xfId="89"/>
    <cellStyle name="CellMCCode" xfId="90"/>
    <cellStyle name="CellMCName" xfId="91"/>
    <cellStyle name="CellMCValue" xfId="92"/>
    <cellStyle name="CellNationCode" xfId="93"/>
    <cellStyle name="CellNationName" xfId="94"/>
    <cellStyle name="CellNationSubCode" xfId="95"/>
    <cellStyle name="CellNationSubName" xfId="96"/>
    <cellStyle name="CellNationSubValue" xfId="97"/>
    <cellStyle name="CellNationValue" xfId="98"/>
    <cellStyle name="CellNormal" xfId="99"/>
    <cellStyle name="CellRegionCode" xfId="100"/>
    <cellStyle name="CellRegionName" xfId="101"/>
    <cellStyle name="CellRegionValue" xfId="102"/>
    <cellStyle name="CellUACode" xfId="103"/>
    <cellStyle name="CellUAName" xfId="104"/>
    <cellStyle name="CellUAValue" xfId="105"/>
    <cellStyle name="CellUAValue 2" xfId="106"/>
    <cellStyle name="Check Cell 2" xfId="107"/>
    <cellStyle name="Check Cell 3" xfId="108"/>
    <cellStyle name="CIL" xfId="109"/>
    <cellStyle name="CIU" xfId="110"/>
    <cellStyle name="Comma [0] 2" xfId="111"/>
    <cellStyle name="Comma [0] 3" xfId="112"/>
    <cellStyle name="Comma [0] 4" xfId="113"/>
    <cellStyle name="Comma 10" xfId="114"/>
    <cellStyle name="Comma 11" xfId="115"/>
    <cellStyle name="Comma 11 2" xfId="116"/>
    <cellStyle name="Comma 12" xfId="117"/>
    <cellStyle name="Comma 13" xfId="118"/>
    <cellStyle name="Comma 14" xfId="119"/>
    <cellStyle name="Comma 15" xfId="120"/>
    <cellStyle name="Comma 16" xfId="121"/>
    <cellStyle name="Comma 2" xfId="122"/>
    <cellStyle name="Comma 2 2" xfId="123"/>
    <cellStyle name="Comma 2 3" xfId="124"/>
    <cellStyle name="Comma 2 4" xfId="125"/>
    <cellStyle name="Comma 3" xfId="126"/>
    <cellStyle name="Comma 3 2" xfId="127"/>
    <cellStyle name="Comma 3 3" xfId="128"/>
    <cellStyle name="Comma 4" xfId="129"/>
    <cellStyle name="Comma 4 2" xfId="130"/>
    <cellStyle name="Comma 5" xfId="131"/>
    <cellStyle name="Comma 5 2" xfId="132"/>
    <cellStyle name="Comma 6" xfId="133"/>
    <cellStyle name="Comma 6 2" xfId="134"/>
    <cellStyle name="Comma 7" xfId="135"/>
    <cellStyle name="Comma 8" xfId="136"/>
    <cellStyle name="Comma 8 2" xfId="137"/>
    <cellStyle name="Comma 9" xfId="138"/>
    <cellStyle name="Currency 2" xfId="139"/>
    <cellStyle name="Currency 3" xfId="140"/>
    <cellStyle name="Data_Total" xfId="141"/>
    <cellStyle name="Description" xfId="142"/>
    <cellStyle name="Description 2" xfId="143"/>
    <cellStyle name="Euro" xfId="144"/>
    <cellStyle name="Explanatory Text 2" xfId="145"/>
    <cellStyle name="Explanatory Text 3" xfId="146"/>
    <cellStyle name="Flash" xfId="147"/>
    <cellStyle name="footnote ref" xfId="148"/>
    <cellStyle name="footnote text" xfId="149"/>
    <cellStyle name="General" xfId="150"/>
    <cellStyle name="General 2" xfId="151"/>
    <cellStyle name="Good 2" xfId="152"/>
    <cellStyle name="Good 3" xfId="153"/>
    <cellStyle name="Grey" xfId="154"/>
    <cellStyle name="HeaderLabel" xfId="155"/>
    <cellStyle name="HeaderLEA" xfId="156"/>
    <cellStyle name="HeaderText" xfId="157"/>
    <cellStyle name="Heading 1 2" xfId="158"/>
    <cellStyle name="Heading 1 2 2" xfId="159"/>
    <cellStyle name="Heading 1 2_asset sales" xfId="160"/>
    <cellStyle name="Heading 1 3" xfId="161"/>
    <cellStyle name="Heading 1 4" xfId="162"/>
    <cellStyle name="Heading 2 2" xfId="163"/>
    <cellStyle name="Heading 2 3" xfId="164"/>
    <cellStyle name="Heading 3 2" xfId="165"/>
    <cellStyle name="Heading 3 3" xfId="166"/>
    <cellStyle name="Heading 4 2" xfId="167"/>
    <cellStyle name="Heading 4 3" xfId="168"/>
    <cellStyle name="Heading 5" xfId="169"/>
    <cellStyle name="Heading 6" xfId="170"/>
    <cellStyle name="Heading 7" xfId="171"/>
    <cellStyle name="Heading 8" xfId="172"/>
    <cellStyle name="Headings" xfId="173"/>
    <cellStyle name="Hyperlink 2" xfId="174"/>
    <cellStyle name="Hyperlink 2 2" xfId="175"/>
    <cellStyle name="Hyperlink 3" xfId="176"/>
    <cellStyle name="Hyperlink 4" xfId="177"/>
    <cellStyle name="Hyperlink 4 2" xfId="178"/>
    <cellStyle name="Hyperlink 4 3" xfId="179"/>
    <cellStyle name="Hyperlink 5" xfId="180"/>
    <cellStyle name="Hyperlink 6" xfId="181"/>
    <cellStyle name="Hyperlink 7" xfId="182"/>
    <cellStyle name="Information" xfId="183"/>
    <cellStyle name="Input [yellow]" xfId="184"/>
    <cellStyle name="Input 10" xfId="185"/>
    <cellStyle name="Input 11" xfId="186"/>
    <cellStyle name="Input 12" xfId="187"/>
    <cellStyle name="Input 13" xfId="188"/>
    <cellStyle name="Input 14" xfId="189"/>
    <cellStyle name="Input 15" xfId="190"/>
    <cellStyle name="Input 16" xfId="191"/>
    <cellStyle name="Input 17" xfId="192"/>
    <cellStyle name="Input 18" xfId="193"/>
    <cellStyle name="Input 19" xfId="194"/>
    <cellStyle name="Input 2" xfId="195"/>
    <cellStyle name="Input 3" xfId="196"/>
    <cellStyle name="Input 4" xfId="197"/>
    <cellStyle name="Input 5" xfId="198"/>
    <cellStyle name="Input 6" xfId="199"/>
    <cellStyle name="Input 7" xfId="200"/>
    <cellStyle name="Input 8" xfId="201"/>
    <cellStyle name="Input 9" xfId="202"/>
    <cellStyle name="LabelIntersect" xfId="203"/>
    <cellStyle name="LabelLeft" xfId="204"/>
    <cellStyle name="LabelTop" xfId="205"/>
    <cellStyle name="LEAName" xfId="206"/>
    <cellStyle name="LEAName 2" xfId="207"/>
    <cellStyle name="LEANumber" xfId="208"/>
    <cellStyle name="LEANumber 2" xfId="209"/>
    <cellStyle name="Linked Cell 2" xfId="210"/>
    <cellStyle name="Linked Cell 3" xfId="211"/>
    <cellStyle name="Mik" xfId="212"/>
    <cellStyle name="Mik 2" xfId="213"/>
    <cellStyle name="Mik_For fiscal tables" xfId="214"/>
    <cellStyle name="N" xfId="215"/>
    <cellStyle name="N 2" xfId="216"/>
    <cellStyle name="Neutral 2" xfId="217"/>
    <cellStyle name="Neutral 3" xfId="218"/>
    <cellStyle name="Norma" xfId="219"/>
    <cellStyle name="Normal" xfId="0" builtinId="0"/>
    <cellStyle name="Normal - Style1" xfId="220"/>
    <cellStyle name="Normal - Style2" xfId="221"/>
    <cellStyle name="Normal - Style3" xfId="222"/>
    <cellStyle name="Normal - Style4" xfId="223"/>
    <cellStyle name="Normal - Style5" xfId="224"/>
    <cellStyle name="Normal 10" xfId="225"/>
    <cellStyle name="Normal 10 2" xfId="226"/>
    <cellStyle name="Normal 10 4" xfId="227"/>
    <cellStyle name="Normal 11" xfId="228"/>
    <cellStyle name="Normal 11 10" xfId="229"/>
    <cellStyle name="Normal 11 10 2" xfId="230"/>
    <cellStyle name="Normal 11 10 3" xfId="231"/>
    <cellStyle name="Normal 11 11" xfId="232"/>
    <cellStyle name="Normal 11 2" xfId="233"/>
    <cellStyle name="Normal 11 3" xfId="234"/>
    <cellStyle name="Normal 11 4" xfId="235"/>
    <cellStyle name="Normal 11 5" xfId="236"/>
    <cellStyle name="Normal 11 6" xfId="237"/>
    <cellStyle name="Normal 11 7" xfId="238"/>
    <cellStyle name="Normal 11 8" xfId="239"/>
    <cellStyle name="Normal 11 9" xfId="240"/>
    <cellStyle name="Normal 12" xfId="241"/>
    <cellStyle name="Normal 12 2" xfId="242"/>
    <cellStyle name="Normal 13" xfId="243"/>
    <cellStyle name="Normal 13 2" xfId="244"/>
    <cellStyle name="Normal 14" xfId="245"/>
    <cellStyle name="Normal 14 2" xfId="246"/>
    <cellStyle name="Normal 15" xfId="247"/>
    <cellStyle name="Normal 15 2" xfId="248"/>
    <cellStyle name="Normal 16" xfId="249"/>
    <cellStyle name="Normal 16 2" xfId="250"/>
    <cellStyle name="Normal 16 3" xfId="251"/>
    <cellStyle name="Normal 17" xfId="252"/>
    <cellStyle name="Normal 17 2" xfId="253"/>
    <cellStyle name="Normal 18" xfId="254"/>
    <cellStyle name="Normal 18 2" xfId="255"/>
    <cellStyle name="Normal 18 3" xfId="256"/>
    <cellStyle name="Normal 19" xfId="257"/>
    <cellStyle name="Normal 19 2" xfId="258"/>
    <cellStyle name="Normal 19 3" xfId="259"/>
    <cellStyle name="Normal 2" xfId="260"/>
    <cellStyle name="Normal 2 12" xfId="261"/>
    <cellStyle name="Normal 2 2" xfId="262"/>
    <cellStyle name="Normal 2 2 2" xfId="263"/>
    <cellStyle name="Normal 2 2 2 2" xfId="264"/>
    <cellStyle name="Normal 2 2 3" xfId="265"/>
    <cellStyle name="Normal 2 3" xfId="266"/>
    <cellStyle name="Normal 2 3 2" xfId="267"/>
    <cellStyle name="Normal 2 3 3" xfId="268"/>
    <cellStyle name="Normal 2 4" xfId="269"/>
    <cellStyle name="Normal 2 5" xfId="270"/>
    <cellStyle name="Normal 2_Economy Tables" xfId="271"/>
    <cellStyle name="Normal 20" xfId="272"/>
    <cellStyle name="Normal 20 2" xfId="273"/>
    <cellStyle name="Normal 21" xfId="274"/>
    <cellStyle name="Normal 21 2" xfId="275"/>
    <cellStyle name="Normal 21 2 2" xfId="276"/>
    <cellStyle name="Normal 21 3" xfId="277"/>
    <cellStyle name="Normal 21_Copy of Fiscal Tables" xfId="278"/>
    <cellStyle name="Normal 22" xfId="279"/>
    <cellStyle name="Normal 22 2" xfId="280"/>
    <cellStyle name="Normal 22 3" xfId="281"/>
    <cellStyle name="Normal 22_Copy of Fiscal Tables" xfId="282"/>
    <cellStyle name="Normal 23" xfId="283"/>
    <cellStyle name="Normal 23 2" xfId="284"/>
    <cellStyle name="Normal 24" xfId="285"/>
    <cellStyle name="Normal 24 2" xfId="286"/>
    <cellStyle name="Normal 24 2 3" xfId="287"/>
    <cellStyle name="Normal 24 3" xfId="288"/>
    <cellStyle name="Normal 25" xfId="289"/>
    <cellStyle name="Normal 25 2" xfId="290"/>
    <cellStyle name="Normal 26" xfId="291"/>
    <cellStyle name="Normal 26 2" xfId="292"/>
    <cellStyle name="Normal 27" xfId="293"/>
    <cellStyle name="Normal 27 2" xfId="294"/>
    <cellStyle name="Normal 28" xfId="295"/>
    <cellStyle name="Normal 28 2" xfId="296"/>
    <cellStyle name="Normal 29" xfId="297"/>
    <cellStyle name="Normal 29 2" xfId="298"/>
    <cellStyle name="Normal 3" xfId="299"/>
    <cellStyle name="Normal 3 10" xfId="300"/>
    <cellStyle name="Normal 3 11" xfId="301"/>
    <cellStyle name="Normal 3 2" xfId="302"/>
    <cellStyle name="Normal 3 2 2" xfId="303"/>
    <cellStyle name="Normal 3 3" xfId="304"/>
    <cellStyle name="Normal 3 4" xfId="305"/>
    <cellStyle name="Normal 3 5" xfId="306"/>
    <cellStyle name="Normal 3 6" xfId="307"/>
    <cellStyle name="Normal 3 7" xfId="308"/>
    <cellStyle name="Normal 3 8" xfId="309"/>
    <cellStyle name="Normal 3 9" xfId="310"/>
    <cellStyle name="Normal 3_asset sales" xfId="311"/>
    <cellStyle name="Normal 30" xfId="312"/>
    <cellStyle name="Normal 30 2" xfId="313"/>
    <cellStyle name="Normal 31" xfId="314"/>
    <cellStyle name="Normal 31 2" xfId="315"/>
    <cellStyle name="Normal 32" xfId="316"/>
    <cellStyle name="Normal 32 2" xfId="317"/>
    <cellStyle name="Normal 33" xfId="318"/>
    <cellStyle name="Normal 33 2" xfId="319"/>
    <cellStyle name="Normal 34" xfId="320"/>
    <cellStyle name="Normal 34 2" xfId="321"/>
    <cellStyle name="Normal 35" xfId="322"/>
    <cellStyle name="Normal 35 2" xfId="323"/>
    <cellStyle name="Normal 36" xfId="324"/>
    <cellStyle name="Normal 36 2" xfId="325"/>
    <cellStyle name="Normal 37" xfId="326"/>
    <cellStyle name="Normal 37 2" xfId="327"/>
    <cellStyle name="Normal 38" xfId="328"/>
    <cellStyle name="Normal 38 2" xfId="329"/>
    <cellStyle name="Normal 39" xfId="330"/>
    <cellStyle name="Normal 39 2" xfId="331"/>
    <cellStyle name="Normal 4" xfId="332"/>
    <cellStyle name="Normal 4 2" xfId="333"/>
    <cellStyle name="Normal 4 2 2" xfId="334"/>
    <cellStyle name="Normal 4 3" xfId="335"/>
    <cellStyle name="Normal 4 6" xfId="336"/>
    <cellStyle name="Normal 40" xfId="337"/>
    <cellStyle name="Normal 40 2" xfId="338"/>
    <cellStyle name="Normal 41" xfId="339"/>
    <cellStyle name="Normal 41 2" xfId="340"/>
    <cellStyle name="Normal 42" xfId="341"/>
    <cellStyle name="Normal 42 2" xfId="342"/>
    <cellStyle name="Normal 43" xfId="343"/>
    <cellStyle name="Normal 43 2" xfId="344"/>
    <cellStyle name="Normal 44" xfId="345"/>
    <cellStyle name="Normal 44 2" xfId="346"/>
    <cellStyle name="Normal 45" xfId="347"/>
    <cellStyle name="Normal 45 2" xfId="348"/>
    <cellStyle name="Normal 46" xfId="349"/>
    <cellStyle name="Normal 46 2" xfId="350"/>
    <cellStyle name="Normal 47" xfId="351"/>
    <cellStyle name="Normal 47 2" xfId="352"/>
    <cellStyle name="Normal 48" xfId="353"/>
    <cellStyle name="Normal 48 2" xfId="354"/>
    <cellStyle name="Normal 49" xfId="355"/>
    <cellStyle name="Normal 49 2" xfId="356"/>
    <cellStyle name="Normal 5" xfId="357"/>
    <cellStyle name="Normal 5 2" xfId="358"/>
    <cellStyle name="Normal 5 3" xfId="359"/>
    <cellStyle name="Normal 50" xfId="360"/>
    <cellStyle name="Normal 51" xfId="361"/>
    <cellStyle name="Normal 52" xfId="362"/>
    <cellStyle name="Normal 53" xfId="363"/>
    <cellStyle name="Normal 54" xfId="364"/>
    <cellStyle name="Normal 55" xfId="365"/>
    <cellStyle name="Normal 56" xfId="1"/>
    <cellStyle name="Normal 56 2" xfId="366"/>
    <cellStyle name="Normal 56 3" xfId="367"/>
    <cellStyle name="Normal 57" xfId="368"/>
    <cellStyle name="Normal 58" xfId="369"/>
    <cellStyle name="Normal 58 2" xfId="370"/>
    <cellStyle name="Normal 58 3" xfId="371"/>
    <cellStyle name="Normal 59" xfId="372"/>
    <cellStyle name="Normal 6" xfId="373"/>
    <cellStyle name="Normal 6 2" xfId="374"/>
    <cellStyle name="Normal 6 2 2" xfId="375"/>
    <cellStyle name="Normal 6 3" xfId="376"/>
    <cellStyle name="Normal 6 4" xfId="377"/>
    <cellStyle name="Normal 60" xfId="378"/>
    <cellStyle name="Normal 60 2" xfId="379"/>
    <cellStyle name="Normal 61" xfId="380"/>
    <cellStyle name="Normal 62" xfId="381"/>
    <cellStyle name="Normal 63" xfId="382"/>
    <cellStyle name="Normal 64" xfId="383"/>
    <cellStyle name="Normal 65" xfId="384"/>
    <cellStyle name="Normal 66" xfId="385"/>
    <cellStyle name="Normal 67" xfId="386"/>
    <cellStyle name="Normal 68" xfId="387"/>
    <cellStyle name="Normal 7" xfId="388"/>
    <cellStyle name="Normal 7 2" xfId="389"/>
    <cellStyle name="Normal 7 3" xfId="390"/>
    <cellStyle name="Normal 7 4" xfId="391"/>
    <cellStyle name="Normal 8" xfId="392"/>
    <cellStyle name="Normal 8 2" xfId="393"/>
    <cellStyle name="Normal 8 3" xfId="394"/>
    <cellStyle name="Normal 9" xfId="395"/>
    <cellStyle name="Normal 9 2" xfId="396"/>
    <cellStyle name="Note 2" xfId="397"/>
    <cellStyle name="Note 2 2" xfId="398"/>
    <cellStyle name="Note 3" xfId="399"/>
    <cellStyle name="Output 2" xfId="400"/>
    <cellStyle name="Output 3" xfId="401"/>
    <cellStyle name="Output Amounts" xfId="402"/>
    <cellStyle name="Output Column Headings" xfId="403"/>
    <cellStyle name="Output Line Items" xfId="404"/>
    <cellStyle name="Output Report Heading" xfId="405"/>
    <cellStyle name="Output Report Title" xfId="406"/>
    <cellStyle name="P" xfId="407"/>
    <cellStyle name="P 2" xfId="408"/>
    <cellStyle name="Percent [2]" xfId="409"/>
    <cellStyle name="Percent 10" xfId="410"/>
    <cellStyle name="Percent 11" xfId="411"/>
    <cellStyle name="Percent 12" xfId="412"/>
    <cellStyle name="Percent 13" xfId="413"/>
    <cellStyle name="Percent 14" xfId="414"/>
    <cellStyle name="Percent 15" xfId="415"/>
    <cellStyle name="Percent 2" xfId="416"/>
    <cellStyle name="Percent 2 2" xfId="417"/>
    <cellStyle name="Percent 3" xfId="418"/>
    <cellStyle name="Percent 3 2" xfId="419"/>
    <cellStyle name="Percent 4" xfId="420"/>
    <cellStyle name="Percent 4 2" xfId="421"/>
    <cellStyle name="Percent 5" xfId="422"/>
    <cellStyle name="Percent 6" xfId="423"/>
    <cellStyle name="Percent 6 2" xfId="424"/>
    <cellStyle name="Percent 7" xfId="425"/>
    <cellStyle name="Percent 8" xfId="426"/>
    <cellStyle name="Percent 9" xfId="427"/>
    <cellStyle name="Refdb standard" xfId="428"/>
    <cellStyle name="ReportData" xfId="429"/>
    <cellStyle name="ReportElements" xfId="430"/>
    <cellStyle name="ReportHeader" xfId="431"/>
    <cellStyle name="Row_CategoryHeadings" xfId="432"/>
    <cellStyle name="SAPBEXaggData" xfId="433"/>
    <cellStyle name="SAPBEXaggDataEmph" xfId="434"/>
    <cellStyle name="SAPBEXaggItem" xfId="435"/>
    <cellStyle name="SAPBEXaggItemX" xfId="436"/>
    <cellStyle name="SAPBEXchaText" xfId="437"/>
    <cellStyle name="SAPBEXexcBad7" xfId="438"/>
    <cellStyle name="SAPBEXexcBad8" xfId="439"/>
    <cellStyle name="SAPBEXexcBad9" xfId="440"/>
    <cellStyle name="SAPBEXexcCritical4" xfId="441"/>
    <cellStyle name="SAPBEXexcCritical5" xfId="442"/>
    <cellStyle name="SAPBEXexcCritical6" xfId="443"/>
    <cellStyle name="SAPBEXexcGood1" xfId="444"/>
    <cellStyle name="SAPBEXexcGood2" xfId="445"/>
    <cellStyle name="SAPBEXexcGood3" xfId="446"/>
    <cellStyle name="SAPBEXfilterDrill" xfId="447"/>
    <cellStyle name="SAPBEXfilterItem" xfId="448"/>
    <cellStyle name="SAPBEXfilterText" xfId="449"/>
    <cellStyle name="SAPBEXformats" xfId="450"/>
    <cellStyle name="SAPBEXheaderItem" xfId="451"/>
    <cellStyle name="SAPBEXheaderText" xfId="452"/>
    <cellStyle name="SAPBEXHLevel0" xfId="453"/>
    <cellStyle name="SAPBEXHLevel0X" xfId="454"/>
    <cellStyle name="SAPBEXHLevel1" xfId="455"/>
    <cellStyle name="SAPBEXHLevel1X" xfId="456"/>
    <cellStyle name="SAPBEXHLevel2" xfId="457"/>
    <cellStyle name="SAPBEXHLevel2X" xfId="458"/>
    <cellStyle name="SAPBEXHLevel3" xfId="459"/>
    <cellStyle name="SAPBEXHLevel3X" xfId="460"/>
    <cellStyle name="SAPBEXresData" xfId="461"/>
    <cellStyle name="SAPBEXresDataEmph" xfId="462"/>
    <cellStyle name="SAPBEXresItem" xfId="463"/>
    <cellStyle name="SAPBEXresItemX" xfId="464"/>
    <cellStyle name="SAPBEXstdData" xfId="465"/>
    <cellStyle name="SAPBEXstdDataEmph" xfId="466"/>
    <cellStyle name="SAPBEXstdItem" xfId="467"/>
    <cellStyle name="SAPBEXstdItemX" xfId="468"/>
    <cellStyle name="SAPBEXtitle" xfId="469"/>
    <cellStyle name="SAPBEXundefined" xfId="470"/>
    <cellStyle name="Source" xfId="471"/>
    <cellStyle name="Source 2" xfId="472"/>
    <cellStyle name="Style 1" xfId="473"/>
    <cellStyle name="Style 1 2" xfId="474"/>
    <cellStyle name="Style1" xfId="475"/>
    <cellStyle name="Style1 2" xfId="476"/>
    <cellStyle name="Style2" xfId="477"/>
    <cellStyle name="Style3" xfId="478"/>
    <cellStyle name="Style4" xfId="479"/>
    <cellStyle name="Style5" xfId="480"/>
    <cellStyle name="Style6" xfId="481"/>
    <cellStyle name="Table Cells" xfId="482"/>
    <cellStyle name="Table Column Headings" xfId="483"/>
    <cellStyle name="Table Footnote" xfId="484"/>
    <cellStyle name="Table Footnote 2" xfId="485"/>
    <cellStyle name="Table Footnote 2 2" xfId="486"/>
    <cellStyle name="Table Footnote_Table 5.6 sales of assets 23Feb2010" xfId="487"/>
    <cellStyle name="Table Header" xfId="488"/>
    <cellStyle name="Table Header 2" xfId="489"/>
    <cellStyle name="Table Header 2 2" xfId="490"/>
    <cellStyle name="Table Header_Table 5.6 sales of assets 23Feb2010" xfId="491"/>
    <cellStyle name="Table Heading 1" xfId="492"/>
    <cellStyle name="Table Heading 1 2" xfId="493"/>
    <cellStyle name="Table Heading 1 2 2" xfId="494"/>
    <cellStyle name="Table Heading 1_Table 5.6 sales of assets 23Feb2010" xfId="495"/>
    <cellStyle name="Table Heading 2" xfId="496"/>
    <cellStyle name="Table Heading 2 2" xfId="497"/>
    <cellStyle name="Table Heading 2_Table 5.6 sales of assets 23Feb2010" xfId="498"/>
    <cellStyle name="Table Number" xfId="499"/>
    <cellStyle name="Table Of Which" xfId="500"/>
    <cellStyle name="Table Of Which 2" xfId="501"/>
    <cellStyle name="Table Of Which_Table 5.6 sales of assets 23Feb2010" xfId="502"/>
    <cellStyle name="Table Row Billions" xfId="503"/>
    <cellStyle name="Table Row Billions 2" xfId="504"/>
    <cellStyle name="Table Row Billions Check" xfId="505"/>
    <cellStyle name="Table Row Billions Check 2" xfId="506"/>
    <cellStyle name="Table Row Billions Check 3" xfId="507"/>
    <cellStyle name="Table Row Billions Check_asset sales" xfId="508"/>
    <cellStyle name="Table Row Billions_Table 5.6 sales of assets 23Feb2010" xfId="509"/>
    <cellStyle name="Table Row Headings" xfId="510"/>
    <cellStyle name="Table Row Millions" xfId="511"/>
    <cellStyle name="Table Row Millions 2" xfId="512"/>
    <cellStyle name="Table Row Millions 2 2" xfId="513"/>
    <cellStyle name="Table Row Millions Check" xfId="514"/>
    <cellStyle name="Table Row Millions Check 2" xfId="515"/>
    <cellStyle name="Table Row Millions Check 3" xfId="516"/>
    <cellStyle name="Table Row Millions Check 4" xfId="517"/>
    <cellStyle name="Table Row Millions Check 6" xfId="518"/>
    <cellStyle name="Table Row Millions Check_asset sales" xfId="519"/>
    <cellStyle name="Table Row Millions_Table 5.6 sales of assets 23Feb2010" xfId="520"/>
    <cellStyle name="Table Row Percentage" xfId="521"/>
    <cellStyle name="Table Row Percentage 2" xfId="522"/>
    <cellStyle name="Table Row Percentage Check" xfId="523"/>
    <cellStyle name="Table Row Percentage Check 2" xfId="524"/>
    <cellStyle name="Table Row Percentage Check 3" xfId="525"/>
    <cellStyle name="Table Row Percentage Check_asset sales" xfId="526"/>
    <cellStyle name="Table Row Percentage_Table 5.6 sales of assets 23Feb2010" xfId="527"/>
    <cellStyle name="Table Title" xfId="528"/>
    <cellStyle name="Table Total Billions" xfId="529"/>
    <cellStyle name="Table Total Billions 2" xfId="530"/>
    <cellStyle name="Table Total Billions_Table 5.6 sales of assets 23Feb2010" xfId="531"/>
    <cellStyle name="Table Total Millions" xfId="532"/>
    <cellStyle name="Table Total Millions 2" xfId="533"/>
    <cellStyle name="Table Total Millions 2 2" xfId="534"/>
    <cellStyle name="Table Total Millions_Table 5.6 sales of assets 23Feb2010" xfId="535"/>
    <cellStyle name="Table Total Percentage" xfId="536"/>
    <cellStyle name="Table Total Percentage 2" xfId="537"/>
    <cellStyle name="Table Total Percentage_Table 5.6 sales of assets 23Feb2010" xfId="538"/>
    <cellStyle name="Table Units" xfId="539"/>
    <cellStyle name="Table Units 2" xfId="540"/>
    <cellStyle name="Table Units 2 2" xfId="541"/>
    <cellStyle name="Table Units_Table 5.6 sales of assets 23Feb2010" xfId="542"/>
    <cellStyle name="Table_Name" xfId="543"/>
    <cellStyle name="Times New Roman" xfId="544"/>
    <cellStyle name="Title 2" xfId="545"/>
    <cellStyle name="Title 3" xfId="546"/>
    <cellStyle name="Title 4" xfId="547"/>
    <cellStyle name="Total 2" xfId="548"/>
    <cellStyle name="Total 3" xfId="549"/>
    <cellStyle name="Warning Text 2" xfId="550"/>
    <cellStyle name="Warning Text 3" xfId="551"/>
    <cellStyle name="Warnings" xfId="552"/>
    <cellStyle name="Warnings 2" xfId="553"/>
    <cellStyle name="whole number" xfId="554"/>
  </cellStyles>
  <dxfs count="1">
    <dxf>
      <font>
        <color theme="0"/>
      </font>
      <fill>
        <patternFill patternType="none">
          <bgColor auto="1"/>
        </patternFill>
      </fill>
      <border>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customXml" Target="../customXml/item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T390"/>
  <sheetViews>
    <sheetView tabSelected="1" topLeftCell="B1" workbookViewId="0">
      <selection activeCell="L9" sqref="L9"/>
    </sheetView>
  </sheetViews>
  <sheetFormatPr defaultColWidth="9.109375" defaultRowHeight="15" x14ac:dyDescent="0.25"/>
  <cols>
    <col min="1" max="1" width="9.109375" style="1"/>
    <col min="2" max="2" width="33.88671875" style="1" customWidth="1"/>
    <col min="3" max="3" width="20.5546875" style="1" bestFit="1" customWidth="1"/>
    <col min="4" max="4" width="19.33203125" style="1" bestFit="1" customWidth="1"/>
    <col min="5" max="5" width="20.5546875" style="1" bestFit="1" customWidth="1"/>
    <col min="6" max="6" width="22" style="1" bestFit="1" customWidth="1"/>
    <col min="7" max="7" width="9.109375" style="1" customWidth="1"/>
    <col min="8" max="8" width="9.109375" style="86" hidden="1" customWidth="1"/>
    <col min="9" max="9" width="7.6640625" style="86" hidden="1" customWidth="1"/>
    <col min="10" max="10" width="9" style="86" customWidth="1"/>
    <col min="11" max="11" width="8.109375" style="86" customWidth="1"/>
    <col min="12" max="12" width="9.109375" style="86" customWidth="1"/>
    <col min="13" max="13" width="25" style="86" customWidth="1"/>
    <col min="14" max="14" width="9.109375" style="86" customWidth="1"/>
    <col min="15" max="16" width="9.109375" style="86"/>
    <col min="17" max="17" width="8.6640625" style="86" customWidth="1"/>
    <col min="18" max="18" width="7.44140625" style="86" customWidth="1"/>
    <col min="19" max="20" width="7.44140625" style="2" customWidth="1"/>
    <col min="21" max="16384" width="9.109375" style="1"/>
  </cols>
  <sheetData>
    <row r="1" spans="2:14" ht="17.399999999999999" x14ac:dyDescent="0.3">
      <c r="B1" s="103" t="s">
        <v>1258</v>
      </c>
      <c r="C1" s="103"/>
      <c r="D1" s="103"/>
      <c r="E1" s="103"/>
      <c r="F1" s="103"/>
    </row>
    <row r="3" spans="2:14" ht="15.6" thickBot="1" x14ac:dyDescent="0.3">
      <c r="B3" s="1" t="s">
        <v>0</v>
      </c>
    </row>
    <row r="4" spans="2:14" ht="15" customHeight="1" thickBot="1" x14ac:dyDescent="0.35">
      <c r="B4" s="104" t="s">
        <v>2</v>
      </c>
      <c r="C4" s="105"/>
      <c r="D4" s="105"/>
      <c r="E4" s="105"/>
      <c r="F4" s="106"/>
      <c r="H4" s="86" t="s">
        <v>1</v>
      </c>
      <c r="I4" s="87" t="str">
        <f>VLOOKUP($B$4,$M:$N,2, FALSE)</f>
        <v>TE</v>
      </c>
      <c r="M4" s="86" t="s">
        <v>2</v>
      </c>
      <c r="N4" s="86" t="s">
        <v>3</v>
      </c>
    </row>
    <row r="6" spans="2:14" ht="18" x14ac:dyDescent="0.3">
      <c r="C6" s="3" t="s">
        <v>4</v>
      </c>
      <c r="D6" s="3" t="s">
        <v>1218</v>
      </c>
      <c r="E6" s="3" t="s">
        <v>1219</v>
      </c>
      <c r="F6" s="3" t="s">
        <v>1220</v>
      </c>
      <c r="G6" s="3"/>
      <c r="H6" s="86" t="s">
        <v>1224</v>
      </c>
      <c r="I6" s="87">
        <v>0.92500000000000004</v>
      </c>
      <c r="J6" s="87"/>
      <c r="K6" s="87"/>
      <c r="M6" s="88" t="s">
        <v>5</v>
      </c>
      <c r="N6" s="88" t="s">
        <v>6</v>
      </c>
    </row>
    <row r="7" spans="2:14" ht="15.6" x14ac:dyDescent="0.3">
      <c r="B7" s="1" t="s">
        <v>7</v>
      </c>
      <c r="C7" s="75">
        <f>IF(OR(I4="R590",I4="R594"),"",C9+C10)</f>
        <v>18601.462198462308</v>
      </c>
      <c r="D7" s="75">
        <f t="shared" ref="D7" si="0">D9+D10</f>
        <v>17904.979958946456</v>
      </c>
      <c r="E7" s="75">
        <f>E9+E10</f>
        <v>16943.06381971313</v>
      </c>
      <c r="F7" s="75">
        <f>IF(OR(I4="R590",I4="R594"),"",F9+F10)</f>
        <v>14550.782400452315</v>
      </c>
      <c r="H7" s="86" t="s">
        <v>1225</v>
      </c>
      <c r="I7" s="87">
        <v>0.97</v>
      </c>
      <c r="M7" s="89" t="s">
        <v>8</v>
      </c>
      <c r="N7" s="89" t="s">
        <v>9</v>
      </c>
    </row>
    <row r="8" spans="2:14" x14ac:dyDescent="0.25">
      <c r="B8" s="1" t="s">
        <v>10</v>
      </c>
      <c r="C8" s="75"/>
      <c r="D8" s="75"/>
      <c r="E8" s="75"/>
      <c r="F8" s="75"/>
      <c r="M8" s="86" t="s">
        <v>11</v>
      </c>
      <c r="N8" s="86" t="s">
        <v>12</v>
      </c>
    </row>
    <row r="9" spans="2:14" ht="15.6" x14ac:dyDescent="0.3">
      <c r="B9" s="5" t="s">
        <v>13</v>
      </c>
      <c r="C9" s="75">
        <f>IF(OR(I4="R590",I4="R594"),"",VLOOKUP($I$4,input!$A:$BS,COLUMN(input!C$2),0))</f>
        <v>7183.9289715156447</v>
      </c>
      <c r="D9" s="75">
        <f>VLOOKUP($I$4,input!$A:$BS,COLUMN(input!D$2),0)</f>
        <v>3799.5019259089172</v>
      </c>
      <c r="E9" s="75">
        <f>VLOOKUP($I$4,input!$A:$BS,COLUMN(input!E$2),0)</f>
        <v>1378.990876994168</v>
      </c>
      <c r="F9" s="75">
        <f>IF(OR(I4="R590",I4="R594"),"",VLOOKUP($I$4,input!$A:$BS,COLUMN(input!F$2),0))</f>
        <v>2283.9503328321603</v>
      </c>
      <c r="H9" s="86" t="s">
        <v>1245</v>
      </c>
      <c r="I9" s="87">
        <f>VLOOKUP($I$4,'KI 2017-18'!$A:$D,4,0)</f>
        <v>0</v>
      </c>
      <c r="M9" s="86" t="s">
        <v>14</v>
      </c>
      <c r="N9" s="86" t="s">
        <v>15</v>
      </c>
    </row>
    <row r="10" spans="2:14" ht="15.6" x14ac:dyDescent="0.3">
      <c r="B10" s="5" t="s">
        <v>16</v>
      </c>
      <c r="C10" s="75">
        <f>IF(OR(I4="R590",I4="R594"),"",VLOOKUP($I$4,input!$A:$BS,COLUMN(input!G$2),0))</f>
        <v>11417.533226946662</v>
      </c>
      <c r="D10" s="75">
        <f>VLOOKUP($I$4,input!$A:$BS,COLUMN(input!H$2),0)</f>
        <v>14105.478033037538</v>
      </c>
      <c r="E10" s="75">
        <f>VLOOKUP($I$4,input!$A:$BS,COLUMN(input!I$2),0)</f>
        <v>15564.072942718964</v>
      </c>
      <c r="F10" s="75">
        <f>IF(OR(I4="R590",I4="R594"),"",VLOOKUP($I$4,input!$A:$BS,COLUMN(input!J$2),0))</f>
        <v>12266.832067620155</v>
      </c>
      <c r="H10" s="86" t="s">
        <v>1246</v>
      </c>
      <c r="I10" s="87">
        <f>VLOOKUP($I$4,'KI 2018-19'!$A:$D,4,0)</f>
        <v>0</v>
      </c>
      <c r="M10" s="86" t="s">
        <v>17</v>
      </c>
      <c r="N10" s="86" t="s">
        <v>18</v>
      </c>
    </row>
    <row r="11" spans="2:14" ht="17.399999999999999" x14ac:dyDescent="0.25">
      <c r="B11" s="39" t="s">
        <v>1221</v>
      </c>
      <c r="C11" s="75" t="str">
        <f>IF(OR(I4="R590",I4="R594"),"",VLOOKUP($I$4,input!$A:$BS,COLUMN(input!K$2),0))</f>
        <v xml:space="preserve"> </v>
      </c>
      <c r="D11" s="75" t="str">
        <f>VLOOKUP($I$4,input!$A:$BS,COLUMN(input!L$2),0)</f>
        <v xml:space="preserve"> </v>
      </c>
      <c r="E11" s="75" t="str">
        <f>VLOOKUP($I$4,input!$A:$BS,COLUMN(input!N$2),0)</f>
        <v xml:space="preserve"> </v>
      </c>
      <c r="F11" s="75" t="str">
        <f>IF(OR(I4="R590",I4="R594"),"",VLOOKUP($I$4,input!$A:$BS,COLUMN(input!O$2),0))</f>
        <v xml:space="preserve"> </v>
      </c>
      <c r="M11" s="86" t="s">
        <v>19</v>
      </c>
      <c r="N11" s="86" t="s">
        <v>20</v>
      </c>
    </row>
    <row r="12" spans="2:14" x14ac:dyDescent="0.25">
      <c r="B12" s="1" t="s">
        <v>21</v>
      </c>
      <c r="C12" s="75"/>
      <c r="D12" s="75"/>
      <c r="E12" s="75"/>
      <c r="F12" s="75">
        <f>IF(OR(I4="R590",I4="R594"),"",VLOOKUP($I$4,input!$A:$BS,COLUMN(input!BH$2),0))</f>
        <v>-152.87870275535616</v>
      </c>
      <c r="H12" s="99"/>
      <c r="M12" s="86" t="s">
        <v>22</v>
      </c>
      <c r="N12" s="86" t="s">
        <v>23</v>
      </c>
    </row>
    <row r="13" spans="2:14" x14ac:dyDescent="0.25">
      <c r="B13" s="1" t="s">
        <v>24</v>
      </c>
      <c r="C13" s="75">
        <f>IF(OR(I4="R590",I4="R594"),"",C10*$I$6)</f>
        <v>10561.218234925662</v>
      </c>
      <c r="D13" s="75">
        <f>D10*I6</f>
        <v>13047.567180559723</v>
      </c>
      <c r="E13" s="75">
        <f>E10*IF(I10=0,I6,I7)</f>
        <v>14396.767472015043</v>
      </c>
      <c r="F13" s="75">
        <f>IF(OR(I4="R590",I4="R594"),"",F10*$I$6)</f>
        <v>11346.819662548643</v>
      </c>
      <c r="M13" s="86" t="s">
        <v>25</v>
      </c>
      <c r="N13" s="86" t="s">
        <v>26</v>
      </c>
    </row>
    <row r="14" spans="2:14" x14ac:dyDescent="0.25">
      <c r="B14" s="1" t="s">
        <v>27</v>
      </c>
      <c r="C14" s="4" t="str">
        <f>IF(OR(I4="TE",I4="R590",I4="R594"),"",VLOOKUP(I4,'KI 2016-17'!A:K,11,FALSE))</f>
        <v/>
      </c>
      <c r="D14" s="4" t="str">
        <f>IF(I4="TE","",VLOOKUP(I4,'KI 2017-18'!A:L,12,FALSE))</f>
        <v/>
      </c>
      <c r="E14" s="4" t="str">
        <f>IF(I4="TE","",VLOOKUP(I4,'KI 2018-19'!A:N,14,FALSE))</f>
        <v/>
      </c>
      <c r="F14" s="4" t="str">
        <f>IF(OR(I4="TE",I4="R590",I4="R594"),"",VLOOKUP(I4,'KI 2019-20'!A:K,11,FALSE))</f>
        <v/>
      </c>
      <c r="M14" s="86" t="s">
        <v>28</v>
      </c>
      <c r="N14" s="86" t="s">
        <v>29</v>
      </c>
    </row>
    <row r="15" spans="2:14" x14ac:dyDescent="0.25">
      <c r="C15" s="4"/>
      <c r="D15" s="4"/>
      <c r="E15" s="4"/>
      <c r="F15" s="4"/>
      <c r="M15" s="86" t="s">
        <v>30</v>
      </c>
      <c r="N15" s="86" t="s">
        <v>31</v>
      </c>
    </row>
    <row r="16" spans="2:14" x14ac:dyDescent="0.25">
      <c r="M16" s="86" t="s">
        <v>32</v>
      </c>
      <c r="N16" s="86" t="s">
        <v>33</v>
      </c>
    </row>
    <row r="17" spans="2:14" x14ac:dyDescent="0.25">
      <c r="M17" s="86" t="s">
        <v>34</v>
      </c>
      <c r="N17" s="86" t="s">
        <v>35</v>
      </c>
    </row>
    <row r="18" spans="2:14" ht="15.6" x14ac:dyDescent="0.3">
      <c r="B18" s="107" t="s">
        <v>1259</v>
      </c>
      <c r="C18" s="107"/>
      <c r="D18" s="107"/>
      <c r="E18" s="107"/>
      <c r="F18" s="107"/>
      <c r="M18" s="86" t="s">
        <v>36</v>
      </c>
      <c r="N18" s="86" t="s">
        <v>37</v>
      </c>
    </row>
    <row r="19" spans="2:14" x14ac:dyDescent="0.25">
      <c r="M19" s="86" t="s">
        <v>38</v>
      </c>
      <c r="N19" s="86" t="s">
        <v>39</v>
      </c>
    </row>
    <row r="20" spans="2:14" ht="45" customHeight="1" x14ac:dyDescent="0.25">
      <c r="B20" s="6"/>
      <c r="D20" s="7" t="s">
        <v>13</v>
      </c>
      <c r="E20" s="7" t="s">
        <v>16</v>
      </c>
      <c r="F20" s="7" t="s">
        <v>40</v>
      </c>
      <c r="I20" s="90"/>
      <c r="J20" s="90"/>
      <c r="M20" s="86" t="s">
        <v>41</v>
      </c>
      <c r="N20" s="86" t="s">
        <v>42</v>
      </c>
    </row>
    <row r="21" spans="2:14" x14ac:dyDescent="0.25">
      <c r="D21" s="8"/>
      <c r="E21" s="8"/>
      <c r="F21" s="8"/>
      <c r="H21" s="86" t="s">
        <v>806</v>
      </c>
      <c r="I21" s="86">
        <v>0.4</v>
      </c>
      <c r="M21" s="86" t="s">
        <v>43</v>
      </c>
      <c r="N21" s="86" t="s">
        <v>44</v>
      </c>
    </row>
    <row r="22" spans="2:14" x14ac:dyDescent="0.25">
      <c r="B22" s="9" t="s">
        <v>45</v>
      </c>
      <c r="D22" s="75">
        <f>VLOOKUP($I$4,input!$A:$BS,COLUMN(input!T$2),0)</f>
        <v>5699.7606561324228</v>
      </c>
      <c r="E22" s="75">
        <f>VLOOKUP($I$4,input!$A:$BS,COLUMN(input!AN$2),0)</f>
        <v>8168.8304429849532</v>
      </c>
      <c r="F22" s="75">
        <f t="shared" ref="F22" si="1">E22+D22</f>
        <v>13868.591099117377</v>
      </c>
      <c r="H22" s="86" t="s">
        <v>1248</v>
      </c>
      <c r="I22" s="86">
        <v>0.01</v>
      </c>
      <c r="M22" s="86" t="s">
        <v>46</v>
      </c>
      <c r="N22" s="86" t="s">
        <v>47</v>
      </c>
    </row>
    <row r="23" spans="2:14" x14ac:dyDescent="0.25">
      <c r="B23" s="10" t="s">
        <v>48</v>
      </c>
      <c r="D23" s="75">
        <f>VLOOKUP($I$4,input!$A:$BS,COLUMN(input!X$2),0)</f>
        <v>946.50112233203129</v>
      </c>
      <c r="E23" s="75">
        <f>VLOOKUP($I$4,input!$A:$BS,COLUMN(input!AR$2),0)</f>
        <v>1846.6869390253155</v>
      </c>
      <c r="F23" s="75">
        <f>E23+D23</f>
        <v>2793.1880613573467</v>
      </c>
      <c r="H23" s="86" t="s">
        <v>813</v>
      </c>
      <c r="I23" s="86">
        <v>0.01</v>
      </c>
      <c r="M23" s="86" t="s">
        <v>49</v>
      </c>
      <c r="N23" s="86" t="s">
        <v>50</v>
      </c>
    </row>
    <row r="24" spans="2:14" x14ac:dyDescent="0.25">
      <c r="B24" s="1" t="s">
        <v>51</v>
      </c>
      <c r="D24" s="75">
        <f>VLOOKUP($I$4,input!$A:$BS,COLUMN(input!AB$2),0)</f>
        <v>480.66525833502095</v>
      </c>
      <c r="E24" s="75">
        <f>VLOOKUP($I$4,input!$A:$BS,COLUMN(input!AV$2),0)</f>
        <v>532.36734737968504</v>
      </c>
      <c r="F24" s="75">
        <f t="shared" ref="F24:F26" si="2">E24+D24</f>
        <v>1013.0326057147061</v>
      </c>
      <c r="H24" s="86" t="s">
        <v>1249</v>
      </c>
      <c r="I24" s="86">
        <v>0.3</v>
      </c>
      <c r="M24" s="86" t="s">
        <v>52</v>
      </c>
      <c r="N24" s="86" t="s">
        <v>53</v>
      </c>
    </row>
    <row r="25" spans="2:14" x14ac:dyDescent="0.25">
      <c r="B25" s="1" t="s">
        <v>54</v>
      </c>
      <c r="D25" s="75">
        <f>VLOOKUP($I$4,input!$A:$BS,COLUMN(input!AF$2),0)</f>
        <v>25.392836011137998</v>
      </c>
      <c r="E25" s="75">
        <f>VLOOKUP($I$4,input!$A:$BS,COLUMN(input!AZ$2),0)</f>
        <v>861.30722747102106</v>
      </c>
      <c r="F25" s="75">
        <f t="shared" si="2"/>
        <v>886.70006348215907</v>
      </c>
      <c r="H25" s="86" t="s">
        <v>1252</v>
      </c>
      <c r="I25" s="86">
        <v>0.3</v>
      </c>
      <c r="M25" s="91" t="s">
        <v>55</v>
      </c>
      <c r="N25" s="91" t="s">
        <v>56</v>
      </c>
    </row>
    <row r="26" spans="2:14" x14ac:dyDescent="0.25">
      <c r="B26" s="1" t="s">
        <v>57</v>
      </c>
      <c r="D26" s="75">
        <f>VLOOKUP($I$4,input!$A:$BS,COLUMN(input!AJ$2),0)</f>
        <v>29.719212063500002</v>
      </c>
      <c r="E26" s="75">
        <f>VLOOKUP($I$4,input!$A:$BS,COLUMN(input!BD$2),0)</f>
        <v>6.9461567272169997</v>
      </c>
      <c r="F26" s="75">
        <f t="shared" si="2"/>
        <v>36.665368790717004</v>
      </c>
      <c r="H26" s="86" t="s">
        <v>820</v>
      </c>
      <c r="I26" s="86">
        <v>0.49</v>
      </c>
      <c r="M26" s="86" t="s">
        <v>58</v>
      </c>
      <c r="N26" s="86" t="s">
        <v>59</v>
      </c>
    </row>
    <row r="27" spans="2:14" ht="15.6" thickBot="1" x14ac:dyDescent="0.3">
      <c r="D27" s="4"/>
      <c r="H27" s="86" t="s">
        <v>1250</v>
      </c>
      <c r="I27" s="86">
        <v>0.49</v>
      </c>
      <c r="M27" s="86" t="s">
        <v>60</v>
      </c>
      <c r="N27" s="86" t="s">
        <v>61</v>
      </c>
    </row>
    <row r="28" spans="2:14" ht="16.2" thickTop="1" thickBot="1" x14ac:dyDescent="0.3">
      <c r="B28" s="11" t="str">
        <f>IF($I$4="TE", "Total *", "Total")</f>
        <v>Total *</v>
      </c>
      <c r="C28" s="11"/>
      <c r="D28" s="76">
        <f>SUM(D22:D26)</f>
        <v>7182.0390848741126</v>
      </c>
      <c r="E28" s="76">
        <f t="shared" ref="E28:F28" si="3">SUM(E22:E26)</f>
        <v>11416.138113588191</v>
      </c>
      <c r="F28" s="76">
        <f t="shared" si="3"/>
        <v>18598.177198462308</v>
      </c>
      <c r="H28" s="86" t="s">
        <v>1253</v>
      </c>
      <c r="I28" s="86">
        <v>0.5</v>
      </c>
      <c r="M28" s="86" t="s">
        <v>62</v>
      </c>
      <c r="N28" s="86" t="s">
        <v>63</v>
      </c>
    </row>
    <row r="29" spans="2:14" ht="15.6" thickTop="1" x14ac:dyDescent="0.25">
      <c r="H29" s="86" t="s">
        <v>1251</v>
      </c>
      <c r="I29" s="86">
        <v>0.09</v>
      </c>
      <c r="M29" s="86" t="s">
        <v>64</v>
      </c>
      <c r="N29" s="86" t="s">
        <v>65</v>
      </c>
    </row>
    <row r="30" spans="2:14" ht="18" x14ac:dyDescent="0.3">
      <c r="B30" s="107" t="s">
        <v>1260</v>
      </c>
      <c r="C30" s="107"/>
      <c r="D30" s="107"/>
      <c r="E30" s="107"/>
      <c r="F30" s="107"/>
      <c r="H30" s="86" t="s">
        <v>1254</v>
      </c>
      <c r="I30" s="86">
        <v>0.1</v>
      </c>
      <c r="M30" s="86" t="s">
        <v>66</v>
      </c>
      <c r="N30" s="86" t="s">
        <v>67</v>
      </c>
    </row>
    <row r="31" spans="2:14" x14ac:dyDescent="0.25">
      <c r="H31" s="86" t="s">
        <v>802</v>
      </c>
      <c r="I31" s="86">
        <v>0.2</v>
      </c>
      <c r="M31" s="86" t="s">
        <v>68</v>
      </c>
      <c r="N31" s="86" t="s">
        <v>69</v>
      </c>
    </row>
    <row r="32" spans="2:14" ht="26.4" x14ac:dyDescent="0.25">
      <c r="B32" s="6"/>
      <c r="D32" s="7" t="s">
        <v>13</v>
      </c>
      <c r="E32" s="7" t="s">
        <v>16</v>
      </c>
      <c r="F32" s="7" t="s">
        <v>40</v>
      </c>
      <c r="H32" s="90"/>
      <c r="I32" s="90"/>
      <c r="J32" s="90"/>
      <c r="M32" s="86" t="s">
        <v>70</v>
      </c>
      <c r="N32" s="86" t="s">
        <v>71</v>
      </c>
    </row>
    <row r="33" spans="2:14" x14ac:dyDescent="0.25">
      <c r="D33" s="8"/>
      <c r="E33" s="8"/>
      <c r="F33" s="8"/>
      <c r="M33" s="86" t="s">
        <v>72</v>
      </c>
      <c r="N33" s="86" t="s">
        <v>73</v>
      </c>
    </row>
    <row r="34" spans="2:14" x14ac:dyDescent="0.25">
      <c r="B34" s="9" t="s">
        <v>45</v>
      </c>
      <c r="D34" s="75">
        <f>VLOOKUP($I$4,input!$A:$BS,COLUMN(input!U$2),0)</f>
        <v>3086.3658520659569</v>
      </c>
      <c r="E34" s="75">
        <f>VLOOKUP($I$4,input!$A:$BS,COLUMN(input!AO$2),0)</f>
        <v>9518.1836757966903</v>
      </c>
      <c r="F34" s="75">
        <f>E34+D34</f>
        <v>12604.549527862648</v>
      </c>
      <c r="M34" s="86" t="s">
        <v>74</v>
      </c>
      <c r="N34" s="86" t="s">
        <v>75</v>
      </c>
    </row>
    <row r="35" spans="2:14" x14ac:dyDescent="0.25">
      <c r="B35" s="10" t="s">
        <v>48</v>
      </c>
      <c r="D35" s="75">
        <f>VLOOKUP($I$4,input!$A:$BS,COLUMN(input!Y$2),0)</f>
        <v>434.01350609809168</v>
      </c>
      <c r="E35" s="75">
        <f>VLOOKUP($I$4,input!$A:$BS,COLUMN(input!AS$2),0)</f>
        <v>1982.2823684253497</v>
      </c>
      <c r="F35" s="75">
        <f t="shared" ref="F35:F38" si="4">E35+D35</f>
        <v>2416.2958745234414</v>
      </c>
      <c r="M35" s="86" t="s">
        <v>76</v>
      </c>
      <c r="N35" s="86" t="s">
        <v>77</v>
      </c>
    </row>
    <row r="36" spans="2:14" x14ac:dyDescent="0.25">
      <c r="B36" s="1" t="s">
        <v>51</v>
      </c>
      <c r="D36" s="75">
        <f>VLOOKUP($I$4,input!$A:$BS,COLUMN(input!AC$2),0)</f>
        <v>277.12745780796007</v>
      </c>
      <c r="E36" s="75">
        <f>VLOOKUP($I$4,input!$A:$BS,COLUMN(input!AW$2),0)</f>
        <v>643.29403724143947</v>
      </c>
      <c r="F36" s="75">
        <f t="shared" si="4"/>
        <v>920.42149504939948</v>
      </c>
      <c r="M36" s="86" t="s">
        <v>78</v>
      </c>
      <c r="N36" s="86" t="s">
        <v>79</v>
      </c>
    </row>
    <row r="37" spans="2:14" x14ac:dyDescent="0.25">
      <c r="B37" s="1" t="s">
        <v>54</v>
      </c>
      <c r="D37" s="75">
        <f>VLOOKUP($I$4,input!$A:$BS,COLUMN(input!AG$2),0)</f>
        <v>0</v>
      </c>
      <c r="E37" s="75">
        <f>VLOOKUP($I$4,input!$A:$BS,COLUMN(input!BA$2),0)</f>
        <v>1862.8074560625421</v>
      </c>
      <c r="F37" s="75">
        <f t="shared" si="4"/>
        <v>1862.8074560625421</v>
      </c>
      <c r="M37" s="86" t="s">
        <v>80</v>
      </c>
      <c r="N37" s="86" t="s">
        <v>81</v>
      </c>
    </row>
    <row r="38" spans="2:14" x14ac:dyDescent="0.25">
      <c r="B38" s="1" t="s">
        <v>57</v>
      </c>
      <c r="D38" s="75">
        <f>VLOOKUP($I$4,input!$A:$BS,COLUMN(input!AK$2),0)</f>
        <v>0.13266285623265617</v>
      </c>
      <c r="E38" s="75">
        <f>VLOOKUP($I$4,input!$A:$BS,COLUMN(input!BE$2),0)</f>
        <v>36.537899484323681</v>
      </c>
      <c r="F38" s="75">
        <f t="shared" si="4"/>
        <v>36.670562340556337</v>
      </c>
      <c r="M38" s="86" t="s">
        <v>82</v>
      </c>
      <c r="N38" s="86" t="s">
        <v>83</v>
      </c>
    </row>
    <row r="39" spans="2:14" ht="15.6" thickBot="1" x14ac:dyDescent="0.3">
      <c r="D39" s="4"/>
      <c r="M39" s="86" t="s">
        <v>84</v>
      </c>
      <c r="N39" s="86" t="s">
        <v>85</v>
      </c>
    </row>
    <row r="40" spans="2:14" ht="16.2" thickTop="1" thickBot="1" x14ac:dyDescent="0.3">
      <c r="B40" s="11" t="str">
        <f>IF($I$4="TE", "Total *", "Total")</f>
        <v>Total *</v>
      </c>
      <c r="C40" s="11"/>
      <c r="D40" s="76">
        <f>SUM(D34:D38)</f>
        <v>3797.6394788282414</v>
      </c>
      <c r="E40" s="76">
        <f t="shared" ref="E40:F40" si="5">SUM(E34:E38)</f>
        <v>14043.105437010345</v>
      </c>
      <c r="F40" s="76">
        <f t="shared" si="5"/>
        <v>17840.744915838586</v>
      </c>
      <c r="M40" s="86" t="s">
        <v>86</v>
      </c>
      <c r="N40" s="86" t="s">
        <v>87</v>
      </c>
    </row>
    <row r="41" spans="2:14" ht="15.6" thickTop="1" x14ac:dyDescent="0.25">
      <c r="M41" s="86" t="s">
        <v>88</v>
      </c>
      <c r="N41" s="86" t="s">
        <v>89</v>
      </c>
    </row>
    <row r="42" spans="2:14" ht="18" x14ac:dyDescent="0.3">
      <c r="B42" s="107" t="s">
        <v>1261</v>
      </c>
      <c r="C42" s="107"/>
      <c r="D42" s="107"/>
      <c r="E42" s="107"/>
      <c r="F42" s="107"/>
      <c r="M42" s="86" t="s">
        <v>90</v>
      </c>
      <c r="N42" s="86" t="s">
        <v>91</v>
      </c>
    </row>
    <row r="43" spans="2:14" x14ac:dyDescent="0.25">
      <c r="M43" s="86" t="s">
        <v>92</v>
      </c>
      <c r="N43" s="86" t="s">
        <v>93</v>
      </c>
    </row>
    <row r="44" spans="2:14" ht="26.4" x14ac:dyDescent="0.25">
      <c r="B44" s="6"/>
      <c r="D44" s="7" t="s">
        <v>13</v>
      </c>
      <c r="E44" s="7" t="s">
        <v>16</v>
      </c>
      <c r="F44" s="7" t="s">
        <v>40</v>
      </c>
      <c r="H44" s="90"/>
      <c r="I44" s="90"/>
      <c r="J44" s="90"/>
      <c r="M44" s="86" t="s">
        <v>94</v>
      </c>
      <c r="N44" s="86" t="s">
        <v>95</v>
      </c>
    </row>
    <row r="45" spans="2:14" x14ac:dyDescent="0.25">
      <c r="D45" s="8"/>
      <c r="E45" s="8"/>
      <c r="F45" s="8"/>
      <c r="M45" s="86" t="s">
        <v>96</v>
      </c>
      <c r="N45" s="86" t="s">
        <v>97</v>
      </c>
    </row>
    <row r="46" spans="2:14" x14ac:dyDescent="0.25">
      <c r="B46" s="9" t="s">
        <v>45</v>
      </c>
      <c r="D46" s="75">
        <f>VLOOKUP($I$4,input!$A:$BS,COLUMN(input!V$2),0)</f>
        <v>1073.3390247899847</v>
      </c>
      <c r="E46" s="75">
        <f>VLOOKUP($I$4,input!$A:$BS,COLUMN(input!AP$2),0)</f>
        <v>10735.154101814725</v>
      </c>
      <c r="F46" s="75">
        <f t="shared" ref="F46:F50" si="6">E46+D46</f>
        <v>11808.49312660471</v>
      </c>
      <c r="M46" s="86" t="s">
        <v>98</v>
      </c>
      <c r="N46" s="86" t="s">
        <v>99</v>
      </c>
    </row>
    <row r="47" spans="2:14" x14ac:dyDescent="0.25">
      <c r="B47" s="10" t="s">
        <v>48</v>
      </c>
      <c r="D47" s="75">
        <f>VLOOKUP($I$4,input!$A:$BS,COLUMN(input!Z$2),0)</f>
        <v>92.456266195306057</v>
      </c>
      <c r="E47" s="75">
        <f>VLOOKUP($I$4,input!$A:$BS,COLUMN(input!AT$2),0)</f>
        <v>2156.3561107881233</v>
      </c>
      <c r="F47" s="75">
        <f t="shared" si="6"/>
        <v>2248.8123769834292</v>
      </c>
      <c r="M47" s="86" t="s">
        <v>100</v>
      </c>
      <c r="N47" s="86" t="s">
        <v>101</v>
      </c>
    </row>
    <row r="48" spans="2:14" x14ac:dyDescent="0.25">
      <c r="B48" s="1" t="s">
        <v>51</v>
      </c>
      <c r="D48" s="75">
        <f>VLOOKUP($I$4,input!$A:$BS,COLUMN(input!AD$2),0)</f>
        <v>211.37510531538075</v>
      </c>
      <c r="E48" s="75">
        <f>VLOOKUP($I$4,input!$A:$BS,COLUMN(input!AX$2),0)</f>
        <v>669.88686435793272</v>
      </c>
      <c r="F48" s="75">
        <f t="shared" si="6"/>
        <v>881.2619696733135</v>
      </c>
      <c r="M48" s="86" t="s">
        <v>102</v>
      </c>
      <c r="N48" s="86" t="s">
        <v>103</v>
      </c>
    </row>
    <row r="49" spans="2:14" x14ac:dyDescent="0.25">
      <c r="B49" s="1" t="s">
        <v>54</v>
      </c>
      <c r="D49" s="75">
        <f>VLOOKUP($I$4,input!$A:$BS,COLUMN(input!AH$2),0)</f>
        <v>0</v>
      </c>
      <c r="E49" s="75">
        <f>VLOOKUP($I$4,input!$A:$BS,COLUMN(input!BB$2),0)</f>
        <v>1903.5738949000022</v>
      </c>
      <c r="F49" s="75">
        <f t="shared" si="6"/>
        <v>1903.5738949000022</v>
      </c>
      <c r="M49" s="86" t="s">
        <v>104</v>
      </c>
      <c r="N49" s="86" t="s">
        <v>105</v>
      </c>
    </row>
    <row r="50" spans="2:14" x14ac:dyDescent="0.25">
      <c r="B50" s="1" t="s">
        <v>57</v>
      </c>
      <c r="D50" s="75">
        <f>VLOOKUP($I$4,input!$A:$BS,COLUMN(input!AL$2),0)</f>
        <v>0</v>
      </c>
      <c r="E50" s="75">
        <f>VLOOKUP($I$4,input!$A:$BS,COLUMN(input!BF$2),0)</f>
        <v>36.674558382177175</v>
      </c>
      <c r="F50" s="75">
        <f t="shared" si="6"/>
        <v>36.674558382177175</v>
      </c>
      <c r="M50" s="86" t="s">
        <v>106</v>
      </c>
      <c r="N50" s="86" t="s">
        <v>107</v>
      </c>
    </row>
    <row r="51" spans="2:14" ht="15.6" thickBot="1" x14ac:dyDescent="0.3">
      <c r="D51" s="75"/>
      <c r="E51" s="75"/>
      <c r="F51" s="75"/>
      <c r="M51" s="86" t="s">
        <v>108</v>
      </c>
      <c r="N51" s="86" t="s">
        <v>109</v>
      </c>
    </row>
    <row r="52" spans="2:14" ht="16.2" thickTop="1" thickBot="1" x14ac:dyDescent="0.3">
      <c r="B52" s="11" t="str">
        <f>IF($I$4="TE", "Total *", "Total")</f>
        <v>Total *</v>
      </c>
      <c r="C52" s="11"/>
      <c r="D52" s="76">
        <f>SUM(D46:D50)</f>
        <v>1377.1703963006714</v>
      </c>
      <c r="E52" s="76">
        <f t="shared" ref="E52" si="7">SUM(E46:E50)</f>
        <v>15501.645530242962</v>
      </c>
      <c r="F52" s="76">
        <f>SUM(F46:F50)</f>
        <v>16878.81592654363</v>
      </c>
      <c r="M52" s="86" t="s">
        <v>110</v>
      </c>
      <c r="N52" s="86" t="s">
        <v>111</v>
      </c>
    </row>
    <row r="53" spans="2:14" ht="15.6" thickTop="1" x14ac:dyDescent="0.25">
      <c r="M53" s="86" t="s">
        <v>112</v>
      </c>
      <c r="N53" s="86" t="s">
        <v>113</v>
      </c>
    </row>
    <row r="54" spans="2:14" ht="18" x14ac:dyDescent="0.3">
      <c r="B54" s="107" t="s">
        <v>1262</v>
      </c>
      <c r="C54" s="107"/>
      <c r="D54" s="107"/>
      <c r="E54" s="107"/>
      <c r="F54" s="107"/>
      <c r="M54" s="86" t="s">
        <v>114</v>
      </c>
      <c r="N54" s="86" t="s">
        <v>115</v>
      </c>
    </row>
    <row r="55" spans="2:14" x14ac:dyDescent="0.25">
      <c r="M55" s="86" t="s">
        <v>116</v>
      </c>
      <c r="N55" s="86" t="s">
        <v>117</v>
      </c>
    </row>
    <row r="56" spans="2:14" ht="26.4" x14ac:dyDescent="0.25">
      <c r="B56" s="6"/>
      <c r="D56" s="7" t="s">
        <v>13</v>
      </c>
      <c r="E56" s="7" t="s">
        <v>16</v>
      </c>
      <c r="F56" s="7" t="s">
        <v>40</v>
      </c>
      <c r="H56" s="90"/>
      <c r="I56" s="90"/>
      <c r="J56" s="90"/>
      <c r="M56" s="86" t="s">
        <v>118</v>
      </c>
      <c r="N56" s="86" t="s">
        <v>119</v>
      </c>
    </row>
    <row r="57" spans="2:14" x14ac:dyDescent="0.25">
      <c r="D57" s="8"/>
      <c r="E57" s="8"/>
      <c r="F57" s="8"/>
      <c r="M57" s="86" t="s">
        <v>120</v>
      </c>
      <c r="N57" s="86" t="s">
        <v>121</v>
      </c>
    </row>
    <row r="58" spans="2:14" x14ac:dyDescent="0.25">
      <c r="B58" s="9" t="s">
        <v>45</v>
      </c>
      <c r="D58" s="75">
        <f>VLOOKUP($I$4,input!$A:$BS,COLUMN(input!W$2),0)</f>
        <v>1861.3458899282757</v>
      </c>
      <c r="E58" s="75">
        <f>VLOOKUP($I$4,input!$A:$BS,COLUMN(input!AQ$2),0)</f>
        <v>8776.464114526003</v>
      </c>
      <c r="F58" s="75">
        <f t="shared" ref="F58:F62" si="8">E58+D58</f>
        <v>10637.810004454279</v>
      </c>
      <c r="M58" s="86" t="s">
        <v>122</v>
      </c>
      <c r="N58" s="86" t="s">
        <v>123</v>
      </c>
    </row>
    <row r="59" spans="2:14" x14ac:dyDescent="0.25">
      <c r="B59" s="10" t="s">
        <v>48</v>
      </c>
      <c r="D59" s="75">
        <f>VLOOKUP($I$4,input!$A:$BS,COLUMN(input!AA$2),0)</f>
        <v>85.661209173018591</v>
      </c>
      <c r="E59" s="75">
        <f>VLOOKUP($I$4,input!$A:$BS,COLUMN(input!AU$2),0)</f>
        <v>1984.0516661767356</v>
      </c>
      <c r="F59" s="75">
        <f t="shared" si="8"/>
        <v>2069.7128753497541</v>
      </c>
      <c r="M59" s="86" t="s">
        <v>124</v>
      </c>
      <c r="N59" s="86" t="s">
        <v>125</v>
      </c>
    </row>
    <row r="60" spans="2:14" x14ac:dyDescent="0.25">
      <c r="B60" s="1" t="s">
        <v>51</v>
      </c>
      <c r="D60" s="75">
        <f>VLOOKUP($I$4,input!$A:$BS,COLUMN(input!AE$2),0)</f>
        <v>285.38104603108678</v>
      </c>
      <c r="E60" s="75">
        <f>VLOOKUP($I$4,input!$A:$BS,COLUMN(input!AY$2),0)</f>
        <v>571.9671809366024</v>
      </c>
      <c r="F60" s="75">
        <f t="shared" si="8"/>
        <v>857.34822696768924</v>
      </c>
      <c r="M60" s="86" t="s">
        <v>126</v>
      </c>
      <c r="N60" s="86" t="s">
        <v>127</v>
      </c>
    </row>
    <row r="61" spans="2:14" x14ac:dyDescent="0.25">
      <c r="B61" s="1" t="s">
        <v>54</v>
      </c>
      <c r="D61" s="75">
        <f>VLOOKUP($I$4,input!$A:$BS,COLUMN(input!AI$2),0)</f>
        <v>20.647926765099214</v>
      </c>
      <c r="E61" s="75">
        <f>VLOOKUP($I$4,input!$A:$BS,COLUMN(input!BC$2),0)</f>
        <v>925.37506149033197</v>
      </c>
      <c r="F61" s="75">
        <f t="shared" si="8"/>
        <v>946.02298825543119</v>
      </c>
      <c r="M61" s="86" t="s">
        <v>128</v>
      </c>
      <c r="N61" s="86" t="s">
        <v>129</v>
      </c>
    </row>
    <row r="62" spans="2:14" x14ac:dyDescent="0.25">
      <c r="B62" s="1" t="s">
        <v>57</v>
      </c>
      <c r="D62" s="75">
        <f>VLOOKUP($I$4,input!$A:$BS,COLUMN(input!AM$2),0)</f>
        <v>29.140588903808929</v>
      </c>
      <c r="E62" s="75">
        <f>VLOOKUP($I$4,input!$A:$BS,COLUMN(input!BG$2),0)</f>
        <v>7.4628425300032442</v>
      </c>
      <c r="F62" s="75">
        <f t="shared" si="8"/>
        <v>36.603431433812176</v>
      </c>
      <c r="M62" s="86" t="s">
        <v>130</v>
      </c>
      <c r="N62" s="86" t="s">
        <v>131</v>
      </c>
    </row>
    <row r="63" spans="2:14" ht="15.6" thickBot="1" x14ac:dyDescent="0.3">
      <c r="D63" s="75"/>
      <c r="E63" s="75"/>
      <c r="F63" s="75"/>
      <c r="M63" s="86" t="s">
        <v>132</v>
      </c>
      <c r="N63" s="86" t="s">
        <v>133</v>
      </c>
    </row>
    <row r="64" spans="2:14" ht="16.2" thickTop="1" thickBot="1" x14ac:dyDescent="0.3">
      <c r="B64" s="11" t="str">
        <f>IF($I$4="TE", "Total *", "Total")</f>
        <v>Total *</v>
      </c>
      <c r="C64" s="11"/>
      <c r="D64" s="76">
        <f>SUM(D58:D62)</f>
        <v>2282.176660801289</v>
      </c>
      <c r="E64" s="76">
        <f t="shared" ref="E64" si="9">SUM(E58:E62)</f>
        <v>12265.320865659676</v>
      </c>
      <c r="F64" s="76">
        <f>SUM(F58:F62)</f>
        <v>14547.497526460966</v>
      </c>
      <c r="M64" s="86" t="s">
        <v>134</v>
      </c>
      <c r="N64" s="86" t="s">
        <v>135</v>
      </c>
    </row>
    <row r="65" spans="2:20" ht="15.6" thickTop="1" x14ac:dyDescent="0.25">
      <c r="B65" s="12"/>
      <c r="C65" s="13"/>
      <c r="D65" s="14"/>
      <c r="E65" s="14"/>
      <c r="F65" s="14"/>
      <c r="M65" s="86" t="s">
        <v>136</v>
      </c>
      <c r="N65" s="86" t="s">
        <v>137</v>
      </c>
    </row>
    <row r="66" spans="2:20" ht="15.6" x14ac:dyDescent="0.3">
      <c r="B66" s="15" t="s">
        <v>138</v>
      </c>
      <c r="C66" s="13"/>
      <c r="D66" s="14"/>
      <c r="E66" s="14"/>
      <c r="F66" s="14"/>
      <c r="M66" s="86" t="s">
        <v>139</v>
      </c>
      <c r="N66" s="86" t="s">
        <v>140</v>
      </c>
    </row>
    <row r="67" spans="2:20" ht="15.6" x14ac:dyDescent="0.3">
      <c r="B67" s="15"/>
      <c r="C67" s="13"/>
      <c r="D67" s="14"/>
      <c r="E67" s="14"/>
      <c r="F67" s="14"/>
      <c r="M67" s="86" t="s">
        <v>141</v>
      </c>
      <c r="N67" s="86" t="s">
        <v>142</v>
      </c>
    </row>
    <row r="68" spans="2:20" ht="69" customHeight="1" x14ac:dyDescent="0.25">
      <c r="B68" s="109" t="s">
        <v>1263</v>
      </c>
      <c r="C68" s="101"/>
      <c r="D68" s="101"/>
      <c r="E68" s="101"/>
      <c r="F68" s="101"/>
      <c r="M68" s="86" t="s">
        <v>143</v>
      </c>
      <c r="N68" s="86" t="s">
        <v>144</v>
      </c>
    </row>
    <row r="69" spans="2:20" x14ac:dyDescent="0.25">
      <c r="B69" s="38"/>
      <c r="C69" s="38"/>
      <c r="D69" s="38"/>
      <c r="E69" s="38"/>
      <c r="F69" s="38"/>
      <c r="M69" s="86" t="s">
        <v>145</v>
      </c>
      <c r="N69" s="86" t="s">
        <v>146</v>
      </c>
    </row>
    <row r="70" spans="2:20" ht="45.75" customHeight="1" x14ac:dyDescent="0.25">
      <c r="B70" s="100" t="s">
        <v>1271</v>
      </c>
      <c r="C70" s="101"/>
      <c r="D70" s="101"/>
      <c r="E70" s="101"/>
      <c r="F70" s="101"/>
      <c r="M70" s="86" t="s">
        <v>147</v>
      </c>
      <c r="N70" s="86" t="s">
        <v>148</v>
      </c>
    </row>
    <row r="71" spans="2:20" x14ac:dyDescent="0.25">
      <c r="B71" s="110"/>
      <c r="C71" s="110"/>
      <c r="D71" s="110"/>
      <c r="E71" s="110"/>
      <c r="F71" s="110"/>
      <c r="M71" s="86" t="s">
        <v>149</v>
      </c>
      <c r="N71" s="86" t="s">
        <v>174</v>
      </c>
    </row>
    <row r="72" spans="2:20" s="36" customFormat="1" ht="46.5" customHeight="1" x14ac:dyDescent="0.25">
      <c r="B72" s="108" t="s">
        <v>1348</v>
      </c>
      <c r="C72" s="101"/>
      <c r="D72" s="101"/>
      <c r="E72" s="101"/>
      <c r="F72" s="101"/>
      <c r="H72" s="92"/>
      <c r="I72" s="92"/>
      <c r="J72" s="92"/>
      <c r="K72" s="92"/>
      <c r="L72" s="92"/>
      <c r="M72" s="86" t="s">
        <v>151</v>
      </c>
      <c r="N72" s="86" t="s">
        <v>152</v>
      </c>
      <c r="O72" s="92"/>
      <c r="P72" s="92"/>
      <c r="Q72" s="92"/>
      <c r="R72" s="92"/>
      <c r="S72" s="37"/>
      <c r="T72" s="37"/>
    </row>
    <row r="73" spans="2:20" x14ac:dyDescent="0.25">
      <c r="G73" s="2"/>
      <c r="M73" s="86" t="s">
        <v>153</v>
      </c>
      <c r="N73" s="86" t="s">
        <v>154</v>
      </c>
    </row>
    <row r="74" spans="2:20" ht="51.75" customHeight="1" x14ac:dyDescent="0.25">
      <c r="B74" s="102" t="str">
        <f>IF($I$4="TE", "* The difference between the two calculated totals is due to funding for the Isles of Scilly, which is determined seperately by the Secretary of State due to its unique circumstances", "")</f>
        <v>* The difference between the two calculated totals is due to funding for the Isles of Scilly, which is determined seperately by the Secretary of State due to its unique circumstances</v>
      </c>
      <c r="C74" s="102"/>
      <c r="D74" s="102"/>
      <c r="E74" s="102"/>
      <c r="F74" s="102"/>
      <c r="M74" s="86" t="s">
        <v>155</v>
      </c>
      <c r="N74" s="86" t="s">
        <v>156</v>
      </c>
    </row>
    <row r="75" spans="2:20" x14ac:dyDescent="0.25">
      <c r="M75" s="86" t="s">
        <v>157</v>
      </c>
      <c r="N75" s="86" t="s">
        <v>158</v>
      </c>
    </row>
    <row r="76" spans="2:20" x14ac:dyDescent="0.25">
      <c r="B76" s="16"/>
      <c r="C76" s="16"/>
      <c r="D76" s="16"/>
      <c r="E76" s="16"/>
      <c r="F76" s="16"/>
      <c r="M76" s="86" t="s">
        <v>159</v>
      </c>
      <c r="N76" s="86" t="s">
        <v>160</v>
      </c>
    </row>
    <row r="77" spans="2:20" x14ac:dyDescent="0.25">
      <c r="B77" s="16"/>
      <c r="C77" s="16"/>
      <c r="D77" s="16"/>
      <c r="E77" s="16"/>
      <c r="F77" s="16"/>
      <c r="M77" s="86" t="s">
        <v>161</v>
      </c>
      <c r="N77" s="86" t="s">
        <v>162</v>
      </c>
    </row>
    <row r="78" spans="2:20" ht="15" customHeight="1" x14ac:dyDescent="0.25">
      <c r="M78" s="86" t="s">
        <v>163</v>
      </c>
      <c r="N78" s="86" t="s">
        <v>164</v>
      </c>
    </row>
    <row r="79" spans="2:20" x14ac:dyDescent="0.25">
      <c r="M79" s="86" t="s">
        <v>165</v>
      </c>
      <c r="N79" s="86" t="s">
        <v>166</v>
      </c>
    </row>
    <row r="80" spans="2:20" x14ac:dyDescent="0.25">
      <c r="M80" s="86" t="s">
        <v>167</v>
      </c>
      <c r="N80" s="86" t="s">
        <v>168</v>
      </c>
    </row>
    <row r="81" spans="13:14" x14ac:dyDescent="0.25">
      <c r="M81" s="86" t="s">
        <v>169</v>
      </c>
      <c r="N81" s="86" t="s">
        <v>170</v>
      </c>
    </row>
    <row r="82" spans="13:14" x14ac:dyDescent="0.25">
      <c r="M82" s="86" t="s">
        <v>171</v>
      </c>
      <c r="N82" s="86" t="s">
        <v>172</v>
      </c>
    </row>
    <row r="83" spans="13:14" x14ac:dyDescent="0.25">
      <c r="M83" s="86" t="s">
        <v>173</v>
      </c>
      <c r="N83" s="86" t="s">
        <v>174</v>
      </c>
    </row>
    <row r="84" spans="13:14" x14ac:dyDescent="0.25">
      <c r="M84" s="86" t="s">
        <v>175</v>
      </c>
      <c r="N84" s="86" t="s">
        <v>176</v>
      </c>
    </row>
    <row r="85" spans="13:14" x14ac:dyDescent="0.25">
      <c r="M85" s="86" t="s">
        <v>177</v>
      </c>
      <c r="N85" s="86" t="s">
        <v>178</v>
      </c>
    </row>
    <row r="86" spans="13:14" x14ac:dyDescent="0.25">
      <c r="M86" s="86" t="s">
        <v>179</v>
      </c>
      <c r="N86" s="86" t="s">
        <v>180</v>
      </c>
    </row>
    <row r="87" spans="13:14" x14ac:dyDescent="0.25">
      <c r="M87" s="86" t="s">
        <v>181</v>
      </c>
      <c r="N87" s="86" t="s">
        <v>182</v>
      </c>
    </row>
    <row r="88" spans="13:14" x14ac:dyDescent="0.25">
      <c r="M88" s="86" t="s">
        <v>183</v>
      </c>
      <c r="N88" s="86" t="s">
        <v>184</v>
      </c>
    </row>
    <row r="89" spans="13:14" x14ac:dyDescent="0.25">
      <c r="M89" s="86" t="s">
        <v>185</v>
      </c>
      <c r="N89" s="86" t="s">
        <v>186</v>
      </c>
    </row>
    <row r="90" spans="13:14" x14ac:dyDescent="0.25">
      <c r="M90" s="86" t="s">
        <v>187</v>
      </c>
      <c r="N90" s="86" t="s">
        <v>188</v>
      </c>
    </row>
    <row r="91" spans="13:14" x14ac:dyDescent="0.25">
      <c r="M91" s="86" t="s">
        <v>189</v>
      </c>
      <c r="N91" s="86" t="s">
        <v>190</v>
      </c>
    </row>
    <row r="92" spans="13:14" x14ac:dyDescent="0.25">
      <c r="M92" s="86" t="s">
        <v>191</v>
      </c>
      <c r="N92" s="86" t="s">
        <v>192</v>
      </c>
    </row>
    <row r="93" spans="13:14" x14ac:dyDescent="0.25">
      <c r="M93" s="86" t="s">
        <v>193</v>
      </c>
      <c r="N93" s="86" t="s">
        <v>194</v>
      </c>
    </row>
    <row r="94" spans="13:14" x14ac:dyDescent="0.25">
      <c r="M94" s="86" t="s">
        <v>195</v>
      </c>
      <c r="N94" s="86" t="s">
        <v>196</v>
      </c>
    </row>
    <row r="95" spans="13:14" x14ac:dyDescent="0.25">
      <c r="M95" s="86" t="s">
        <v>197</v>
      </c>
      <c r="N95" s="86" t="s">
        <v>198</v>
      </c>
    </row>
    <row r="96" spans="13:14" x14ac:dyDescent="0.25">
      <c r="M96" s="86" t="s">
        <v>199</v>
      </c>
      <c r="N96" s="86" t="s">
        <v>200</v>
      </c>
    </row>
    <row r="97" spans="13:14" x14ac:dyDescent="0.25">
      <c r="M97" s="86" t="s">
        <v>201</v>
      </c>
      <c r="N97" s="86" t="s">
        <v>202</v>
      </c>
    </row>
    <row r="98" spans="13:14" x14ac:dyDescent="0.25">
      <c r="M98" s="86" t="s">
        <v>203</v>
      </c>
      <c r="N98" s="86" t="s">
        <v>204</v>
      </c>
    </row>
    <row r="99" spans="13:14" x14ac:dyDescent="0.25">
      <c r="M99" s="86" t="s">
        <v>205</v>
      </c>
      <c r="N99" s="86" t="s">
        <v>206</v>
      </c>
    </row>
    <row r="100" spans="13:14" x14ac:dyDescent="0.25">
      <c r="M100" s="86" t="s">
        <v>207</v>
      </c>
      <c r="N100" s="86" t="s">
        <v>208</v>
      </c>
    </row>
    <row r="101" spans="13:14" x14ac:dyDescent="0.25">
      <c r="M101" s="86" t="s">
        <v>209</v>
      </c>
      <c r="N101" s="86" t="s">
        <v>210</v>
      </c>
    </row>
    <row r="102" spans="13:14" x14ac:dyDescent="0.25">
      <c r="M102" s="86" t="s">
        <v>211</v>
      </c>
      <c r="N102" s="86" t="s">
        <v>212</v>
      </c>
    </row>
    <row r="103" spans="13:14" x14ac:dyDescent="0.25">
      <c r="M103" s="86" t="s">
        <v>213</v>
      </c>
      <c r="N103" s="86" t="s">
        <v>214</v>
      </c>
    </row>
    <row r="104" spans="13:14" x14ac:dyDescent="0.25">
      <c r="M104" s="86" t="s">
        <v>215</v>
      </c>
      <c r="N104" s="86" t="s">
        <v>216</v>
      </c>
    </row>
    <row r="105" spans="13:14" x14ac:dyDescent="0.25">
      <c r="M105" s="86" t="s">
        <v>217</v>
      </c>
      <c r="N105" s="86" t="s">
        <v>218</v>
      </c>
    </row>
    <row r="106" spans="13:14" x14ac:dyDescent="0.25">
      <c r="M106" s="86" t="s">
        <v>219</v>
      </c>
      <c r="N106" s="86" t="s">
        <v>220</v>
      </c>
    </row>
    <row r="107" spans="13:14" x14ac:dyDescent="0.25">
      <c r="M107" s="86" t="s">
        <v>221</v>
      </c>
      <c r="N107" s="86" t="s">
        <v>222</v>
      </c>
    </row>
    <row r="108" spans="13:14" x14ac:dyDescent="0.25">
      <c r="M108" s="86" t="s">
        <v>223</v>
      </c>
      <c r="N108" s="86" t="s">
        <v>224</v>
      </c>
    </row>
    <row r="109" spans="13:14" x14ac:dyDescent="0.25">
      <c r="M109" s="86" t="s">
        <v>225</v>
      </c>
      <c r="N109" s="86" t="s">
        <v>226</v>
      </c>
    </row>
    <row r="110" spans="13:14" x14ac:dyDescent="0.25">
      <c r="M110" s="86" t="s">
        <v>227</v>
      </c>
      <c r="N110" s="86" t="s">
        <v>228</v>
      </c>
    </row>
    <row r="111" spans="13:14" x14ac:dyDescent="0.25">
      <c r="M111" s="86" t="s">
        <v>229</v>
      </c>
      <c r="N111" s="86" t="s">
        <v>230</v>
      </c>
    </row>
    <row r="112" spans="13:14" x14ac:dyDescent="0.25">
      <c r="M112" s="86" t="s">
        <v>231</v>
      </c>
      <c r="N112" s="86" t="s">
        <v>232</v>
      </c>
    </row>
    <row r="113" spans="13:14" x14ac:dyDescent="0.25">
      <c r="M113" s="86" t="s">
        <v>233</v>
      </c>
      <c r="N113" s="86" t="s">
        <v>234</v>
      </c>
    </row>
    <row r="114" spans="13:14" x14ac:dyDescent="0.25">
      <c r="M114" s="86" t="s">
        <v>235</v>
      </c>
      <c r="N114" s="86" t="s">
        <v>236</v>
      </c>
    </row>
    <row r="115" spans="13:14" x14ac:dyDescent="0.25">
      <c r="M115" s="86" t="s">
        <v>237</v>
      </c>
      <c r="N115" s="86" t="s">
        <v>238</v>
      </c>
    </row>
    <row r="116" spans="13:14" x14ac:dyDescent="0.25">
      <c r="M116" s="86" t="s">
        <v>239</v>
      </c>
      <c r="N116" s="86" t="s">
        <v>240</v>
      </c>
    </row>
    <row r="117" spans="13:14" x14ac:dyDescent="0.25">
      <c r="M117" s="86" t="s">
        <v>241</v>
      </c>
      <c r="N117" s="86" t="s">
        <v>242</v>
      </c>
    </row>
    <row r="118" spans="13:14" x14ac:dyDescent="0.25">
      <c r="M118" s="86" t="s">
        <v>243</v>
      </c>
      <c r="N118" s="86" t="s">
        <v>244</v>
      </c>
    </row>
    <row r="119" spans="13:14" x14ac:dyDescent="0.25">
      <c r="M119" s="86" t="s">
        <v>245</v>
      </c>
      <c r="N119" s="86" t="s">
        <v>246</v>
      </c>
    </row>
    <row r="120" spans="13:14" x14ac:dyDescent="0.25">
      <c r="M120" s="86" t="s">
        <v>247</v>
      </c>
      <c r="N120" s="86" t="s">
        <v>248</v>
      </c>
    </row>
    <row r="121" spans="13:14" x14ac:dyDescent="0.25">
      <c r="M121" s="86" t="s">
        <v>249</v>
      </c>
      <c r="N121" s="86" t="s">
        <v>250</v>
      </c>
    </row>
    <row r="122" spans="13:14" x14ac:dyDescent="0.25">
      <c r="M122" s="86" t="s">
        <v>251</v>
      </c>
      <c r="N122" s="86" t="s">
        <v>252</v>
      </c>
    </row>
    <row r="123" spans="13:14" x14ac:dyDescent="0.25">
      <c r="M123" s="86" t="s">
        <v>253</v>
      </c>
      <c r="N123" s="86" t="s">
        <v>254</v>
      </c>
    </row>
    <row r="124" spans="13:14" x14ac:dyDescent="0.25">
      <c r="M124" s="86" t="s">
        <v>255</v>
      </c>
      <c r="N124" s="86" t="s">
        <v>256</v>
      </c>
    </row>
    <row r="125" spans="13:14" x14ac:dyDescent="0.25">
      <c r="M125" s="86" t="s">
        <v>257</v>
      </c>
      <c r="N125" s="86" t="s">
        <v>258</v>
      </c>
    </row>
    <row r="126" spans="13:14" x14ac:dyDescent="0.25">
      <c r="M126" s="86" t="s">
        <v>259</v>
      </c>
      <c r="N126" s="86" t="s">
        <v>260</v>
      </c>
    </row>
    <row r="127" spans="13:14" x14ac:dyDescent="0.25">
      <c r="M127" s="86" t="s">
        <v>261</v>
      </c>
      <c r="N127" s="86" t="s">
        <v>262</v>
      </c>
    </row>
    <row r="128" spans="13:14" x14ac:dyDescent="0.25">
      <c r="M128" s="86" t="s">
        <v>263</v>
      </c>
      <c r="N128" s="86" t="s">
        <v>264</v>
      </c>
    </row>
    <row r="129" spans="13:14" x14ac:dyDescent="0.25">
      <c r="M129" s="86" t="s">
        <v>265</v>
      </c>
      <c r="N129" s="86" t="s">
        <v>266</v>
      </c>
    </row>
    <row r="130" spans="13:14" x14ac:dyDescent="0.25">
      <c r="M130" s="86" t="s">
        <v>267</v>
      </c>
      <c r="N130" s="86" t="s">
        <v>268</v>
      </c>
    </row>
    <row r="131" spans="13:14" x14ac:dyDescent="0.25">
      <c r="M131" s="86" t="s">
        <v>269</v>
      </c>
      <c r="N131" s="86" t="s">
        <v>270</v>
      </c>
    </row>
    <row r="132" spans="13:14" x14ac:dyDescent="0.25">
      <c r="M132" s="86" t="s">
        <v>271</v>
      </c>
      <c r="N132" s="86" t="s">
        <v>272</v>
      </c>
    </row>
    <row r="133" spans="13:14" x14ac:dyDescent="0.25">
      <c r="M133" s="86" t="s">
        <v>273</v>
      </c>
      <c r="N133" s="86" t="s">
        <v>274</v>
      </c>
    </row>
    <row r="134" spans="13:14" x14ac:dyDescent="0.25">
      <c r="M134" s="86" t="s">
        <v>275</v>
      </c>
      <c r="N134" s="86" t="s">
        <v>276</v>
      </c>
    </row>
    <row r="135" spans="13:14" x14ac:dyDescent="0.25">
      <c r="M135" s="86" t="s">
        <v>277</v>
      </c>
      <c r="N135" s="86" t="s">
        <v>278</v>
      </c>
    </row>
    <row r="136" spans="13:14" x14ac:dyDescent="0.25">
      <c r="M136" s="86" t="s">
        <v>279</v>
      </c>
      <c r="N136" s="86" t="s">
        <v>280</v>
      </c>
    </row>
    <row r="137" spans="13:14" x14ac:dyDescent="0.25">
      <c r="M137" s="86" t="s">
        <v>281</v>
      </c>
      <c r="N137" s="86" t="s">
        <v>282</v>
      </c>
    </row>
    <row r="138" spans="13:14" x14ac:dyDescent="0.25">
      <c r="M138" s="86" t="s">
        <v>283</v>
      </c>
      <c r="N138" s="86" t="s">
        <v>284</v>
      </c>
    </row>
    <row r="139" spans="13:14" x14ac:dyDescent="0.25">
      <c r="M139" s="86" t="s">
        <v>285</v>
      </c>
      <c r="N139" s="86" t="s">
        <v>286</v>
      </c>
    </row>
    <row r="140" spans="13:14" x14ac:dyDescent="0.25">
      <c r="M140" s="86" t="s">
        <v>287</v>
      </c>
      <c r="N140" s="86" t="s">
        <v>288</v>
      </c>
    </row>
    <row r="141" spans="13:14" x14ac:dyDescent="0.25">
      <c r="M141" s="86" t="s">
        <v>289</v>
      </c>
      <c r="N141" s="86" t="s">
        <v>290</v>
      </c>
    </row>
    <row r="142" spans="13:14" x14ac:dyDescent="0.25">
      <c r="M142" s="86" t="s">
        <v>291</v>
      </c>
      <c r="N142" s="86" t="s">
        <v>292</v>
      </c>
    </row>
    <row r="143" spans="13:14" x14ac:dyDescent="0.25">
      <c r="M143" s="86" t="s">
        <v>293</v>
      </c>
      <c r="N143" s="86" t="s">
        <v>294</v>
      </c>
    </row>
    <row r="144" spans="13:14" x14ac:dyDescent="0.25">
      <c r="M144" s="86" t="s">
        <v>295</v>
      </c>
      <c r="N144" s="86" t="s">
        <v>296</v>
      </c>
    </row>
    <row r="145" spans="13:14" x14ac:dyDescent="0.25">
      <c r="M145" s="86" t="s">
        <v>297</v>
      </c>
      <c r="N145" s="86" t="s">
        <v>298</v>
      </c>
    </row>
    <row r="146" spans="13:14" x14ac:dyDescent="0.25">
      <c r="M146" s="86" t="s">
        <v>299</v>
      </c>
      <c r="N146" s="86" t="s">
        <v>300</v>
      </c>
    </row>
    <row r="147" spans="13:14" x14ac:dyDescent="0.25">
      <c r="M147" s="86" t="s">
        <v>301</v>
      </c>
      <c r="N147" s="86" t="s">
        <v>302</v>
      </c>
    </row>
    <row r="148" spans="13:14" x14ac:dyDescent="0.25">
      <c r="M148" s="86" t="s">
        <v>303</v>
      </c>
      <c r="N148" s="86" t="s">
        <v>304</v>
      </c>
    </row>
    <row r="149" spans="13:14" x14ac:dyDescent="0.25">
      <c r="M149" s="86" t="s">
        <v>305</v>
      </c>
      <c r="N149" s="86" t="s">
        <v>306</v>
      </c>
    </row>
    <row r="150" spans="13:14" x14ac:dyDescent="0.25">
      <c r="M150" s="86" t="s">
        <v>307</v>
      </c>
      <c r="N150" s="86" t="s">
        <v>308</v>
      </c>
    </row>
    <row r="151" spans="13:14" x14ac:dyDescent="0.25">
      <c r="M151" s="86" t="s">
        <v>309</v>
      </c>
      <c r="N151" s="86" t="s">
        <v>310</v>
      </c>
    </row>
    <row r="152" spans="13:14" x14ac:dyDescent="0.25">
      <c r="M152" s="86" t="s">
        <v>311</v>
      </c>
      <c r="N152" s="86" t="s">
        <v>312</v>
      </c>
    </row>
    <row r="153" spans="13:14" x14ac:dyDescent="0.25">
      <c r="M153" s="86" t="s">
        <v>313</v>
      </c>
      <c r="N153" s="86" t="s">
        <v>314</v>
      </c>
    </row>
    <row r="154" spans="13:14" x14ac:dyDescent="0.25">
      <c r="M154" s="86" t="s">
        <v>315</v>
      </c>
      <c r="N154" s="86" t="s">
        <v>316</v>
      </c>
    </row>
    <row r="155" spans="13:14" x14ac:dyDescent="0.25">
      <c r="M155" s="86" t="s">
        <v>317</v>
      </c>
      <c r="N155" s="86" t="s">
        <v>318</v>
      </c>
    </row>
    <row r="156" spans="13:14" x14ac:dyDescent="0.25">
      <c r="M156" s="86" t="s">
        <v>319</v>
      </c>
      <c r="N156" s="86" t="s">
        <v>320</v>
      </c>
    </row>
    <row r="157" spans="13:14" x14ac:dyDescent="0.25">
      <c r="M157" s="86" t="s">
        <v>321</v>
      </c>
      <c r="N157" s="86" t="s">
        <v>322</v>
      </c>
    </row>
    <row r="158" spans="13:14" x14ac:dyDescent="0.25">
      <c r="M158" s="86" t="s">
        <v>323</v>
      </c>
      <c r="N158" s="86" t="s">
        <v>324</v>
      </c>
    </row>
    <row r="159" spans="13:14" x14ac:dyDescent="0.25">
      <c r="M159" s="86" t="s">
        <v>325</v>
      </c>
      <c r="N159" s="86" t="s">
        <v>326</v>
      </c>
    </row>
    <row r="160" spans="13:14" x14ac:dyDescent="0.25">
      <c r="M160" s="86" t="s">
        <v>327</v>
      </c>
      <c r="N160" s="86" t="s">
        <v>328</v>
      </c>
    </row>
    <row r="161" spans="13:14" x14ac:dyDescent="0.25">
      <c r="M161" s="86" t="s">
        <v>329</v>
      </c>
      <c r="N161" s="86" t="s">
        <v>330</v>
      </c>
    </row>
    <row r="162" spans="13:14" x14ac:dyDescent="0.25">
      <c r="M162" s="86" t="s">
        <v>331</v>
      </c>
      <c r="N162" s="86" t="s">
        <v>332</v>
      </c>
    </row>
    <row r="163" spans="13:14" x14ac:dyDescent="0.25">
      <c r="M163" s="86" t="s">
        <v>333</v>
      </c>
      <c r="N163" s="86" t="s">
        <v>334</v>
      </c>
    </row>
    <row r="164" spans="13:14" x14ac:dyDescent="0.25">
      <c r="M164" s="86" t="s">
        <v>335</v>
      </c>
      <c r="N164" s="86" t="s">
        <v>336</v>
      </c>
    </row>
    <row r="165" spans="13:14" x14ac:dyDescent="0.25">
      <c r="M165" s="86" t="s">
        <v>337</v>
      </c>
      <c r="N165" s="86" t="s">
        <v>338</v>
      </c>
    </row>
    <row r="166" spans="13:14" x14ac:dyDescent="0.25">
      <c r="M166" s="86" t="s">
        <v>339</v>
      </c>
      <c r="N166" s="86" t="s">
        <v>340</v>
      </c>
    </row>
    <row r="167" spans="13:14" x14ac:dyDescent="0.25">
      <c r="M167" s="86" t="s">
        <v>341</v>
      </c>
      <c r="N167" s="86" t="s">
        <v>342</v>
      </c>
    </row>
    <row r="168" spans="13:14" x14ac:dyDescent="0.25">
      <c r="M168" s="86" t="s">
        <v>343</v>
      </c>
      <c r="N168" s="86" t="s">
        <v>344</v>
      </c>
    </row>
    <row r="169" spans="13:14" x14ac:dyDescent="0.25">
      <c r="M169" s="86" t="s">
        <v>345</v>
      </c>
      <c r="N169" s="86" t="s">
        <v>346</v>
      </c>
    </row>
    <row r="170" spans="13:14" x14ac:dyDescent="0.25">
      <c r="M170" s="86" t="s">
        <v>347</v>
      </c>
      <c r="N170" s="86" t="s">
        <v>348</v>
      </c>
    </row>
    <row r="171" spans="13:14" x14ac:dyDescent="0.25">
      <c r="M171" s="86" t="s">
        <v>349</v>
      </c>
      <c r="N171" s="86" t="s">
        <v>350</v>
      </c>
    </row>
    <row r="172" spans="13:14" x14ac:dyDescent="0.25">
      <c r="M172" s="86" t="s">
        <v>351</v>
      </c>
      <c r="N172" s="86" t="s">
        <v>352</v>
      </c>
    </row>
    <row r="173" spans="13:14" x14ac:dyDescent="0.25">
      <c r="M173" s="86" t="s">
        <v>353</v>
      </c>
      <c r="N173" s="86" t="s">
        <v>354</v>
      </c>
    </row>
    <row r="174" spans="13:14" x14ac:dyDescent="0.25">
      <c r="M174" s="86" t="s">
        <v>355</v>
      </c>
      <c r="N174" s="86" t="s">
        <v>356</v>
      </c>
    </row>
    <row r="175" spans="13:14" x14ac:dyDescent="0.25">
      <c r="M175" s="86" t="s">
        <v>357</v>
      </c>
      <c r="N175" s="86" t="s">
        <v>358</v>
      </c>
    </row>
    <row r="176" spans="13:14" x14ac:dyDescent="0.25">
      <c r="M176" s="86" t="s">
        <v>359</v>
      </c>
      <c r="N176" s="86" t="s">
        <v>360</v>
      </c>
    </row>
    <row r="177" spans="13:14" x14ac:dyDescent="0.25">
      <c r="M177" s="86" t="s">
        <v>361</v>
      </c>
      <c r="N177" s="86" t="s">
        <v>362</v>
      </c>
    </row>
    <row r="178" spans="13:14" x14ac:dyDescent="0.25">
      <c r="M178" s="86" t="s">
        <v>363</v>
      </c>
      <c r="N178" s="86" t="s">
        <v>364</v>
      </c>
    </row>
    <row r="179" spans="13:14" x14ac:dyDescent="0.25">
      <c r="M179" s="86" t="s">
        <v>365</v>
      </c>
      <c r="N179" s="86" t="s">
        <v>366</v>
      </c>
    </row>
    <row r="180" spans="13:14" x14ac:dyDescent="0.25">
      <c r="M180" s="86" t="s">
        <v>367</v>
      </c>
      <c r="N180" s="86" t="s">
        <v>368</v>
      </c>
    </row>
    <row r="181" spans="13:14" x14ac:dyDescent="0.25">
      <c r="M181" s="86" t="s">
        <v>369</v>
      </c>
      <c r="N181" s="86" t="s">
        <v>370</v>
      </c>
    </row>
    <row r="182" spans="13:14" x14ac:dyDescent="0.25">
      <c r="M182" s="86" t="s">
        <v>371</v>
      </c>
      <c r="N182" s="86" t="s">
        <v>372</v>
      </c>
    </row>
    <row r="183" spans="13:14" x14ac:dyDescent="0.25">
      <c r="M183" s="86" t="s">
        <v>373</v>
      </c>
      <c r="N183" s="86" t="s">
        <v>374</v>
      </c>
    </row>
    <row r="184" spans="13:14" x14ac:dyDescent="0.25">
      <c r="M184" s="86" t="s">
        <v>375</v>
      </c>
      <c r="N184" s="86" t="s">
        <v>376</v>
      </c>
    </row>
    <row r="185" spans="13:14" x14ac:dyDescent="0.25">
      <c r="M185" s="86" t="s">
        <v>377</v>
      </c>
      <c r="N185" s="86" t="s">
        <v>378</v>
      </c>
    </row>
    <row r="186" spans="13:14" x14ac:dyDescent="0.25">
      <c r="M186" s="86" t="s">
        <v>379</v>
      </c>
      <c r="N186" s="86" t="s">
        <v>380</v>
      </c>
    </row>
    <row r="187" spans="13:14" x14ac:dyDescent="0.25">
      <c r="M187" s="86" t="s">
        <v>381</v>
      </c>
      <c r="N187" s="86" t="s">
        <v>382</v>
      </c>
    </row>
    <row r="188" spans="13:14" x14ac:dyDescent="0.25">
      <c r="M188" s="86" t="s">
        <v>383</v>
      </c>
      <c r="N188" s="86" t="s">
        <v>384</v>
      </c>
    </row>
    <row r="189" spans="13:14" x14ac:dyDescent="0.25">
      <c r="M189" s="86" t="s">
        <v>385</v>
      </c>
      <c r="N189" s="86" t="s">
        <v>386</v>
      </c>
    </row>
    <row r="190" spans="13:14" x14ac:dyDescent="0.25">
      <c r="M190" s="86" t="s">
        <v>387</v>
      </c>
      <c r="N190" s="86" t="s">
        <v>388</v>
      </c>
    </row>
    <row r="191" spans="13:14" x14ac:dyDescent="0.25">
      <c r="M191" s="86" t="s">
        <v>389</v>
      </c>
      <c r="N191" s="86" t="s">
        <v>390</v>
      </c>
    </row>
    <row r="192" spans="13:14" x14ac:dyDescent="0.25">
      <c r="M192" s="86" t="s">
        <v>391</v>
      </c>
      <c r="N192" s="86" t="s">
        <v>392</v>
      </c>
    </row>
    <row r="193" spans="13:14" x14ac:dyDescent="0.25">
      <c r="M193" s="86" t="s">
        <v>393</v>
      </c>
      <c r="N193" s="86" t="s">
        <v>394</v>
      </c>
    </row>
    <row r="194" spans="13:14" x14ac:dyDescent="0.25">
      <c r="M194" s="86" t="s">
        <v>395</v>
      </c>
      <c r="N194" s="86" t="s">
        <v>396</v>
      </c>
    </row>
    <row r="195" spans="13:14" x14ac:dyDescent="0.25">
      <c r="M195" s="86" t="s">
        <v>397</v>
      </c>
      <c r="N195" s="86" t="s">
        <v>398</v>
      </c>
    </row>
    <row r="196" spans="13:14" x14ac:dyDescent="0.25">
      <c r="M196" s="86" t="s">
        <v>399</v>
      </c>
      <c r="N196" s="86" t="s">
        <v>400</v>
      </c>
    </row>
    <row r="197" spans="13:14" x14ac:dyDescent="0.25">
      <c r="M197" s="86" t="s">
        <v>401</v>
      </c>
      <c r="N197" s="86" t="s">
        <v>402</v>
      </c>
    </row>
    <row r="198" spans="13:14" x14ac:dyDescent="0.25">
      <c r="M198" s="86" t="s">
        <v>403</v>
      </c>
      <c r="N198" s="86" t="s">
        <v>404</v>
      </c>
    </row>
    <row r="199" spans="13:14" x14ac:dyDescent="0.25">
      <c r="M199" s="86" t="s">
        <v>405</v>
      </c>
      <c r="N199" s="86" t="s">
        <v>406</v>
      </c>
    </row>
    <row r="200" spans="13:14" x14ac:dyDescent="0.25">
      <c r="M200" s="86" t="s">
        <v>407</v>
      </c>
      <c r="N200" s="86" t="s">
        <v>408</v>
      </c>
    </row>
    <row r="201" spans="13:14" x14ac:dyDescent="0.25">
      <c r="M201" s="86" t="s">
        <v>409</v>
      </c>
      <c r="N201" s="86" t="s">
        <v>410</v>
      </c>
    </row>
    <row r="202" spans="13:14" x14ac:dyDescent="0.25">
      <c r="M202" s="86" t="s">
        <v>411</v>
      </c>
      <c r="N202" s="86" t="s">
        <v>412</v>
      </c>
    </row>
    <row r="203" spans="13:14" x14ac:dyDescent="0.25">
      <c r="M203" s="86" t="s">
        <v>413</v>
      </c>
      <c r="N203" s="86" t="s">
        <v>414</v>
      </c>
    </row>
    <row r="204" spans="13:14" x14ac:dyDescent="0.25">
      <c r="M204" s="86" t="s">
        <v>415</v>
      </c>
      <c r="N204" s="86" t="s">
        <v>416</v>
      </c>
    </row>
    <row r="205" spans="13:14" x14ac:dyDescent="0.25">
      <c r="M205" s="86" t="s">
        <v>417</v>
      </c>
      <c r="N205" s="86" t="s">
        <v>418</v>
      </c>
    </row>
    <row r="206" spans="13:14" x14ac:dyDescent="0.25">
      <c r="M206" s="86" t="s">
        <v>419</v>
      </c>
      <c r="N206" s="86" t="s">
        <v>420</v>
      </c>
    </row>
    <row r="207" spans="13:14" x14ac:dyDescent="0.25">
      <c r="M207" s="86" t="s">
        <v>421</v>
      </c>
      <c r="N207" s="86" t="s">
        <v>422</v>
      </c>
    </row>
    <row r="208" spans="13:14" x14ac:dyDescent="0.25">
      <c r="M208" s="86" t="s">
        <v>423</v>
      </c>
      <c r="N208" s="86" t="s">
        <v>424</v>
      </c>
    </row>
    <row r="209" spans="13:14" x14ac:dyDescent="0.25">
      <c r="M209" s="86" t="s">
        <v>425</v>
      </c>
      <c r="N209" s="86" t="s">
        <v>426</v>
      </c>
    </row>
    <row r="210" spans="13:14" x14ac:dyDescent="0.25">
      <c r="M210" s="86" t="s">
        <v>427</v>
      </c>
      <c r="N210" s="86" t="s">
        <v>428</v>
      </c>
    </row>
    <row r="211" spans="13:14" x14ac:dyDescent="0.25">
      <c r="M211" s="86" t="s">
        <v>429</v>
      </c>
      <c r="N211" s="86" t="s">
        <v>430</v>
      </c>
    </row>
    <row r="212" spans="13:14" x14ac:dyDescent="0.25">
      <c r="M212" s="86" t="s">
        <v>431</v>
      </c>
      <c r="N212" s="86" t="s">
        <v>432</v>
      </c>
    </row>
    <row r="213" spans="13:14" x14ac:dyDescent="0.25">
      <c r="M213" s="86" t="s">
        <v>433</v>
      </c>
      <c r="N213" s="86" t="s">
        <v>434</v>
      </c>
    </row>
    <row r="214" spans="13:14" x14ac:dyDescent="0.25">
      <c r="M214" s="86" t="s">
        <v>435</v>
      </c>
      <c r="N214" s="86" t="s">
        <v>436</v>
      </c>
    </row>
    <row r="215" spans="13:14" x14ac:dyDescent="0.25">
      <c r="M215" s="86" t="s">
        <v>437</v>
      </c>
      <c r="N215" s="86" t="s">
        <v>438</v>
      </c>
    </row>
    <row r="216" spans="13:14" x14ac:dyDescent="0.25">
      <c r="M216" s="86" t="s">
        <v>439</v>
      </c>
      <c r="N216" s="86" t="s">
        <v>440</v>
      </c>
    </row>
    <row r="217" spans="13:14" x14ac:dyDescent="0.25">
      <c r="M217" s="86" t="s">
        <v>441</v>
      </c>
      <c r="N217" s="86" t="s">
        <v>442</v>
      </c>
    </row>
    <row r="218" spans="13:14" x14ac:dyDescent="0.25">
      <c r="M218" s="86" t="s">
        <v>443</v>
      </c>
      <c r="N218" s="86" t="s">
        <v>444</v>
      </c>
    </row>
    <row r="219" spans="13:14" x14ac:dyDescent="0.25">
      <c r="M219" s="86" t="s">
        <v>445</v>
      </c>
      <c r="N219" s="86" t="s">
        <v>446</v>
      </c>
    </row>
    <row r="220" spans="13:14" x14ac:dyDescent="0.25">
      <c r="M220" s="86" t="s">
        <v>447</v>
      </c>
      <c r="N220" s="86" t="s">
        <v>448</v>
      </c>
    </row>
    <row r="221" spans="13:14" x14ac:dyDescent="0.25">
      <c r="M221" s="86" t="s">
        <v>449</v>
      </c>
      <c r="N221" s="86" t="s">
        <v>450</v>
      </c>
    </row>
    <row r="222" spans="13:14" x14ac:dyDescent="0.25">
      <c r="M222" s="86" t="s">
        <v>451</v>
      </c>
      <c r="N222" s="86" t="s">
        <v>452</v>
      </c>
    </row>
    <row r="223" spans="13:14" x14ac:dyDescent="0.25">
      <c r="M223" s="86" t="s">
        <v>453</v>
      </c>
      <c r="N223" s="86" t="s">
        <v>454</v>
      </c>
    </row>
    <row r="224" spans="13:14" x14ac:dyDescent="0.25">
      <c r="M224" s="86" t="s">
        <v>455</v>
      </c>
      <c r="N224" s="86" t="s">
        <v>456</v>
      </c>
    </row>
    <row r="225" spans="13:14" x14ac:dyDescent="0.25">
      <c r="M225" s="86" t="s">
        <v>457</v>
      </c>
      <c r="N225" s="86" t="s">
        <v>458</v>
      </c>
    </row>
    <row r="226" spans="13:14" x14ac:dyDescent="0.25">
      <c r="M226" s="86" t="s">
        <v>459</v>
      </c>
      <c r="N226" s="86" t="s">
        <v>460</v>
      </c>
    </row>
    <row r="227" spans="13:14" x14ac:dyDescent="0.25">
      <c r="M227" s="86" t="s">
        <v>461</v>
      </c>
      <c r="N227" s="86" t="s">
        <v>462</v>
      </c>
    </row>
    <row r="228" spans="13:14" x14ac:dyDescent="0.25">
      <c r="M228" s="86" t="s">
        <v>463</v>
      </c>
      <c r="N228" s="86" t="s">
        <v>464</v>
      </c>
    </row>
    <row r="229" spans="13:14" x14ac:dyDescent="0.25">
      <c r="M229" s="86" t="s">
        <v>465</v>
      </c>
      <c r="N229" s="86" t="s">
        <v>466</v>
      </c>
    </row>
    <row r="230" spans="13:14" x14ac:dyDescent="0.25">
      <c r="M230" s="86" t="s">
        <v>467</v>
      </c>
      <c r="N230" s="86" t="s">
        <v>468</v>
      </c>
    </row>
    <row r="231" spans="13:14" x14ac:dyDescent="0.25">
      <c r="M231" s="86" t="s">
        <v>469</v>
      </c>
      <c r="N231" s="86" t="s">
        <v>470</v>
      </c>
    </row>
    <row r="232" spans="13:14" x14ac:dyDescent="0.25">
      <c r="M232" s="86" t="s">
        <v>471</v>
      </c>
      <c r="N232" s="86" t="s">
        <v>472</v>
      </c>
    </row>
    <row r="233" spans="13:14" x14ac:dyDescent="0.25">
      <c r="M233" s="86" t="s">
        <v>473</v>
      </c>
      <c r="N233" s="86" t="s">
        <v>474</v>
      </c>
    </row>
    <row r="234" spans="13:14" x14ac:dyDescent="0.25">
      <c r="M234" s="86" t="s">
        <v>475</v>
      </c>
      <c r="N234" s="86" t="s">
        <v>476</v>
      </c>
    </row>
    <row r="235" spans="13:14" x14ac:dyDescent="0.25">
      <c r="M235" s="86" t="s">
        <v>477</v>
      </c>
      <c r="N235" s="86" t="s">
        <v>478</v>
      </c>
    </row>
    <row r="236" spans="13:14" x14ac:dyDescent="0.25">
      <c r="M236" s="86" t="s">
        <v>479</v>
      </c>
      <c r="N236" s="86" t="s">
        <v>480</v>
      </c>
    </row>
    <row r="237" spans="13:14" x14ac:dyDescent="0.25">
      <c r="M237" s="86" t="s">
        <v>481</v>
      </c>
      <c r="N237" s="86" t="s">
        <v>482</v>
      </c>
    </row>
    <row r="238" spans="13:14" x14ac:dyDescent="0.25">
      <c r="M238" s="86" t="s">
        <v>483</v>
      </c>
      <c r="N238" s="86" t="s">
        <v>484</v>
      </c>
    </row>
    <row r="239" spans="13:14" x14ac:dyDescent="0.25">
      <c r="M239" s="86" t="s">
        <v>485</v>
      </c>
      <c r="N239" s="86" t="s">
        <v>486</v>
      </c>
    </row>
    <row r="240" spans="13:14" x14ac:dyDescent="0.25">
      <c r="M240" s="86" t="s">
        <v>487</v>
      </c>
      <c r="N240" s="86" t="s">
        <v>488</v>
      </c>
    </row>
    <row r="241" spans="13:14" x14ac:dyDescent="0.25">
      <c r="M241" s="86" t="s">
        <v>489</v>
      </c>
      <c r="N241" s="86" t="s">
        <v>490</v>
      </c>
    </row>
    <row r="242" spans="13:14" x14ac:dyDescent="0.25">
      <c r="M242" s="86" t="s">
        <v>491</v>
      </c>
      <c r="N242" s="86" t="s">
        <v>492</v>
      </c>
    </row>
    <row r="243" spans="13:14" x14ac:dyDescent="0.25">
      <c r="M243" s="86" t="s">
        <v>493</v>
      </c>
      <c r="N243" s="86" t="s">
        <v>494</v>
      </c>
    </row>
    <row r="244" spans="13:14" x14ac:dyDescent="0.25">
      <c r="M244" s="86" t="s">
        <v>495</v>
      </c>
      <c r="N244" s="86" t="s">
        <v>496</v>
      </c>
    </row>
    <row r="245" spans="13:14" x14ac:dyDescent="0.25">
      <c r="M245" s="86" t="s">
        <v>497</v>
      </c>
      <c r="N245" s="86" t="s">
        <v>498</v>
      </c>
    </row>
    <row r="246" spans="13:14" x14ac:dyDescent="0.25">
      <c r="M246" s="86" t="s">
        <v>499</v>
      </c>
      <c r="N246" s="86" t="s">
        <v>500</v>
      </c>
    </row>
    <row r="247" spans="13:14" x14ac:dyDescent="0.25">
      <c r="M247" s="86" t="s">
        <v>501</v>
      </c>
      <c r="N247" s="86" t="s">
        <v>502</v>
      </c>
    </row>
    <row r="248" spans="13:14" x14ac:dyDescent="0.25">
      <c r="M248" s="86" t="s">
        <v>503</v>
      </c>
      <c r="N248" s="86" t="s">
        <v>504</v>
      </c>
    </row>
    <row r="249" spans="13:14" x14ac:dyDescent="0.25">
      <c r="M249" s="86" t="s">
        <v>505</v>
      </c>
      <c r="N249" s="86" t="s">
        <v>506</v>
      </c>
    </row>
    <row r="250" spans="13:14" x14ac:dyDescent="0.25">
      <c r="M250" s="86" t="s">
        <v>507</v>
      </c>
      <c r="N250" s="86" t="s">
        <v>508</v>
      </c>
    </row>
    <row r="251" spans="13:14" x14ac:dyDescent="0.25">
      <c r="M251" s="86" t="s">
        <v>509</v>
      </c>
      <c r="N251" s="86" t="s">
        <v>510</v>
      </c>
    </row>
    <row r="252" spans="13:14" x14ac:dyDescent="0.25">
      <c r="M252" s="86" t="s">
        <v>511</v>
      </c>
      <c r="N252" s="86" t="s">
        <v>512</v>
      </c>
    </row>
    <row r="253" spans="13:14" x14ac:dyDescent="0.25">
      <c r="M253" s="86" t="s">
        <v>513</v>
      </c>
      <c r="N253" s="86" t="s">
        <v>514</v>
      </c>
    </row>
    <row r="254" spans="13:14" x14ac:dyDescent="0.25">
      <c r="M254" s="86" t="s">
        <v>515</v>
      </c>
      <c r="N254" s="86" t="s">
        <v>516</v>
      </c>
    </row>
    <row r="255" spans="13:14" x14ac:dyDescent="0.25">
      <c r="M255" s="86" t="s">
        <v>517</v>
      </c>
      <c r="N255" s="86" t="s">
        <v>518</v>
      </c>
    </row>
    <row r="256" spans="13:14" x14ac:dyDescent="0.25">
      <c r="M256" s="86" t="s">
        <v>519</v>
      </c>
      <c r="N256" s="86" t="s">
        <v>520</v>
      </c>
    </row>
    <row r="257" spans="13:14" x14ac:dyDescent="0.25">
      <c r="M257" s="86" t="s">
        <v>521</v>
      </c>
      <c r="N257" s="86" t="s">
        <v>522</v>
      </c>
    </row>
    <row r="258" spans="13:14" x14ac:dyDescent="0.25">
      <c r="M258" s="86" t="s">
        <v>523</v>
      </c>
      <c r="N258" s="86" t="s">
        <v>524</v>
      </c>
    </row>
    <row r="259" spans="13:14" x14ac:dyDescent="0.25">
      <c r="M259" s="86" t="s">
        <v>525</v>
      </c>
      <c r="N259" s="86" t="s">
        <v>526</v>
      </c>
    </row>
    <row r="260" spans="13:14" x14ac:dyDescent="0.25">
      <c r="M260" s="86" t="s">
        <v>527</v>
      </c>
      <c r="N260" s="86" t="s">
        <v>528</v>
      </c>
    </row>
    <row r="261" spans="13:14" x14ac:dyDescent="0.25">
      <c r="M261" s="86" t="s">
        <v>529</v>
      </c>
      <c r="N261" s="86" t="s">
        <v>530</v>
      </c>
    </row>
    <row r="262" spans="13:14" x14ac:dyDescent="0.25">
      <c r="M262" s="86" t="s">
        <v>531</v>
      </c>
      <c r="N262" s="86" t="s">
        <v>532</v>
      </c>
    </row>
    <row r="263" spans="13:14" x14ac:dyDescent="0.25">
      <c r="M263" s="86" t="s">
        <v>533</v>
      </c>
      <c r="N263" s="86" t="s">
        <v>534</v>
      </c>
    </row>
    <row r="264" spans="13:14" x14ac:dyDescent="0.25">
      <c r="M264" s="86" t="s">
        <v>535</v>
      </c>
      <c r="N264" s="86" t="s">
        <v>536</v>
      </c>
    </row>
    <row r="265" spans="13:14" x14ac:dyDescent="0.25">
      <c r="M265" s="86" t="s">
        <v>537</v>
      </c>
      <c r="N265" s="86" t="s">
        <v>538</v>
      </c>
    </row>
    <row r="266" spans="13:14" x14ac:dyDescent="0.25">
      <c r="M266" s="86" t="s">
        <v>539</v>
      </c>
      <c r="N266" s="86" t="s">
        <v>540</v>
      </c>
    </row>
    <row r="267" spans="13:14" x14ac:dyDescent="0.25">
      <c r="M267" s="86" t="s">
        <v>541</v>
      </c>
      <c r="N267" s="86" t="s">
        <v>542</v>
      </c>
    </row>
    <row r="268" spans="13:14" x14ac:dyDescent="0.25">
      <c r="M268" s="86" t="s">
        <v>543</v>
      </c>
      <c r="N268" s="86" t="s">
        <v>544</v>
      </c>
    </row>
    <row r="269" spans="13:14" x14ac:dyDescent="0.25">
      <c r="M269" s="86" t="s">
        <v>545</v>
      </c>
      <c r="N269" s="86" t="s">
        <v>546</v>
      </c>
    </row>
    <row r="270" spans="13:14" x14ac:dyDescent="0.25">
      <c r="M270" s="86" t="s">
        <v>547</v>
      </c>
      <c r="N270" s="86" t="s">
        <v>548</v>
      </c>
    </row>
    <row r="271" spans="13:14" x14ac:dyDescent="0.25">
      <c r="M271" s="86" t="s">
        <v>549</v>
      </c>
      <c r="N271" s="86" t="s">
        <v>550</v>
      </c>
    </row>
    <row r="272" spans="13:14" x14ac:dyDescent="0.25">
      <c r="M272" s="86" t="s">
        <v>551</v>
      </c>
      <c r="N272" s="86" t="s">
        <v>552</v>
      </c>
    </row>
    <row r="273" spans="13:14" x14ac:dyDescent="0.25">
      <c r="M273" s="86" t="s">
        <v>553</v>
      </c>
      <c r="N273" s="86" t="s">
        <v>554</v>
      </c>
    </row>
    <row r="274" spans="13:14" x14ac:dyDescent="0.25">
      <c r="M274" s="86" t="s">
        <v>555</v>
      </c>
      <c r="N274" s="86" t="s">
        <v>556</v>
      </c>
    </row>
    <row r="275" spans="13:14" x14ac:dyDescent="0.25">
      <c r="M275" s="86" t="s">
        <v>557</v>
      </c>
      <c r="N275" s="86" t="s">
        <v>558</v>
      </c>
    </row>
    <row r="276" spans="13:14" x14ac:dyDescent="0.25">
      <c r="M276" s="86" t="s">
        <v>559</v>
      </c>
      <c r="N276" s="86" t="s">
        <v>560</v>
      </c>
    </row>
    <row r="277" spans="13:14" x14ac:dyDescent="0.25">
      <c r="M277" s="86" t="s">
        <v>561</v>
      </c>
      <c r="N277" s="86" t="s">
        <v>562</v>
      </c>
    </row>
    <row r="278" spans="13:14" x14ac:dyDescent="0.25">
      <c r="M278" s="86" t="s">
        <v>563</v>
      </c>
      <c r="N278" s="86" t="s">
        <v>564</v>
      </c>
    </row>
    <row r="279" spans="13:14" x14ac:dyDescent="0.25">
      <c r="M279" s="86" t="s">
        <v>565</v>
      </c>
      <c r="N279" s="86" t="s">
        <v>566</v>
      </c>
    </row>
    <row r="280" spans="13:14" x14ac:dyDescent="0.25">
      <c r="M280" s="86" t="s">
        <v>567</v>
      </c>
      <c r="N280" s="86" t="s">
        <v>568</v>
      </c>
    </row>
    <row r="281" spans="13:14" x14ac:dyDescent="0.25">
      <c r="M281" s="86" t="s">
        <v>569</v>
      </c>
      <c r="N281" s="86" t="s">
        <v>570</v>
      </c>
    </row>
    <row r="282" spans="13:14" x14ac:dyDescent="0.25">
      <c r="M282" s="86" t="s">
        <v>571</v>
      </c>
      <c r="N282" s="86" t="s">
        <v>572</v>
      </c>
    </row>
    <row r="283" spans="13:14" x14ac:dyDescent="0.25">
      <c r="M283" s="86" t="s">
        <v>573</v>
      </c>
      <c r="N283" s="86" t="s">
        <v>574</v>
      </c>
    </row>
    <row r="284" spans="13:14" x14ac:dyDescent="0.25">
      <c r="M284" s="86" t="s">
        <v>575</v>
      </c>
      <c r="N284" s="86" t="s">
        <v>576</v>
      </c>
    </row>
    <row r="285" spans="13:14" x14ac:dyDescent="0.25">
      <c r="M285" s="86" t="s">
        <v>577</v>
      </c>
      <c r="N285" s="86" t="s">
        <v>578</v>
      </c>
    </row>
    <row r="286" spans="13:14" x14ac:dyDescent="0.25">
      <c r="M286" s="86" t="s">
        <v>579</v>
      </c>
      <c r="N286" s="86" t="s">
        <v>580</v>
      </c>
    </row>
    <row r="287" spans="13:14" x14ac:dyDescent="0.25">
      <c r="M287" s="86" t="s">
        <v>581</v>
      </c>
      <c r="N287" s="86" t="s">
        <v>582</v>
      </c>
    </row>
    <row r="288" spans="13:14" x14ac:dyDescent="0.25">
      <c r="M288" s="86" t="s">
        <v>583</v>
      </c>
      <c r="N288" s="86" t="s">
        <v>584</v>
      </c>
    </row>
    <row r="289" spans="13:14" x14ac:dyDescent="0.25">
      <c r="M289" s="86" t="s">
        <v>585</v>
      </c>
      <c r="N289" s="86" t="s">
        <v>586</v>
      </c>
    </row>
    <row r="290" spans="13:14" x14ac:dyDescent="0.25">
      <c r="M290" s="86" t="s">
        <v>587</v>
      </c>
      <c r="N290" s="86" t="s">
        <v>588</v>
      </c>
    </row>
    <row r="291" spans="13:14" x14ac:dyDescent="0.25">
      <c r="M291" s="86" t="s">
        <v>589</v>
      </c>
      <c r="N291" s="86" t="s">
        <v>590</v>
      </c>
    </row>
    <row r="292" spans="13:14" x14ac:dyDescent="0.25">
      <c r="M292" s="86" t="s">
        <v>591</v>
      </c>
      <c r="N292" s="86" t="s">
        <v>592</v>
      </c>
    </row>
    <row r="293" spans="13:14" x14ac:dyDescent="0.25">
      <c r="M293" s="86" t="s">
        <v>593</v>
      </c>
      <c r="N293" s="86" t="s">
        <v>594</v>
      </c>
    </row>
    <row r="294" spans="13:14" x14ac:dyDescent="0.25">
      <c r="M294" s="86" t="s">
        <v>595</v>
      </c>
      <c r="N294" s="86" t="s">
        <v>596</v>
      </c>
    </row>
    <row r="295" spans="13:14" x14ac:dyDescent="0.25">
      <c r="M295" s="86" t="s">
        <v>597</v>
      </c>
      <c r="N295" s="86" t="s">
        <v>598</v>
      </c>
    </row>
    <row r="296" spans="13:14" x14ac:dyDescent="0.25">
      <c r="M296" s="86" t="s">
        <v>599</v>
      </c>
      <c r="N296" s="86" t="s">
        <v>600</v>
      </c>
    </row>
    <row r="297" spans="13:14" x14ac:dyDescent="0.25">
      <c r="M297" s="86" t="s">
        <v>601</v>
      </c>
      <c r="N297" s="86" t="s">
        <v>602</v>
      </c>
    </row>
    <row r="298" spans="13:14" x14ac:dyDescent="0.25">
      <c r="M298" s="86" t="s">
        <v>603</v>
      </c>
      <c r="N298" s="86" t="s">
        <v>604</v>
      </c>
    </row>
    <row r="299" spans="13:14" x14ac:dyDescent="0.25">
      <c r="M299" s="86" t="s">
        <v>605</v>
      </c>
      <c r="N299" s="86" t="s">
        <v>606</v>
      </c>
    </row>
    <row r="300" spans="13:14" x14ac:dyDescent="0.25">
      <c r="M300" s="86" t="s">
        <v>607</v>
      </c>
      <c r="N300" s="86" t="s">
        <v>608</v>
      </c>
    </row>
    <row r="301" spans="13:14" x14ac:dyDescent="0.25">
      <c r="M301" s="86" t="s">
        <v>609</v>
      </c>
      <c r="N301" s="86" t="s">
        <v>610</v>
      </c>
    </row>
    <row r="302" spans="13:14" x14ac:dyDescent="0.25">
      <c r="M302" s="86" t="s">
        <v>611</v>
      </c>
      <c r="N302" s="86" t="s">
        <v>612</v>
      </c>
    </row>
    <row r="303" spans="13:14" x14ac:dyDescent="0.25">
      <c r="M303" s="86" t="s">
        <v>613</v>
      </c>
      <c r="N303" s="86" t="s">
        <v>614</v>
      </c>
    </row>
    <row r="304" spans="13:14" x14ac:dyDescent="0.25">
      <c r="M304" s="86" t="s">
        <v>615</v>
      </c>
      <c r="N304" s="86" t="s">
        <v>616</v>
      </c>
    </row>
    <row r="305" spans="13:14" x14ac:dyDescent="0.25">
      <c r="M305" s="86" t="s">
        <v>617</v>
      </c>
      <c r="N305" s="86" t="s">
        <v>618</v>
      </c>
    </row>
    <row r="306" spans="13:14" x14ac:dyDescent="0.25">
      <c r="M306" s="86" t="s">
        <v>619</v>
      </c>
      <c r="N306" s="86" t="s">
        <v>620</v>
      </c>
    </row>
    <row r="307" spans="13:14" x14ac:dyDescent="0.25">
      <c r="M307" s="86" t="s">
        <v>621</v>
      </c>
      <c r="N307" s="86" t="s">
        <v>622</v>
      </c>
    </row>
    <row r="308" spans="13:14" x14ac:dyDescent="0.25">
      <c r="M308" s="86" t="s">
        <v>623</v>
      </c>
      <c r="N308" s="86" t="s">
        <v>624</v>
      </c>
    </row>
    <row r="309" spans="13:14" x14ac:dyDescent="0.25">
      <c r="M309" s="86" t="s">
        <v>625</v>
      </c>
      <c r="N309" s="86" t="s">
        <v>626</v>
      </c>
    </row>
    <row r="310" spans="13:14" x14ac:dyDescent="0.25">
      <c r="M310" s="86" t="s">
        <v>627</v>
      </c>
      <c r="N310" s="86" t="s">
        <v>628</v>
      </c>
    </row>
    <row r="311" spans="13:14" x14ac:dyDescent="0.25">
      <c r="M311" s="86" t="s">
        <v>629</v>
      </c>
      <c r="N311" s="86" t="s">
        <v>630</v>
      </c>
    </row>
    <row r="312" spans="13:14" x14ac:dyDescent="0.25">
      <c r="M312" s="86" t="s">
        <v>631</v>
      </c>
      <c r="N312" s="86" t="s">
        <v>632</v>
      </c>
    </row>
    <row r="313" spans="13:14" x14ac:dyDescent="0.25">
      <c r="M313" s="86" t="s">
        <v>633</v>
      </c>
      <c r="N313" s="86" t="s">
        <v>634</v>
      </c>
    </row>
    <row r="314" spans="13:14" x14ac:dyDescent="0.25">
      <c r="M314" s="86" t="s">
        <v>635</v>
      </c>
      <c r="N314" s="86" t="s">
        <v>636</v>
      </c>
    </row>
    <row r="315" spans="13:14" x14ac:dyDescent="0.25">
      <c r="M315" s="86" t="s">
        <v>637</v>
      </c>
      <c r="N315" s="86" t="s">
        <v>638</v>
      </c>
    </row>
    <row r="316" spans="13:14" x14ac:dyDescent="0.25">
      <c r="M316" s="86" t="s">
        <v>639</v>
      </c>
      <c r="N316" s="86" t="s">
        <v>640</v>
      </c>
    </row>
    <row r="317" spans="13:14" x14ac:dyDescent="0.25">
      <c r="M317" s="86" t="s">
        <v>641</v>
      </c>
      <c r="N317" s="86" t="s">
        <v>642</v>
      </c>
    </row>
    <row r="318" spans="13:14" x14ac:dyDescent="0.25">
      <c r="M318" s="86" t="s">
        <v>643</v>
      </c>
      <c r="N318" s="86" t="s">
        <v>644</v>
      </c>
    </row>
    <row r="319" spans="13:14" x14ac:dyDescent="0.25">
      <c r="M319" s="86" t="s">
        <v>645</v>
      </c>
      <c r="N319" s="86" t="s">
        <v>646</v>
      </c>
    </row>
    <row r="320" spans="13:14" x14ac:dyDescent="0.25">
      <c r="M320" s="86" t="s">
        <v>647</v>
      </c>
      <c r="N320" s="86" t="s">
        <v>648</v>
      </c>
    </row>
    <row r="321" spans="13:14" x14ac:dyDescent="0.25">
      <c r="M321" s="86" t="s">
        <v>649</v>
      </c>
      <c r="N321" s="86" t="s">
        <v>650</v>
      </c>
    </row>
    <row r="322" spans="13:14" x14ac:dyDescent="0.25">
      <c r="M322" s="86" t="s">
        <v>651</v>
      </c>
      <c r="N322" s="86" t="s">
        <v>652</v>
      </c>
    </row>
    <row r="323" spans="13:14" x14ac:dyDescent="0.25">
      <c r="M323" s="86" t="s">
        <v>653</v>
      </c>
      <c r="N323" s="86" t="s">
        <v>654</v>
      </c>
    </row>
    <row r="324" spans="13:14" x14ac:dyDescent="0.25">
      <c r="M324" s="86" t="s">
        <v>655</v>
      </c>
      <c r="N324" s="86" t="s">
        <v>656</v>
      </c>
    </row>
    <row r="325" spans="13:14" x14ac:dyDescent="0.25">
      <c r="M325" s="86" t="s">
        <v>657</v>
      </c>
      <c r="N325" s="86" t="s">
        <v>658</v>
      </c>
    </row>
    <row r="326" spans="13:14" x14ac:dyDescent="0.25">
      <c r="M326" s="86" t="s">
        <v>659</v>
      </c>
      <c r="N326" s="86" t="s">
        <v>660</v>
      </c>
    </row>
    <row r="327" spans="13:14" x14ac:dyDescent="0.25">
      <c r="M327" s="86" t="s">
        <v>661</v>
      </c>
      <c r="N327" s="86" t="s">
        <v>662</v>
      </c>
    </row>
    <row r="328" spans="13:14" x14ac:dyDescent="0.25">
      <c r="M328" s="86" t="s">
        <v>663</v>
      </c>
      <c r="N328" s="86" t="s">
        <v>664</v>
      </c>
    </row>
    <row r="329" spans="13:14" x14ac:dyDescent="0.25">
      <c r="M329" s="86" t="s">
        <v>665</v>
      </c>
      <c r="N329" s="86" t="s">
        <v>666</v>
      </c>
    </row>
    <row r="330" spans="13:14" x14ac:dyDescent="0.25">
      <c r="M330" s="86" t="s">
        <v>667</v>
      </c>
      <c r="N330" s="86" t="s">
        <v>668</v>
      </c>
    </row>
    <row r="331" spans="13:14" x14ac:dyDescent="0.25">
      <c r="M331" s="86" t="s">
        <v>669</v>
      </c>
      <c r="N331" s="86" t="s">
        <v>670</v>
      </c>
    </row>
    <row r="332" spans="13:14" x14ac:dyDescent="0.25">
      <c r="M332" s="86" t="s">
        <v>671</v>
      </c>
      <c r="N332" s="86" t="s">
        <v>672</v>
      </c>
    </row>
    <row r="333" spans="13:14" x14ac:dyDescent="0.25">
      <c r="M333" s="86" t="s">
        <v>673</v>
      </c>
      <c r="N333" s="86" t="s">
        <v>674</v>
      </c>
    </row>
    <row r="334" spans="13:14" x14ac:dyDescent="0.25">
      <c r="M334" s="86" t="s">
        <v>675</v>
      </c>
      <c r="N334" s="86" t="s">
        <v>676</v>
      </c>
    </row>
    <row r="335" spans="13:14" x14ac:dyDescent="0.25">
      <c r="M335" s="86" t="s">
        <v>677</v>
      </c>
      <c r="N335" s="86" t="s">
        <v>678</v>
      </c>
    </row>
    <row r="336" spans="13:14" x14ac:dyDescent="0.25">
      <c r="M336" s="86" t="s">
        <v>679</v>
      </c>
      <c r="N336" s="86" t="s">
        <v>680</v>
      </c>
    </row>
    <row r="337" spans="13:14" x14ac:dyDescent="0.25">
      <c r="M337" s="86" t="s">
        <v>681</v>
      </c>
      <c r="N337" s="86" t="s">
        <v>682</v>
      </c>
    </row>
    <row r="338" spans="13:14" x14ac:dyDescent="0.25">
      <c r="M338" s="86" t="s">
        <v>683</v>
      </c>
      <c r="N338" s="86" t="s">
        <v>684</v>
      </c>
    </row>
    <row r="339" spans="13:14" x14ac:dyDescent="0.25">
      <c r="M339" s="86" t="s">
        <v>685</v>
      </c>
      <c r="N339" s="86" t="s">
        <v>686</v>
      </c>
    </row>
    <row r="340" spans="13:14" x14ac:dyDescent="0.25">
      <c r="M340" s="86" t="s">
        <v>687</v>
      </c>
      <c r="N340" s="86" t="s">
        <v>688</v>
      </c>
    </row>
    <row r="341" spans="13:14" x14ac:dyDescent="0.25">
      <c r="M341" s="86" t="s">
        <v>689</v>
      </c>
      <c r="N341" s="86" t="s">
        <v>690</v>
      </c>
    </row>
    <row r="342" spans="13:14" x14ac:dyDescent="0.25">
      <c r="M342" s="86" t="s">
        <v>691</v>
      </c>
      <c r="N342" s="86" t="s">
        <v>692</v>
      </c>
    </row>
    <row r="343" spans="13:14" x14ac:dyDescent="0.25">
      <c r="M343" s="86" t="s">
        <v>693</v>
      </c>
      <c r="N343" s="86" t="s">
        <v>694</v>
      </c>
    </row>
    <row r="344" spans="13:14" x14ac:dyDescent="0.25">
      <c r="M344" s="86" t="s">
        <v>695</v>
      </c>
      <c r="N344" s="86" t="s">
        <v>696</v>
      </c>
    </row>
    <row r="345" spans="13:14" x14ac:dyDescent="0.25">
      <c r="M345" s="86" t="s">
        <v>697</v>
      </c>
      <c r="N345" s="86" t="s">
        <v>698</v>
      </c>
    </row>
    <row r="346" spans="13:14" x14ac:dyDescent="0.25">
      <c r="M346" s="86" t="s">
        <v>699</v>
      </c>
      <c r="N346" s="86" t="s">
        <v>700</v>
      </c>
    </row>
    <row r="347" spans="13:14" x14ac:dyDescent="0.25">
      <c r="M347" s="86" t="s">
        <v>701</v>
      </c>
      <c r="N347" s="86" t="s">
        <v>702</v>
      </c>
    </row>
    <row r="348" spans="13:14" x14ac:dyDescent="0.25">
      <c r="M348" s="86" t="s">
        <v>703</v>
      </c>
      <c r="N348" s="86" t="s">
        <v>704</v>
      </c>
    </row>
    <row r="349" spans="13:14" x14ac:dyDescent="0.25">
      <c r="M349" s="86" t="s">
        <v>705</v>
      </c>
      <c r="N349" s="86" t="s">
        <v>706</v>
      </c>
    </row>
    <row r="350" spans="13:14" x14ac:dyDescent="0.25">
      <c r="M350" s="86" t="s">
        <v>707</v>
      </c>
      <c r="N350" s="86" t="s">
        <v>708</v>
      </c>
    </row>
    <row r="351" spans="13:14" x14ac:dyDescent="0.25">
      <c r="M351" s="86" t="s">
        <v>709</v>
      </c>
      <c r="N351" s="86" t="s">
        <v>710</v>
      </c>
    </row>
    <row r="352" spans="13:14" x14ac:dyDescent="0.25">
      <c r="M352" s="86" t="s">
        <v>711</v>
      </c>
      <c r="N352" s="86" t="s">
        <v>712</v>
      </c>
    </row>
    <row r="353" spans="13:14" x14ac:dyDescent="0.25">
      <c r="M353" s="86" t="s">
        <v>713</v>
      </c>
      <c r="N353" s="86" t="s">
        <v>714</v>
      </c>
    </row>
    <row r="354" spans="13:14" x14ac:dyDescent="0.25">
      <c r="M354" s="86" t="s">
        <v>715</v>
      </c>
      <c r="N354" s="86" t="s">
        <v>716</v>
      </c>
    </row>
    <row r="355" spans="13:14" x14ac:dyDescent="0.25">
      <c r="M355" s="86" t="s">
        <v>717</v>
      </c>
      <c r="N355" s="86" t="s">
        <v>718</v>
      </c>
    </row>
    <row r="356" spans="13:14" x14ac:dyDescent="0.25">
      <c r="M356" s="86" t="s">
        <v>719</v>
      </c>
      <c r="N356" s="86" t="s">
        <v>720</v>
      </c>
    </row>
    <row r="357" spans="13:14" x14ac:dyDescent="0.25">
      <c r="M357" s="86" t="s">
        <v>721</v>
      </c>
      <c r="N357" s="86" t="s">
        <v>722</v>
      </c>
    </row>
    <row r="358" spans="13:14" x14ac:dyDescent="0.25">
      <c r="M358" s="86" t="s">
        <v>723</v>
      </c>
      <c r="N358" s="86" t="s">
        <v>724</v>
      </c>
    </row>
    <row r="359" spans="13:14" x14ac:dyDescent="0.25">
      <c r="M359" s="86" t="s">
        <v>725</v>
      </c>
      <c r="N359" s="86" t="s">
        <v>726</v>
      </c>
    </row>
    <row r="360" spans="13:14" x14ac:dyDescent="0.25">
      <c r="M360" s="86" t="s">
        <v>727</v>
      </c>
      <c r="N360" s="86" t="s">
        <v>728</v>
      </c>
    </row>
    <row r="361" spans="13:14" x14ac:dyDescent="0.25">
      <c r="M361" s="86" t="s">
        <v>729</v>
      </c>
      <c r="N361" s="86" t="s">
        <v>730</v>
      </c>
    </row>
    <row r="362" spans="13:14" x14ac:dyDescent="0.25">
      <c r="M362" s="86" t="s">
        <v>731</v>
      </c>
      <c r="N362" s="86" t="s">
        <v>732</v>
      </c>
    </row>
    <row r="363" spans="13:14" x14ac:dyDescent="0.25">
      <c r="M363" s="86" t="s">
        <v>733</v>
      </c>
      <c r="N363" s="86" t="s">
        <v>734</v>
      </c>
    </row>
    <row r="364" spans="13:14" x14ac:dyDescent="0.25">
      <c r="M364" s="86" t="s">
        <v>735</v>
      </c>
      <c r="N364" s="86" t="s">
        <v>736</v>
      </c>
    </row>
    <row r="365" spans="13:14" x14ac:dyDescent="0.25">
      <c r="M365" s="86" t="s">
        <v>737</v>
      </c>
      <c r="N365" s="86" t="s">
        <v>738</v>
      </c>
    </row>
    <row r="366" spans="13:14" x14ac:dyDescent="0.25">
      <c r="M366" s="86" t="s">
        <v>739</v>
      </c>
      <c r="N366" s="86" t="s">
        <v>740</v>
      </c>
    </row>
    <row r="367" spans="13:14" x14ac:dyDescent="0.25">
      <c r="M367" s="86" t="s">
        <v>741</v>
      </c>
      <c r="N367" s="86" t="s">
        <v>742</v>
      </c>
    </row>
    <row r="368" spans="13:14" x14ac:dyDescent="0.25">
      <c r="M368" s="86" t="s">
        <v>743</v>
      </c>
      <c r="N368" s="86" t="s">
        <v>744</v>
      </c>
    </row>
    <row r="369" spans="13:14" x14ac:dyDescent="0.25">
      <c r="M369" s="86" t="s">
        <v>745</v>
      </c>
      <c r="N369" s="86" t="s">
        <v>746</v>
      </c>
    </row>
    <row r="370" spans="13:14" x14ac:dyDescent="0.25">
      <c r="M370" s="86" t="s">
        <v>747</v>
      </c>
      <c r="N370" s="86" t="s">
        <v>748</v>
      </c>
    </row>
    <row r="371" spans="13:14" x14ac:dyDescent="0.25">
      <c r="M371" s="86" t="s">
        <v>749</v>
      </c>
      <c r="N371" s="86" t="s">
        <v>750</v>
      </c>
    </row>
    <row r="372" spans="13:14" x14ac:dyDescent="0.25">
      <c r="M372" s="86" t="s">
        <v>751</v>
      </c>
      <c r="N372" s="86" t="s">
        <v>752</v>
      </c>
    </row>
    <row r="373" spans="13:14" x14ac:dyDescent="0.25">
      <c r="M373" s="86" t="s">
        <v>753</v>
      </c>
      <c r="N373" s="86" t="s">
        <v>754</v>
      </c>
    </row>
    <row r="374" spans="13:14" x14ac:dyDescent="0.25">
      <c r="M374" s="86" t="s">
        <v>755</v>
      </c>
      <c r="N374" s="86" t="s">
        <v>756</v>
      </c>
    </row>
    <row r="375" spans="13:14" x14ac:dyDescent="0.25">
      <c r="M375" s="86" t="s">
        <v>757</v>
      </c>
      <c r="N375" s="86" t="s">
        <v>758</v>
      </c>
    </row>
    <row r="376" spans="13:14" x14ac:dyDescent="0.25">
      <c r="M376" s="86" t="s">
        <v>759</v>
      </c>
      <c r="N376" s="86" t="s">
        <v>760</v>
      </c>
    </row>
    <row r="377" spans="13:14" x14ac:dyDescent="0.25">
      <c r="M377" s="86" t="s">
        <v>761</v>
      </c>
      <c r="N377" s="86" t="s">
        <v>762</v>
      </c>
    </row>
    <row r="378" spans="13:14" x14ac:dyDescent="0.25">
      <c r="M378" s="86" t="s">
        <v>763</v>
      </c>
      <c r="N378" s="86" t="s">
        <v>764</v>
      </c>
    </row>
    <row r="379" spans="13:14" x14ac:dyDescent="0.25">
      <c r="M379" s="86" t="s">
        <v>765</v>
      </c>
      <c r="N379" s="86" t="s">
        <v>766</v>
      </c>
    </row>
    <row r="380" spans="13:14" x14ac:dyDescent="0.25">
      <c r="M380" s="86" t="s">
        <v>767</v>
      </c>
      <c r="N380" s="86" t="s">
        <v>768</v>
      </c>
    </row>
    <row r="381" spans="13:14" x14ac:dyDescent="0.25">
      <c r="M381" s="86" t="s">
        <v>769</v>
      </c>
      <c r="N381" s="86" t="s">
        <v>770</v>
      </c>
    </row>
    <row r="382" spans="13:14" x14ac:dyDescent="0.25">
      <c r="M382" s="86" t="s">
        <v>771</v>
      </c>
      <c r="N382" s="86" t="s">
        <v>772</v>
      </c>
    </row>
    <row r="383" spans="13:14" x14ac:dyDescent="0.25">
      <c r="M383" s="86" t="s">
        <v>773</v>
      </c>
      <c r="N383" s="86" t="s">
        <v>774</v>
      </c>
    </row>
    <row r="384" spans="13:14" x14ac:dyDescent="0.25">
      <c r="M384" s="86" t="s">
        <v>775</v>
      </c>
      <c r="N384" s="86" t="s">
        <v>776</v>
      </c>
    </row>
    <row r="385" spans="13:14" x14ac:dyDescent="0.25">
      <c r="M385" s="86" t="s">
        <v>777</v>
      </c>
      <c r="N385" s="86" t="s">
        <v>778</v>
      </c>
    </row>
    <row r="386" spans="13:14" x14ac:dyDescent="0.25">
      <c r="M386" s="86" t="s">
        <v>779</v>
      </c>
      <c r="N386" s="86" t="s">
        <v>780</v>
      </c>
    </row>
    <row r="387" spans="13:14" x14ac:dyDescent="0.25">
      <c r="M387" s="86" t="s">
        <v>781</v>
      </c>
      <c r="N387" s="86" t="s">
        <v>782</v>
      </c>
    </row>
    <row r="388" spans="13:14" x14ac:dyDescent="0.25">
      <c r="M388" s="86" t="s">
        <v>783</v>
      </c>
      <c r="N388" s="86" t="s">
        <v>784</v>
      </c>
    </row>
    <row r="389" spans="13:14" x14ac:dyDescent="0.25">
      <c r="M389" s="86" t="s">
        <v>785</v>
      </c>
      <c r="N389" s="86" t="s">
        <v>786</v>
      </c>
    </row>
    <row r="390" spans="13:14" x14ac:dyDescent="0.25">
      <c r="M390" s="86" t="s">
        <v>787</v>
      </c>
      <c r="N390" s="86" t="s">
        <v>788</v>
      </c>
    </row>
  </sheetData>
  <mergeCells count="11">
    <mergeCell ref="B70:F70"/>
    <mergeCell ref="B74:F74"/>
    <mergeCell ref="B1:F1"/>
    <mergeCell ref="B4:F4"/>
    <mergeCell ref="B18:F18"/>
    <mergeCell ref="B30:F30"/>
    <mergeCell ref="B42:F42"/>
    <mergeCell ref="B54:F54"/>
    <mergeCell ref="B72:F72"/>
    <mergeCell ref="B68:F68"/>
    <mergeCell ref="B71:F71"/>
  </mergeCells>
  <dataValidations count="2">
    <dataValidation type="list" allowBlank="1" showInputMessage="1" showErrorMessage="1" sqref="B4:F4">
      <formula1>$M$4:$M$390</formula1>
    </dataValidation>
    <dataValidation type="list" showInputMessage="1" showErrorMessage="1" sqref="Y13">
      <formula1>$M$4:$M$396</formula1>
    </dataValidation>
  </dataValidation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389"/>
  <sheetViews>
    <sheetView workbookViewId="0">
      <pane xSplit="4" ySplit="4" topLeftCell="E377" activePane="bottomRight" state="frozen"/>
      <selection activeCell="K23" sqref="K23"/>
      <selection pane="topRight" activeCell="K23" sqref="K23"/>
      <selection pane="bottomLeft" activeCell="K23" sqref="K23"/>
      <selection pane="bottomRight" activeCell="K7" sqref="K7"/>
    </sheetView>
  </sheetViews>
  <sheetFormatPr defaultColWidth="9.109375" defaultRowHeight="14.4" x14ac:dyDescent="0.3"/>
  <cols>
    <col min="1" max="3" width="0" style="18" hidden="1" customWidth="1"/>
    <col min="4" max="4" width="39.5546875" style="18" customWidth="1"/>
    <col min="5" max="5" width="13.88671875" style="68" customWidth="1"/>
    <col min="6" max="6" width="13.88671875" style="49" bestFit="1" customWidth="1"/>
    <col min="7" max="7" width="13.44140625" style="49" bestFit="1" customWidth="1"/>
    <col min="8" max="8" width="16.33203125" style="49" bestFit="1" customWidth="1"/>
    <col min="9" max="9" width="12.88671875" style="49" bestFit="1" customWidth="1"/>
    <col min="10" max="10" width="11.109375" style="49" bestFit="1" customWidth="1"/>
    <col min="11" max="11" width="9" style="19" bestFit="1" customWidth="1"/>
    <col min="12" max="12" width="12.6640625" style="49" bestFit="1" customWidth="1"/>
    <col min="13" max="14" width="11.109375" style="49" bestFit="1" customWidth="1"/>
    <col min="15" max="16" width="10.109375" style="49" bestFit="1" customWidth="1"/>
    <col min="17" max="18" width="12.6640625" style="49" bestFit="1" customWidth="1"/>
    <col min="19" max="20" width="11.109375" style="49" bestFit="1" customWidth="1"/>
    <col min="21" max="21" width="9.109375" style="49" bestFit="1" customWidth="1"/>
    <col min="22" max="22" width="13.88671875" style="49" bestFit="1" customWidth="1"/>
    <col min="23" max="24" width="12.6640625" style="49" bestFit="1" customWidth="1"/>
    <col min="25" max="25" width="11.109375" style="49" bestFit="1" customWidth="1"/>
    <col min="26" max="26" width="10.109375" style="49" bestFit="1" customWidth="1"/>
    <col min="27" max="16384" width="9.109375" style="18"/>
  </cols>
  <sheetData>
    <row r="1" spans="1:26" x14ac:dyDescent="0.3">
      <c r="A1" s="17"/>
      <c r="D1" s="17" t="s">
        <v>789</v>
      </c>
      <c r="E1" s="63"/>
      <c r="L1" s="54"/>
      <c r="M1" s="54"/>
      <c r="N1" s="54"/>
      <c r="O1" s="54"/>
      <c r="P1" s="54"/>
      <c r="Q1" s="54"/>
      <c r="R1" s="54"/>
      <c r="S1" s="54"/>
      <c r="T1" s="54"/>
      <c r="U1" s="54"/>
      <c r="V1" s="54"/>
      <c r="W1" s="54"/>
      <c r="X1" s="54"/>
      <c r="Y1" s="54"/>
      <c r="Z1" s="54"/>
    </row>
    <row r="2" spans="1:26" ht="15" thickBot="1" x14ac:dyDescent="0.35">
      <c r="D2" s="17"/>
      <c r="E2" s="63"/>
      <c r="F2" s="50"/>
      <c r="G2" s="50"/>
      <c r="H2" s="50"/>
      <c r="I2" s="50"/>
      <c r="J2" s="50"/>
      <c r="K2" s="20"/>
      <c r="L2" s="50"/>
      <c r="M2" s="50"/>
      <c r="N2" s="50"/>
      <c r="O2" s="50"/>
      <c r="P2" s="50"/>
      <c r="Q2" s="50"/>
      <c r="R2" s="50"/>
      <c r="S2" s="50"/>
      <c r="T2" s="50"/>
      <c r="U2" s="50"/>
      <c r="V2" s="50"/>
      <c r="W2" s="50"/>
      <c r="X2" s="50"/>
      <c r="Y2" s="50"/>
      <c r="Z2" s="50"/>
    </row>
    <row r="3" spans="1:26" x14ac:dyDescent="0.3">
      <c r="A3" s="21"/>
      <c r="B3" s="21"/>
      <c r="C3" s="21"/>
      <c r="D3" s="22"/>
      <c r="E3" s="64"/>
      <c r="F3" s="112" t="s">
        <v>1257</v>
      </c>
      <c r="G3" s="112"/>
      <c r="H3" s="112"/>
      <c r="I3" s="112"/>
      <c r="J3" s="112"/>
      <c r="K3" s="23"/>
      <c r="L3" s="111" t="s">
        <v>790</v>
      </c>
      <c r="M3" s="112"/>
      <c r="N3" s="112"/>
      <c r="O3" s="112"/>
      <c r="P3" s="113"/>
      <c r="Q3" s="111" t="s">
        <v>791</v>
      </c>
      <c r="R3" s="112"/>
      <c r="S3" s="112"/>
      <c r="T3" s="112"/>
      <c r="U3" s="113"/>
      <c r="V3" s="111" t="s">
        <v>792</v>
      </c>
      <c r="W3" s="112"/>
      <c r="X3" s="112"/>
      <c r="Y3" s="112"/>
      <c r="Z3" s="114"/>
    </row>
    <row r="4" spans="1:26" ht="61.5" customHeight="1" thickBot="1" x14ac:dyDescent="0.35">
      <c r="A4" s="24" t="s">
        <v>793</v>
      </c>
      <c r="B4" s="24" t="s">
        <v>794</v>
      </c>
      <c r="C4" s="24" t="s">
        <v>795</v>
      </c>
      <c r="D4" s="25" t="s">
        <v>796</v>
      </c>
      <c r="E4" s="79" t="s">
        <v>1223</v>
      </c>
      <c r="F4" s="51" t="s">
        <v>7</v>
      </c>
      <c r="G4" s="51" t="s">
        <v>13</v>
      </c>
      <c r="H4" s="51" t="s">
        <v>16</v>
      </c>
      <c r="I4" s="51" t="s">
        <v>797</v>
      </c>
      <c r="J4" s="51" t="s">
        <v>24</v>
      </c>
      <c r="K4" s="26" t="s">
        <v>798</v>
      </c>
      <c r="L4" s="55" t="s">
        <v>799</v>
      </c>
      <c r="M4" s="56" t="s">
        <v>800</v>
      </c>
      <c r="N4" s="56" t="s">
        <v>801</v>
      </c>
      <c r="O4" s="56" t="s">
        <v>802</v>
      </c>
      <c r="P4" s="57" t="s">
        <v>803</v>
      </c>
      <c r="Q4" s="55" t="s">
        <v>799</v>
      </c>
      <c r="R4" s="56" t="s">
        <v>800</v>
      </c>
      <c r="S4" s="56" t="s">
        <v>801</v>
      </c>
      <c r="T4" s="56" t="s">
        <v>802</v>
      </c>
      <c r="U4" s="57" t="s">
        <v>803</v>
      </c>
      <c r="V4" s="55" t="s">
        <v>799</v>
      </c>
      <c r="W4" s="56" t="s">
        <v>800</v>
      </c>
      <c r="X4" s="56" t="s">
        <v>801</v>
      </c>
      <c r="Y4" s="56" t="s">
        <v>802</v>
      </c>
      <c r="Z4" s="69" t="s">
        <v>803</v>
      </c>
    </row>
    <row r="5" spans="1:26" x14ac:dyDescent="0.3">
      <c r="A5" s="27"/>
      <c r="B5" s="27"/>
      <c r="C5" s="27"/>
      <c r="D5" s="28"/>
      <c r="E5" s="66"/>
      <c r="F5" s="52"/>
      <c r="G5" s="52"/>
      <c r="H5" s="52"/>
      <c r="I5" s="52"/>
      <c r="J5" s="52"/>
      <c r="K5" s="29"/>
      <c r="L5" s="58"/>
      <c r="M5" s="59"/>
      <c r="N5" s="59"/>
      <c r="O5" s="59"/>
      <c r="P5" s="60"/>
      <c r="Q5" s="58"/>
      <c r="R5" s="59"/>
      <c r="S5" s="59"/>
      <c r="T5" s="59"/>
      <c r="U5" s="60"/>
      <c r="V5" s="52"/>
      <c r="W5" s="52"/>
      <c r="X5" s="52"/>
      <c r="Y5" s="52"/>
      <c r="Z5" s="70"/>
    </row>
    <row r="6" spans="1:26" x14ac:dyDescent="0.3">
      <c r="A6" s="27" t="s">
        <v>3</v>
      </c>
      <c r="B6" s="27"/>
      <c r="C6" s="27"/>
      <c r="D6" s="30" t="s">
        <v>804</v>
      </c>
      <c r="E6" s="67"/>
      <c r="F6" s="49">
        <f>SUM(F7:F389)</f>
        <v>18601.462198462301</v>
      </c>
      <c r="G6" s="49">
        <f t="shared" ref="G6:H6" si="0">SUM(G7:G389)</f>
        <v>7183.9289715156356</v>
      </c>
      <c r="H6" s="49">
        <f t="shared" si="0"/>
        <v>11417.533226946653</v>
      </c>
      <c r="I6" s="53"/>
      <c r="K6" s="97" t="s">
        <v>1244</v>
      </c>
      <c r="L6" s="61">
        <f>SUM(L7:L389)</f>
        <v>5699.7606561324201</v>
      </c>
      <c r="M6" s="53">
        <f t="shared" ref="M6:Z6" si="1">SUM(M7:M389)</f>
        <v>946.50112233203129</v>
      </c>
      <c r="N6" s="53">
        <f t="shared" si="1"/>
        <v>480.66525833502101</v>
      </c>
      <c r="O6" s="53">
        <f t="shared" si="1"/>
        <v>25.392836011137998</v>
      </c>
      <c r="P6" s="62">
        <f t="shared" si="1"/>
        <v>29.719212063500002</v>
      </c>
      <c r="Q6" s="61">
        <f t="shared" si="1"/>
        <v>8168.8304429849532</v>
      </c>
      <c r="R6" s="53">
        <f t="shared" si="1"/>
        <v>1846.6869390253139</v>
      </c>
      <c r="S6" s="53">
        <f t="shared" si="1"/>
        <v>532.36734737968504</v>
      </c>
      <c r="T6" s="53">
        <f t="shared" si="1"/>
        <v>861.30722747102106</v>
      </c>
      <c r="U6" s="62">
        <f t="shared" si="1"/>
        <v>6.9461567272169997</v>
      </c>
      <c r="V6" s="61">
        <f t="shared" si="1"/>
        <v>13868.591099117382</v>
      </c>
      <c r="W6" s="53">
        <f t="shared" si="1"/>
        <v>2793.1880613573471</v>
      </c>
      <c r="X6" s="53">
        <f t="shared" si="1"/>
        <v>1013.0326057147059</v>
      </c>
      <c r="Y6" s="53">
        <f t="shared" si="1"/>
        <v>886.70006348215907</v>
      </c>
      <c r="Z6" s="62">
        <f t="shared" si="1"/>
        <v>36.665368790716997</v>
      </c>
    </row>
    <row r="7" spans="1:26" x14ac:dyDescent="0.3">
      <c r="A7" s="27" t="s">
        <v>6</v>
      </c>
      <c r="B7" s="27" t="s">
        <v>805</v>
      </c>
      <c r="C7" s="27" t="s">
        <v>806</v>
      </c>
      <c r="D7" s="30" t="s">
        <v>5</v>
      </c>
      <c r="E7" s="67">
        <f>VLOOKUP(C7,'KI Local Authority Dropdown'!$H$21:$I$31,2,0)</f>
        <v>0.4</v>
      </c>
      <c r="F7" s="49">
        <f>G7+H7</f>
        <v>2.3912040853029999</v>
      </c>
      <c r="G7" s="49">
        <f>VLOOKUP($A7,input!$A:$BH,COLUMN(input!C$2),0)</f>
        <v>0.77393475819900004</v>
      </c>
      <c r="H7" s="49">
        <f>VLOOKUP($A7,input!$A:$BH,COLUMN(input!G$2),0)</f>
        <v>1.617269327104</v>
      </c>
      <c r="I7" s="49">
        <f>VLOOKUP($A7,input!$A:$BH,COLUMN(input!K$2),0)</f>
        <v>-5.2030134158739925</v>
      </c>
      <c r="J7" s="49">
        <f>H7*'KI Local Authority Dropdown'!$I$6</f>
        <v>1.4959741275712</v>
      </c>
      <c r="K7" s="31">
        <v>0.5</v>
      </c>
      <c r="L7" s="53">
        <f>VLOOKUP($A7,input!$A:$BH,COLUMN(input!T$2),0)</f>
        <v>0</v>
      </c>
      <c r="M7" s="49">
        <f>VLOOKUP($A7,input!$A:$BH,COLUMN(input!X$2),0)</f>
        <v>0.77393475819900004</v>
      </c>
      <c r="N7" s="53">
        <f>VLOOKUP($A7,input!$A:$BH,COLUMN(input!AB$2),0)</f>
        <v>0</v>
      </c>
      <c r="O7" s="53">
        <f>VLOOKUP($A7,input!$A:$BH,COLUMN(input!AF$2),0)</f>
        <v>0</v>
      </c>
      <c r="P7" s="62">
        <f>VLOOKUP($A7,input!$A:$BH,COLUMN(input!AJ$2),0)</f>
        <v>0</v>
      </c>
      <c r="Q7" s="53">
        <f>VLOOKUP($A7,input!$A:$BH,COLUMN(input!AN$2),0)</f>
        <v>0</v>
      </c>
      <c r="R7" s="49">
        <f>VLOOKUP($A7,input!$A:$BH,COLUMN(input!AR$2),0)</f>
        <v>1.617269327104</v>
      </c>
      <c r="S7" s="53">
        <f>VLOOKUP($A7,input!$A:$BH,COLUMN(input!AV$2),0)</f>
        <v>0</v>
      </c>
      <c r="T7" s="53">
        <f>VLOOKUP($A7,input!$A:$BH,COLUMN(input!AZ$2),0)</f>
        <v>0</v>
      </c>
      <c r="U7" s="62">
        <f>VLOOKUP($A7,input!$A:$BH,COLUMN(input!BD$2),0)</f>
        <v>0</v>
      </c>
      <c r="V7" s="53">
        <f>L7+Q7</f>
        <v>0</v>
      </c>
      <c r="W7" s="49">
        <f t="shared" ref="W7:Z7" si="2">M7+R7</f>
        <v>2.3912040853029999</v>
      </c>
      <c r="X7" s="53">
        <f t="shared" si="2"/>
        <v>0</v>
      </c>
      <c r="Y7" s="53">
        <f t="shared" si="2"/>
        <v>0</v>
      </c>
      <c r="Z7" s="62">
        <f t="shared" si="2"/>
        <v>0</v>
      </c>
    </row>
    <row r="8" spans="1:26" x14ac:dyDescent="0.3">
      <c r="A8" s="27" t="s">
        <v>9</v>
      </c>
      <c r="B8" s="27" t="s">
        <v>807</v>
      </c>
      <c r="C8" s="27" t="s">
        <v>806</v>
      </c>
      <c r="D8" s="30" t="s">
        <v>8</v>
      </c>
      <c r="E8" s="67">
        <f>VLOOKUP(C8,'KI Local Authority Dropdown'!$H$21:$I$31,2,0)</f>
        <v>0.4</v>
      </c>
      <c r="F8" s="49">
        <f t="shared" ref="F8:F71" si="3">G8+H8</f>
        <v>5.046013002174</v>
      </c>
      <c r="G8" s="49">
        <f>VLOOKUP($A8,input!$A:$BH,COLUMN(input!C$2),0)</f>
        <v>1.700465955244</v>
      </c>
      <c r="H8" s="49">
        <f>VLOOKUP($A8,input!$A:$BH,COLUMN(input!G$2),0)</f>
        <v>3.3455470469300002</v>
      </c>
      <c r="I8" s="49">
        <f>VLOOKUP($A8,input!$A:$BH,COLUMN(input!K$2),0)</f>
        <v>-6.951952923738534</v>
      </c>
      <c r="J8" s="49">
        <f>H8*'KI Local Authority Dropdown'!$I$6</f>
        <v>3.0946310184102503</v>
      </c>
      <c r="K8" s="31">
        <v>0.5</v>
      </c>
      <c r="L8" s="53">
        <f>VLOOKUP($A8,input!$A:$BH,COLUMN(input!T$2),0)</f>
        <v>0</v>
      </c>
      <c r="M8" s="49">
        <f>VLOOKUP($A8,input!$A:$BH,COLUMN(input!X$2),0)</f>
        <v>1.700465955244</v>
      </c>
      <c r="N8" s="53">
        <f>VLOOKUP($A8,input!$A:$BH,COLUMN(input!AB$2),0)</f>
        <v>0</v>
      </c>
      <c r="O8" s="53">
        <f>VLOOKUP($A8,input!$A:$BH,COLUMN(input!AF$2),0)</f>
        <v>0</v>
      </c>
      <c r="P8" s="62">
        <f>VLOOKUP($A8,input!$A:$BH,COLUMN(input!AJ$2),0)</f>
        <v>0</v>
      </c>
      <c r="Q8" s="53">
        <f>VLOOKUP($A8,input!$A:$BH,COLUMN(input!AN$2),0)</f>
        <v>0</v>
      </c>
      <c r="R8" s="49">
        <f>VLOOKUP($A8,input!$A:$BH,COLUMN(input!AR$2),0)</f>
        <v>3.3455470469300002</v>
      </c>
      <c r="S8" s="53">
        <f>VLOOKUP($A8,input!$A:$BH,COLUMN(input!AV$2),0)</f>
        <v>0</v>
      </c>
      <c r="T8" s="53">
        <f>VLOOKUP($A8,input!$A:$BH,COLUMN(input!AZ$2),0)</f>
        <v>0</v>
      </c>
      <c r="U8" s="62">
        <f>VLOOKUP($A8,input!$A:$BH,COLUMN(input!BD$2),0)</f>
        <v>0</v>
      </c>
      <c r="V8" s="53">
        <f t="shared" ref="V8:V71" si="4">L8+Q8</f>
        <v>0</v>
      </c>
      <c r="W8" s="49">
        <f t="shared" ref="W8:W71" si="5">M8+R8</f>
        <v>5.046013002174</v>
      </c>
      <c r="X8" s="53">
        <f t="shared" ref="X8:X71" si="6">N8+S8</f>
        <v>0</v>
      </c>
      <c r="Y8" s="53">
        <f t="shared" ref="Y8:Y71" si="7">O8+T8</f>
        <v>0</v>
      </c>
      <c r="Z8" s="62">
        <f t="shared" ref="Z8:Z71" si="8">P8+U8</f>
        <v>0</v>
      </c>
    </row>
    <row r="9" spans="1:26" x14ac:dyDescent="0.3">
      <c r="A9" s="27" t="s">
        <v>12</v>
      </c>
      <c r="B9" s="27" t="s">
        <v>808</v>
      </c>
      <c r="C9" s="27" t="s">
        <v>806</v>
      </c>
      <c r="D9" s="30" t="s">
        <v>11</v>
      </c>
      <c r="E9" s="67">
        <f>VLOOKUP(C9,'KI Local Authority Dropdown'!$H$21:$I$31,2,0)</f>
        <v>0.4</v>
      </c>
      <c r="F9" s="49">
        <f t="shared" si="3"/>
        <v>4.4967622221429995</v>
      </c>
      <c r="G9" s="49">
        <f>VLOOKUP($A9,input!$A:$BH,COLUMN(input!C$2),0)</f>
        <v>1.547731790052</v>
      </c>
      <c r="H9" s="49">
        <f>VLOOKUP($A9,input!$A:$BH,COLUMN(input!G$2),0)</f>
        <v>2.9490304320909999</v>
      </c>
      <c r="I9" s="49">
        <f>VLOOKUP($A9,input!$A:$BH,COLUMN(input!K$2),0)</f>
        <v>-9.1268251674127008</v>
      </c>
      <c r="J9" s="49">
        <f>H9*'KI Local Authority Dropdown'!$I$6</f>
        <v>2.7278531496841749</v>
      </c>
      <c r="K9" s="31">
        <v>0.5</v>
      </c>
      <c r="L9" s="53">
        <f>VLOOKUP($A9,input!$A:$BH,COLUMN(input!T$2),0)</f>
        <v>0</v>
      </c>
      <c r="M9" s="49">
        <f>VLOOKUP($A9,input!$A:$BH,COLUMN(input!X$2),0)</f>
        <v>1.547731790052</v>
      </c>
      <c r="N9" s="53">
        <f>VLOOKUP($A9,input!$A:$BH,COLUMN(input!AB$2),0)</f>
        <v>0</v>
      </c>
      <c r="O9" s="53">
        <f>VLOOKUP($A9,input!$A:$BH,COLUMN(input!AF$2),0)</f>
        <v>0</v>
      </c>
      <c r="P9" s="62">
        <f>VLOOKUP($A9,input!$A:$BH,COLUMN(input!AJ$2),0)</f>
        <v>0</v>
      </c>
      <c r="Q9" s="53">
        <f>VLOOKUP($A9,input!$A:$BH,COLUMN(input!AN$2),0)</f>
        <v>0</v>
      </c>
      <c r="R9" s="49">
        <f>VLOOKUP($A9,input!$A:$BH,COLUMN(input!AR$2),0)</f>
        <v>2.9490304320909999</v>
      </c>
      <c r="S9" s="53">
        <f>VLOOKUP($A9,input!$A:$BH,COLUMN(input!AV$2),0)</f>
        <v>0</v>
      </c>
      <c r="T9" s="53">
        <f>VLOOKUP($A9,input!$A:$BH,COLUMN(input!AZ$2),0)</f>
        <v>0</v>
      </c>
      <c r="U9" s="62">
        <f>VLOOKUP($A9,input!$A:$BH,COLUMN(input!BD$2),0)</f>
        <v>0</v>
      </c>
      <c r="V9" s="53">
        <f t="shared" si="4"/>
        <v>0</v>
      </c>
      <c r="W9" s="49">
        <f t="shared" si="5"/>
        <v>4.4967622221429995</v>
      </c>
      <c r="X9" s="53">
        <f t="shared" si="6"/>
        <v>0</v>
      </c>
      <c r="Y9" s="53">
        <f t="shared" si="7"/>
        <v>0</v>
      </c>
      <c r="Z9" s="62">
        <f t="shared" si="8"/>
        <v>0</v>
      </c>
    </row>
    <row r="10" spans="1:26" x14ac:dyDescent="0.3">
      <c r="A10" s="27" t="s">
        <v>15</v>
      </c>
      <c r="B10" s="27" t="s">
        <v>809</v>
      </c>
      <c r="C10" s="27" t="s">
        <v>806</v>
      </c>
      <c r="D10" s="30" t="s">
        <v>14</v>
      </c>
      <c r="E10" s="67">
        <f>VLOOKUP(C10,'KI Local Authority Dropdown'!$H$21:$I$31,2,0)</f>
        <v>0.4</v>
      </c>
      <c r="F10" s="49">
        <f t="shared" si="3"/>
        <v>5.0231386222859999</v>
      </c>
      <c r="G10" s="49">
        <f>VLOOKUP($A10,input!$A:$BH,COLUMN(input!C$2),0)</f>
        <v>1.6656132391780001</v>
      </c>
      <c r="H10" s="49">
        <f>VLOOKUP($A10,input!$A:$BH,COLUMN(input!G$2),0)</f>
        <v>3.3575253831079999</v>
      </c>
      <c r="I10" s="49">
        <f>VLOOKUP($A10,input!$A:$BH,COLUMN(input!K$2),0)</f>
        <v>-8.8213038513061015</v>
      </c>
      <c r="J10" s="49">
        <f>H10*'KI Local Authority Dropdown'!$I$6</f>
        <v>3.1057109793749</v>
      </c>
      <c r="K10" s="31">
        <v>0.5</v>
      </c>
      <c r="L10" s="53">
        <f>VLOOKUP($A10,input!$A:$BH,COLUMN(input!T$2),0)</f>
        <v>0</v>
      </c>
      <c r="M10" s="49">
        <f>VLOOKUP($A10,input!$A:$BH,COLUMN(input!X$2),0)</f>
        <v>1.6656132391780001</v>
      </c>
      <c r="N10" s="53">
        <f>VLOOKUP($A10,input!$A:$BH,COLUMN(input!AB$2),0)</f>
        <v>0</v>
      </c>
      <c r="O10" s="53">
        <f>VLOOKUP($A10,input!$A:$BH,COLUMN(input!AF$2),0)</f>
        <v>0</v>
      </c>
      <c r="P10" s="62">
        <f>VLOOKUP($A10,input!$A:$BH,COLUMN(input!AJ$2),0)</f>
        <v>0</v>
      </c>
      <c r="Q10" s="53">
        <f>VLOOKUP($A10,input!$A:$BH,COLUMN(input!AN$2),0)</f>
        <v>0</v>
      </c>
      <c r="R10" s="49">
        <f>VLOOKUP($A10,input!$A:$BH,COLUMN(input!AR$2),0)</f>
        <v>3.3575253831079999</v>
      </c>
      <c r="S10" s="53">
        <f>VLOOKUP($A10,input!$A:$BH,COLUMN(input!AV$2),0)</f>
        <v>0</v>
      </c>
      <c r="T10" s="53">
        <f>VLOOKUP($A10,input!$A:$BH,COLUMN(input!AZ$2),0)</f>
        <v>0</v>
      </c>
      <c r="U10" s="62">
        <f>VLOOKUP($A10,input!$A:$BH,COLUMN(input!BD$2),0)</f>
        <v>0</v>
      </c>
      <c r="V10" s="53">
        <f t="shared" si="4"/>
        <v>0</v>
      </c>
      <c r="W10" s="49">
        <f t="shared" si="5"/>
        <v>5.0231386222859999</v>
      </c>
      <c r="X10" s="53">
        <f t="shared" si="6"/>
        <v>0</v>
      </c>
      <c r="Y10" s="53">
        <f t="shared" si="7"/>
        <v>0</v>
      </c>
      <c r="Z10" s="62">
        <f t="shared" si="8"/>
        <v>0</v>
      </c>
    </row>
    <row r="11" spans="1:26" x14ac:dyDescent="0.3">
      <c r="A11" s="27" t="s">
        <v>18</v>
      </c>
      <c r="B11" s="27" t="s">
        <v>810</v>
      </c>
      <c r="C11" s="27" t="s">
        <v>806</v>
      </c>
      <c r="D11" s="30" t="s">
        <v>17</v>
      </c>
      <c r="E11" s="67">
        <f>VLOOKUP(C11,'KI Local Authority Dropdown'!$H$21:$I$31,2,0)</f>
        <v>0.4</v>
      </c>
      <c r="F11" s="49">
        <f t="shared" si="3"/>
        <v>5.4150757911910006</v>
      </c>
      <c r="G11" s="49">
        <f>VLOOKUP($A11,input!$A:$BH,COLUMN(input!C$2),0)</f>
        <v>1.85939196073</v>
      </c>
      <c r="H11" s="49">
        <f>VLOOKUP($A11,input!$A:$BH,COLUMN(input!G$2),0)</f>
        <v>3.5556838304610001</v>
      </c>
      <c r="I11" s="49">
        <f>VLOOKUP($A11,input!$A:$BH,COLUMN(input!K$2),0)</f>
        <v>-9.3501668743142918</v>
      </c>
      <c r="J11" s="49">
        <f>H11*'KI Local Authority Dropdown'!$I$6</f>
        <v>3.2890075431764254</v>
      </c>
      <c r="K11" s="31">
        <v>0.5</v>
      </c>
      <c r="L11" s="53">
        <f>VLOOKUP($A11,input!$A:$BH,COLUMN(input!T$2),0)</f>
        <v>0</v>
      </c>
      <c r="M11" s="49">
        <f>VLOOKUP($A11,input!$A:$BH,COLUMN(input!X$2),0)</f>
        <v>1.85939196073</v>
      </c>
      <c r="N11" s="53">
        <f>VLOOKUP($A11,input!$A:$BH,COLUMN(input!AB$2),0)</f>
        <v>0</v>
      </c>
      <c r="O11" s="53">
        <f>VLOOKUP($A11,input!$A:$BH,COLUMN(input!AF$2),0)</f>
        <v>0</v>
      </c>
      <c r="P11" s="62">
        <f>VLOOKUP($A11,input!$A:$BH,COLUMN(input!AJ$2),0)</f>
        <v>0</v>
      </c>
      <c r="Q11" s="53">
        <f>VLOOKUP($A11,input!$A:$BH,COLUMN(input!AN$2),0)</f>
        <v>0</v>
      </c>
      <c r="R11" s="49">
        <f>VLOOKUP($A11,input!$A:$BH,COLUMN(input!AR$2),0)</f>
        <v>3.5556838304610001</v>
      </c>
      <c r="S11" s="53">
        <f>VLOOKUP($A11,input!$A:$BH,COLUMN(input!AV$2),0)</f>
        <v>0</v>
      </c>
      <c r="T11" s="53">
        <f>VLOOKUP($A11,input!$A:$BH,COLUMN(input!AZ$2),0)</f>
        <v>0</v>
      </c>
      <c r="U11" s="62">
        <f>VLOOKUP($A11,input!$A:$BH,COLUMN(input!BD$2),0)</f>
        <v>0</v>
      </c>
      <c r="V11" s="53">
        <f t="shared" si="4"/>
        <v>0</v>
      </c>
      <c r="W11" s="49">
        <f t="shared" si="5"/>
        <v>5.4150757911910006</v>
      </c>
      <c r="X11" s="53">
        <f t="shared" si="6"/>
        <v>0</v>
      </c>
      <c r="Y11" s="53">
        <f t="shared" si="7"/>
        <v>0</v>
      </c>
      <c r="Z11" s="62">
        <f t="shared" si="8"/>
        <v>0</v>
      </c>
    </row>
    <row r="12" spans="1:26" x14ac:dyDescent="0.3">
      <c r="A12" s="27" t="s">
        <v>20</v>
      </c>
      <c r="B12" s="27" t="s">
        <v>811</v>
      </c>
      <c r="C12" s="27" t="s">
        <v>806</v>
      </c>
      <c r="D12" s="30" t="s">
        <v>19</v>
      </c>
      <c r="E12" s="67">
        <f>VLOOKUP(C12,'KI Local Authority Dropdown'!$H$21:$I$31,2,0)</f>
        <v>0.4</v>
      </c>
      <c r="F12" s="49">
        <f t="shared" si="3"/>
        <v>3.903472296246</v>
      </c>
      <c r="G12" s="49">
        <f>VLOOKUP($A12,input!$A:$BH,COLUMN(input!C$2),0)</f>
        <v>1.26991466005</v>
      </c>
      <c r="H12" s="49">
        <f>VLOOKUP($A12,input!$A:$BH,COLUMN(input!G$2),0)</f>
        <v>2.633557636196</v>
      </c>
      <c r="I12" s="49">
        <f>VLOOKUP($A12,input!$A:$BH,COLUMN(input!K$2),0)</f>
        <v>-15.623777413883467</v>
      </c>
      <c r="J12" s="49">
        <f>H12*'KI Local Authority Dropdown'!$I$6</f>
        <v>2.4360408134813003</v>
      </c>
      <c r="K12" s="31">
        <v>0.5</v>
      </c>
      <c r="L12" s="53">
        <f>VLOOKUP($A12,input!$A:$BH,COLUMN(input!T$2),0)</f>
        <v>0</v>
      </c>
      <c r="M12" s="49">
        <f>VLOOKUP($A12,input!$A:$BH,COLUMN(input!X$2),0)</f>
        <v>1.26991466005</v>
      </c>
      <c r="N12" s="53">
        <f>VLOOKUP($A12,input!$A:$BH,COLUMN(input!AB$2),0)</f>
        <v>0</v>
      </c>
      <c r="O12" s="53">
        <f>VLOOKUP($A12,input!$A:$BH,COLUMN(input!AF$2),0)</f>
        <v>0</v>
      </c>
      <c r="P12" s="62">
        <f>VLOOKUP($A12,input!$A:$BH,COLUMN(input!AJ$2),0)</f>
        <v>0</v>
      </c>
      <c r="Q12" s="53">
        <f>VLOOKUP($A12,input!$A:$BH,COLUMN(input!AN$2),0)</f>
        <v>0</v>
      </c>
      <c r="R12" s="49">
        <f>VLOOKUP($A12,input!$A:$BH,COLUMN(input!AR$2),0)</f>
        <v>2.633557636196</v>
      </c>
      <c r="S12" s="53">
        <f>VLOOKUP($A12,input!$A:$BH,COLUMN(input!AV$2),0)</f>
        <v>0</v>
      </c>
      <c r="T12" s="53">
        <f>VLOOKUP($A12,input!$A:$BH,COLUMN(input!AZ$2),0)</f>
        <v>0</v>
      </c>
      <c r="U12" s="62">
        <f>VLOOKUP($A12,input!$A:$BH,COLUMN(input!BD$2),0)</f>
        <v>0</v>
      </c>
      <c r="V12" s="53">
        <f t="shared" si="4"/>
        <v>0</v>
      </c>
      <c r="W12" s="49">
        <f t="shared" si="5"/>
        <v>3.903472296246</v>
      </c>
      <c r="X12" s="53">
        <f t="shared" si="6"/>
        <v>0</v>
      </c>
      <c r="Y12" s="53">
        <f t="shared" si="7"/>
        <v>0</v>
      </c>
      <c r="Z12" s="62">
        <f t="shared" si="8"/>
        <v>0</v>
      </c>
    </row>
    <row r="13" spans="1:26" x14ac:dyDescent="0.3">
      <c r="A13" s="27" t="s">
        <v>23</v>
      </c>
      <c r="B13" s="27" t="s">
        <v>812</v>
      </c>
      <c r="C13" s="27" t="s">
        <v>1248</v>
      </c>
      <c r="D13" s="30" t="s">
        <v>814</v>
      </c>
      <c r="E13" s="67">
        <f>VLOOKUP(C13,'KI Local Authority Dropdown'!$H$21:$I$31,2,0)</f>
        <v>0.01</v>
      </c>
      <c r="F13" s="49">
        <f t="shared" si="3"/>
        <v>18.629490634036998</v>
      </c>
      <c r="G13" s="49">
        <f>VLOOKUP($A13,input!$A:$BH,COLUMN(input!C$2),0)</f>
        <v>8.6472696397559989</v>
      </c>
      <c r="H13" s="49">
        <f>VLOOKUP($A13,input!$A:$BH,COLUMN(input!G$2),0)</f>
        <v>9.9822209942809987</v>
      </c>
      <c r="I13" s="49">
        <f>VLOOKUP($A13,input!$A:$BH,COLUMN(input!K$2),0)</f>
        <v>5.301793272029558</v>
      </c>
      <c r="J13" s="49">
        <f>H13*'KI Local Authority Dropdown'!$I$6</f>
        <v>9.2335544197099235</v>
      </c>
      <c r="K13" s="31">
        <v>0</v>
      </c>
      <c r="L13" s="53">
        <f>VLOOKUP($A13,input!$A:$BH,COLUMN(input!T$2),0)</f>
        <v>0</v>
      </c>
      <c r="M13" s="49">
        <f>VLOOKUP($A13,input!$A:$BH,COLUMN(input!X$2),0)</f>
        <v>0</v>
      </c>
      <c r="N13" s="53">
        <f>VLOOKUP($A13,input!$A:$BH,COLUMN(input!AB$2),0)</f>
        <v>8.6472696397559989</v>
      </c>
      <c r="O13" s="53">
        <f>VLOOKUP($A13,input!$A:$BH,COLUMN(input!AF$2),0)</f>
        <v>0</v>
      </c>
      <c r="P13" s="62">
        <f>VLOOKUP($A13,input!$A:$BH,COLUMN(input!AJ$2),0)</f>
        <v>0</v>
      </c>
      <c r="Q13" s="53">
        <f>VLOOKUP($A13,input!$A:$BH,COLUMN(input!AN$2),0)</f>
        <v>0</v>
      </c>
      <c r="R13" s="49">
        <f>VLOOKUP($A13,input!$A:$BH,COLUMN(input!AR$2),0)</f>
        <v>0</v>
      </c>
      <c r="S13" s="53">
        <f>VLOOKUP($A13,input!$A:$BH,COLUMN(input!AV$2),0)</f>
        <v>9.9822209942809987</v>
      </c>
      <c r="T13" s="53">
        <f>VLOOKUP($A13,input!$A:$BH,COLUMN(input!AZ$2),0)</f>
        <v>0</v>
      </c>
      <c r="U13" s="62">
        <f>VLOOKUP($A13,input!$A:$BH,COLUMN(input!BD$2),0)</f>
        <v>0</v>
      </c>
      <c r="V13" s="53">
        <f t="shared" si="4"/>
        <v>0</v>
      </c>
      <c r="W13" s="49">
        <f t="shared" si="5"/>
        <v>0</v>
      </c>
      <c r="X13" s="53">
        <f t="shared" si="6"/>
        <v>18.629490634036998</v>
      </c>
      <c r="Y13" s="53">
        <f t="shared" si="7"/>
        <v>0</v>
      </c>
      <c r="Z13" s="62">
        <f t="shared" si="8"/>
        <v>0</v>
      </c>
    </row>
    <row r="14" spans="1:26" x14ac:dyDescent="0.3">
      <c r="A14" s="27" t="s">
        <v>26</v>
      </c>
      <c r="B14" s="27" t="s">
        <v>815</v>
      </c>
      <c r="C14" s="27" t="s">
        <v>806</v>
      </c>
      <c r="D14" s="30" t="s">
        <v>25</v>
      </c>
      <c r="E14" s="67">
        <f>VLOOKUP(C14,'KI Local Authority Dropdown'!$H$21:$I$31,2,0)</f>
        <v>0.4</v>
      </c>
      <c r="F14" s="49">
        <f t="shared" si="3"/>
        <v>5.2145658102129993</v>
      </c>
      <c r="G14" s="49">
        <f>VLOOKUP($A14,input!$A:$BH,COLUMN(input!C$2),0)</f>
        <v>1.5694206782569999</v>
      </c>
      <c r="H14" s="49">
        <f>VLOOKUP($A14,input!$A:$BH,COLUMN(input!G$2),0)</f>
        <v>3.6451451319559998</v>
      </c>
      <c r="I14" s="49">
        <f>VLOOKUP($A14,input!$A:$BH,COLUMN(input!K$2),0)</f>
        <v>-16.156078237004841</v>
      </c>
      <c r="J14" s="49">
        <f>H14*'KI Local Authority Dropdown'!$I$6</f>
        <v>3.3717592470593001</v>
      </c>
      <c r="K14" s="31">
        <v>0.5</v>
      </c>
      <c r="L14" s="53">
        <f>VLOOKUP($A14,input!$A:$BH,COLUMN(input!T$2),0)</f>
        <v>0</v>
      </c>
      <c r="M14" s="49">
        <f>VLOOKUP($A14,input!$A:$BH,COLUMN(input!X$2),0)</f>
        <v>1.5694206782569999</v>
      </c>
      <c r="N14" s="53">
        <f>VLOOKUP($A14,input!$A:$BH,COLUMN(input!AB$2),0)</f>
        <v>0</v>
      </c>
      <c r="O14" s="53">
        <f>VLOOKUP($A14,input!$A:$BH,COLUMN(input!AF$2),0)</f>
        <v>0</v>
      </c>
      <c r="P14" s="62">
        <f>VLOOKUP($A14,input!$A:$BH,COLUMN(input!AJ$2),0)</f>
        <v>0</v>
      </c>
      <c r="Q14" s="53">
        <f>VLOOKUP($A14,input!$A:$BH,COLUMN(input!AN$2),0)</f>
        <v>0</v>
      </c>
      <c r="R14" s="49">
        <f>VLOOKUP($A14,input!$A:$BH,COLUMN(input!AR$2),0)</f>
        <v>3.6451451319559998</v>
      </c>
      <c r="S14" s="53">
        <f>VLOOKUP($A14,input!$A:$BH,COLUMN(input!AV$2),0)</f>
        <v>0</v>
      </c>
      <c r="T14" s="53">
        <f>VLOOKUP($A14,input!$A:$BH,COLUMN(input!AZ$2),0)</f>
        <v>0</v>
      </c>
      <c r="U14" s="62">
        <f>VLOOKUP($A14,input!$A:$BH,COLUMN(input!BD$2),0)</f>
        <v>0</v>
      </c>
      <c r="V14" s="53">
        <f t="shared" si="4"/>
        <v>0</v>
      </c>
      <c r="W14" s="49">
        <f t="shared" si="5"/>
        <v>5.2145658102129993</v>
      </c>
      <c r="X14" s="53">
        <f t="shared" si="6"/>
        <v>0</v>
      </c>
      <c r="Y14" s="53">
        <f t="shared" si="7"/>
        <v>0</v>
      </c>
      <c r="Z14" s="62">
        <f t="shared" si="8"/>
        <v>0</v>
      </c>
    </row>
    <row r="15" spans="1:26" x14ac:dyDescent="0.3">
      <c r="A15" s="27" t="s">
        <v>29</v>
      </c>
      <c r="B15" s="27" t="s">
        <v>816</v>
      </c>
      <c r="C15" s="27" t="s">
        <v>806</v>
      </c>
      <c r="D15" s="30" t="s">
        <v>28</v>
      </c>
      <c r="E15" s="67">
        <f>VLOOKUP(C15,'KI Local Authority Dropdown'!$H$21:$I$31,2,0)</f>
        <v>0.4</v>
      </c>
      <c r="F15" s="49">
        <f t="shared" si="3"/>
        <v>2.9488461952980001</v>
      </c>
      <c r="G15" s="49">
        <f>VLOOKUP($A15,input!$A:$BH,COLUMN(input!C$2),0)</f>
        <v>0.99154643834300005</v>
      </c>
      <c r="H15" s="49">
        <f>VLOOKUP($A15,input!$A:$BH,COLUMN(input!G$2),0)</f>
        <v>1.9572997569550001</v>
      </c>
      <c r="I15" s="49">
        <f>VLOOKUP($A15,input!$A:$BH,COLUMN(input!K$2),0)</f>
        <v>-7.2667638372655343</v>
      </c>
      <c r="J15" s="49">
        <f>H15*'KI Local Authority Dropdown'!$I$6</f>
        <v>1.8105022751833753</v>
      </c>
      <c r="K15" s="31">
        <v>0.5</v>
      </c>
      <c r="L15" s="53">
        <f>VLOOKUP($A15,input!$A:$BH,COLUMN(input!T$2),0)</f>
        <v>0</v>
      </c>
      <c r="M15" s="49">
        <f>VLOOKUP($A15,input!$A:$BH,COLUMN(input!X$2),0)</f>
        <v>0.99154643834300005</v>
      </c>
      <c r="N15" s="53">
        <f>VLOOKUP($A15,input!$A:$BH,COLUMN(input!AB$2),0)</f>
        <v>0</v>
      </c>
      <c r="O15" s="53">
        <f>VLOOKUP($A15,input!$A:$BH,COLUMN(input!AF$2),0)</f>
        <v>0</v>
      </c>
      <c r="P15" s="62">
        <f>VLOOKUP($A15,input!$A:$BH,COLUMN(input!AJ$2),0)</f>
        <v>0</v>
      </c>
      <c r="Q15" s="53">
        <f>VLOOKUP($A15,input!$A:$BH,COLUMN(input!AN$2),0)</f>
        <v>0</v>
      </c>
      <c r="R15" s="49">
        <f>VLOOKUP($A15,input!$A:$BH,COLUMN(input!AR$2),0)</f>
        <v>1.9572997569550001</v>
      </c>
      <c r="S15" s="53">
        <f>VLOOKUP($A15,input!$A:$BH,COLUMN(input!AV$2),0)</f>
        <v>0</v>
      </c>
      <c r="T15" s="53">
        <f>VLOOKUP($A15,input!$A:$BH,COLUMN(input!AZ$2),0)</f>
        <v>0</v>
      </c>
      <c r="U15" s="62">
        <f>VLOOKUP($A15,input!$A:$BH,COLUMN(input!BD$2),0)</f>
        <v>0</v>
      </c>
      <c r="V15" s="53">
        <f t="shared" si="4"/>
        <v>0</v>
      </c>
      <c r="W15" s="49">
        <f t="shared" si="5"/>
        <v>2.9488461952980001</v>
      </c>
      <c r="X15" s="53">
        <f t="shared" si="6"/>
        <v>0</v>
      </c>
      <c r="Y15" s="53">
        <f t="shared" si="7"/>
        <v>0</v>
      </c>
      <c r="Z15" s="62">
        <f t="shared" si="8"/>
        <v>0</v>
      </c>
    </row>
    <row r="16" spans="1:26" x14ac:dyDescent="0.3">
      <c r="A16" s="27" t="s">
        <v>31</v>
      </c>
      <c r="B16" s="27" t="s">
        <v>817</v>
      </c>
      <c r="C16" s="27" t="s">
        <v>1249</v>
      </c>
      <c r="D16" s="30" t="s">
        <v>30</v>
      </c>
      <c r="E16" s="67">
        <f>VLOOKUP(C16,'KI Local Authority Dropdown'!$H$21:$I$31,2,0)</f>
        <v>0.3</v>
      </c>
      <c r="F16" s="49">
        <f t="shared" si="3"/>
        <v>89.494348353048991</v>
      </c>
      <c r="G16" s="49">
        <f>VLOOKUP($A16,input!$A:$BH,COLUMN(input!C$2),0)</f>
        <v>36.689333686961</v>
      </c>
      <c r="H16" s="49">
        <f>VLOOKUP($A16,input!$A:$BH,COLUMN(input!G$2),0)</f>
        <v>52.805014666087999</v>
      </c>
      <c r="I16" s="49">
        <f>VLOOKUP($A16,input!$A:$BH,COLUMN(input!K$2),0)</f>
        <v>35.294242639687894</v>
      </c>
      <c r="J16" s="49">
        <f>H16*'KI Local Authority Dropdown'!$I$6</f>
        <v>48.844638566131401</v>
      </c>
      <c r="K16" s="31">
        <v>0</v>
      </c>
      <c r="L16" s="53">
        <f>VLOOKUP($A16,input!$A:$BH,COLUMN(input!T$2),0)</f>
        <v>31.736350442620001</v>
      </c>
      <c r="M16" s="49">
        <f>VLOOKUP($A16,input!$A:$BH,COLUMN(input!X$2),0)</f>
        <v>4.9529832443409996</v>
      </c>
      <c r="N16" s="53">
        <f>VLOOKUP($A16,input!$A:$BH,COLUMN(input!AB$2),0)</f>
        <v>0</v>
      </c>
      <c r="O16" s="53">
        <f>VLOOKUP($A16,input!$A:$BH,COLUMN(input!AF$2),0)</f>
        <v>0</v>
      </c>
      <c r="P16" s="62">
        <f>VLOOKUP($A16,input!$A:$BH,COLUMN(input!AJ$2),0)</f>
        <v>0</v>
      </c>
      <c r="Q16" s="53">
        <f>VLOOKUP($A16,input!$A:$BH,COLUMN(input!AN$2),0)</f>
        <v>43.944500944130006</v>
      </c>
      <c r="R16" s="49">
        <f>VLOOKUP($A16,input!$A:$BH,COLUMN(input!AR$2),0)</f>
        <v>8.8605137219580001</v>
      </c>
      <c r="S16" s="53">
        <f>VLOOKUP($A16,input!$A:$BH,COLUMN(input!AV$2),0)</f>
        <v>0</v>
      </c>
      <c r="T16" s="53">
        <f>VLOOKUP($A16,input!$A:$BH,COLUMN(input!AZ$2),0)</f>
        <v>0</v>
      </c>
      <c r="U16" s="62">
        <f>VLOOKUP($A16,input!$A:$BH,COLUMN(input!BD$2),0)</f>
        <v>0</v>
      </c>
      <c r="V16" s="53">
        <f t="shared" si="4"/>
        <v>75.680851386750007</v>
      </c>
      <c r="W16" s="49">
        <f t="shared" si="5"/>
        <v>13.813496966298999</v>
      </c>
      <c r="X16" s="53">
        <f t="shared" si="6"/>
        <v>0</v>
      </c>
      <c r="Y16" s="53">
        <f t="shared" si="7"/>
        <v>0</v>
      </c>
      <c r="Z16" s="62">
        <f t="shared" si="8"/>
        <v>0</v>
      </c>
    </row>
    <row r="17" spans="1:26" x14ac:dyDescent="0.3">
      <c r="A17" s="27" t="s">
        <v>33</v>
      </c>
      <c r="B17" s="27" t="s">
        <v>818</v>
      </c>
      <c r="C17" s="27" t="s">
        <v>1249</v>
      </c>
      <c r="D17" s="30" t="s">
        <v>32</v>
      </c>
      <c r="E17" s="67">
        <f>VLOOKUP(C17,'KI Local Authority Dropdown'!$H$21:$I$31,2,0)</f>
        <v>0.3</v>
      </c>
      <c r="F17" s="49">
        <f t="shared" si="3"/>
        <v>90.598334622642</v>
      </c>
      <c r="G17" s="49">
        <f>VLOOKUP($A17,input!$A:$BH,COLUMN(input!C$2),0)</f>
        <v>36.848834525682001</v>
      </c>
      <c r="H17" s="49">
        <f>VLOOKUP($A17,input!$A:$BH,COLUMN(input!G$2),0)</f>
        <v>53.749500096959991</v>
      </c>
      <c r="I17" s="49">
        <f>VLOOKUP($A17,input!$A:$BH,COLUMN(input!K$2),0)</f>
        <v>18.265074129770873</v>
      </c>
      <c r="J17" s="49">
        <f>H17*'KI Local Authority Dropdown'!$I$6</f>
        <v>49.718287589687996</v>
      </c>
      <c r="K17" s="31">
        <v>0</v>
      </c>
      <c r="L17" s="53">
        <f>VLOOKUP($A17,input!$A:$BH,COLUMN(input!T$2),0)</f>
        <v>30.716309536871002</v>
      </c>
      <c r="M17" s="49">
        <f>VLOOKUP($A17,input!$A:$BH,COLUMN(input!X$2),0)</f>
        <v>6.1325249888110003</v>
      </c>
      <c r="N17" s="53">
        <f>VLOOKUP($A17,input!$A:$BH,COLUMN(input!AB$2),0)</f>
        <v>0</v>
      </c>
      <c r="O17" s="53">
        <f>VLOOKUP($A17,input!$A:$BH,COLUMN(input!AF$2),0)</f>
        <v>0</v>
      </c>
      <c r="P17" s="62">
        <f>VLOOKUP($A17,input!$A:$BH,COLUMN(input!AJ$2),0)</f>
        <v>0</v>
      </c>
      <c r="Q17" s="53">
        <f>VLOOKUP($A17,input!$A:$BH,COLUMN(input!AN$2),0)</f>
        <v>41.12878363275</v>
      </c>
      <c r="R17" s="49">
        <f>VLOOKUP($A17,input!$A:$BH,COLUMN(input!AR$2),0)</f>
        <v>12.62071646421</v>
      </c>
      <c r="S17" s="53">
        <f>VLOOKUP($A17,input!$A:$BH,COLUMN(input!AV$2),0)</f>
        <v>0</v>
      </c>
      <c r="T17" s="53">
        <f>VLOOKUP($A17,input!$A:$BH,COLUMN(input!AZ$2),0)</f>
        <v>0</v>
      </c>
      <c r="U17" s="62">
        <f>VLOOKUP($A17,input!$A:$BH,COLUMN(input!BD$2),0)</f>
        <v>0</v>
      </c>
      <c r="V17" s="53">
        <f t="shared" si="4"/>
        <v>71.845093169621009</v>
      </c>
      <c r="W17" s="49">
        <f t="shared" si="5"/>
        <v>18.753241453021001</v>
      </c>
      <c r="X17" s="53">
        <f t="shared" si="6"/>
        <v>0</v>
      </c>
      <c r="Y17" s="53">
        <f t="shared" si="7"/>
        <v>0</v>
      </c>
      <c r="Z17" s="62">
        <f t="shared" si="8"/>
        <v>0</v>
      </c>
    </row>
    <row r="18" spans="1:26" x14ac:dyDescent="0.3">
      <c r="A18" s="27" t="s">
        <v>35</v>
      </c>
      <c r="B18" s="27" t="s">
        <v>819</v>
      </c>
      <c r="C18" s="27" t="s">
        <v>820</v>
      </c>
      <c r="D18" s="30" t="s">
        <v>34</v>
      </c>
      <c r="E18" s="67">
        <f>VLOOKUP(C18,'KI Local Authority Dropdown'!$H$21:$I$31,2,0)</f>
        <v>0.49</v>
      </c>
      <c r="F18" s="49">
        <f t="shared" si="3"/>
        <v>86.665482640539011</v>
      </c>
      <c r="G18" s="49">
        <f>VLOOKUP($A18,input!$A:$BH,COLUMN(input!C$2),0)</f>
        <v>34.559848904090003</v>
      </c>
      <c r="H18" s="49">
        <f>VLOOKUP($A18,input!$A:$BH,COLUMN(input!G$2),0)</f>
        <v>52.105633736449001</v>
      </c>
      <c r="I18" s="49">
        <f>VLOOKUP($A18,input!$A:$BH,COLUMN(input!K$2),0)</f>
        <v>26.6551995069239</v>
      </c>
      <c r="J18" s="49">
        <f>H18*'KI Local Authority Dropdown'!$I$6</f>
        <v>48.197711206215331</v>
      </c>
      <c r="K18" s="31">
        <v>0</v>
      </c>
      <c r="L18" s="53">
        <f>VLOOKUP($A18,input!$A:$BH,COLUMN(input!T$2),0)</f>
        <v>31.248477442455002</v>
      </c>
      <c r="M18" s="49">
        <f>VLOOKUP($A18,input!$A:$BH,COLUMN(input!X$2),0)</f>
        <v>3.3113714616350003</v>
      </c>
      <c r="N18" s="53">
        <f>VLOOKUP($A18,input!$A:$BH,COLUMN(input!AB$2),0)</f>
        <v>0</v>
      </c>
      <c r="O18" s="53">
        <f>VLOOKUP($A18,input!$A:$BH,COLUMN(input!AF$2),0)</f>
        <v>0</v>
      </c>
      <c r="P18" s="62">
        <f>VLOOKUP($A18,input!$A:$BH,COLUMN(input!AJ$2),0)</f>
        <v>0</v>
      </c>
      <c r="Q18" s="53">
        <f>VLOOKUP($A18,input!$A:$BH,COLUMN(input!AN$2),0)</f>
        <v>45.556238815025999</v>
      </c>
      <c r="R18" s="49">
        <f>VLOOKUP($A18,input!$A:$BH,COLUMN(input!AR$2),0)</f>
        <v>6.5493949214230005</v>
      </c>
      <c r="S18" s="53">
        <f>VLOOKUP($A18,input!$A:$BH,COLUMN(input!AV$2),0)</f>
        <v>0</v>
      </c>
      <c r="T18" s="53">
        <f>VLOOKUP($A18,input!$A:$BH,COLUMN(input!AZ$2),0)</f>
        <v>0</v>
      </c>
      <c r="U18" s="62">
        <f>VLOOKUP($A18,input!$A:$BH,COLUMN(input!BD$2),0)</f>
        <v>0</v>
      </c>
      <c r="V18" s="53">
        <f t="shared" si="4"/>
        <v>76.804716257481005</v>
      </c>
      <c r="W18" s="49">
        <f t="shared" si="5"/>
        <v>9.8607663830580012</v>
      </c>
      <c r="X18" s="53">
        <f t="shared" si="6"/>
        <v>0</v>
      </c>
      <c r="Y18" s="53">
        <f t="shared" si="7"/>
        <v>0</v>
      </c>
      <c r="Z18" s="62">
        <f t="shared" si="8"/>
        <v>0</v>
      </c>
    </row>
    <row r="19" spans="1:26" x14ac:dyDescent="0.3">
      <c r="A19" s="27" t="s">
        <v>37</v>
      </c>
      <c r="B19" s="27" t="s">
        <v>821</v>
      </c>
      <c r="C19" s="27" t="s">
        <v>806</v>
      </c>
      <c r="D19" s="30" t="s">
        <v>36</v>
      </c>
      <c r="E19" s="67">
        <f>VLOOKUP(C19,'KI Local Authority Dropdown'!$H$21:$I$31,2,0)</f>
        <v>0.4</v>
      </c>
      <c r="F19" s="49">
        <f t="shared" si="3"/>
        <v>5.5676271567560001</v>
      </c>
      <c r="G19" s="49">
        <f>VLOOKUP($A19,input!$A:$BH,COLUMN(input!C$2),0)</f>
        <v>2.7035841103339999</v>
      </c>
      <c r="H19" s="49">
        <f>VLOOKUP($A19,input!$A:$BH,COLUMN(input!G$2),0)</f>
        <v>2.8640430464220001</v>
      </c>
      <c r="I19" s="49">
        <f>VLOOKUP($A19,input!$A:$BH,COLUMN(input!K$2),0)</f>
        <v>-6.3327075853703745</v>
      </c>
      <c r="J19" s="49">
        <f>H19*'KI Local Authority Dropdown'!$I$6</f>
        <v>2.6492398179403502</v>
      </c>
      <c r="K19" s="31">
        <v>0.5</v>
      </c>
      <c r="L19" s="53">
        <f>VLOOKUP($A19,input!$A:$BH,COLUMN(input!T$2),0)</f>
        <v>0</v>
      </c>
      <c r="M19" s="49">
        <f>VLOOKUP($A19,input!$A:$BH,COLUMN(input!X$2),0)</f>
        <v>2.7035841103339999</v>
      </c>
      <c r="N19" s="53">
        <f>VLOOKUP($A19,input!$A:$BH,COLUMN(input!AB$2),0)</f>
        <v>0</v>
      </c>
      <c r="O19" s="53">
        <f>VLOOKUP($A19,input!$A:$BH,COLUMN(input!AF$2),0)</f>
        <v>0</v>
      </c>
      <c r="P19" s="62">
        <f>VLOOKUP($A19,input!$A:$BH,COLUMN(input!AJ$2),0)</f>
        <v>0</v>
      </c>
      <c r="Q19" s="53">
        <f>VLOOKUP($A19,input!$A:$BH,COLUMN(input!AN$2),0)</f>
        <v>0</v>
      </c>
      <c r="R19" s="49">
        <f>VLOOKUP($A19,input!$A:$BH,COLUMN(input!AR$2),0)</f>
        <v>2.8640430464220001</v>
      </c>
      <c r="S19" s="53">
        <f>VLOOKUP($A19,input!$A:$BH,COLUMN(input!AV$2),0)</f>
        <v>0</v>
      </c>
      <c r="T19" s="53">
        <f>VLOOKUP($A19,input!$A:$BH,COLUMN(input!AZ$2),0)</f>
        <v>0</v>
      </c>
      <c r="U19" s="62">
        <f>VLOOKUP($A19,input!$A:$BH,COLUMN(input!BD$2),0)</f>
        <v>0</v>
      </c>
      <c r="V19" s="53">
        <f t="shared" si="4"/>
        <v>0</v>
      </c>
      <c r="W19" s="49">
        <f t="shared" si="5"/>
        <v>5.5676271567560001</v>
      </c>
      <c r="X19" s="53">
        <f t="shared" si="6"/>
        <v>0</v>
      </c>
      <c r="Y19" s="53">
        <f t="shared" si="7"/>
        <v>0</v>
      </c>
      <c r="Z19" s="62">
        <f t="shared" si="8"/>
        <v>0</v>
      </c>
    </row>
    <row r="20" spans="1:26" x14ac:dyDescent="0.3">
      <c r="A20" s="27" t="s">
        <v>39</v>
      </c>
      <c r="B20" s="27" t="s">
        <v>822</v>
      </c>
      <c r="C20" s="27" t="s">
        <v>806</v>
      </c>
      <c r="D20" s="30" t="s">
        <v>38</v>
      </c>
      <c r="E20" s="67">
        <f>VLOOKUP(C20,'KI Local Authority Dropdown'!$H$21:$I$31,2,0)</f>
        <v>0.4</v>
      </c>
      <c r="F20" s="49">
        <f t="shared" si="3"/>
        <v>7.8128814476089996</v>
      </c>
      <c r="G20" s="49">
        <f>VLOOKUP($A20,input!$A:$BH,COLUMN(input!C$2),0)</f>
        <v>2.5949904822600001</v>
      </c>
      <c r="H20" s="49">
        <f>VLOOKUP($A20,input!$A:$BH,COLUMN(input!G$2),0)</f>
        <v>5.2178909653489995</v>
      </c>
      <c r="I20" s="49">
        <f>VLOOKUP($A20,input!$A:$BH,COLUMN(input!K$2),0)</f>
        <v>-26.170305065319525</v>
      </c>
      <c r="J20" s="49">
        <f>H20*'KI Local Authority Dropdown'!$I$6</f>
        <v>4.8265491429478251</v>
      </c>
      <c r="K20" s="31">
        <v>0.5</v>
      </c>
      <c r="L20" s="53">
        <f>VLOOKUP($A20,input!$A:$BH,COLUMN(input!T$2),0)</f>
        <v>0</v>
      </c>
      <c r="M20" s="49">
        <f>VLOOKUP($A20,input!$A:$BH,COLUMN(input!X$2),0)</f>
        <v>2.5949904822600001</v>
      </c>
      <c r="N20" s="53">
        <f>VLOOKUP($A20,input!$A:$BH,COLUMN(input!AB$2),0)</f>
        <v>0</v>
      </c>
      <c r="O20" s="53">
        <f>VLOOKUP($A20,input!$A:$BH,COLUMN(input!AF$2),0)</f>
        <v>0</v>
      </c>
      <c r="P20" s="62">
        <f>VLOOKUP($A20,input!$A:$BH,COLUMN(input!AJ$2),0)</f>
        <v>0</v>
      </c>
      <c r="Q20" s="53">
        <f>VLOOKUP($A20,input!$A:$BH,COLUMN(input!AN$2),0)</f>
        <v>0</v>
      </c>
      <c r="R20" s="49">
        <f>VLOOKUP($A20,input!$A:$BH,COLUMN(input!AR$2),0)</f>
        <v>5.2178909653489995</v>
      </c>
      <c r="S20" s="53">
        <f>VLOOKUP($A20,input!$A:$BH,COLUMN(input!AV$2),0)</f>
        <v>0</v>
      </c>
      <c r="T20" s="53">
        <f>VLOOKUP($A20,input!$A:$BH,COLUMN(input!AZ$2),0)</f>
        <v>0</v>
      </c>
      <c r="U20" s="62">
        <f>VLOOKUP($A20,input!$A:$BH,COLUMN(input!BD$2),0)</f>
        <v>0</v>
      </c>
      <c r="V20" s="53">
        <f t="shared" si="4"/>
        <v>0</v>
      </c>
      <c r="W20" s="49">
        <f t="shared" si="5"/>
        <v>7.8128814476089996</v>
      </c>
      <c r="X20" s="53">
        <f t="shared" si="6"/>
        <v>0</v>
      </c>
      <c r="Y20" s="53">
        <f t="shared" si="7"/>
        <v>0</v>
      </c>
      <c r="Z20" s="62">
        <f t="shared" si="8"/>
        <v>0</v>
      </c>
    </row>
    <row r="21" spans="1:26" x14ac:dyDescent="0.3">
      <c r="A21" s="27" t="s">
        <v>42</v>
      </c>
      <c r="B21" s="27" t="s">
        <v>823</v>
      </c>
      <c r="C21" s="27" t="s">
        <v>806</v>
      </c>
      <c r="D21" s="30" t="s">
        <v>41</v>
      </c>
      <c r="E21" s="67">
        <f>VLOOKUP(C21,'KI Local Authority Dropdown'!$H$21:$I$31,2,0)</f>
        <v>0.4</v>
      </c>
      <c r="F21" s="49">
        <f t="shared" si="3"/>
        <v>4.2171776692130001</v>
      </c>
      <c r="G21" s="49">
        <f>VLOOKUP($A21,input!$A:$BH,COLUMN(input!C$2),0)</f>
        <v>1.423875511016</v>
      </c>
      <c r="H21" s="49">
        <f>VLOOKUP($A21,input!$A:$BH,COLUMN(input!G$2),0)</f>
        <v>2.7933021581970001</v>
      </c>
      <c r="I21" s="49">
        <f>VLOOKUP($A21,input!$A:$BH,COLUMN(input!K$2),0)</f>
        <v>-27.165503106343067</v>
      </c>
      <c r="J21" s="49">
        <f>H21*'KI Local Authority Dropdown'!$I$6</f>
        <v>2.5838044963322253</v>
      </c>
      <c r="K21" s="31">
        <v>0.5</v>
      </c>
      <c r="L21" s="53">
        <f>VLOOKUP($A21,input!$A:$BH,COLUMN(input!T$2),0)</f>
        <v>0</v>
      </c>
      <c r="M21" s="49">
        <f>VLOOKUP($A21,input!$A:$BH,COLUMN(input!X$2),0)</f>
        <v>1.423875511016</v>
      </c>
      <c r="N21" s="53">
        <f>VLOOKUP($A21,input!$A:$BH,COLUMN(input!AB$2),0)</f>
        <v>0</v>
      </c>
      <c r="O21" s="53">
        <f>VLOOKUP($A21,input!$A:$BH,COLUMN(input!AF$2),0)</f>
        <v>0</v>
      </c>
      <c r="P21" s="62">
        <f>VLOOKUP($A21,input!$A:$BH,COLUMN(input!AJ$2),0)</f>
        <v>0</v>
      </c>
      <c r="Q21" s="53">
        <f>VLOOKUP($A21,input!$A:$BH,COLUMN(input!AN$2),0)</f>
        <v>0</v>
      </c>
      <c r="R21" s="49">
        <f>VLOOKUP($A21,input!$A:$BH,COLUMN(input!AR$2),0)</f>
        <v>2.7933021581970001</v>
      </c>
      <c r="S21" s="53">
        <f>VLOOKUP($A21,input!$A:$BH,COLUMN(input!AV$2),0)</f>
        <v>0</v>
      </c>
      <c r="T21" s="53">
        <f>VLOOKUP($A21,input!$A:$BH,COLUMN(input!AZ$2),0)</f>
        <v>0</v>
      </c>
      <c r="U21" s="62">
        <f>VLOOKUP($A21,input!$A:$BH,COLUMN(input!BD$2),0)</f>
        <v>0</v>
      </c>
      <c r="V21" s="53">
        <f t="shared" si="4"/>
        <v>0</v>
      </c>
      <c r="W21" s="49">
        <f t="shared" si="5"/>
        <v>4.2171776692130001</v>
      </c>
      <c r="X21" s="53">
        <f t="shared" si="6"/>
        <v>0</v>
      </c>
      <c r="Y21" s="53">
        <f t="shared" si="7"/>
        <v>0</v>
      </c>
      <c r="Z21" s="62">
        <f t="shared" si="8"/>
        <v>0</v>
      </c>
    </row>
    <row r="22" spans="1:26" x14ac:dyDescent="0.3">
      <c r="A22" s="27" t="s">
        <v>44</v>
      </c>
      <c r="B22" s="27" t="s">
        <v>824</v>
      </c>
      <c r="C22" s="27" t="s">
        <v>806</v>
      </c>
      <c r="D22" s="30" t="s">
        <v>43</v>
      </c>
      <c r="E22" s="67">
        <f>VLOOKUP(C22,'KI Local Authority Dropdown'!$H$21:$I$31,2,0)</f>
        <v>0.4</v>
      </c>
      <c r="F22" s="49">
        <f t="shared" si="3"/>
        <v>5.6192551132410005</v>
      </c>
      <c r="G22" s="49">
        <f>VLOOKUP($A22,input!$A:$BH,COLUMN(input!C$2),0)</f>
        <v>1.9070598746160001</v>
      </c>
      <c r="H22" s="49">
        <f>VLOOKUP($A22,input!$A:$BH,COLUMN(input!G$2),0)</f>
        <v>3.7121952386250001</v>
      </c>
      <c r="I22" s="49">
        <f>VLOOKUP($A22,input!$A:$BH,COLUMN(input!K$2),0)</f>
        <v>-15.410787539687284</v>
      </c>
      <c r="J22" s="49">
        <f>H22*'KI Local Authority Dropdown'!$I$6</f>
        <v>3.4337805957281251</v>
      </c>
      <c r="K22" s="31">
        <v>0.5</v>
      </c>
      <c r="L22" s="53">
        <f>VLOOKUP($A22,input!$A:$BH,COLUMN(input!T$2),0)</f>
        <v>0</v>
      </c>
      <c r="M22" s="49">
        <f>VLOOKUP($A22,input!$A:$BH,COLUMN(input!X$2),0)</f>
        <v>1.9070598746160001</v>
      </c>
      <c r="N22" s="53">
        <f>VLOOKUP($A22,input!$A:$BH,COLUMN(input!AB$2),0)</f>
        <v>0</v>
      </c>
      <c r="O22" s="53">
        <f>VLOOKUP($A22,input!$A:$BH,COLUMN(input!AF$2),0)</f>
        <v>0</v>
      </c>
      <c r="P22" s="62">
        <f>VLOOKUP($A22,input!$A:$BH,COLUMN(input!AJ$2),0)</f>
        <v>0</v>
      </c>
      <c r="Q22" s="53">
        <f>VLOOKUP($A22,input!$A:$BH,COLUMN(input!AN$2),0)</f>
        <v>0</v>
      </c>
      <c r="R22" s="49">
        <f>VLOOKUP($A22,input!$A:$BH,COLUMN(input!AR$2),0)</f>
        <v>3.7121952386250001</v>
      </c>
      <c r="S22" s="53">
        <f>VLOOKUP($A22,input!$A:$BH,COLUMN(input!AV$2),0)</f>
        <v>0</v>
      </c>
      <c r="T22" s="53">
        <f>VLOOKUP($A22,input!$A:$BH,COLUMN(input!AZ$2),0)</f>
        <v>0</v>
      </c>
      <c r="U22" s="62">
        <f>VLOOKUP($A22,input!$A:$BH,COLUMN(input!BD$2),0)</f>
        <v>0</v>
      </c>
      <c r="V22" s="53">
        <f t="shared" si="4"/>
        <v>0</v>
      </c>
      <c r="W22" s="49">
        <f t="shared" si="5"/>
        <v>5.6192551132410005</v>
      </c>
      <c r="X22" s="53">
        <f t="shared" si="6"/>
        <v>0</v>
      </c>
      <c r="Y22" s="53">
        <f t="shared" si="7"/>
        <v>0</v>
      </c>
      <c r="Z22" s="62">
        <f t="shared" si="8"/>
        <v>0</v>
      </c>
    </row>
    <row r="23" spans="1:26" x14ac:dyDescent="0.3">
      <c r="A23" s="27" t="s">
        <v>47</v>
      </c>
      <c r="B23" s="27" t="s">
        <v>825</v>
      </c>
      <c r="C23" s="27" t="s">
        <v>1250</v>
      </c>
      <c r="D23" s="30" t="s">
        <v>46</v>
      </c>
      <c r="E23" s="67">
        <f>VLOOKUP(C23,'KI Local Authority Dropdown'!$H$21:$I$31,2,0)</f>
        <v>0.49</v>
      </c>
      <c r="F23" s="49">
        <f t="shared" si="3"/>
        <v>36.102109530598</v>
      </c>
      <c r="G23" s="49">
        <f>VLOOKUP($A23,input!$A:$BH,COLUMN(input!C$2),0)</f>
        <v>14.422624077982</v>
      </c>
      <c r="H23" s="49">
        <f>VLOOKUP($A23,input!$A:$BH,COLUMN(input!G$2),0)</f>
        <v>21.679485452615999</v>
      </c>
      <c r="I23" s="49">
        <f>VLOOKUP($A23,input!$A:$BH,COLUMN(input!K$2),0)</f>
        <v>-9.9193250897819834</v>
      </c>
      <c r="J23" s="49">
        <f>H23*'KI Local Authority Dropdown'!$I$6</f>
        <v>20.0535240436698</v>
      </c>
      <c r="K23" s="31">
        <v>0.313915</v>
      </c>
      <c r="L23" s="53">
        <f>VLOOKUP($A23,input!$A:$BH,COLUMN(input!T$2),0)</f>
        <v>12.494284824098001</v>
      </c>
      <c r="M23" s="49">
        <f>VLOOKUP($A23,input!$A:$BH,COLUMN(input!X$2),0)</f>
        <v>1.9283392538840001</v>
      </c>
      <c r="N23" s="53">
        <f>VLOOKUP($A23,input!$A:$BH,COLUMN(input!AB$2),0)</f>
        <v>0</v>
      </c>
      <c r="O23" s="53">
        <f>VLOOKUP($A23,input!$A:$BH,COLUMN(input!AF$2),0)</f>
        <v>0</v>
      </c>
      <c r="P23" s="62">
        <f>VLOOKUP($A23,input!$A:$BH,COLUMN(input!AJ$2),0)</f>
        <v>0</v>
      </c>
      <c r="Q23" s="53">
        <f>VLOOKUP($A23,input!$A:$BH,COLUMN(input!AN$2),0)</f>
        <v>17.500861577716002</v>
      </c>
      <c r="R23" s="49">
        <f>VLOOKUP($A23,input!$A:$BH,COLUMN(input!AR$2),0)</f>
        <v>4.1786238749000004</v>
      </c>
      <c r="S23" s="53">
        <f>VLOOKUP($A23,input!$A:$BH,COLUMN(input!AV$2),0)</f>
        <v>0</v>
      </c>
      <c r="T23" s="53">
        <f>VLOOKUP($A23,input!$A:$BH,COLUMN(input!AZ$2),0)</f>
        <v>0</v>
      </c>
      <c r="U23" s="62">
        <f>VLOOKUP($A23,input!$A:$BH,COLUMN(input!BD$2),0)</f>
        <v>0</v>
      </c>
      <c r="V23" s="53">
        <f t="shared" si="4"/>
        <v>29.995146401814004</v>
      </c>
      <c r="W23" s="49">
        <f t="shared" si="5"/>
        <v>6.1069631287840007</v>
      </c>
      <c r="X23" s="53">
        <f t="shared" si="6"/>
        <v>0</v>
      </c>
      <c r="Y23" s="53">
        <f t="shared" si="7"/>
        <v>0</v>
      </c>
      <c r="Z23" s="62">
        <f t="shared" si="8"/>
        <v>0</v>
      </c>
    </row>
    <row r="24" spans="1:26" x14ac:dyDescent="0.3">
      <c r="A24" s="27" t="s">
        <v>50</v>
      </c>
      <c r="B24" s="27" t="s">
        <v>826</v>
      </c>
      <c r="C24" s="27" t="s">
        <v>1250</v>
      </c>
      <c r="D24" s="30" t="s">
        <v>49</v>
      </c>
      <c r="E24" s="67">
        <f>VLOOKUP(C24,'KI Local Authority Dropdown'!$H$21:$I$31,2,0)</f>
        <v>0.49</v>
      </c>
      <c r="F24" s="49">
        <f t="shared" si="3"/>
        <v>50.832050829194998</v>
      </c>
      <c r="G24" s="49">
        <f>VLOOKUP($A24,input!$A:$BH,COLUMN(input!C$2),0)</f>
        <v>21.418701036457001</v>
      </c>
      <c r="H24" s="49">
        <f>VLOOKUP($A24,input!$A:$BH,COLUMN(input!G$2),0)</f>
        <v>29.413349792737996</v>
      </c>
      <c r="I24" s="49">
        <f>VLOOKUP($A24,input!$A:$BH,COLUMN(input!K$2),0)</f>
        <v>-2.1299538411762415</v>
      </c>
      <c r="J24" s="49">
        <f>H24*'KI Local Authority Dropdown'!$I$6</f>
        <v>27.207348558282646</v>
      </c>
      <c r="K24" s="31">
        <v>6.7525000000000002E-2</v>
      </c>
      <c r="L24" s="53">
        <f>VLOOKUP($A24,input!$A:$BH,COLUMN(input!T$2),0)</f>
        <v>18.805449342307</v>
      </c>
      <c r="M24" s="49">
        <f>VLOOKUP($A24,input!$A:$BH,COLUMN(input!X$2),0)</f>
        <v>2.6132516941499997</v>
      </c>
      <c r="N24" s="53">
        <f>VLOOKUP($A24,input!$A:$BH,COLUMN(input!AB$2),0)</f>
        <v>0</v>
      </c>
      <c r="O24" s="53">
        <f>VLOOKUP($A24,input!$A:$BH,COLUMN(input!AF$2),0)</f>
        <v>0</v>
      </c>
      <c r="P24" s="62">
        <f>VLOOKUP($A24,input!$A:$BH,COLUMN(input!AJ$2),0)</f>
        <v>0</v>
      </c>
      <c r="Q24" s="53">
        <f>VLOOKUP($A24,input!$A:$BH,COLUMN(input!AN$2),0)</f>
        <v>24.089683712003001</v>
      </c>
      <c r="R24" s="49">
        <f>VLOOKUP($A24,input!$A:$BH,COLUMN(input!AR$2),0)</f>
        <v>5.3236660807350003</v>
      </c>
      <c r="S24" s="53">
        <f>VLOOKUP($A24,input!$A:$BH,COLUMN(input!AV$2),0)</f>
        <v>0</v>
      </c>
      <c r="T24" s="53">
        <f>VLOOKUP($A24,input!$A:$BH,COLUMN(input!AZ$2),0)</f>
        <v>0</v>
      </c>
      <c r="U24" s="62">
        <f>VLOOKUP($A24,input!$A:$BH,COLUMN(input!BD$2),0)</f>
        <v>0</v>
      </c>
      <c r="V24" s="53">
        <f t="shared" si="4"/>
        <v>42.895133054310001</v>
      </c>
      <c r="W24" s="49">
        <f t="shared" si="5"/>
        <v>7.9369177748849999</v>
      </c>
      <c r="X24" s="53">
        <f t="shared" si="6"/>
        <v>0</v>
      </c>
      <c r="Y24" s="53">
        <f t="shared" si="7"/>
        <v>0</v>
      </c>
      <c r="Z24" s="62">
        <f t="shared" si="8"/>
        <v>0</v>
      </c>
    </row>
    <row r="25" spans="1:26" x14ac:dyDescent="0.3">
      <c r="A25" s="27" t="s">
        <v>53</v>
      </c>
      <c r="B25" s="27" t="s">
        <v>827</v>
      </c>
      <c r="C25" s="27" t="s">
        <v>1248</v>
      </c>
      <c r="D25" s="30" t="s">
        <v>828</v>
      </c>
      <c r="E25" s="67">
        <f>VLOOKUP(C25,'KI Local Authority Dropdown'!$H$21:$I$31,2,0)</f>
        <v>0.01</v>
      </c>
      <c r="F25" s="49">
        <f t="shared" si="3"/>
        <v>10.207850850998</v>
      </c>
      <c r="G25" s="49">
        <f>VLOOKUP($A25,input!$A:$BH,COLUMN(input!C$2),0)</f>
        <v>4.769863312879</v>
      </c>
      <c r="H25" s="49">
        <f>VLOOKUP($A25,input!$A:$BH,COLUMN(input!G$2),0)</f>
        <v>5.4379875381190006</v>
      </c>
      <c r="I25" s="49">
        <f>VLOOKUP($A25,input!$A:$BH,COLUMN(input!K$2),0)</f>
        <v>3.3120493540824252</v>
      </c>
      <c r="J25" s="49">
        <f>H25*'KI Local Authority Dropdown'!$I$6</f>
        <v>5.0301384727600755</v>
      </c>
      <c r="K25" s="31">
        <v>0</v>
      </c>
      <c r="L25" s="53">
        <f>VLOOKUP($A25,input!$A:$BH,COLUMN(input!T$2),0)</f>
        <v>0</v>
      </c>
      <c r="M25" s="49">
        <f>VLOOKUP($A25,input!$A:$BH,COLUMN(input!X$2),0)</f>
        <v>0</v>
      </c>
      <c r="N25" s="53">
        <f>VLOOKUP($A25,input!$A:$BH,COLUMN(input!AB$2),0)</f>
        <v>4.769863312879</v>
      </c>
      <c r="O25" s="53">
        <f>VLOOKUP($A25,input!$A:$BH,COLUMN(input!AF$2),0)</f>
        <v>0</v>
      </c>
      <c r="P25" s="62">
        <f>VLOOKUP($A25,input!$A:$BH,COLUMN(input!AJ$2),0)</f>
        <v>0</v>
      </c>
      <c r="Q25" s="53">
        <f>VLOOKUP($A25,input!$A:$BH,COLUMN(input!AN$2),0)</f>
        <v>0</v>
      </c>
      <c r="R25" s="49">
        <f>VLOOKUP($A25,input!$A:$BH,COLUMN(input!AR$2),0)</f>
        <v>0</v>
      </c>
      <c r="S25" s="53">
        <f>VLOOKUP($A25,input!$A:$BH,COLUMN(input!AV$2),0)</f>
        <v>5.4379875381190006</v>
      </c>
      <c r="T25" s="53">
        <f>VLOOKUP($A25,input!$A:$BH,COLUMN(input!AZ$2),0)</f>
        <v>0</v>
      </c>
      <c r="U25" s="62">
        <f>VLOOKUP($A25,input!$A:$BH,COLUMN(input!BD$2),0)</f>
        <v>0</v>
      </c>
      <c r="V25" s="53">
        <f t="shared" si="4"/>
        <v>0</v>
      </c>
      <c r="W25" s="49">
        <f t="shared" si="5"/>
        <v>0</v>
      </c>
      <c r="X25" s="53">
        <f t="shared" si="6"/>
        <v>10.207850850998</v>
      </c>
      <c r="Y25" s="53">
        <f t="shared" si="7"/>
        <v>0</v>
      </c>
      <c r="Z25" s="62">
        <f t="shared" si="8"/>
        <v>0</v>
      </c>
    </row>
    <row r="26" spans="1:26" x14ac:dyDescent="0.3">
      <c r="A26" s="27" t="s">
        <v>56</v>
      </c>
      <c r="B26" s="27" t="s">
        <v>829</v>
      </c>
      <c r="C26" s="27" t="s">
        <v>1248</v>
      </c>
      <c r="D26" s="30" t="s">
        <v>830</v>
      </c>
      <c r="E26" s="67">
        <f>VLOOKUP(C26,'KI Local Authority Dropdown'!$H$21:$I$31,2,0)</f>
        <v>0.01</v>
      </c>
      <c r="F26" s="49">
        <f t="shared" si="3"/>
        <v>12.228909899346998</v>
      </c>
      <c r="G26" s="49">
        <f>VLOOKUP($A26,input!$A:$BH,COLUMN(input!C$2),0)</f>
        <v>5.7062293253159995</v>
      </c>
      <c r="H26" s="49">
        <f>VLOOKUP($A26,input!$A:$BH,COLUMN(input!G$2),0)</f>
        <v>6.5226805740309999</v>
      </c>
      <c r="I26" s="49">
        <f>VLOOKUP($A26,input!$A:$BH,COLUMN(input!K$2),0)</f>
        <v>1.8828266543282166</v>
      </c>
      <c r="J26" s="49">
        <f>H26*'KI Local Authority Dropdown'!$I$6</f>
        <v>6.0334795309786751</v>
      </c>
      <c r="K26" s="31">
        <v>0</v>
      </c>
      <c r="L26" s="53">
        <f>VLOOKUP($A26,input!$A:$BH,COLUMN(input!T$2),0)</f>
        <v>0</v>
      </c>
      <c r="M26" s="49">
        <f>VLOOKUP($A26,input!$A:$BH,COLUMN(input!X$2),0)</f>
        <v>0</v>
      </c>
      <c r="N26" s="53">
        <f>VLOOKUP($A26,input!$A:$BH,COLUMN(input!AB$2),0)</f>
        <v>5.7062293253159995</v>
      </c>
      <c r="O26" s="53">
        <f>VLOOKUP($A26,input!$A:$BH,COLUMN(input!AF$2),0)</f>
        <v>0</v>
      </c>
      <c r="P26" s="62">
        <f>VLOOKUP($A26,input!$A:$BH,COLUMN(input!AJ$2),0)</f>
        <v>0</v>
      </c>
      <c r="Q26" s="53">
        <f>VLOOKUP($A26,input!$A:$BH,COLUMN(input!AN$2),0)</f>
        <v>0</v>
      </c>
      <c r="R26" s="49">
        <f>VLOOKUP($A26,input!$A:$BH,COLUMN(input!AR$2),0)</f>
        <v>0</v>
      </c>
      <c r="S26" s="53">
        <f>VLOOKUP($A26,input!$A:$BH,COLUMN(input!AV$2),0)</f>
        <v>6.5226805740309999</v>
      </c>
      <c r="T26" s="53">
        <f>VLOOKUP($A26,input!$A:$BH,COLUMN(input!AZ$2),0)</f>
        <v>0</v>
      </c>
      <c r="U26" s="62">
        <f>VLOOKUP($A26,input!$A:$BH,COLUMN(input!BD$2),0)</f>
        <v>0</v>
      </c>
      <c r="V26" s="53">
        <f t="shared" si="4"/>
        <v>0</v>
      </c>
      <c r="W26" s="49">
        <f t="shared" si="5"/>
        <v>0</v>
      </c>
      <c r="X26" s="53">
        <f t="shared" si="6"/>
        <v>12.228909899346998</v>
      </c>
      <c r="Y26" s="53">
        <f t="shared" si="7"/>
        <v>0</v>
      </c>
      <c r="Z26" s="62">
        <f t="shared" si="8"/>
        <v>0</v>
      </c>
    </row>
    <row r="27" spans="1:26" x14ac:dyDescent="0.3">
      <c r="A27" s="27" t="s">
        <v>59</v>
      </c>
      <c r="B27" s="27" t="s">
        <v>831</v>
      </c>
      <c r="C27" s="27" t="s">
        <v>1249</v>
      </c>
      <c r="D27" s="30" t="s">
        <v>58</v>
      </c>
      <c r="E27" s="67">
        <f>VLOOKUP(C27,'KI Local Authority Dropdown'!$H$21:$I$31,2,0)</f>
        <v>0.3</v>
      </c>
      <c r="F27" s="49">
        <f t="shared" si="3"/>
        <v>55.461143086956</v>
      </c>
      <c r="G27" s="49">
        <f>VLOOKUP($A27,input!$A:$BH,COLUMN(input!C$2),0)</f>
        <v>21.917997072050003</v>
      </c>
      <c r="H27" s="49">
        <f>VLOOKUP($A27,input!$A:$BH,COLUMN(input!G$2),0)</f>
        <v>33.543146014906</v>
      </c>
      <c r="I27" s="49">
        <f>VLOOKUP($A27,input!$A:$BH,COLUMN(input!K$2),0)</f>
        <v>14.499969856931532</v>
      </c>
      <c r="J27" s="49">
        <f>H27*'KI Local Authority Dropdown'!$I$6</f>
        <v>31.02741006378805</v>
      </c>
      <c r="K27" s="31">
        <v>0</v>
      </c>
      <c r="L27" s="53">
        <f>VLOOKUP($A27,input!$A:$BH,COLUMN(input!T$2),0)</f>
        <v>18.708054364411002</v>
      </c>
      <c r="M27" s="49">
        <f>VLOOKUP($A27,input!$A:$BH,COLUMN(input!X$2),0)</f>
        <v>3.2099427076389997</v>
      </c>
      <c r="N27" s="53">
        <f>VLOOKUP($A27,input!$A:$BH,COLUMN(input!AB$2),0)</f>
        <v>0</v>
      </c>
      <c r="O27" s="53">
        <f>VLOOKUP($A27,input!$A:$BH,COLUMN(input!AF$2),0)</f>
        <v>0</v>
      </c>
      <c r="P27" s="62">
        <f>VLOOKUP($A27,input!$A:$BH,COLUMN(input!AJ$2),0)</f>
        <v>0</v>
      </c>
      <c r="Q27" s="53">
        <f>VLOOKUP($A27,input!$A:$BH,COLUMN(input!AN$2),0)</f>
        <v>26.672363508019998</v>
      </c>
      <c r="R27" s="49">
        <f>VLOOKUP($A27,input!$A:$BH,COLUMN(input!AR$2),0)</f>
        <v>6.870782506886</v>
      </c>
      <c r="S27" s="53">
        <f>VLOOKUP($A27,input!$A:$BH,COLUMN(input!AV$2),0)</f>
        <v>0</v>
      </c>
      <c r="T27" s="53">
        <f>VLOOKUP($A27,input!$A:$BH,COLUMN(input!AZ$2),0)</f>
        <v>0</v>
      </c>
      <c r="U27" s="62">
        <f>VLOOKUP($A27,input!$A:$BH,COLUMN(input!BD$2),0)</f>
        <v>0</v>
      </c>
      <c r="V27" s="53">
        <f t="shared" si="4"/>
        <v>45.380417872430996</v>
      </c>
      <c r="W27" s="49">
        <f t="shared" si="5"/>
        <v>10.080725214525</v>
      </c>
      <c r="X27" s="53">
        <f t="shared" si="6"/>
        <v>0</v>
      </c>
      <c r="Y27" s="53">
        <f t="shared" si="7"/>
        <v>0</v>
      </c>
      <c r="Z27" s="62">
        <f t="shared" si="8"/>
        <v>0</v>
      </c>
    </row>
    <row r="28" spans="1:26" x14ac:dyDescent="0.3">
      <c r="A28" s="27" t="s">
        <v>61</v>
      </c>
      <c r="B28" s="27" t="s">
        <v>832</v>
      </c>
      <c r="C28" s="27" t="s">
        <v>820</v>
      </c>
      <c r="D28" s="30" t="s">
        <v>60</v>
      </c>
      <c r="E28" s="67">
        <f>VLOOKUP(C28,'KI Local Authority Dropdown'!$H$21:$I$31,2,0)</f>
        <v>0.49</v>
      </c>
      <c r="F28" s="49">
        <f t="shared" si="3"/>
        <v>554.41692417249601</v>
      </c>
      <c r="G28" s="49">
        <f>VLOOKUP($A28,input!$A:$BH,COLUMN(input!C$2),0)</f>
        <v>226.586894889208</v>
      </c>
      <c r="H28" s="49">
        <f>VLOOKUP($A28,input!$A:$BH,COLUMN(input!G$2),0)</f>
        <v>327.83002928328801</v>
      </c>
      <c r="I28" s="49">
        <f>VLOOKUP($A28,input!$A:$BH,COLUMN(input!K$2),0)</f>
        <v>127.06674415570208</v>
      </c>
      <c r="J28" s="49">
        <f>H28*'KI Local Authority Dropdown'!$I$6</f>
        <v>303.24277708704142</v>
      </c>
      <c r="K28" s="31">
        <v>0</v>
      </c>
      <c r="L28" s="53">
        <f>VLOOKUP($A28,input!$A:$BH,COLUMN(input!T$2),0)</f>
        <v>200.35708806602801</v>
      </c>
      <c r="M28" s="49">
        <f>VLOOKUP($A28,input!$A:$BH,COLUMN(input!X$2),0)</f>
        <v>26.229806823180002</v>
      </c>
      <c r="N28" s="53">
        <f>VLOOKUP($A28,input!$A:$BH,COLUMN(input!AB$2),0)</f>
        <v>0</v>
      </c>
      <c r="O28" s="53">
        <f>VLOOKUP($A28,input!$A:$BH,COLUMN(input!AF$2),0)</f>
        <v>0</v>
      </c>
      <c r="P28" s="62">
        <f>VLOOKUP($A28,input!$A:$BH,COLUMN(input!AJ$2),0)</f>
        <v>0</v>
      </c>
      <c r="Q28" s="53">
        <f>VLOOKUP($A28,input!$A:$BH,COLUMN(input!AN$2),0)</f>
        <v>279.58627835918804</v>
      </c>
      <c r="R28" s="49">
        <f>VLOOKUP($A28,input!$A:$BH,COLUMN(input!AR$2),0)</f>
        <v>48.243750924099999</v>
      </c>
      <c r="S28" s="53">
        <f>VLOOKUP($A28,input!$A:$BH,COLUMN(input!AV$2),0)</f>
        <v>0</v>
      </c>
      <c r="T28" s="53">
        <f>VLOOKUP($A28,input!$A:$BH,COLUMN(input!AZ$2),0)</f>
        <v>0</v>
      </c>
      <c r="U28" s="62">
        <f>VLOOKUP($A28,input!$A:$BH,COLUMN(input!BD$2),0)</f>
        <v>0</v>
      </c>
      <c r="V28" s="53">
        <f t="shared" si="4"/>
        <v>479.94336642521603</v>
      </c>
      <c r="W28" s="49">
        <f t="shared" si="5"/>
        <v>74.473557747279997</v>
      </c>
      <c r="X28" s="53">
        <f t="shared" si="6"/>
        <v>0</v>
      </c>
      <c r="Y28" s="53">
        <f t="shared" si="7"/>
        <v>0</v>
      </c>
      <c r="Z28" s="62">
        <f t="shared" si="8"/>
        <v>0</v>
      </c>
    </row>
    <row r="29" spans="1:26" x14ac:dyDescent="0.3">
      <c r="A29" s="27" t="s">
        <v>63</v>
      </c>
      <c r="B29" s="27" t="s">
        <v>833</v>
      </c>
      <c r="C29" s="27" t="s">
        <v>806</v>
      </c>
      <c r="D29" s="30" t="s">
        <v>62</v>
      </c>
      <c r="E29" s="67">
        <f>VLOOKUP(C29,'KI Local Authority Dropdown'!$H$21:$I$31,2,0)</f>
        <v>0.4</v>
      </c>
      <c r="F29" s="49">
        <f t="shared" si="3"/>
        <v>2.9933610904179999</v>
      </c>
      <c r="G29" s="49">
        <f>VLOOKUP($A29,input!$A:$BH,COLUMN(input!C$2),0)</f>
        <v>0.95228376320800001</v>
      </c>
      <c r="H29" s="49">
        <f>VLOOKUP($A29,input!$A:$BH,COLUMN(input!G$2),0)</f>
        <v>2.04107732721</v>
      </c>
      <c r="I29" s="49">
        <f>VLOOKUP($A29,input!$A:$BH,COLUMN(input!K$2),0)</f>
        <v>-13.913172793454457</v>
      </c>
      <c r="J29" s="49">
        <f>H29*'KI Local Authority Dropdown'!$I$6</f>
        <v>1.8879965276692501</v>
      </c>
      <c r="K29" s="31">
        <v>0.5</v>
      </c>
      <c r="L29" s="53">
        <f>VLOOKUP($A29,input!$A:$BH,COLUMN(input!T$2),0)</f>
        <v>0</v>
      </c>
      <c r="M29" s="49">
        <f>VLOOKUP($A29,input!$A:$BH,COLUMN(input!X$2),0)</f>
        <v>0.95228376320800001</v>
      </c>
      <c r="N29" s="53">
        <f>VLOOKUP($A29,input!$A:$BH,COLUMN(input!AB$2),0)</f>
        <v>0</v>
      </c>
      <c r="O29" s="53">
        <f>VLOOKUP($A29,input!$A:$BH,COLUMN(input!AF$2),0)</f>
        <v>0</v>
      </c>
      <c r="P29" s="62">
        <f>VLOOKUP($A29,input!$A:$BH,COLUMN(input!AJ$2),0)</f>
        <v>0</v>
      </c>
      <c r="Q29" s="53">
        <f>VLOOKUP($A29,input!$A:$BH,COLUMN(input!AN$2),0)</f>
        <v>0</v>
      </c>
      <c r="R29" s="49">
        <f>VLOOKUP($A29,input!$A:$BH,COLUMN(input!AR$2),0)</f>
        <v>2.04107732721</v>
      </c>
      <c r="S29" s="53">
        <f>VLOOKUP($A29,input!$A:$BH,COLUMN(input!AV$2),0)</f>
        <v>0</v>
      </c>
      <c r="T29" s="53">
        <f>VLOOKUP($A29,input!$A:$BH,COLUMN(input!AZ$2),0)</f>
        <v>0</v>
      </c>
      <c r="U29" s="62">
        <f>VLOOKUP($A29,input!$A:$BH,COLUMN(input!BD$2),0)</f>
        <v>0</v>
      </c>
      <c r="V29" s="53">
        <f t="shared" si="4"/>
        <v>0</v>
      </c>
      <c r="W29" s="49">
        <f t="shared" si="5"/>
        <v>2.9933610904179999</v>
      </c>
      <c r="X29" s="53">
        <f t="shared" si="6"/>
        <v>0</v>
      </c>
      <c r="Y29" s="53">
        <f t="shared" si="7"/>
        <v>0</v>
      </c>
      <c r="Z29" s="62">
        <f t="shared" si="8"/>
        <v>0</v>
      </c>
    </row>
    <row r="30" spans="1:26" x14ac:dyDescent="0.3">
      <c r="A30" s="27" t="s">
        <v>65</v>
      </c>
      <c r="B30" s="27" t="s">
        <v>834</v>
      </c>
      <c r="C30" s="27" t="s">
        <v>1250</v>
      </c>
      <c r="D30" s="30" t="s">
        <v>64</v>
      </c>
      <c r="E30" s="67">
        <f>VLOOKUP(C30,'KI Local Authority Dropdown'!$H$21:$I$31,2,0)</f>
        <v>0.49</v>
      </c>
      <c r="F30" s="49">
        <f t="shared" si="3"/>
        <v>69.639815802264991</v>
      </c>
      <c r="G30" s="49">
        <f>VLOOKUP($A30,input!$A:$BH,COLUMN(input!C$2),0)</f>
        <v>28.853590784790999</v>
      </c>
      <c r="H30" s="49">
        <f>VLOOKUP($A30,input!$A:$BH,COLUMN(input!G$2),0)</f>
        <v>40.786225017473996</v>
      </c>
      <c r="I30" s="49">
        <f>VLOOKUP($A30,input!$A:$BH,COLUMN(input!K$2),0)</f>
        <v>17.97935522807472</v>
      </c>
      <c r="J30" s="49">
        <f>H30*'KI Local Authority Dropdown'!$I$6</f>
        <v>37.727258141163446</v>
      </c>
      <c r="K30" s="31">
        <v>0</v>
      </c>
      <c r="L30" s="53">
        <f>VLOOKUP($A30,input!$A:$BH,COLUMN(input!T$2),0)</f>
        <v>25.088074650899998</v>
      </c>
      <c r="M30" s="49">
        <f>VLOOKUP($A30,input!$A:$BH,COLUMN(input!X$2),0)</f>
        <v>3.7655161338909999</v>
      </c>
      <c r="N30" s="53">
        <f>VLOOKUP($A30,input!$A:$BH,COLUMN(input!AB$2),0)</f>
        <v>0</v>
      </c>
      <c r="O30" s="53">
        <f>VLOOKUP($A30,input!$A:$BH,COLUMN(input!AF$2),0)</f>
        <v>0</v>
      </c>
      <c r="P30" s="62">
        <f>VLOOKUP($A30,input!$A:$BH,COLUMN(input!AJ$2),0)</f>
        <v>0</v>
      </c>
      <c r="Q30" s="53">
        <f>VLOOKUP($A30,input!$A:$BH,COLUMN(input!AN$2),0)</f>
        <v>33.973108046797996</v>
      </c>
      <c r="R30" s="49">
        <f>VLOOKUP($A30,input!$A:$BH,COLUMN(input!AR$2),0)</f>
        <v>6.813116970676</v>
      </c>
      <c r="S30" s="53">
        <f>VLOOKUP($A30,input!$A:$BH,COLUMN(input!AV$2),0)</f>
        <v>0</v>
      </c>
      <c r="T30" s="53">
        <f>VLOOKUP($A30,input!$A:$BH,COLUMN(input!AZ$2),0)</f>
        <v>0</v>
      </c>
      <c r="U30" s="62">
        <f>VLOOKUP($A30,input!$A:$BH,COLUMN(input!BD$2),0)</f>
        <v>0</v>
      </c>
      <c r="V30" s="53">
        <f t="shared" si="4"/>
        <v>59.061182697697994</v>
      </c>
      <c r="W30" s="49">
        <f t="shared" si="5"/>
        <v>10.578633104567</v>
      </c>
      <c r="X30" s="53">
        <f t="shared" si="6"/>
        <v>0</v>
      </c>
      <c r="Y30" s="53">
        <f t="shared" si="7"/>
        <v>0</v>
      </c>
      <c r="Z30" s="62">
        <f t="shared" si="8"/>
        <v>0</v>
      </c>
    </row>
    <row r="31" spans="1:26" x14ac:dyDescent="0.3">
      <c r="A31" s="27" t="s">
        <v>67</v>
      </c>
      <c r="B31" s="27" t="s">
        <v>835</v>
      </c>
      <c r="C31" s="27" t="s">
        <v>1250</v>
      </c>
      <c r="D31" s="30" t="s">
        <v>66</v>
      </c>
      <c r="E31" s="67">
        <f>VLOOKUP(C31,'KI Local Authority Dropdown'!$H$21:$I$31,2,0)</f>
        <v>0.49</v>
      </c>
      <c r="F31" s="49">
        <f t="shared" si="3"/>
        <v>75.845174242463997</v>
      </c>
      <c r="G31" s="49">
        <f>VLOOKUP($A31,input!$A:$BH,COLUMN(input!C$2),0)</f>
        <v>31.63571162333</v>
      </c>
      <c r="H31" s="49">
        <f>VLOOKUP($A31,input!$A:$BH,COLUMN(input!G$2),0)</f>
        <v>44.209462619134001</v>
      </c>
      <c r="I31" s="49">
        <f>VLOOKUP($A31,input!$A:$BH,COLUMN(input!K$2),0)</f>
        <v>19.322499524603735</v>
      </c>
      <c r="J31" s="49">
        <f>H31*'KI Local Authority Dropdown'!$I$6</f>
        <v>40.893752922698951</v>
      </c>
      <c r="K31" s="31">
        <v>0</v>
      </c>
      <c r="L31" s="53">
        <f>VLOOKUP($A31,input!$A:$BH,COLUMN(input!T$2),0)</f>
        <v>27.885723536657999</v>
      </c>
      <c r="M31" s="49">
        <f>VLOOKUP($A31,input!$A:$BH,COLUMN(input!X$2),0)</f>
        <v>3.7499880866720003</v>
      </c>
      <c r="N31" s="53">
        <f>VLOOKUP($A31,input!$A:$BH,COLUMN(input!AB$2),0)</f>
        <v>0</v>
      </c>
      <c r="O31" s="53">
        <f>VLOOKUP($A31,input!$A:$BH,COLUMN(input!AF$2),0)</f>
        <v>0</v>
      </c>
      <c r="P31" s="62">
        <f>VLOOKUP($A31,input!$A:$BH,COLUMN(input!AJ$2),0)</f>
        <v>0</v>
      </c>
      <c r="Q31" s="53">
        <f>VLOOKUP($A31,input!$A:$BH,COLUMN(input!AN$2),0)</f>
        <v>37.699538015587002</v>
      </c>
      <c r="R31" s="49">
        <f>VLOOKUP($A31,input!$A:$BH,COLUMN(input!AR$2),0)</f>
        <v>6.5099246035470006</v>
      </c>
      <c r="S31" s="53">
        <f>VLOOKUP($A31,input!$A:$BH,COLUMN(input!AV$2),0)</f>
        <v>0</v>
      </c>
      <c r="T31" s="53">
        <f>VLOOKUP($A31,input!$A:$BH,COLUMN(input!AZ$2),0)</f>
        <v>0</v>
      </c>
      <c r="U31" s="62">
        <f>VLOOKUP($A31,input!$A:$BH,COLUMN(input!BD$2),0)</f>
        <v>0</v>
      </c>
      <c r="V31" s="53">
        <f t="shared" si="4"/>
        <v>65.585261552245001</v>
      </c>
      <c r="W31" s="49">
        <f t="shared" si="5"/>
        <v>10.259912690219</v>
      </c>
      <c r="X31" s="53">
        <f t="shared" si="6"/>
        <v>0</v>
      </c>
      <c r="Y31" s="53">
        <f t="shared" si="7"/>
        <v>0</v>
      </c>
      <c r="Z31" s="62">
        <f t="shared" si="8"/>
        <v>0</v>
      </c>
    </row>
    <row r="32" spans="1:26" x14ac:dyDescent="0.3">
      <c r="A32" s="27" t="s">
        <v>69</v>
      </c>
      <c r="B32" s="27" t="s">
        <v>836</v>
      </c>
      <c r="C32" s="27" t="s">
        <v>806</v>
      </c>
      <c r="D32" s="30" t="s">
        <v>68</v>
      </c>
      <c r="E32" s="67">
        <f>VLOOKUP(C32,'KI Local Authority Dropdown'!$H$21:$I$31,2,0)</f>
        <v>0.4</v>
      </c>
      <c r="F32" s="49">
        <f t="shared" si="3"/>
        <v>5.1351920200930001</v>
      </c>
      <c r="G32" s="49">
        <f>VLOOKUP($A32,input!$A:$BH,COLUMN(input!C$2),0)</f>
        <v>2.456990977532</v>
      </c>
      <c r="H32" s="49">
        <f>VLOOKUP($A32,input!$A:$BH,COLUMN(input!G$2),0)</f>
        <v>2.6782010425610001</v>
      </c>
      <c r="I32" s="49">
        <f>VLOOKUP($A32,input!$A:$BH,COLUMN(input!K$2),0)</f>
        <v>-5.6238984391773332</v>
      </c>
      <c r="J32" s="49">
        <f>H32*'KI Local Authority Dropdown'!$I$6</f>
        <v>2.4773359643689252</v>
      </c>
      <c r="K32" s="31">
        <v>0.5</v>
      </c>
      <c r="L32" s="53">
        <f>VLOOKUP($A32,input!$A:$BH,COLUMN(input!T$2),0)</f>
        <v>0</v>
      </c>
      <c r="M32" s="49">
        <f>VLOOKUP($A32,input!$A:$BH,COLUMN(input!X$2),0)</f>
        <v>2.456990977532</v>
      </c>
      <c r="N32" s="53">
        <f>VLOOKUP($A32,input!$A:$BH,COLUMN(input!AB$2),0)</f>
        <v>0</v>
      </c>
      <c r="O32" s="53">
        <f>VLOOKUP($A32,input!$A:$BH,COLUMN(input!AF$2),0)</f>
        <v>0</v>
      </c>
      <c r="P32" s="62">
        <f>VLOOKUP($A32,input!$A:$BH,COLUMN(input!AJ$2),0)</f>
        <v>0</v>
      </c>
      <c r="Q32" s="53">
        <f>VLOOKUP($A32,input!$A:$BH,COLUMN(input!AN$2),0)</f>
        <v>0</v>
      </c>
      <c r="R32" s="49">
        <f>VLOOKUP($A32,input!$A:$BH,COLUMN(input!AR$2),0)</f>
        <v>2.6782010425610001</v>
      </c>
      <c r="S32" s="53">
        <f>VLOOKUP($A32,input!$A:$BH,COLUMN(input!AV$2),0)</f>
        <v>0</v>
      </c>
      <c r="T32" s="53">
        <f>VLOOKUP($A32,input!$A:$BH,COLUMN(input!AZ$2),0)</f>
        <v>0</v>
      </c>
      <c r="U32" s="62">
        <f>VLOOKUP($A32,input!$A:$BH,COLUMN(input!BD$2),0)</f>
        <v>0</v>
      </c>
      <c r="V32" s="53">
        <f t="shared" si="4"/>
        <v>0</v>
      </c>
      <c r="W32" s="49">
        <f t="shared" si="5"/>
        <v>5.1351920200930001</v>
      </c>
      <c r="X32" s="53">
        <f t="shared" si="6"/>
        <v>0</v>
      </c>
      <c r="Y32" s="53">
        <f t="shared" si="7"/>
        <v>0</v>
      </c>
      <c r="Z32" s="62">
        <f t="shared" si="8"/>
        <v>0</v>
      </c>
    </row>
    <row r="33" spans="1:26" x14ac:dyDescent="0.3">
      <c r="A33" s="27" t="s">
        <v>71</v>
      </c>
      <c r="B33" s="27" t="s">
        <v>837</v>
      </c>
      <c r="C33" s="27" t="s">
        <v>820</v>
      </c>
      <c r="D33" s="30" t="s">
        <v>70</v>
      </c>
      <c r="E33" s="67">
        <f>VLOOKUP(C33,'KI Local Authority Dropdown'!$H$21:$I$31,2,0)</f>
        <v>0.49</v>
      </c>
      <c r="F33" s="49">
        <f t="shared" si="3"/>
        <v>104.384984574374</v>
      </c>
      <c r="G33" s="49">
        <f>VLOOKUP($A33,input!$A:$BH,COLUMN(input!C$2),0)</f>
        <v>42.007616376061002</v>
      </c>
      <c r="H33" s="49">
        <f>VLOOKUP($A33,input!$A:$BH,COLUMN(input!G$2),0)</f>
        <v>62.377368198313</v>
      </c>
      <c r="I33" s="49">
        <f>VLOOKUP($A33,input!$A:$BH,COLUMN(input!K$2),0)</f>
        <v>19.332129256049132</v>
      </c>
      <c r="J33" s="49">
        <f>H33*'KI Local Authority Dropdown'!$I$6</f>
        <v>57.699065583439527</v>
      </c>
      <c r="K33" s="31">
        <v>0</v>
      </c>
      <c r="L33" s="53">
        <f>VLOOKUP($A33,input!$A:$BH,COLUMN(input!T$2),0)</f>
        <v>37.296022858731</v>
      </c>
      <c r="M33" s="49">
        <f>VLOOKUP($A33,input!$A:$BH,COLUMN(input!X$2),0)</f>
        <v>4.7115935173299999</v>
      </c>
      <c r="N33" s="53">
        <f>VLOOKUP($A33,input!$A:$BH,COLUMN(input!AB$2),0)</f>
        <v>0</v>
      </c>
      <c r="O33" s="53">
        <f>VLOOKUP($A33,input!$A:$BH,COLUMN(input!AF$2),0)</f>
        <v>0</v>
      </c>
      <c r="P33" s="62">
        <f>VLOOKUP($A33,input!$A:$BH,COLUMN(input!AJ$2),0)</f>
        <v>0</v>
      </c>
      <c r="Q33" s="53">
        <f>VLOOKUP($A33,input!$A:$BH,COLUMN(input!AN$2),0)</f>
        <v>53.050566974650998</v>
      </c>
      <c r="R33" s="49">
        <f>VLOOKUP($A33,input!$A:$BH,COLUMN(input!AR$2),0)</f>
        <v>9.3268012236620006</v>
      </c>
      <c r="S33" s="53">
        <f>VLOOKUP($A33,input!$A:$BH,COLUMN(input!AV$2),0)</f>
        <v>0</v>
      </c>
      <c r="T33" s="53">
        <f>VLOOKUP($A33,input!$A:$BH,COLUMN(input!AZ$2),0)</f>
        <v>0</v>
      </c>
      <c r="U33" s="62">
        <f>VLOOKUP($A33,input!$A:$BH,COLUMN(input!BD$2),0)</f>
        <v>0</v>
      </c>
      <c r="V33" s="53">
        <f t="shared" si="4"/>
        <v>90.346589833381998</v>
      </c>
      <c r="W33" s="49">
        <f t="shared" si="5"/>
        <v>14.038394740992</v>
      </c>
      <c r="X33" s="53">
        <f t="shared" si="6"/>
        <v>0</v>
      </c>
      <c r="Y33" s="53">
        <f t="shared" si="7"/>
        <v>0</v>
      </c>
      <c r="Z33" s="62">
        <f t="shared" si="8"/>
        <v>0</v>
      </c>
    </row>
    <row r="34" spans="1:26" x14ac:dyDescent="0.3">
      <c r="A34" s="27" t="s">
        <v>73</v>
      </c>
      <c r="B34" s="27" t="s">
        <v>838</v>
      </c>
      <c r="C34" s="27" t="s">
        <v>806</v>
      </c>
      <c r="D34" s="30" t="s">
        <v>72</v>
      </c>
      <c r="E34" s="67">
        <f>VLOOKUP(C34,'KI Local Authority Dropdown'!$H$21:$I$31,2,0)</f>
        <v>0.4</v>
      </c>
      <c r="F34" s="49">
        <f t="shared" si="3"/>
        <v>3.9043090955870001</v>
      </c>
      <c r="G34" s="49">
        <f>VLOOKUP($A34,input!$A:$BH,COLUMN(input!C$2),0)</f>
        <v>1.43058875756</v>
      </c>
      <c r="H34" s="49">
        <f>VLOOKUP($A34,input!$A:$BH,COLUMN(input!G$2),0)</f>
        <v>2.4737203380269999</v>
      </c>
      <c r="I34" s="49">
        <f>VLOOKUP($A34,input!$A:$BH,COLUMN(input!K$2),0)</f>
        <v>-5.1727858729940248</v>
      </c>
      <c r="J34" s="49">
        <f>H34*'KI Local Authority Dropdown'!$I$6</f>
        <v>2.2881913126749751</v>
      </c>
      <c r="K34" s="31">
        <v>0.5</v>
      </c>
      <c r="L34" s="53">
        <f>VLOOKUP($A34,input!$A:$BH,COLUMN(input!T$2),0)</f>
        <v>0</v>
      </c>
      <c r="M34" s="49">
        <f>VLOOKUP($A34,input!$A:$BH,COLUMN(input!X$2),0)</f>
        <v>1.43058875756</v>
      </c>
      <c r="N34" s="53">
        <f>VLOOKUP($A34,input!$A:$BH,COLUMN(input!AB$2),0)</f>
        <v>0</v>
      </c>
      <c r="O34" s="53">
        <f>VLOOKUP($A34,input!$A:$BH,COLUMN(input!AF$2),0)</f>
        <v>0</v>
      </c>
      <c r="P34" s="62">
        <f>VLOOKUP($A34,input!$A:$BH,COLUMN(input!AJ$2),0)</f>
        <v>0</v>
      </c>
      <c r="Q34" s="53">
        <f>VLOOKUP($A34,input!$A:$BH,COLUMN(input!AN$2),0)</f>
        <v>0</v>
      </c>
      <c r="R34" s="49">
        <f>VLOOKUP($A34,input!$A:$BH,COLUMN(input!AR$2),0)</f>
        <v>2.4737203380269999</v>
      </c>
      <c r="S34" s="53">
        <f>VLOOKUP($A34,input!$A:$BH,COLUMN(input!AV$2),0)</f>
        <v>0</v>
      </c>
      <c r="T34" s="53">
        <f>VLOOKUP($A34,input!$A:$BH,COLUMN(input!AZ$2),0)</f>
        <v>0</v>
      </c>
      <c r="U34" s="62">
        <f>VLOOKUP($A34,input!$A:$BH,COLUMN(input!BD$2),0)</f>
        <v>0</v>
      </c>
      <c r="V34" s="53">
        <f t="shared" si="4"/>
        <v>0</v>
      </c>
      <c r="W34" s="49">
        <f t="shared" si="5"/>
        <v>3.9043090955870001</v>
      </c>
      <c r="X34" s="53">
        <f t="shared" si="6"/>
        <v>0</v>
      </c>
      <c r="Y34" s="53">
        <f t="shared" si="7"/>
        <v>0</v>
      </c>
      <c r="Z34" s="62">
        <f t="shared" si="8"/>
        <v>0</v>
      </c>
    </row>
    <row r="35" spans="1:26" x14ac:dyDescent="0.3">
      <c r="A35" s="27" t="s">
        <v>75</v>
      </c>
      <c r="B35" s="27" t="s">
        <v>839</v>
      </c>
      <c r="C35" s="27" t="s">
        <v>1250</v>
      </c>
      <c r="D35" s="30" t="s">
        <v>74</v>
      </c>
      <c r="E35" s="67">
        <f>VLOOKUP(C35,'KI Local Authority Dropdown'!$H$21:$I$31,2,0)</f>
        <v>0.49</v>
      </c>
      <c r="F35" s="49">
        <f t="shared" si="3"/>
        <v>47.662580838856002</v>
      </c>
      <c r="G35" s="49">
        <f>VLOOKUP($A35,input!$A:$BH,COLUMN(input!C$2),0)</f>
        <v>18.736375580804999</v>
      </c>
      <c r="H35" s="49">
        <f>VLOOKUP($A35,input!$A:$BH,COLUMN(input!G$2),0)</f>
        <v>28.926205258051002</v>
      </c>
      <c r="I35" s="49">
        <f>VLOOKUP($A35,input!$A:$BH,COLUMN(input!K$2),0)</f>
        <v>-4.4532737185725244</v>
      </c>
      <c r="J35" s="49">
        <f>H35*'KI Local Authority Dropdown'!$I$6</f>
        <v>26.756739863697177</v>
      </c>
      <c r="K35" s="31">
        <v>0.133414</v>
      </c>
      <c r="L35" s="53">
        <f>VLOOKUP($A35,input!$A:$BH,COLUMN(input!T$2),0)</f>
        <v>15.663486667529</v>
      </c>
      <c r="M35" s="49">
        <f>VLOOKUP($A35,input!$A:$BH,COLUMN(input!X$2),0)</f>
        <v>3.072888913276</v>
      </c>
      <c r="N35" s="53">
        <f>VLOOKUP($A35,input!$A:$BH,COLUMN(input!AB$2),0)</f>
        <v>0</v>
      </c>
      <c r="O35" s="53">
        <f>VLOOKUP($A35,input!$A:$BH,COLUMN(input!AF$2),0)</f>
        <v>0</v>
      </c>
      <c r="P35" s="62">
        <f>VLOOKUP($A35,input!$A:$BH,COLUMN(input!AJ$2),0)</f>
        <v>0</v>
      </c>
      <c r="Q35" s="53">
        <f>VLOOKUP($A35,input!$A:$BH,COLUMN(input!AN$2),0)</f>
        <v>22.983366446510999</v>
      </c>
      <c r="R35" s="49">
        <f>VLOOKUP($A35,input!$A:$BH,COLUMN(input!AR$2),0)</f>
        <v>5.9428388115399997</v>
      </c>
      <c r="S35" s="53">
        <f>VLOOKUP($A35,input!$A:$BH,COLUMN(input!AV$2),0)</f>
        <v>0</v>
      </c>
      <c r="T35" s="53">
        <f>VLOOKUP($A35,input!$A:$BH,COLUMN(input!AZ$2),0)</f>
        <v>0</v>
      </c>
      <c r="U35" s="62">
        <f>VLOOKUP($A35,input!$A:$BH,COLUMN(input!BD$2),0)</f>
        <v>0</v>
      </c>
      <c r="V35" s="53">
        <f t="shared" si="4"/>
        <v>38.646853114039999</v>
      </c>
      <c r="W35" s="49">
        <f t="shared" si="5"/>
        <v>9.0157277248159993</v>
      </c>
      <c r="X35" s="53">
        <f t="shared" si="6"/>
        <v>0</v>
      </c>
      <c r="Y35" s="53">
        <f t="shared" si="7"/>
        <v>0</v>
      </c>
      <c r="Z35" s="62">
        <f t="shared" si="8"/>
        <v>0</v>
      </c>
    </row>
    <row r="36" spans="1:26" x14ac:dyDescent="0.3">
      <c r="A36" s="27" t="s">
        <v>77</v>
      </c>
      <c r="B36" s="27" t="s">
        <v>840</v>
      </c>
      <c r="C36" s="27" t="s">
        <v>1250</v>
      </c>
      <c r="D36" s="30" t="s">
        <v>76</v>
      </c>
      <c r="E36" s="67">
        <f>VLOOKUP(C36,'KI Local Authority Dropdown'!$H$21:$I$31,2,0)</f>
        <v>0.49</v>
      </c>
      <c r="F36" s="49">
        <f t="shared" si="3"/>
        <v>26.686940099768002</v>
      </c>
      <c r="G36" s="49">
        <f>VLOOKUP($A36,input!$A:$BH,COLUMN(input!C$2),0)</f>
        <v>11.282666366408</v>
      </c>
      <c r="H36" s="49">
        <f>VLOOKUP($A36,input!$A:$BH,COLUMN(input!G$2),0)</f>
        <v>15.40427373336</v>
      </c>
      <c r="I36" s="49">
        <f>VLOOKUP($A36,input!$A:$BH,COLUMN(input!K$2),0)</f>
        <v>-11.281977620350709</v>
      </c>
      <c r="J36" s="49">
        <f>H36*'KI Local Authority Dropdown'!$I$6</f>
        <v>14.248953203358001</v>
      </c>
      <c r="K36" s="31">
        <v>0.42276399999999997</v>
      </c>
      <c r="L36" s="53">
        <f>VLOOKUP($A36,input!$A:$BH,COLUMN(input!T$2),0)</f>
        <v>9.5492335898379999</v>
      </c>
      <c r="M36" s="49">
        <f>VLOOKUP($A36,input!$A:$BH,COLUMN(input!X$2),0)</f>
        <v>1.7334327765699999</v>
      </c>
      <c r="N36" s="53">
        <f>VLOOKUP($A36,input!$A:$BH,COLUMN(input!AB$2),0)</f>
        <v>0</v>
      </c>
      <c r="O36" s="53">
        <f>VLOOKUP($A36,input!$A:$BH,COLUMN(input!AF$2),0)</f>
        <v>0</v>
      </c>
      <c r="P36" s="62">
        <f>VLOOKUP($A36,input!$A:$BH,COLUMN(input!AJ$2),0)</f>
        <v>0</v>
      </c>
      <c r="Q36" s="53">
        <f>VLOOKUP($A36,input!$A:$BH,COLUMN(input!AN$2),0)</f>
        <v>11.341498933015</v>
      </c>
      <c r="R36" s="49">
        <f>VLOOKUP($A36,input!$A:$BH,COLUMN(input!AR$2),0)</f>
        <v>4.0627748003450002</v>
      </c>
      <c r="S36" s="53">
        <f>VLOOKUP($A36,input!$A:$BH,COLUMN(input!AV$2),0)</f>
        <v>0</v>
      </c>
      <c r="T36" s="53">
        <f>VLOOKUP($A36,input!$A:$BH,COLUMN(input!AZ$2),0)</f>
        <v>0</v>
      </c>
      <c r="U36" s="62">
        <f>VLOOKUP($A36,input!$A:$BH,COLUMN(input!BD$2),0)</f>
        <v>0</v>
      </c>
      <c r="V36" s="53">
        <f t="shared" si="4"/>
        <v>20.890732522853</v>
      </c>
      <c r="W36" s="49">
        <f t="shared" si="5"/>
        <v>5.7962075769150001</v>
      </c>
      <c r="X36" s="53">
        <f t="shared" si="6"/>
        <v>0</v>
      </c>
      <c r="Y36" s="53">
        <f t="shared" si="7"/>
        <v>0</v>
      </c>
      <c r="Z36" s="62">
        <f t="shared" si="8"/>
        <v>0</v>
      </c>
    </row>
    <row r="37" spans="1:26" x14ac:dyDescent="0.3">
      <c r="A37" s="27" t="s">
        <v>79</v>
      </c>
      <c r="B37" s="27" t="s">
        <v>841</v>
      </c>
      <c r="C37" s="27" t="s">
        <v>820</v>
      </c>
      <c r="D37" s="30" t="s">
        <v>78</v>
      </c>
      <c r="E37" s="67">
        <f>VLOOKUP(C37,'KI Local Authority Dropdown'!$H$21:$I$31,2,0)</f>
        <v>0.49</v>
      </c>
      <c r="F37" s="49">
        <f t="shared" si="3"/>
        <v>211.39329450024599</v>
      </c>
      <c r="G37" s="49">
        <f>VLOOKUP($A37,input!$A:$BH,COLUMN(input!C$2),0)</f>
        <v>83.947060731550991</v>
      </c>
      <c r="H37" s="49">
        <f>VLOOKUP($A37,input!$A:$BH,COLUMN(input!G$2),0)</f>
        <v>127.446233768695</v>
      </c>
      <c r="I37" s="49">
        <f>VLOOKUP($A37,input!$A:$BH,COLUMN(input!K$2),0)</f>
        <v>57.039641661841301</v>
      </c>
      <c r="J37" s="49">
        <f>H37*'KI Local Authority Dropdown'!$I$6</f>
        <v>117.88776623604288</v>
      </c>
      <c r="K37" s="31">
        <v>0</v>
      </c>
      <c r="L37" s="53">
        <f>VLOOKUP($A37,input!$A:$BH,COLUMN(input!T$2),0)</f>
        <v>74.036742116689993</v>
      </c>
      <c r="M37" s="49">
        <f>VLOOKUP($A37,input!$A:$BH,COLUMN(input!X$2),0)</f>
        <v>9.9103186148609996</v>
      </c>
      <c r="N37" s="53">
        <f>VLOOKUP($A37,input!$A:$BH,COLUMN(input!AB$2),0)</f>
        <v>0</v>
      </c>
      <c r="O37" s="53">
        <f>VLOOKUP($A37,input!$A:$BH,COLUMN(input!AF$2),0)</f>
        <v>0</v>
      </c>
      <c r="P37" s="62">
        <f>VLOOKUP($A37,input!$A:$BH,COLUMN(input!AJ$2),0)</f>
        <v>0</v>
      </c>
      <c r="Q37" s="53">
        <f>VLOOKUP($A37,input!$A:$BH,COLUMN(input!AN$2),0)</f>
        <v>107.76321782511199</v>
      </c>
      <c r="R37" s="49">
        <f>VLOOKUP($A37,input!$A:$BH,COLUMN(input!AR$2),0)</f>
        <v>19.683015943583001</v>
      </c>
      <c r="S37" s="53">
        <f>VLOOKUP($A37,input!$A:$BH,COLUMN(input!AV$2),0)</f>
        <v>0</v>
      </c>
      <c r="T37" s="53">
        <f>VLOOKUP($A37,input!$A:$BH,COLUMN(input!AZ$2),0)</f>
        <v>0</v>
      </c>
      <c r="U37" s="62">
        <f>VLOOKUP($A37,input!$A:$BH,COLUMN(input!BD$2),0)</f>
        <v>0</v>
      </c>
      <c r="V37" s="53">
        <f t="shared" si="4"/>
        <v>181.799959941802</v>
      </c>
      <c r="W37" s="49">
        <f t="shared" si="5"/>
        <v>29.593334558443999</v>
      </c>
      <c r="X37" s="53">
        <f t="shared" si="6"/>
        <v>0</v>
      </c>
      <c r="Y37" s="53">
        <f t="shared" si="7"/>
        <v>0</v>
      </c>
      <c r="Z37" s="62">
        <f t="shared" si="8"/>
        <v>0</v>
      </c>
    </row>
    <row r="38" spans="1:26" x14ac:dyDescent="0.3">
      <c r="A38" s="27" t="s">
        <v>81</v>
      </c>
      <c r="B38" s="27" t="s">
        <v>842</v>
      </c>
      <c r="C38" s="27" t="s">
        <v>806</v>
      </c>
      <c r="D38" s="30" t="s">
        <v>80</v>
      </c>
      <c r="E38" s="67">
        <f>VLOOKUP(C38,'KI Local Authority Dropdown'!$H$21:$I$31,2,0)</f>
        <v>0.4</v>
      </c>
      <c r="F38" s="49">
        <f t="shared" si="3"/>
        <v>4.7936747430829998</v>
      </c>
      <c r="G38" s="49">
        <f>VLOOKUP($A38,input!$A:$BH,COLUMN(input!C$2),0)</f>
        <v>1.6024953820059999</v>
      </c>
      <c r="H38" s="49">
        <f>VLOOKUP($A38,input!$A:$BH,COLUMN(input!G$2),0)</f>
        <v>3.1911793610769998</v>
      </c>
      <c r="I38" s="49">
        <f>VLOOKUP($A38,input!$A:$BH,COLUMN(input!K$2),0)</f>
        <v>-13.013535654061526</v>
      </c>
      <c r="J38" s="49">
        <f>H38*'KI Local Authority Dropdown'!$I$6</f>
        <v>2.9518409089962252</v>
      </c>
      <c r="K38" s="31">
        <v>0.5</v>
      </c>
      <c r="L38" s="53">
        <f>VLOOKUP($A38,input!$A:$BH,COLUMN(input!T$2),0)</f>
        <v>0</v>
      </c>
      <c r="M38" s="49">
        <f>VLOOKUP($A38,input!$A:$BH,COLUMN(input!X$2),0)</f>
        <v>1.6024953820059999</v>
      </c>
      <c r="N38" s="53">
        <f>VLOOKUP($A38,input!$A:$BH,COLUMN(input!AB$2),0)</f>
        <v>0</v>
      </c>
      <c r="O38" s="53">
        <f>VLOOKUP($A38,input!$A:$BH,COLUMN(input!AF$2),0)</f>
        <v>0</v>
      </c>
      <c r="P38" s="62">
        <f>VLOOKUP($A38,input!$A:$BH,COLUMN(input!AJ$2),0)</f>
        <v>0</v>
      </c>
      <c r="Q38" s="53">
        <f>VLOOKUP($A38,input!$A:$BH,COLUMN(input!AN$2),0)</f>
        <v>0</v>
      </c>
      <c r="R38" s="49">
        <f>VLOOKUP($A38,input!$A:$BH,COLUMN(input!AR$2),0)</f>
        <v>3.1911793610769998</v>
      </c>
      <c r="S38" s="53">
        <f>VLOOKUP($A38,input!$A:$BH,COLUMN(input!AV$2),0)</f>
        <v>0</v>
      </c>
      <c r="T38" s="53">
        <f>VLOOKUP($A38,input!$A:$BH,COLUMN(input!AZ$2),0)</f>
        <v>0</v>
      </c>
      <c r="U38" s="62">
        <f>VLOOKUP($A38,input!$A:$BH,COLUMN(input!BD$2),0)</f>
        <v>0</v>
      </c>
      <c r="V38" s="53">
        <f t="shared" si="4"/>
        <v>0</v>
      </c>
      <c r="W38" s="49">
        <f t="shared" si="5"/>
        <v>4.7936747430829998</v>
      </c>
      <c r="X38" s="53">
        <f t="shared" si="6"/>
        <v>0</v>
      </c>
      <c r="Y38" s="53">
        <f t="shared" si="7"/>
        <v>0</v>
      </c>
      <c r="Z38" s="62">
        <f t="shared" si="8"/>
        <v>0</v>
      </c>
    </row>
    <row r="39" spans="1:26" x14ac:dyDescent="0.3">
      <c r="A39" s="27" t="s">
        <v>83</v>
      </c>
      <c r="B39" s="27" t="s">
        <v>843</v>
      </c>
      <c r="C39" s="27" t="s">
        <v>806</v>
      </c>
      <c r="D39" s="30" t="s">
        <v>82</v>
      </c>
      <c r="E39" s="67">
        <f>VLOOKUP(C39,'KI Local Authority Dropdown'!$H$21:$I$31,2,0)</f>
        <v>0.4</v>
      </c>
      <c r="F39" s="49">
        <f t="shared" si="3"/>
        <v>5.6518320528450001</v>
      </c>
      <c r="G39" s="49">
        <f>VLOOKUP($A39,input!$A:$BH,COLUMN(input!C$2),0)</f>
        <v>2.0282429298459999</v>
      </c>
      <c r="H39" s="49">
        <f>VLOOKUP($A39,input!$A:$BH,COLUMN(input!G$2),0)</f>
        <v>3.6235891229989998</v>
      </c>
      <c r="I39" s="49">
        <f>VLOOKUP($A39,input!$A:$BH,COLUMN(input!K$2),0)</f>
        <v>-7.9677367988614005</v>
      </c>
      <c r="J39" s="49">
        <f>H39*'KI Local Authority Dropdown'!$I$6</f>
        <v>3.3518199387740748</v>
      </c>
      <c r="K39" s="31">
        <v>0.5</v>
      </c>
      <c r="L39" s="53">
        <f>VLOOKUP($A39,input!$A:$BH,COLUMN(input!T$2),0)</f>
        <v>0</v>
      </c>
      <c r="M39" s="49">
        <f>VLOOKUP($A39,input!$A:$BH,COLUMN(input!X$2),0)</f>
        <v>2.0282429298459999</v>
      </c>
      <c r="N39" s="53">
        <f>VLOOKUP($A39,input!$A:$BH,COLUMN(input!AB$2),0)</f>
        <v>0</v>
      </c>
      <c r="O39" s="53">
        <f>VLOOKUP($A39,input!$A:$BH,COLUMN(input!AF$2),0)</f>
        <v>0</v>
      </c>
      <c r="P39" s="62">
        <f>VLOOKUP($A39,input!$A:$BH,COLUMN(input!AJ$2),0)</f>
        <v>0</v>
      </c>
      <c r="Q39" s="53">
        <f>VLOOKUP($A39,input!$A:$BH,COLUMN(input!AN$2),0)</f>
        <v>0</v>
      </c>
      <c r="R39" s="49">
        <f>VLOOKUP($A39,input!$A:$BH,COLUMN(input!AR$2),0)</f>
        <v>3.6235891229989998</v>
      </c>
      <c r="S39" s="53">
        <f>VLOOKUP($A39,input!$A:$BH,COLUMN(input!AV$2),0)</f>
        <v>0</v>
      </c>
      <c r="T39" s="53">
        <f>VLOOKUP($A39,input!$A:$BH,COLUMN(input!AZ$2),0)</f>
        <v>0</v>
      </c>
      <c r="U39" s="62">
        <f>VLOOKUP($A39,input!$A:$BH,COLUMN(input!BD$2),0)</f>
        <v>0</v>
      </c>
      <c r="V39" s="53">
        <f t="shared" si="4"/>
        <v>0</v>
      </c>
      <c r="W39" s="49">
        <f t="shared" si="5"/>
        <v>5.6518320528450001</v>
      </c>
      <c r="X39" s="53">
        <f t="shared" si="6"/>
        <v>0</v>
      </c>
      <c r="Y39" s="53">
        <f t="shared" si="7"/>
        <v>0</v>
      </c>
      <c r="Z39" s="62">
        <f t="shared" si="8"/>
        <v>0</v>
      </c>
    </row>
    <row r="40" spans="1:26" x14ac:dyDescent="0.3">
      <c r="A40" s="27" t="s">
        <v>85</v>
      </c>
      <c r="B40" s="27" t="s">
        <v>844</v>
      </c>
      <c r="C40" s="27" t="s">
        <v>1249</v>
      </c>
      <c r="D40" s="30" t="s">
        <v>84</v>
      </c>
      <c r="E40" s="67">
        <f>VLOOKUP(C40,'KI Local Authority Dropdown'!$H$21:$I$31,2,0)</f>
        <v>0.3</v>
      </c>
      <c r="F40" s="49">
        <f t="shared" si="3"/>
        <v>136.829992735563</v>
      </c>
      <c r="G40" s="49">
        <f>VLOOKUP($A40,input!$A:$BH,COLUMN(input!C$2),0)</f>
        <v>56.000116782096001</v>
      </c>
      <c r="H40" s="49">
        <f>VLOOKUP($A40,input!$A:$BH,COLUMN(input!G$2),0)</f>
        <v>80.82987595346701</v>
      </c>
      <c r="I40" s="49">
        <f>VLOOKUP($A40,input!$A:$BH,COLUMN(input!K$2),0)</f>
        <v>48.74825792741035</v>
      </c>
      <c r="J40" s="49">
        <f>H40*'KI Local Authority Dropdown'!$I$6</f>
        <v>74.767635256956993</v>
      </c>
      <c r="K40" s="31">
        <v>0</v>
      </c>
      <c r="L40" s="53">
        <f>VLOOKUP($A40,input!$A:$BH,COLUMN(input!T$2),0)</f>
        <v>45.526865478120001</v>
      </c>
      <c r="M40" s="49">
        <f>VLOOKUP($A40,input!$A:$BH,COLUMN(input!X$2),0)</f>
        <v>10.473251303975999</v>
      </c>
      <c r="N40" s="53">
        <f>VLOOKUP($A40,input!$A:$BH,COLUMN(input!AB$2),0)</f>
        <v>0</v>
      </c>
      <c r="O40" s="53">
        <f>VLOOKUP($A40,input!$A:$BH,COLUMN(input!AF$2),0)</f>
        <v>0</v>
      </c>
      <c r="P40" s="62">
        <f>VLOOKUP($A40,input!$A:$BH,COLUMN(input!AJ$2),0)</f>
        <v>0</v>
      </c>
      <c r="Q40" s="53">
        <f>VLOOKUP($A40,input!$A:$BH,COLUMN(input!AN$2),0)</f>
        <v>62.397349414221004</v>
      </c>
      <c r="R40" s="49">
        <f>VLOOKUP($A40,input!$A:$BH,COLUMN(input!AR$2),0)</f>
        <v>18.432526539246002</v>
      </c>
      <c r="S40" s="53">
        <f>VLOOKUP($A40,input!$A:$BH,COLUMN(input!AV$2),0)</f>
        <v>0</v>
      </c>
      <c r="T40" s="53">
        <f>VLOOKUP($A40,input!$A:$BH,COLUMN(input!AZ$2),0)</f>
        <v>0</v>
      </c>
      <c r="U40" s="62">
        <f>VLOOKUP($A40,input!$A:$BH,COLUMN(input!BD$2),0)</f>
        <v>0</v>
      </c>
      <c r="V40" s="53">
        <f t="shared" si="4"/>
        <v>107.92421489234101</v>
      </c>
      <c r="W40" s="49">
        <f t="shared" si="5"/>
        <v>28.905777843222001</v>
      </c>
      <c r="X40" s="53">
        <f t="shared" si="6"/>
        <v>0</v>
      </c>
      <c r="Y40" s="53">
        <f t="shared" si="7"/>
        <v>0</v>
      </c>
      <c r="Z40" s="62">
        <f t="shared" si="8"/>
        <v>0</v>
      </c>
    </row>
    <row r="41" spans="1:26" x14ac:dyDescent="0.3">
      <c r="A41" s="27" t="s">
        <v>87</v>
      </c>
      <c r="B41" s="27" t="s">
        <v>845</v>
      </c>
      <c r="C41" s="27" t="s">
        <v>806</v>
      </c>
      <c r="D41" s="30" t="s">
        <v>86</v>
      </c>
      <c r="E41" s="67">
        <f>VLOOKUP(C41,'KI Local Authority Dropdown'!$H$21:$I$31,2,0)</f>
        <v>0.4</v>
      </c>
      <c r="F41" s="49">
        <f t="shared" si="3"/>
        <v>2.228661348728</v>
      </c>
      <c r="G41" s="49">
        <f>VLOOKUP($A41,input!$A:$BH,COLUMN(input!C$2),0)</f>
        <v>0.71015234424600004</v>
      </c>
      <c r="H41" s="49">
        <f>VLOOKUP($A41,input!$A:$BH,COLUMN(input!G$2),0)</f>
        <v>1.518509004482</v>
      </c>
      <c r="I41" s="49">
        <f>VLOOKUP($A41,input!$A:$BH,COLUMN(input!K$2),0)</f>
        <v>-10.642169074863057</v>
      </c>
      <c r="J41" s="49">
        <f>H41*'KI Local Authority Dropdown'!$I$6</f>
        <v>1.40462082914585</v>
      </c>
      <c r="K41" s="31">
        <v>0.5</v>
      </c>
      <c r="L41" s="53">
        <f>VLOOKUP($A41,input!$A:$BH,COLUMN(input!T$2),0)</f>
        <v>0</v>
      </c>
      <c r="M41" s="49">
        <f>VLOOKUP($A41,input!$A:$BH,COLUMN(input!X$2),0)</f>
        <v>0.71015234424600004</v>
      </c>
      <c r="N41" s="53">
        <f>VLOOKUP($A41,input!$A:$BH,COLUMN(input!AB$2),0)</f>
        <v>0</v>
      </c>
      <c r="O41" s="53">
        <f>VLOOKUP($A41,input!$A:$BH,COLUMN(input!AF$2),0)</f>
        <v>0</v>
      </c>
      <c r="P41" s="62">
        <f>VLOOKUP($A41,input!$A:$BH,COLUMN(input!AJ$2),0)</f>
        <v>0</v>
      </c>
      <c r="Q41" s="53">
        <f>VLOOKUP($A41,input!$A:$BH,COLUMN(input!AN$2),0)</f>
        <v>0</v>
      </c>
      <c r="R41" s="49">
        <f>VLOOKUP($A41,input!$A:$BH,COLUMN(input!AR$2),0)</f>
        <v>1.518509004482</v>
      </c>
      <c r="S41" s="53">
        <f>VLOOKUP($A41,input!$A:$BH,COLUMN(input!AV$2),0)</f>
        <v>0</v>
      </c>
      <c r="T41" s="53">
        <f>VLOOKUP($A41,input!$A:$BH,COLUMN(input!AZ$2),0)</f>
        <v>0</v>
      </c>
      <c r="U41" s="62">
        <f>VLOOKUP($A41,input!$A:$BH,COLUMN(input!BD$2),0)</f>
        <v>0</v>
      </c>
      <c r="V41" s="53">
        <f t="shared" si="4"/>
        <v>0</v>
      </c>
      <c r="W41" s="49">
        <f t="shared" si="5"/>
        <v>2.228661348728</v>
      </c>
      <c r="X41" s="53">
        <f t="shared" si="6"/>
        <v>0</v>
      </c>
      <c r="Y41" s="53">
        <f t="shared" si="7"/>
        <v>0</v>
      </c>
      <c r="Z41" s="62">
        <f t="shared" si="8"/>
        <v>0</v>
      </c>
    </row>
    <row r="42" spans="1:26" x14ac:dyDescent="0.3">
      <c r="A42" s="27" t="s">
        <v>89</v>
      </c>
      <c r="B42" s="27" t="s">
        <v>846</v>
      </c>
      <c r="C42" s="27" t="s">
        <v>1250</v>
      </c>
      <c r="D42" s="30" t="s">
        <v>88</v>
      </c>
      <c r="E42" s="67">
        <f>VLOOKUP(C42,'KI Local Authority Dropdown'!$H$21:$I$31,2,0)</f>
        <v>0.49</v>
      </c>
      <c r="F42" s="49">
        <f t="shared" si="3"/>
        <v>87.245236334596001</v>
      </c>
      <c r="G42" s="49">
        <f>VLOOKUP($A42,input!$A:$BH,COLUMN(input!C$2),0)</f>
        <v>33.125677983118003</v>
      </c>
      <c r="H42" s="49">
        <f>VLOOKUP($A42,input!$A:$BH,COLUMN(input!G$2),0)</f>
        <v>54.119558351478005</v>
      </c>
      <c r="I42" s="49">
        <f>VLOOKUP($A42,input!$A:$BH,COLUMN(input!K$2),0)</f>
        <v>1.6558760373061499</v>
      </c>
      <c r="J42" s="49">
        <f>H42*'KI Local Authority Dropdown'!$I$6</f>
        <v>50.060591475117157</v>
      </c>
      <c r="K42" s="31">
        <v>0</v>
      </c>
      <c r="L42" s="53">
        <f>VLOOKUP($A42,input!$A:$BH,COLUMN(input!T$2),0)</f>
        <v>26.977159821478999</v>
      </c>
      <c r="M42" s="49">
        <f>VLOOKUP($A42,input!$A:$BH,COLUMN(input!X$2),0)</f>
        <v>6.1485181616390001</v>
      </c>
      <c r="N42" s="53">
        <f>VLOOKUP($A42,input!$A:$BH,COLUMN(input!AB$2),0)</f>
        <v>0</v>
      </c>
      <c r="O42" s="53">
        <f>VLOOKUP($A42,input!$A:$BH,COLUMN(input!AF$2),0)</f>
        <v>0</v>
      </c>
      <c r="P42" s="62">
        <f>VLOOKUP($A42,input!$A:$BH,COLUMN(input!AJ$2),0)</f>
        <v>0</v>
      </c>
      <c r="Q42" s="53">
        <f>VLOOKUP($A42,input!$A:$BH,COLUMN(input!AN$2),0)</f>
        <v>40.717315990036006</v>
      </c>
      <c r="R42" s="49">
        <f>VLOOKUP($A42,input!$A:$BH,COLUMN(input!AR$2),0)</f>
        <v>13.402242361441999</v>
      </c>
      <c r="S42" s="53">
        <f>VLOOKUP($A42,input!$A:$BH,COLUMN(input!AV$2),0)</f>
        <v>0</v>
      </c>
      <c r="T42" s="53">
        <f>VLOOKUP($A42,input!$A:$BH,COLUMN(input!AZ$2),0)</f>
        <v>0</v>
      </c>
      <c r="U42" s="62">
        <f>VLOOKUP($A42,input!$A:$BH,COLUMN(input!BD$2),0)</f>
        <v>0</v>
      </c>
      <c r="V42" s="53">
        <f t="shared" si="4"/>
        <v>67.694475811515005</v>
      </c>
      <c r="W42" s="49">
        <f t="shared" si="5"/>
        <v>19.550760523080999</v>
      </c>
      <c r="X42" s="53">
        <f t="shared" si="6"/>
        <v>0</v>
      </c>
      <c r="Y42" s="53">
        <f t="shared" si="7"/>
        <v>0</v>
      </c>
      <c r="Z42" s="62">
        <f t="shared" si="8"/>
        <v>0</v>
      </c>
    </row>
    <row r="43" spans="1:26" x14ac:dyDescent="0.3">
      <c r="A43" s="27" t="s">
        <v>91</v>
      </c>
      <c r="B43" s="27" t="s">
        <v>847</v>
      </c>
      <c r="C43" s="27" t="s">
        <v>1250</v>
      </c>
      <c r="D43" s="30" t="s">
        <v>90</v>
      </c>
      <c r="E43" s="67">
        <f>VLOOKUP(C43,'KI Local Authority Dropdown'!$H$21:$I$31,2,0)</f>
        <v>0.49</v>
      </c>
      <c r="F43" s="49">
        <f t="shared" si="3"/>
        <v>153.714996343715</v>
      </c>
      <c r="G43" s="49">
        <f>VLOOKUP($A43,input!$A:$BH,COLUMN(input!C$2),0)</f>
        <v>60.367545965878001</v>
      </c>
      <c r="H43" s="49">
        <f>VLOOKUP($A43,input!$A:$BH,COLUMN(input!G$2),0)</f>
        <v>93.347450377837006</v>
      </c>
      <c r="I43" s="49">
        <f>VLOOKUP($A43,input!$A:$BH,COLUMN(input!K$2),0)</f>
        <v>-10.090521741851189</v>
      </c>
      <c r="J43" s="49">
        <f>H43*'KI Local Authority Dropdown'!$I$6</f>
        <v>86.346391599499242</v>
      </c>
      <c r="K43" s="31">
        <v>9.7550999999999999E-2</v>
      </c>
      <c r="L43" s="53">
        <f>VLOOKUP($A43,input!$A:$BH,COLUMN(input!T$2),0)</f>
        <v>52.580091779531003</v>
      </c>
      <c r="M43" s="49">
        <f>VLOOKUP($A43,input!$A:$BH,COLUMN(input!X$2),0)</f>
        <v>7.7874541863470004</v>
      </c>
      <c r="N43" s="53">
        <f>VLOOKUP($A43,input!$A:$BH,COLUMN(input!AB$2),0)</f>
        <v>0</v>
      </c>
      <c r="O43" s="53">
        <f>VLOOKUP($A43,input!$A:$BH,COLUMN(input!AF$2),0)</f>
        <v>0</v>
      </c>
      <c r="P43" s="62">
        <f>VLOOKUP($A43,input!$A:$BH,COLUMN(input!AJ$2),0)</f>
        <v>0</v>
      </c>
      <c r="Q43" s="53">
        <f>VLOOKUP($A43,input!$A:$BH,COLUMN(input!AN$2),0)</f>
        <v>76.741935388445</v>
      </c>
      <c r="R43" s="49">
        <f>VLOOKUP($A43,input!$A:$BH,COLUMN(input!AR$2),0)</f>
        <v>16.605514989391999</v>
      </c>
      <c r="S43" s="53">
        <f>VLOOKUP($A43,input!$A:$BH,COLUMN(input!AV$2),0)</f>
        <v>0</v>
      </c>
      <c r="T43" s="53">
        <f>VLOOKUP($A43,input!$A:$BH,COLUMN(input!AZ$2),0)</f>
        <v>0</v>
      </c>
      <c r="U43" s="62">
        <f>VLOOKUP($A43,input!$A:$BH,COLUMN(input!BD$2),0)</f>
        <v>0</v>
      </c>
      <c r="V43" s="53">
        <f t="shared" si="4"/>
        <v>129.32202716797599</v>
      </c>
      <c r="W43" s="49">
        <f t="shared" si="5"/>
        <v>24.392969175738997</v>
      </c>
      <c r="X43" s="53">
        <f t="shared" si="6"/>
        <v>0</v>
      </c>
      <c r="Y43" s="53">
        <f t="shared" si="7"/>
        <v>0</v>
      </c>
      <c r="Z43" s="62">
        <f t="shared" si="8"/>
        <v>0</v>
      </c>
    </row>
    <row r="44" spans="1:26" x14ac:dyDescent="0.3">
      <c r="A44" s="27" t="s">
        <v>93</v>
      </c>
      <c r="B44" s="27" t="s">
        <v>848</v>
      </c>
      <c r="C44" s="27" t="s">
        <v>806</v>
      </c>
      <c r="D44" s="30" t="s">
        <v>92</v>
      </c>
      <c r="E44" s="67">
        <f>VLOOKUP(C44,'KI Local Authority Dropdown'!$H$21:$I$31,2,0)</f>
        <v>0.4</v>
      </c>
      <c r="F44" s="49">
        <f t="shared" si="3"/>
        <v>4.0210631298289998</v>
      </c>
      <c r="G44" s="49">
        <f>VLOOKUP($A44,input!$A:$BH,COLUMN(input!C$2),0)</f>
        <v>1.389408672461</v>
      </c>
      <c r="H44" s="49">
        <f>VLOOKUP($A44,input!$A:$BH,COLUMN(input!G$2),0)</f>
        <v>2.6316544573680001</v>
      </c>
      <c r="I44" s="49">
        <f>VLOOKUP($A44,input!$A:$BH,COLUMN(input!K$2),0)</f>
        <v>-8.9957882201261246</v>
      </c>
      <c r="J44" s="49">
        <f>H44*'KI Local Authority Dropdown'!$I$6</f>
        <v>2.4342803730654001</v>
      </c>
      <c r="K44" s="31">
        <v>0.5</v>
      </c>
      <c r="L44" s="53">
        <f>VLOOKUP($A44,input!$A:$BH,COLUMN(input!T$2),0)</f>
        <v>0</v>
      </c>
      <c r="M44" s="49">
        <f>VLOOKUP($A44,input!$A:$BH,COLUMN(input!X$2),0)</f>
        <v>1.389408672461</v>
      </c>
      <c r="N44" s="53">
        <f>VLOOKUP($A44,input!$A:$BH,COLUMN(input!AB$2),0)</f>
        <v>0</v>
      </c>
      <c r="O44" s="53">
        <f>VLOOKUP($A44,input!$A:$BH,COLUMN(input!AF$2),0)</f>
        <v>0</v>
      </c>
      <c r="P44" s="62">
        <f>VLOOKUP($A44,input!$A:$BH,COLUMN(input!AJ$2),0)</f>
        <v>0</v>
      </c>
      <c r="Q44" s="53">
        <f>VLOOKUP($A44,input!$A:$BH,COLUMN(input!AN$2),0)</f>
        <v>0</v>
      </c>
      <c r="R44" s="49">
        <f>VLOOKUP($A44,input!$A:$BH,COLUMN(input!AR$2),0)</f>
        <v>2.6316544573680001</v>
      </c>
      <c r="S44" s="53">
        <f>VLOOKUP($A44,input!$A:$BH,COLUMN(input!AV$2),0)</f>
        <v>0</v>
      </c>
      <c r="T44" s="53">
        <f>VLOOKUP($A44,input!$A:$BH,COLUMN(input!AZ$2),0)</f>
        <v>0</v>
      </c>
      <c r="U44" s="62">
        <f>VLOOKUP($A44,input!$A:$BH,COLUMN(input!BD$2),0)</f>
        <v>0</v>
      </c>
      <c r="V44" s="53">
        <f t="shared" si="4"/>
        <v>0</v>
      </c>
      <c r="W44" s="49">
        <f t="shared" si="5"/>
        <v>4.0210631298289998</v>
      </c>
      <c r="X44" s="53">
        <f t="shared" si="6"/>
        <v>0</v>
      </c>
      <c r="Y44" s="53">
        <f t="shared" si="7"/>
        <v>0</v>
      </c>
      <c r="Z44" s="62">
        <f t="shared" si="8"/>
        <v>0</v>
      </c>
    </row>
    <row r="45" spans="1:26" x14ac:dyDescent="0.3">
      <c r="A45" s="27" t="s">
        <v>95</v>
      </c>
      <c r="B45" s="27" t="s">
        <v>849</v>
      </c>
      <c r="C45" s="27" t="s">
        <v>1249</v>
      </c>
      <c r="D45" s="30" t="s">
        <v>94</v>
      </c>
      <c r="E45" s="67">
        <f>VLOOKUP(C45,'KI Local Authority Dropdown'!$H$21:$I$31,2,0)</f>
        <v>0.3</v>
      </c>
      <c r="F45" s="49">
        <f t="shared" si="3"/>
        <v>56.502665700089011</v>
      </c>
      <c r="G45" s="49">
        <f>VLOOKUP($A45,input!$A:$BH,COLUMN(input!C$2),0)</f>
        <v>21.292461236219001</v>
      </c>
      <c r="H45" s="49">
        <f>VLOOKUP($A45,input!$A:$BH,COLUMN(input!G$2),0)</f>
        <v>35.210204463870006</v>
      </c>
      <c r="I45" s="49">
        <f>VLOOKUP($A45,input!$A:$BH,COLUMN(input!K$2),0)</f>
        <v>10.032893562856083</v>
      </c>
      <c r="J45" s="49">
        <f>H45*'KI Local Authority Dropdown'!$I$6</f>
        <v>32.569439129079754</v>
      </c>
      <c r="K45" s="31">
        <v>0</v>
      </c>
      <c r="L45" s="53">
        <f>VLOOKUP($A45,input!$A:$BH,COLUMN(input!T$2),0)</f>
        <v>18.342672418452999</v>
      </c>
      <c r="M45" s="49">
        <f>VLOOKUP($A45,input!$A:$BH,COLUMN(input!X$2),0)</f>
        <v>2.9497888177660001</v>
      </c>
      <c r="N45" s="53">
        <f>VLOOKUP($A45,input!$A:$BH,COLUMN(input!AB$2),0)</f>
        <v>0</v>
      </c>
      <c r="O45" s="53">
        <f>VLOOKUP($A45,input!$A:$BH,COLUMN(input!AF$2),0)</f>
        <v>0</v>
      </c>
      <c r="P45" s="62">
        <f>VLOOKUP($A45,input!$A:$BH,COLUMN(input!AJ$2),0)</f>
        <v>0</v>
      </c>
      <c r="Q45" s="53">
        <f>VLOOKUP($A45,input!$A:$BH,COLUMN(input!AN$2),0)</f>
        <v>26.710967415748001</v>
      </c>
      <c r="R45" s="49">
        <f>VLOOKUP($A45,input!$A:$BH,COLUMN(input!AR$2),0)</f>
        <v>8.4992370481219996</v>
      </c>
      <c r="S45" s="53">
        <f>VLOOKUP($A45,input!$A:$BH,COLUMN(input!AV$2),0)</f>
        <v>0</v>
      </c>
      <c r="T45" s="53">
        <f>VLOOKUP($A45,input!$A:$BH,COLUMN(input!AZ$2),0)</f>
        <v>0</v>
      </c>
      <c r="U45" s="62">
        <f>VLOOKUP($A45,input!$A:$BH,COLUMN(input!BD$2),0)</f>
        <v>0</v>
      </c>
      <c r="V45" s="53">
        <f t="shared" si="4"/>
        <v>45.053639834201</v>
      </c>
      <c r="W45" s="49">
        <f t="shared" si="5"/>
        <v>11.449025865888</v>
      </c>
      <c r="X45" s="53">
        <f t="shared" si="6"/>
        <v>0</v>
      </c>
      <c r="Y45" s="53">
        <f t="shared" si="7"/>
        <v>0</v>
      </c>
      <c r="Z45" s="62">
        <f t="shared" si="8"/>
        <v>0</v>
      </c>
    </row>
    <row r="46" spans="1:26" x14ac:dyDescent="0.3">
      <c r="A46" s="27" t="s">
        <v>97</v>
      </c>
      <c r="B46" s="27" t="s">
        <v>850</v>
      </c>
      <c r="C46" s="27" t="s">
        <v>806</v>
      </c>
      <c r="D46" s="30" t="s">
        <v>96</v>
      </c>
      <c r="E46" s="67">
        <f>VLOOKUP(C46,'KI Local Authority Dropdown'!$H$21:$I$31,2,0)</f>
        <v>0.4</v>
      </c>
      <c r="F46" s="49">
        <f t="shared" si="3"/>
        <v>2.161898321007</v>
      </c>
      <c r="G46" s="49">
        <f>VLOOKUP($A46,input!$A:$BH,COLUMN(input!C$2),0)</f>
        <v>0.56382895509800002</v>
      </c>
      <c r="H46" s="49">
        <f>VLOOKUP($A46,input!$A:$BH,COLUMN(input!G$2),0)</f>
        <v>1.598069365909</v>
      </c>
      <c r="I46" s="49">
        <f>VLOOKUP($A46,input!$A:$BH,COLUMN(input!K$2),0)</f>
        <v>-9.2604514286793673</v>
      </c>
      <c r="J46" s="49">
        <f>H46*'KI Local Authority Dropdown'!$I$6</f>
        <v>1.478214163465825</v>
      </c>
      <c r="K46" s="31">
        <v>0.5</v>
      </c>
      <c r="L46" s="53">
        <f>VLOOKUP($A46,input!$A:$BH,COLUMN(input!T$2),0)</f>
        <v>0</v>
      </c>
      <c r="M46" s="49">
        <f>VLOOKUP($A46,input!$A:$BH,COLUMN(input!X$2),0)</f>
        <v>0.56382895509800002</v>
      </c>
      <c r="N46" s="53">
        <f>VLOOKUP($A46,input!$A:$BH,COLUMN(input!AB$2),0)</f>
        <v>0</v>
      </c>
      <c r="O46" s="53">
        <f>VLOOKUP($A46,input!$A:$BH,COLUMN(input!AF$2),0)</f>
        <v>0</v>
      </c>
      <c r="P46" s="62">
        <f>VLOOKUP($A46,input!$A:$BH,COLUMN(input!AJ$2),0)</f>
        <v>0</v>
      </c>
      <c r="Q46" s="53">
        <f>VLOOKUP($A46,input!$A:$BH,COLUMN(input!AN$2),0)</f>
        <v>0</v>
      </c>
      <c r="R46" s="49">
        <f>VLOOKUP($A46,input!$A:$BH,COLUMN(input!AR$2),0)</f>
        <v>1.598069365909</v>
      </c>
      <c r="S46" s="53">
        <f>VLOOKUP($A46,input!$A:$BH,COLUMN(input!AV$2),0)</f>
        <v>0</v>
      </c>
      <c r="T46" s="53">
        <f>VLOOKUP($A46,input!$A:$BH,COLUMN(input!AZ$2),0)</f>
        <v>0</v>
      </c>
      <c r="U46" s="62">
        <f>VLOOKUP($A46,input!$A:$BH,COLUMN(input!BD$2),0)</f>
        <v>0</v>
      </c>
      <c r="V46" s="53">
        <f t="shared" si="4"/>
        <v>0</v>
      </c>
      <c r="W46" s="49">
        <f t="shared" si="5"/>
        <v>2.161898321007</v>
      </c>
      <c r="X46" s="53">
        <f t="shared" si="6"/>
        <v>0</v>
      </c>
      <c r="Y46" s="53">
        <f t="shared" si="7"/>
        <v>0</v>
      </c>
      <c r="Z46" s="62">
        <f t="shared" si="8"/>
        <v>0</v>
      </c>
    </row>
    <row r="47" spans="1:26" x14ac:dyDescent="0.3">
      <c r="A47" s="27" t="s">
        <v>99</v>
      </c>
      <c r="B47" s="27" t="s">
        <v>851</v>
      </c>
      <c r="C47" s="27" t="s">
        <v>806</v>
      </c>
      <c r="D47" s="30" t="s">
        <v>98</v>
      </c>
      <c r="E47" s="67">
        <f>VLOOKUP(C47,'KI Local Authority Dropdown'!$H$21:$I$31,2,0)</f>
        <v>0.4</v>
      </c>
      <c r="F47" s="49">
        <f t="shared" si="3"/>
        <v>3.2971559879179999</v>
      </c>
      <c r="G47" s="49">
        <f>VLOOKUP($A47,input!$A:$BH,COLUMN(input!C$2),0)</f>
        <v>1.1427027797789999</v>
      </c>
      <c r="H47" s="49">
        <f>VLOOKUP($A47,input!$A:$BH,COLUMN(input!G$2),0)</f>
        <v>2.154453208139</v>
      </c>
      <c r="I47" s="49">
        <f>VLOOKUP($A47,input!$A:$BH,COLUMN(input!K$2),0)</f>
        <v>-13.854363697064459</v>
      </c>
      <c r="J47" s="49">
        <f>H47*'KI Local Authority Dropdown'!$I$6</f>
        <v>1.9928692175285752</v>
      </c>
      <c r="K47" s="31">
        <v>0.5</v>
      </c>
      <c r="L47" s="53">
        <f>VLOOKUP($A47,input!$A:$BH,COLUMN(input!T$2),0)</f>
        <v>0</v>
      </c>
      <c r="M47" s="49">
        <f>VLOOKUP($A47,input!$A:$BH,COLUMN(input!X$2),0)</f>
        <v>1.1427027797789999</v>
      </c>
      <c r="N47" s="53">
        <f>VLOOKUP($A47,input!$A:$BH,COLUMN(input!AB$2),0)</f>
        <v>0</v>
      </c>
      <c r="O47" s="53">
        <f>VLOOKUP($A47,input!$A:$BH,COLUMN(input!AF$2),0)</f>
        <v>0</v>
      </c>
      <c r="P47" s="62">
        <f>VLOOKUP($A47,input!$A:$BH,COLUMN(input!AJ$2),0)</f>
        <v>0</v>
      </c>
      <c r="Q47" s="53">
        <f>VLOOKUP($A47,input!$A:$BH,COLUMN(input!AN$2),0)</f>
        <v>0</v>
      </c>
      <c r="R47" s="49">
        <f>VLOOKUP($A47,input!$A:$BH,COLUMN(input!AR$2),0)</f>
        <v>2.154453208139</v>
      </c>
      <c r="S47" s="53">
        <f>VLOOKUP($A47,input!$A:$BH,COLUMN(input!AV$2),0)</f>
        <v>0</v>
      </c>
      <c r="T47" s="53">
        <f>VLOOKUP($A47,input!$A:$BH,COLUMN(input!AZ$2),0)</f>
        <v>0</v>
      </c>
      <c r="U47" s="62">
        <f>VLOOKUP($A47,input!$A:$BH,COLUMN(input!BD$2),0)</f>
        <v>0</v>
      </c>
      <c r="V47" s="53">
        <f t="shared" si="4"/>
        <v>0</v>
      </c>
      <c r="W47" s="49">
        <f t="shared" si="5"/>
        <v>3.2971559879179999</v>
      </c>
      <c r="X47" s="53">
        <f t="shared" si="6"/>
        <v>0</v>
      </c>
      <c r="Y47" s="53">
        <f t="shared" si="7"/>
        <v>0</v>
      </c>
      <c r="Z47" s="62">
        <f t="shared" si="8"/>
        <v>0</v>
      </c>
    </row>
    <row r="48" spans="1:26" x14ac:dyDescent="0.3">
      <c r="A48" s="27" t="s">
        <v>101</v>
      </c>
      <c r="B48" s="27" t="s">
        <v>852</v>
      </c>
      <c r="C48" s="27" t="s">
        <v>806</v>
      </c>
      <c r="D48" s="30" t="s">
        <v>100</v>
      </c>
      <c r="E48" s="67">
        <f>VLOOKUP(C48,'KI Local Authority Dropdown'!$H$21:$I$31,2,0)</f>
        <v>0.4</v>
      </c>
      <c r="F48" s="49">
        <f t="shared" si="3"/>
        <v>4.0651831024669995</v>
      </c>
      <c r="G48" s="49">
        <f>VLOOKUP($A48,input!$A:$BH,COLUMN(input!C$2),0)</f>
        <v>1.4134610396449998</v>
      </c>
      <c r="H48" s="49">
        <f>VLOOKUP($A48,input!$A:$BH,COLUMN(input!G$2),0)</f>
        <v>2.651722062822</v>
      </c>
      <c r="I48" s="49">
        <f>VLOOKUP($A48,input!$A:$BH,COLUMN(input!K$2),0)</f>
        <v>-7.2142826762985006</v>
      </c>
      <c r="J48" s="49">
        <f>H48*'KI Local Authority Dropdown'!$I$6</f>
        <v>2.45284290811035</v>
      </c>
      <c r="K48" s="31">
        <v>0.5</v>
      </c>
      <c r="L48" s="53">
        <f>VLOOKUP($A48,input!$A:$BH,COLUMN(input!T$2),0)</f>
        <v>0</v>
      </c>
      <c r="M48" s="49">
        <f>VLOOKUP($A48,input!$A:$BH,COLUMN(input!X$2),0)</f>
        <v>1.4134610396449998</v>
      </c>
      <c r="N48" s="53">
        <f>VLOOKUP($A48,input!$A:$BH,COLUMN(input!AB$2),0)</f>
        <v>0</v>
      </c>
      <c r="O48" s="53">
        <f>VLOOKUP($A48,input!$A:$BH,COLUMN(input!AF$2),0)</f>
        <v>0</v>
      </c>
      <c r="P48" s="62">
        <f>VLOOKUP($A48,input!$A:$BH,COLUMN(input!AJ$2),0)</f>
        <v>0</v>
      </c>
      <c r="Q48" s="53">
        <f>VLOOKUP($A48,input!$A:$BH,COLUMN(input!AN$2),0)</f>
        <v>0</v>
      </c>
      <c r="R48" s="49">
        <f>VLOOKUP($A48,input!$A:$BH,COLUMN(input!AR$2),0)</f>
        <v>2.651722062822</v>
      </c>
      <c r="S48" s="53">
        <f>VLOOKUP($A48,input!$A:$BH,COLUMN(input!AV$2),0)</f>
        <v>0</v>
      </c>
      <c r="T48" s="53">
        <f>VLOOKUP($A48,input!$A:$BH,COLUMN(input!AZ$2),0)</f>
        <v>0</v>
      </c>
      <c r="U48" s="62">
        <f>VLOOKUP($A48,input!$A:$BH,COLUMN(input!BD$2),0)</f>
        <v>0</v>
      </c>
      <c r="V48" s="53">
        <f t="shared" si="4"/>
        <v>0</v>
      </c>
      <c r="W48" s="49">
        <f t="shared" si="5"/>
        <v>4.0651831024669995</v>
      </c>
      <c r="X48" s="53">
        <f t="shared" si="6"/>
        <v>0</v>
      </c>
      <c r="Y48" s="53">
        <f t="shared" si="7"/>
        <v>0</v>
      </c>
      <c r="Z48" s="62">
        <f t="shared" si="8"/>
        <v>0</v>
      </c>
    </row>
    <row r="49" spans="1:26" x14ac:dyDescent="0.3">
      <c r="A49" s="27" t="s">
        <v>103</v>
      </c>
      <c r="B49" s="27" t="s">
        <v>853</v>
      </c>
      <c r="C49" s="27" t="s">
        <v>1251</v>
      </c>
      <c r="D49" s="30" t="s">
        <v>102</v>
      </c>
      <c r="E49" s="67">
        <f>VLOOKUP(C49,'KI Local Authority Dropdown'!$H$21:$I$31,2,0)</f>
        <v>0.09</v>
      </c>
      <c r="F49" s="49">
        <f t="shared" si="3"/>
        <v>64.444791222421003</v>
      </c>
      <c r="G49" s="49">
        <f>VLOOKUP($A49,input!$A:$BH,COLUMN(input!C$2),0)</f>
        <v>23.712526999331001</v>
      </c>
      <c r="H49" s="49">
        <f>VLOOKUP($A49,input!$A:$BH,COLUMN(input!G$2),0)</f>
        <v>40.732264223089999</v>
      </c>
      <c r="I49" s="49">
        <f>VLOOKUP($A49,input!$A:$BH,COLUMN(input!K$2),0)</f>
        <v>25.390867220438864</v>
      </c>
      <c r="J49" s="49">
        <f>H49*'KI Local Authority Dropdown'!$I$6</f>
        <v>37.677344406358252</v>
      </c>
      <c r="K49" s="31">
        <v>0</v>
      </c>
      <c r="L49" s="53">
        <f>VLOOKUP($A49,input!$A:$BH,COLUMN(input!T$2),0)</f>
        <v>23.712526999331001</v>
      </c>
      <c r="M49" s="49">
        <f>VLOOKUP($A49,input!$A:$BH,COLUMN(input!X$2),0)</f>
        <v>0</v>
      </c>
      <c r="N49" s="53">
        <f>VLOOKUP($A49,input!$A:$BH,COLUMN(input!AB$2),0)</f>
        <v>0</v>
      </c>
      <c r="O49" s="53">
        <f>VLOOKUP($A49,input!$A:$BH,COLUMN(input!AF$2),0)</f>
        <v>0</v>
      </c>
      <c r="P49" s="62">
        <f>VLOOKUP($A49,input!$A:$BH,COLUMN(input!AJ$2),0)</f>
        <v>0</v>
      </c>
      <c r="Q49" s="53">
        <f>VLOOKUP($A49,input!$A:$BH,COLUMN(input!AN$2),0)</f>
        <v>40.732264223089999</v>
      </c>
      <c r="R49" s="49">
        <f>VLOOKUP($A49,input!$A:$BH,COLUMN(input!AR$2),0)</f>
        <v>0</v>
      </c>
      <c r="S49" s="53">
        <f>VLOOKUP($A49,input!$A:$BH,COLUMN(input!AV$2),0)</f>
        <v>0</v>
      </c>
      <c r="T49" s="53">
        <f>VLOOKUP($A49,input!$A:$BH,COLUMN(input!AZ$2),0)</f>
        <v>0</v>
      </c>
      <c r="U49" s="62">
        <f>VLOOKUP($A49,input!$A:$BH,COLUMN(input!BD$2),0)</f>
        <v>0</v>
      </c>
      <c r="V49" s="53">
        <f t="shared" si="4"/>
        <v>64.444791222421003</v>
      </c>
      <c r="W49" s="49">
        <f t="shared" si="5"/>
        <v>0</v>
      </c>
      <c r="X49" s="53">
        <f t="shared" si="6"/>
        <v>0</v>
      </c>
      <c r="Y49" s="53">
        <f t="shared" si="7"/>
        <v>0</v>
      </c>
      <c r="Z49" s="62">
        <f t="shared" si="8"/>
        <v>0</v>
      </c>
    </row>
    <row r="50" spans="1:26" x14ac:dyDescent="0.3">
      <c r="A50" s="27" t="s">
        <v>105</v>
      </c>
      <c r="B50" s="27" t="s">
        <v>854</v>
      </c>
      <c r="C50" s="27" t="s">
        <v>1248</v>
      </c>
      <c r="D50" s="30" t="s">
        <v>855</v>
      </c>
      <c r="E50" s="67">
        <f>VLOOKUP(C50,'KI Local Authority Dropdown'!$H$21:$I$31,2,0)</f>
        <v>0.01</v>
      </c>
      <c r="F50" s="49">
        <f t="shared" si="3"/>
        <v>9.1273898904670006</v>
      </c>
      <c r="G50" s="49">
        <f>VLOOKUP($A50,input!$A:$BH,COLUMN(input!C$2),0)</f>
        <v>4.4182238789449997</v>
      </c>
      <c r="H50" s="49">
        <f>VLOOKUP($A50,input!$A:$BH,COLUMN(input!G$2),0)</f>
        <v>4.709166011522</v>
      </c>
      <c r="I50" s="49">
        <f>VLOOKUP($A50,input!$A:$BH,COLUMN(input!K$2),0)</f>
        <v>1.5669813687639833</v>
      </c>
      <c r="J50" s="49">
        <f>H50*'KI Local Authority Dropdown'!$I$6</f>
        <v>4.3559785606578503</v>
      </c>
      <c r="K50" s="31">
        <v>0</v>
      </c>
      <c r="L50" s="53">
        <f>VLOOKUP($A50,input!$A:$BH,COLUMN(input!T$2),0)</f>
        <v>0</v>
      </c>
      <c r="M50" s="49">
        <f>VLOOKUP($A50,input!$A:$BH,COLUMN(input!X$2),0)</f>
        <v>0</v>
      </c>
      <c r="N50" s="53">
        <f>VLOOKUP($A50,input!$A:$BH,COLUMN(input!AB$2),0)</f>
        <v>4.4182238789449997</v>
      </c>
      <c r="O50" s="53">
        <f>VLOOKUP($A50,input!$A:$BH,COLUMN(input!AF$2),0)</f>
        <v>0</v>
      </c>
      <c r="P50" s="62">
        <f>VLOOKUP($A50,input!$A:$BH,COLUMN(input!AJ$2),0)</f>
        <v>0</v>
      </c>
      <c r="Q50" s="53">
        <f>VLOOKUP($A50,input!$A:$BH,COLUMN(input!AN$2),0)</f>
        <v>0</v>
      </c>
      <c r="R50" s="49">
        <f>VLOOKUP($A50,input!$A:$BH,COLUMN(input!AR$2),0)</f>
        <v>0</v>
      </c>
      <c r="S50" s="53">
        <f>VLOOKUP($A50,input!$A:$BH,COLUMN(input!AV$2),0)</f>
        <v>4.709166011522</v>
      </c>
      <c r="T50" s="53">
        <f>VLOOKUP($A50,input!$A:$BH,COLUMN(input!AZ$2),0)</f>
        <v>0</v>
      </c>
      <c r="U50" s="62">
        <f>VLOOKUP($A50,input!$A:$BH,COLUMN(input!BD$2),0)</f>
        <v>0</v>
      </c>
      <c r="V50" s="53">
        <f t="shared" si="4"/>
        <v>0</v>
      </c>
      <c r="W50" s="49">
        <f t="shared" si="5"/>
        <v>0</v>
      </c>
      <c r="X50" s="53">
        <f t="shared" si="6"/>
        <v>9.1273898904670006</v>
      </c>
      <c r="Y50" s="53">
        <f t="shared" si="7"/>
        <v>0</v>
      </c>
      <c r="Z50" s="62">
        <f t="shared" si="8"/>
        <v>0</v>
      </c>
    </row>
    <row r="51" spans="1:26" x14ac:dyDescent="0.3">
      <c r="A51" s="27" t="s">
        <v>107</v>
      </c>
      <c r="B51" s="27" t="s">
        <v>856</v>
      </c>
      <c r="C51" s="27" t="s">
        <v>806</v>
      </c>
      <c r="D51" s="30" t="s">
        <v>106</v>
      </c>
      <c r="E51" s="67">
        <f>VLOOKUP(C51,'KI Local Authority Dropdown'!$H$21:$I$31,2,0)</f>
        <v>0.4</v>
      </c>
      <c r="F51" s="49">
        <f t="shared" si="3"/>
        <v>7.5630048289060001</v>
      </c>
      <c r="G51" s="49">
        <f>VLOOKUP($A51,input!$A:$BH,COLUMN(input!C$2),0)</f>
        <v>3.6602098312610001</v>
      </c>
      <c r="H51" s="49">
        <f>VLOOKUP($A51,input!$A:$BH,COLUMN(input!G$2),0)</f>
        <v>3.902794997645</v>
      </c>
      <c r="I51" s="49">
        <f>VLOOKUP($A51,input!$A:$BH,COLUMN(input!K$2),0)</f>
        <v>-7.1734713451278171</v>
      </c>
      <c r="J51" s="49">
        <f>H51*'KI Local Authority Dropdown'!$I$6</f>
        <v>3.6100853728216253</v>
      </c>
      <c r="K51" s="31">
        <v>0.5</v>
      </c>
      <c r="L51" s="53">
        <f>VLOOKUP($A51,input!$A:$BH,COLUMN(input!T$2),0)</f>
        <v>0</v>
      </c>
      <c r="M51" s="49">
        <f>VLOOKUP($A51,input!$A:$BH,COLUMN(input!X$2),0)</f>
        <v>3.6602098312610001</v>
      </c>
      <c r="N51" s="53">
        <f>VLOOKUP($A51,input!$A:$BH,COLUMN(input!AB$2),0)</f>
        <v>0</v>
      </c>
      <c r="O51" s="53">
        <f>VLOOKUP($A51,input!$A:$BH,COLUMN(input!AF$2),0)</f>
        <v>0</v>
      </c>
      <c r="P51" s="62">
        <f>VLOOKUP($A51,input!$A:$BH,COLUMN(input!AJ$2),0)</f>
        <v>0</v>
      </c>
      <c r="Q51" s="53">
        <f>VLOOKUP($A51,input!$A:$BH,COLUMN(input!AN$2),0)</f>
        <v>0</v>
      </c>
      <c r="R51" s="49">
        <f>VLOOKUP($A51,input!$A:$BH,COLUMN(input!AR$2),0)</f>
        <v>3.902794997645</v>
      </c>
      <c r="S51" s="53">
        <f>VLOOKUP($A51,input!$A:$BH,COLUMN(input!AV$2),0)</f>
        <v>0</v>
      </c>
      <c r="T51" s="53">
        <f>VLOOKUP($A51,input!$A:$BH,COLUMN(input!AZ$2),0)</f>
        <v>0</v>
      </c>
      <c r="U51" s="62">
        <f>VLOOKUP($A51,input!$A:$BH,COLUMN(input!BD$2),0)</f>
        <v>0</v>
      </c>
      <c r="V51" s="53">
        <f t="shared" si="4"/>
        <v>0</v>
      </c>
      <c r="W51" s="49">
        <f t="shared" si="5"/>
        <v>7.5630048289060001</v>
      </c>
      <c r="X51" s="53">
        <f t="shared" si="6"/>
        <v>0</v>
      </c>
      <c r="Y51" s="53">
        <f t="shared" si="7"/>
        <v>0</v>
      </c>
      <c r="Z51" s="62">
        <f t="shared" si="8"/>
        <v>0</v>
      </c>
    </row>
    <row r="52" spans="1:26" x14ac:dyDescent="0.3">
      <c r="A52" s="27" t="s">
        <v>109</v>
      </c>
      <c r="B52" s="27" t="s">
        <v>857</v>
      </c>
      <c r="C52" s="27" t="s">
        <v>820</v>
      </c>
      <c r="D52" s="30" t="s">
        <v>108</v>
      </c>
      <c r="E52" s="67">
        <f>VLOOKUP(C52,'KI Local Authority Dropdown'!$H$21:$I$31,2,0)</f>
        <v>0.49</v>
      </c>
      <c r="F52" s="49">
        <f t="shared" si="3"/>
        <v>55.202410391882005</v>
      </c>
      <c r="G52" s="49">
        <f>VLOOKUP($A52,input!$A:$BH,COLUMN(input!C$2),0)</f>
        <v>22.247626615946004</v>
      </c>
      <c r="H52" s="49">
        <f>VLOOKUP($A52,input!$A:$BH,COLUMN(input!G$2),0)</f>
        <v>32.954783775936001</v>
      </c>
      <c r="I52" s="49">
        <f>VLOOKUP($A52,input!$A:$BH,COLUMN(input!K$2),0)</f>
        <v>7.6508768297043499</v>
      </c>
      <c r="J52" s="49">
        <f>H52*'KI Local Authority Dropdown'!$I$6</f>
        <v>30.483174992740803</v>
      </c>
      <c r="K52" s="31">
        <v>0</v>
      </c>
      <c r="L52" s="53">
        <f>VLOOKUP($A52,input!$A:$BH,COLUMN(input!T$2),0)</f>
        <v>19.469363133299002</v>
      </c>
      <c r="M52" s="49">
        <f>VLOOKUP($A52,input!$A:$BH,COLUMN(input!X$2),0)</f>
        <v>2.7782634826470001</v>
      </c>
      <c r="N52" s="53">
        <f>VLOOKUP($A52,input!$A:$BH,COLUMN(input!AB$2),0)</f>
        <v>0</v>
      </c>
      <c r="O52" s="53">
        <f>VLOOKUP($A52,input!$A:$BH,COLUMN(input!AF$2),0)</f>
        <v>0</v>
      </c>
      <c r="P52" s="62">
        <f>VLOOKUP($A52,input!$A:$BH,COLUMN(input!AJ$2),0)</f>
        <v>0</v>
      </c>
      <c r="Q52" s="53">
        <f>VLOOKUP($A52,input!$A:$BH,COLUMN(input!AN$2),0)</f>
        <v>27.532936580361998</v>
      </c>
      <c r="R52" s="49">
        <f>VLOOKUP($A52,input!$A:$BH,COLUMN(input!AR$2),0)</f>
        <v>5.4218471955739993</v>
      </c>
      <c r="S52" s="53">
        <f>VLOOKUP($A52,input!$A:$BH,COLUMN(input!AV$2),0)</f>
        <v>0</v>
      </c>
      <c r="T52" s="53">
        <f>VLOOKUP($A52,input!$A:$BH,COLUMN(input!AZ$2),0)</f>
        <v>0</v>
      </c>
      <c r="U52" s="62">
        <f>VLOOKUP($A52,input!$A:$BH,COLUMN(input!BD$2),0)</f>
        <v>0</v>
      </c>
      <c r="V52" s="53">
        <f t="shared" si="4"/>
        <v>47.002299713661003</v>
      </c>
      <c r="W52" s="49">
        <f t="shared" si="5"/>
        <v>8.2001106782209998</v>
      </c>
      <c r="X52" s="53">
        <f t="shared" si="6"/>
        <v>0</v>
      </c>
      <c r="Y52" s="53">
        <f t="shared" si="7"/>
        <v>0</v>
      </c>
      <c r="Z52" s="62">
        <f t="shared" si="8"/>
        <v>0</v>
      </c>
    </row>
    <row r="53" spans="1:26" x14ac:dyDescent="0.3">
      <c r="A53" s="27" t="s">
        <v>111</v>
      </c>
      <c r="B53" s="27" t="s">
        <v>858</v>
      </c>
      <c r="C53" s="27" t="s">
        <v>820</v>
      </c>
      <c r="D53" s="30" t="s">
        <v>110</v>
      </c>
      <c r="E53" s="67">
        <f>VLOOKUP(C53,'KI Local Authority Dropdown'!$H$21:$I$31,2,0)</f>
        <v>0.49</v>
      </c>
      <c r="F53" s="49">
        <f t="shared" si="3"/>
        <v>63.950244278181003</v>
      </c>
      <c r="G53" s="49">
        <f>VLOOKUP($A53,input!$A:$BH,COLUMN(input!C$2),0)</f>
        <v>25.303401389651</v>
      </c>
      <c r="H53" s="49">
        <f>VLOOKUP($A53,input!$A:$BH,COLUMN(input!G$2),0)</f>
        <v>38.646842888530003</v>
      </c>
      <c r="I53" s="49">
        <f>VLOOKUP($A53,input!$A:$BH,COLUMN(input!K$2),0)</f>
        <v>9.6384363719033495</v>
      </c>
      <c r="J53" s="49">
        <f>H53*'KI Local Authority Dropdown'!$I$6</f>
        <v>35.748329671890254</v>
      </c>
      <c r="K53" s="31">
        <v>0</v>
      </c>
      <c r="L53" s="53">
        <f>VLOOKUP($A53,input!$A:$BH,COLUMN(input!T$2),0)</f>
        <v>22.182753967213998</v>
      </c>
      <c r="M53" s="49">
        <f>VLOOKUP($A53,input!$A:$BH,COLUMN(input!X$2),0)</f>
        <v>3.120647422437</v>
      </c>
      <c r="N53" s="53">
        <f>VLOOKUP($A53,input!$A:$BH,COLUMN(input!AB$2),0)</f>
        <v>0</v>
      </c>
      <c r="O53" s="53">
        <f>VLOOKUP($A53,input!$A:$BH,COLUMN(input!AF$2),0)</f>
        <v>0</v>
      </c>
      <c r="P53" s="62">
        <f>VLOOKUP($A53,input!$A:$BH,COLUMN(input!AJ$2),0)</f>
        <v>0</v>
      </c>
      <c r="Q53" s="53">
        <f>VLOOKUP($A53,input!$A:$BH,COLUMN(input!AN$2),0)</f>
        <v>32.432058983167003</v>
      </c>
      <c r="R53" s="49">
        <f>VLOOKUP($A53,input!$A:$BH,COLUMN(input!AR$2),0)</f>
        <v>6.2147839053630003</v>
      </c>
      <c r="S53" s="53">
        <f>VLOOKUP($A53,input!$A:$BH,COLUMN(input!AV$2),0)</f>
        <v>0</v>
      </c>
      <c r="T53" s="53">
        <f>VLOOKUP($A53,input!$A:$BH,COLUMN(input!AZ$2),0)</f>
        <v>0</v>
      </c>
      <c r="U53" s="62">
        <f>VLOOKUP($A53,input!$A:$BH,COLUMN(input!BD$2),0)</f>
        <v>0</v>
      </c>
      <c r="V53" s="53">
        <f t="shared" si="4"/>
        <v>54.614812950381001</v>
      </c>
      <c r="W53" s="49">
        <f t="shared" si="5"/>
        <v>9.3354313278000003</v>
      </c>
      <c r="X53" s="53">
        <f t="shared" si="6"/>
        <v>0</v>
      </c>
      <c r="Y53" s="53">
        <f t="shared" si="7"/>
        <v>0</v>
      </c>
      <c r="Z53" s="62">
        <f t="shared" si="8"/>
        <v>0</v>
      </c>
    </row>
    <row r="54" spans="1:26" x14ac:dyDescent="0.3">
      <c r="A54" s="27" t="s">
        <v>113</v>
      </c>
      <c r="B54" s="27" t="s">
        <v>859</v>
      </c>
      <c r="C54" s="27" t="s">
        <v>806</v>
      </c>
      <c r="D54" s="30" t="s">
        <v>112</v>
      </c>
      <c r="E54" s="67">
        <f>VLOOKUP(C54,'KI Local Authority Dropdown'!$H$21:$I$31,2,0)</f>
        <v>0.4</v>
      </c>
      <c r="F54" s="49">
        <f t="shared" si="3"/>
        <v>5.863893552535</v>
      </c>
      <c r="G54" s="49">
        <f>VLOOKUP($A54,input!$A:$BH,COLUMN(input!C$2),0)</f>
        <v>1.954431319252</v>
      </c>
      <c r="H54" s="49">
        <f>VLOOKUP($A54,input!$A:$BH,COLUMN(input!G$2),0)</f>
        <v>3.909462233283</v>
      </c>
      <c r="I54" s="49">
        <f>VLOOKUP($A54,input!$A:$BH,COLUMN(input!K$2),0)</f>
        <v>-33.82305092666234</v>
      </c>
      <c r="J54" s="49">
        <f>H54*'KI Local Authority Dropdown'!$I$6</f>
        <v>3.616252565786775</v>
      </c>
      <c r="K54" s="31">
        <v>0.5</v>
      </c>
      <c r="L54" s="53">
        <f>VLOOKUP($A54,input!$A:$BH,COLUMN(input!T$2),0)</f>
        <v>0</v>
      </c>
      <c r="M54" s="49">
        <f>VLOOKUP($A54,input!$A:$BH,COLUMN(input!X$2),0)</f>
        <v>1.954431319252</v>
      </c>
      <c r="N54" s="53">
        <f>VLOOKUP($A54,input!$A:$BH,COLUMN(input!AB$2),0)</f>
        <v>0</v>
      </c>
      <c r="O54" s="53">
        <f>VLOOKUP($A54,input!$A:$BH,COLUMN(input!AF$2),0)</f>
        <v>0</v>
      </c>
      <c r="P54" s="62">
        <f>VLOOKUP($A54,input!$A:$BH,COLUMN(input!AJ$2),0)</f>
        <v>0</v>
      </c>
      <c r="Q54" s="53">
        <f>VLOOKUP($A54,input!$A:$BH,COLUMN(input!AN$2),0)</f>
        <v>0</v>
      </c>
      <c r="R54" s="49">
        <f>VLOOKUP($A54,input!$A:$BH,COLUMN(input!AR$2),0)</f>
        <v>3.909462233283</v>
      </c>
      <c r="S54" s="53">
        <f>VLOOKUP($A54,input!$A:$BH,COLUMN(input!AV$2),0)</f>
        <v>0</v>
      </c>
      <c r="T54" s="53">
        <f>VLOOKUP($A54,input!$A:$BH,COLUMN(input!AZ$2),0)</f>
        <v>0</v>
      </c>
      <c r="U54" s="62">
        <f>VLOOKUP($A54,input!$A:$BH,COLUMN(input!BD$2),0)</f>
        <v>0</v>
      </c>
      <c r="V54" s="53">
        <f t="shared" si="4"/>
        <v>0</v>
      </c>
      <c r="W54" s="49">
        <f t="shared" si="5"/>
        <v>5.863893552535</v>
      </c>
      <c r="X54" s="53">
        <f t="shared" si="6"/>
        <v>0</v>
      </c>
      <c r="Y54" s="53">
        <f t="shared" si="7"/>
        <v>0</v>
      </c>
      <c r="Z54" s="62">
        <f t="shared" si="8"/>
        <v>0</v>
      </c>
    </row>
    <row r="55" spans="1:26" x14ac:dyDescent="0.3">
      <c r="A55" s="27" t="s">
        <v>115</v>
      </c>
      <c r="B55" s="27" t="s">
        <v>860</v>
      </c>
      <c r="C55" s="27" t="s">
        <v>1251</v>
      </c>
      <c r="D55" s="30" t="s">
        <v>114</v>
      </c>
      <c r="E55" s="67">
        <f>VLOOKUP(C55,'KI Local Authority Dropdown'!$H$21:$I$31,2,0)</f>
        <v>0.09</v>
      </c>
      <c r="F55" s="49">
        <f t="shared" si="3"/>
        <v>93.192968377694001</v>
      </c>
      <c r="G55" s="49">
        <f>VLOOKUP($A55,input!$A:$BH,COLUMN(input!C$2),0)</f>
        <v>33.346701195569999</v>
      </c>
      <c r="H55" s="49">
        <f>VLOOKUP($A55,input!$A:$BH,COLUMN(input!G$2),0)</f>
        <v>59.846267182123995</v>
      </c>
      <c r="I55" s="49">
        <f>VLOOKUP($A55,input!$A:$BH,COLUMN(input!K$2),0)</f>
        <v>36.355050486450949</v>
      </c>
      <c r="J55" s="49">
        <f>H55*'KI Local Authority Dropdown'!$I$6</f>
        <v>55.357797143464701</v>
      </c>
      <c r="K55" s="31">
        <v>0</v>
      </c>
      <c r="L55" s="53">
        <f>VLOOKUP($A55,input!$A:$BH,COLUMN(input!T$2),0)</f>
        <v>33.346701195569999</v>
      </c>
      <c r="M55" s="49">
        <f>VLOOKUP($A55,input!$A:$BH,COLUMN(input!X$2),0)</f>
        <v>0</v>
      </c>
      <c r="N55" s="53">
        <f>VLOOKUP($A55,input!$A:$BH,COLUMN(input!AB$2),0)</f>
        <v>0</v>
      </c>
      <c r="O55" s="53">
        <f>VLOOKUP($A55,input!$A:$BH,COLUMN(input!AF$2),0)</f>
        <v>0</v>
      </c>
      <c r="P55" s="62">
        <f>VLOOKUP($A55,input!$A:$BH,COLUMN(input!AJ$2),0)</f>
        <v>0</v>
      </c>
      <c r="Q55" s="53">
        <f>VLOOKUP($A55,input!$A:$BH,COLUMN(input!AN$2),0)</f>
        <v>59.846267182123995</v>
      </c>
      <c r="R55" s="49">
        <f>VLOOKUP($A55,input!$A:$BH,COLUMN(input!AR$2),0)</f>
        <v>0</v>
      </c>
      <c r="S55" s="53">
        <f>VLOOKUP($A55,input!$A:$BH,COLUMN(input!AV$2),0)</f>
        <v>0</v>
      </c>
      <c r="T55" s="53">
        <f>VLOOKUP($A55,input!$A:$BH,COLUMN(input!AZ$2),0)</f>
        <v>0</v>
      </c>
      <c r="U55" s="62">
        <f>VLOOKUP($A55,input!$A:$BH,COLUMN(input!BD$2),0)</f>
        <v>0</v>
      </c>
      <c r="V55" s="53">
        <f t="shared" si="4"/>
        <v>93.192968377694001</v>
      </c>
      <c r="W55" s="49">
        <f t="shared" si="5"/>
        <v>0</v>
      </c>
      <c r="X55" s="53">
        <f t="shared" si="6"/>
        <v>0</v>
      </c>
      <c r="Y55" s="53">
        <f t="shared" si="7"/>
        <v>0</v>
      </c>
      <c r="Z55" s="62">
        <f t="shared" si="8"/>
        <v>0</v>
      </c>
    </row>
    <row r="56" spans="1:26" x14ac:dyDescent="0.3">
      <c r="A56" s="27" t="s">
        <v>117</v>
      </c>
      <c r="B56" s="27" t="s">
        <v>861</v>
      </c>
      <c r="C56" s="27" t="s">
        <v>1248</v>
      </c>
      <c r="D56" s="30" t="s">
        <v>862</v>
      </c>
      <c r="E56" s="67">
        <f>VLOOKUP(C56,'KI Local Authority Dropdown'!$H$21:$I$31,2,0)</f>
        <v>0.01</v>
      </c>
      <c r="F56" s="49">
        <f t="shared" si="3"/>
        <v>10.676281706095001</v>
      </c>
      <c r="G56" s="49">
        <f>VLOOKUP($A56,input!$A:$BH,COLUMN(input!C$2),0)</f>
        <v>5.079452844165</v>
      </c>
      <c r="H56" s="49">
        <f>VLOOKUP($A56,input!$A:$BH,COLUMN(input!G$2),0)</f>
        <v>5.5968288619299997</v>
      </c>
      <c r="I56" s="49">
        <f>VLOOKUP($A56,input!$A:$BH,COLUMN(input!K$2),0)</f>
        <v>2.0645679087413411</v>
      </c>
      <c r="J56" s="49">
        <f>H56*'KI Local Authority Dropdown'!$I$6</f>
        <v>5.1770666972852499</v>
      </c>
      <c r="K56" s="31">
        <v>0</v>
      </c>
      <c r="L56" s="53">
        <f>VLOOKUP($A56,input!$A:$BH,COLUMN(input!T$2),0)</f>
        <v>0</v>
      </c>
      <c r="M56" s="49">
        <f>VLOOKUP($A56,input!$A:$BH,COLUMN(input!X$2),0)</f>
        <v>0</v>
      </c>
      <c r="N56" s="53">
        <f>VLOOKUP($A56,input!$A:$BH,COLUMN(input!AB$2),0)</f>
        <v>5.079452844165</v>
      </c>
      <c r="O56" s="53">
        <f>VLOOKUP($A56,input!$A:$BH,COLUMN(input!AF$2),0)</f>
        <v>0</v>
      </c>
      <c r="P56" s="62">
        <f>VLOOKUP($A56,input!$A:$BH,COLUMN(input!AJ$2),0)</f>
        <v>0</v>
      </c>
      <c r="Q56" s="53">
        <f>VLOOKUP($A56,input!$A:$BH,COLUMN(input!AN$2),0)</f>
        <v>0</v>
      </c>
      <c r="R56" s="49">
        <f>VLOOKUP($A56,input!$A:$BH,COLUMN(input!AR$2),0)</f>
        <v>0</v>
      </c>
      <c r="S56" s="53">
        <f>VLOOKUP($A56,input!$A:$BH,COLUMN(input!AV$2),0)</f>
        <v>5.5968288619299997</v>
      </c>
      <c r="T56" s="53">
        <f>VLOOKUP($A56,input!$A:$BH,COLUMN(input!AZ$2),0)</f>
        <v>0</v>
      </c>
      <c r="U56" s="62">
        <f>VLOOKUP($A56,input!$A:$BH,COLUMN(input!BD$2),0)</f>
        <v>0</v>
      </c>
      <c r="V56" s="53">
        <f t="shared" si="4"/>
        <v>0</v>
      </c>
      <c r="W56" s="49">
        <f t="shared" si="5"/>
        <v>0</v>
      </c>
      <c r="X56" s="53">
        <f t="shared" si="6"/>
        <v>10.676281706095001</v>
      </c>
      <c r="Y56" s="53">
        <f t="shared" si="7"/>
        <v>0</v>
      </c>
      <c r="Z56" s="62">
        <f t="shared" si="8"/>
        <v>0</v>
      </c>
    </row>
    <row r="57" spans="1:26" x14ac:dyDescent="0.3">
      <c r="A57" s="27" t="s">
        <v>119</v>
      </c>
      <c r="B57" s="27" t="s">
        <v>863</v>
      </c>
      <c r="C57" s="27" t="s">
        <v>1252</v>
      </c>
      <c r="D57" s="30" t="s">
        <v>118</v>
      </c>
      <c r="E57" s="67">
        <f>VLOOKUP(C57,'KI Local Authority Dropdown'!$H$21:$I$31,2,0)</f>
        <v>0.3</v>
      </c>
      <c r="F57" s="49">
        <f t="shared" si="3"/>
        <v>138.5405164988</v>
      </c>
      <c r="G57" s="49">
        <f>VLOOKUP($A57,input!$A:$BH,COLUMN(input!C$2),0)</f>
        <v>54.813513797714002</v>
      </c>
      <c r="H57" s="49">
        <f>VLOOKUP($A57,input!$A:$BH,COLUMN(input!G$2),0)</f>
        <v>83.727002701085993</v>
      </c>
      <c r="I57" s="49">
        <f>VLOOKUP($A57,input!$A:$BH,COLUMN(input!K$2),0)</f>
        <v>-65.605695935930257</v>
      </c>
      <c r="J57" s="49">
        <f>H57*'KI Local Authority Dropdown'!$I$6</f>
        <v>77.447477498504554</v>
      </c>
      <c r="K57" s="31">
        <v>0.43932599999999999</v>
      </c>
      <c r="L57" s="53">
        <f>VLOOKUP($A57,input!$A:$BH,COLUMN(input!T$2),0)</f>
        <v>40.131453419330001</v>
      </c>
      <c r="M57" s="49">
        <f>VLOOKUP($A57,input!$A:$BH,COLUMN(input!X$2),0)</f>
        <v>14.682060378384</v>
      </c>
      <c r="N57" s="53">
        <f>VLOOKUP($A57,input!$A:$BH,COLUMN(input!AB$2),0)</f>
        <v>0</v>
      </c>
      <c r="O57" s="53">
        <f>VLOOKUP($A57,input!$A:$BH,COLUMN(input!AF$2),0)</f>
        <v>0</v>
      </c>
      <c r="P57" s="62">
        <f>VLOOKUP($A57,input!$A:$BH,COLUMN(input!AJ$2),0)</f>
        <v>0</v>
      </c>
      <c r="Q57" s="53">
        <f>VLOOKUP($A57,input!$A:$BH,COLUMN(input!AN$2),0)</f>
        <v>57.262321478555997</v>
      </c>
      <c r="R57" s="49">
        <f>VLOOKUP($A57,input!$A:$BH,COLUMN(input!AR$2),0)</f>
        <v>26.46468122253</v>
      </c>
      <c r="S57" s="53">
        <f>VLOOKUP($A57,input!$A:$BH,COLUMN(input!AV$2),0)</f>
        <v>0</v>
      </c>
      <c r="T57" s="53">
        <f>VLOOKUP($A57,input!$A:$BH,COLUMN(input!AZ$2),0)</f>
        <v>0</v>
      </c>
      <c r="U57" s="62">
        <f>VLOOKUP($A57,input!$A:$BH,COLUMN(input!BD$2),0)</f>
        <v>0</v>
      </c>
      <c r="V57" s="53">
        <f t="shared" si="4"/>
        <v>97.393774897886004</v>
      </c>
      <c r="W57" s="49">
        <f t="shared" si="5"/>
        <v>41.146741600913998</v>
      </c>
      <c r="X57" s="53">
        <f t="shared" si="6"/>
        <v>0</v>
      </c>
      <c r="Y57" s="53">
        <f t="shared" si="7"/>
        <v>0</v>
      </c>
      <c r="Z57" s="62">
        <f t="shared" si="8"/>
        <v>0</v>
      </c>
    </row>
    <row r="58" spans="1:26" x14ac:dyDescent="0.3">
      <c r="A58" s="27" t="s">
        <v>121</v>
      </c>
      <c r="B58" s="27" t="s">
        <v>864</v>
      </c>
      <c r="C58" s="27" t="s">
        <v>806</v>
      </c>
      <c r="D58" s="30" t="s">
        <v>120</v>
      </c>
      <c r="E58" s="67">
        <f>VLOOKUP(C58,'KI Local Authority Dropdown'!$H$21:$I$31,2,0)</f>
        <v>0.4</v>
      </c>
      <c r="F58" s="49">
        <f t="shared" si="3"/>
        <v>4.1930197578020003</v>
      </c>
      <c r="G58" s="49">
        <f>VLOOKUP($A58,input!$A:$BH,COLUMN(input!C$2),0)</f>
        <v>1.405767022</v>
      </c>
      <c r="H58" s="49">
        <f>VLOOKUP($A58,input!$A:$BH,COLUMN(input!G$2),0)</f>
        <v>2.7872527358019998</v>
      </c>
      <c r="I58" s="49">
        <f>VLOOKUP($A58,input!$A:$BH,COLUMN(input!K$2),0)</f>
        <v>-10.619878358491599</v>
      </c>
      <c r="J58" s="49">
        <f>H58*'KI Local Authority Dropdown'!$I$6</f>
        <v>2.5782087806168499</v>
      </c>
      <c r="K58" s="31">
        <v>0.5</v>
      </c>
      <c r="L58" s="53">
        <f>VLOOKUP($A58,input!$A:$BH,COLUMN(input!T$2),0)</f>
        <v>0</v>
      </c>
      <c r="M58" s="49">
        <f>VLOOKUP($A58,input!$A:$BH,COLUMN(input!X$2),0)</f>
        <v>1.405767022</v>
      </c>
      <c r="N58" s="53">
        <f>VLOOKUP($A58,input!$A:$BH,COLUMN(input!AB$2),0)</f>
        <v>0</v>
      </c>
      <c r="O58" s="53">
        <f>VLOOKUP($A58,input!$A:$BH,COLUMN(input!AF$2),0)</f>
        <v>0</v>
      </c>
      <c r="P58" s="62">
        <f>VLOOKUP($A58,input!$A:$BH,COLUMN(input!AJ$2),0)</f>
        <v>0</v>
      </c>
      <c r="Q58" s="53">
        <f>VLOOKUP($A58,input!$A:$BH,COLUMN(input!AN$2),0)</f>
        <v>0</v>
      </c>
      <c r="R58" s="49">
        <f>VLOOKUP($A58,input!$A:$BH,COLUMN(input!AR$2),0)</f>
        <v>2.7872527358019998</v>
      </c>
      <c r="S58" s="53">
        <f>VLOOKUP($A58,input!$A:$BH,COLUMN(input!AV$2),0)</f>
        <v>0</v>
      </c>
      <c r="T58" s="53">
        <f>VLOOKUP($A58,input!$A:$BH,COLUMN(input!AZ$2),0)</f>
        <v>0</v>
      </c>
      <c r="U58" s="62">
        <f>VLOOKUP($A58,input!$A:$BH,COLUMN(input!BD$2),0)</f>
        <v>0</v>
      </c>
      <c r="V58" s="53">
        <f t="shared" si="4"/>
        <v>0</v>
      </c>
      <c r="W58" s="49">
        <f t="shared" si="5"/>
        <v>4.1930197578020003</v>
      </c>
      <c r="X58" s="53">
        <f t="shared" si="6"/>
        <v>0</v>
      </c>
      <c r="Y58" s="53">
        <f t="shared" si="7"/>
        <v>0</v>
      </c>
      <c r="Z58" s="62">
        <f t="shared" si="8"/>
        <v>0</v>
      </c>
    </row>
    <row r="59" spans="1:26" x14ac:dyDescent="0.3">
      <c r="A59" s="27" t="s">
        <v>123</v>
      </c>
      <c r="B59" s="27" t="s">
        <v>865</v>
      </c>
      <c r="C59" s="27" t="s">
        <v>806</v>
      </c>
      <c r="D59" s="30" t="s">
        <v>122</v>
      </c>
      <c r="E59" s="67">
        <f>VLOOKUP(C59,'KI Local Authority Dropdown'!$H$21:$I$31,2,0)</f>
        <v>0.4</v>
      </c>
      <c r="F59" s="49">
        <f t="shared" si="3"/>
        <v>6.2839647985380003</v>
      </c>
      <c r="G59" s="49">
        <f>VLOOKUP($A59,input!$A:$BH,COLUMN(input!C$2),0)</f>
        <v>1.9941812040669999</v>
      </c>
      <c r="H59" s="49">
        <f>VLOOKUP($A59,input!$A:$BH,COLUMN(input!G$2),0)</f>
        <v>4.2897835944710003</v>
      </c>
      <c r="I59" s="49">
        <f>VLOOKUP($A59,input!$A:$BH,COLUMN(input!K$2),0)</f>
        <v>-16.608807662009749</v>
      </c>
      <c r="J59" s="49">
        <f>H59*'KI Local Authority Dropdown'!$I$6</f>
        <v>3.9680498248856755</v>
      </c>
      <c r="K59" s="31">
        <v>0.5</v>
      </c>
      <c r="L59" s="53">
        <f>VLOOKUP($A59,input!$A:$BH,COLUMN(input!T$2),0)</f>
        <v>0</v>
      </c>
      <c r="M59" s="49">
        <f>VLOOKUP($A59,input!$A:$BH,COLUMN(input!X$2),0)</f>
        <v>1.9941812040669999</v>
      </c>
      <c r="N59" s="53">
        <f>VLOOKUP($A59,input!$A:$BH,COLUMN(input!AB$2),0)</f>
        <v>0</v>
      </c>
      <c r="O59" s="53">
        <f>VLOOKUP($A59,input!$A:$BH,COLUMN(input!AF$2),0)</f>
        <v>0</v>
      </c>
      <c r="P59" s="62">
        <f>VLOOKUP($A59,input!$A:$BH,COLUMN(input!AJ$2),0)</f>
        <v>0</v>
      </c>
      <c r="Q59" s="53">
        <f>VLOOKUP($A59,input!$A:$BH,COLUMN(input!AN$2),0)</f>
        <v>0</v>
      </c>
      <c r="R59" s="49">
        <f>VLOOKUP($A59,input!$A:$BH,COLUMN(input!AR$2),0)</f>
        <v>4.2897835944710003</v>
      </c>
      <c r="S59" s="53">
        <f>VLOOKUP($A59,input!$A:$BH,COLUMN(input!AV$2),0)</f>
        <v>0</v>
      </c>
      <c r="T59" s="53">
        <f>VLOOKUP($A59,input!$A:$BH,COLUMN(input!AZ$2),0)</f>
        <v>0</v>
      </c>
      <c r="U59" s="62">
        <f>VLOOKUP($A59,input!$A:$BH,COLUMN(input!BD$2),0)</f>
        <v>0</v>
      </c>
      <c r="V59" s="53">
        <f t="shared" si="4"/>
        <v>0</v>
      </c>
      <c r="W59" s="49">
        <f t="shared" si="5"/>
        <v>6.2839647985380003</v>
      </c>
      <c r="X59" s="53">
        <f t="shared" si="6"/>
        <v>0</v>
      </c>
      <c r="Y59" s="53">
        <f t="shared" si="7"/>
        <v>0</v>
      </c>
      <c r="Z59" s="62">
        <f t="shared" si="8"/>
        <v>0</v>
      </c>
    </row>
    <row r="60" spans="1:26" x14ac:dyDescent="0.3">
      <c r="A60" s="27" t="s">
        <v>125</v>
      </c>
      <c r="B60" s="27" t="s">
        <v>866</v>
      </c>
      <c r="C60" s="27" t="s">
        <v>806</v>
      </c>
      <c r="D60" s="30" t="s">
        <v>124</v>
      </c>
      <c r="E60" s="67">
        <f>VLOOKUP(C60,'KI Local Authority Dropdown'!$H$21:$I$31,2,0)</f>
        <v>0.4</v>
      </c>
      <c r="F60" s="49">
        <f t="shared" si="3"/>
        <v>4.6418296890660002</v>
      </c>
      <c r="G60" s="49">
        <f>VLOOKUP($A60,input!$A:$BH,COLUMN(input!C$2),0)</f>
        <v>1.5895302339920001</v>
      </c>
      <c r="H60" s="49">
        <f>VLOOKUP($A60,input!$A:$BH,COLUMN(input!G$2),0)</f>
        <v>3.0522994550740004</v>
      </c>
      <c r="I60" s="49">
        <f>VLOOKUP($A60,input!$A:$BH,COLUMN(input!K$2),0)</f>
        <v>-13.558370148417691</v>
      </c>
      <c r="J60" s="49">
        <f>H60*'KI Local Authority Dropdown'!$I$6</f>
        <v>2.8233769959434505</v>
      </c>
      <c r="K60" s="31">
        <v>0.5</v>
      </c>
      <c r="L60" s="53">
        <f>VLOOKUP($A60,input!$A:$BH,COLUMN(input!T$2),0)</f>
        <v>0</v>
      </c>
      <c r="M60" s="49">
        <f>VLOOKUP($A60,input!$A:$BH,COLUMN(input!X$2),0)</f>
        <v>1.5895302339920001</v>
      </c>
      <c r="N60" s="53">
        <f>VLOOKUP($A60,input!$A:$BH,COLUMN(input!AB$2),0)</f>
        <v>0</v>
      </c>
      <c r="O60" s="53">
        <f>VLOOKUP($A60,input!$A:$BH,COLUMN(input!AF$2),0)</f>
        <v>0</v>
      </c>
      <c r="P60" s="62">
        <f>VLOOKUP($A60,input!$A:$BH,COLUMN(input!AJ$2),0)</f>
        <v>0</v>
      </c>
      <c r="Q60" s="53">
        <f>VLOOKUP($A60,input!$A:$BH,COLUMN(input!AN$2),0)</f>
        <v>0</v>
      </c>
      <c r="R60" s="49">
        <f>VLOOKUP($A60,input!$A:$BH,COLUMN(input!AR$2),0)</f>
        <v>3.0522994550740004</v>
      </c>
      <c r="S60" s="53">
        <f>VLOOKUP($A60,input!$A:$BH,COLUMN(input!AV$2),0)</f>
        <v>0</v>
      </c>
      <c r="T60" s="53">
        <f>VLOOKUP($A60,input!$A:$BH,COLUMN(input!AZ$2),0)</f>
        <v>0</v>
      </c>
      <c r="U60" s="62">
        <f>VLOOKUP($A60,input!$A:$BH,COLUMN(input!BD$2),0)</f>
        <v>0</v>
      </c>
      <c r="V60" s="53">
        <f t="shared" si="4"/>
        <v>0</v>
      </c>
      <c r="W60" s="49">
        <f t="shared" si="5"/>
        <v>4.6418296890660002</v>
      </c>
      <c r="X60" s="53">
        <f t="shared" si="6"/>
        <v>0</v>
      </c>
      <c r="Y60" s="53">
        <f t="shared" si="7"/>
        <v>0</v>
      </c>
      <c r="Z60" s="62">
        <f t="shared" si="8"/>
        <v>0</v>
      </c>
    </row>
    <row r="61" spans="1:26" x14ac:dyDescent="0.3">
      <c r="A61" s="27" t="s">
        <v>127</v>
      </c>
      <c r="B61" s="27" t="s">
        <v>867</v>
      </c>
      <c r="C61" s="27" t="s">
        <v>806</v>
      </c>
      <c r="D61" s="30" t="s">
        <v>126</v>
      </c>
      <c r="E61" s="67">
        <f>VLOOKUP(C61,'KI Local Authority Dropdown'!$H$21:$I$31,2,0)</f>
        <v>0.4</v>
      </c>
      <c r="F61" s="49">
        <f t="shared" si="3"/>
        <v>2.9888008514309998</v>
      </c>
      <c r="G61" s="49">
        <f>VLOOKUP($A61,input!$A:$BH,COLUMN(input!C$2),0)</f>
        <v>0.91752527378899995</v>
      </c>
      <c r="H61" s="49">
        <f>VLOOKUP($A61,input!$A:$BH,COLUMN(input!G$2),0)</f>
        <v>2.071275577642</v>
      </c>
      <c r="I61" s="49">
        <f>VLOOKUP($A61,input!$A:$BH,COLUMN(input!K$2),0)</f>
        <v>-4.0243615078583588</v>
      </c>
      <c r="J61" s="49">
        <f>H61*'KI Local Authority Dropdown'!$I$6</f>
        <v>1.91592990931885</v>
      </c>
      <c r="K61" s="31">
        <v>0.5</v>
      </c>
      <c r="L61" s="53">
        <f>VLOOKUP($A61,input!$A:$BH,COLUMN(input!T$2),0)</f>
        <v>0</v>
      </c>
      <c r="M61" s="49">
        <f>VLOOKUP($A61,input!$A:$BH,COLUMN(input!X$2),0)</f>
        <v>0.91752527378899995</v>
      </c>
      <c r="N61" s="53">
        <f>VLOOKUP($A61,input!$A:$BH,COLUMN(input!AB$2),0)</f>
        <v>0</v>
      </c>
      <c r="O61" s="53">
        <f>VLOOKUP($A61,input!$A:$BH,COLUMN(input!AF$2),0)</f>
        <v>0</v>
      </c>
      <c r="P61" s="62">
        <f>VLOOKUP($A61,input!$A:$BH,COLUMN(input!AJ$2),0)</f>
        <v>0</v>
      </c>
      <c r="Q61" s="53">
        <f>VLOOKUP($A61,input!$A:$BH,COLUMN(input!AN$2),0)</f>
        <v>0</v>
      </c>
      <c r="R61" s="49">
        <f>VLOOKUP($A61,input!$A:$BH,COLUMN(input!AR$2),0)</f>
        <v>2.071275577642</v>
      </c>
      <c r="S61" s="53">
        <f>VLOOKUP($A61,input!$A:$BH,COLUMN(input!AV$2),0)</f>
        <v>0</v>
      </c>
      <c r="T61" s="53">
        <f>VLOOKUP($A61,input!$A:$BH,COLUMN(input!AZ$2),0)</f>
        <v>0</v>
      </c>
      <c r="U61" s="62">
        <f>VLOOKUP($A61,input!$A:$BH,COLUMN(input!BD$2),0)</f>
        <v>0</v>
      </c>
      <c r="V61" s="53">
        <f t="shared" si="4"/>
        <v>0</v>
      </c>
      <c r="W61" s="49">
        <f t="shared" si="5"/>
        <v>2.9888008514309998</v>
      </c>
      <c r="X61" s="53">
        <f t="shared" si="6"/>
        <v>0</v>
      </c>
      <c r="Y61" s="53">
        <f t="shared" si="7"/>
        <v>0</v>
      </c>
      <c r="Z61" s="62">
        <f t="shared" si="8"/>
        <v>0</v>
      </c>
    </row>
    <row r="62" spans="1:26" x14ac:dyDescent="0.3">
      <c r="A62" s="27" t="s">
        <v>129</v>
      </c>
      <c r="B62" s="27" t="s">
        <v>868</v>
      </c>
      <c r="C62" s="27" t="s">
        <v>1250</v>
      </c>
      <c r="D62" s="30" t="s">
        <v>128</v>
      </c>
      <c r="E62" s="67">
        <f>VLOOKUP(C62,'KI Local Authority Dropdown'!$H$21:$I$31,2,0)</f>
        <v>0.49</v>
      </c>
      <c r="F62" s="49">
        <f t="shared" si="3"/>
        <v>49.596133142725002</v>
      </c>
      <c r="G62" s="49">
        <f>VLOOKUP($A62,input!$A:$BH,COLUMN(input!C$2),0)</f>
        <v>20.151864695688001</v>
      </c>
      <c r="H62" s="49">
        <f>VLOOKUP($A62,input!$A:$BH,COLUMN(input!G$2),0)</f>
        <v>29.444268447037</v>
      </c>
      <c r="I62" s="49">
        <f>VLOOKUP($A62,input!$A:$BH,COLUMN(input!K$2),0)</f>
        <v>-9.4231166223559732</v>
      </c>
      <c r="J62" s="49">
        <f>H62*'KI Local Authority Dropdown'!$I$6</f>
        <v>27.235948313509226</v>
      </c>
      <c r="K62" s="31">
        <v>0.24244299999999999</v>
      </c>
      <c r="L62" s="53">
        <f>VLOOKUP($A62,input!$A:$BH,COLUMN(input!T$2),0)</f>
        <v>17.765873853642002</v>
      </c>
      <c r="M62" s="49">
        <f>VLOOKUP($A62,input!$A:$BH,COLUMN(input!X$2),0)</f>
        <v>2.3859908420460001</v>
      </c>
      <c r="N62" s="53">
        <f>VLOOKUP($A62,input!$A:$BH,COLUMN(input!AB$2),0)</f>
        <v>0</v>
      </c>
      <c r="O62" s="53">
        <f>VLOOKUP($A62,input!$A:$BH,COLUMN(input!AF$2),0)</f>
        <v>0</v>
      </c>
      <c r="P62" s="62">
        <f>VLOOKUP($A62,input!$A:$BH,COLUMN(input!AJ$2),0)</f>
        <v>0</v>
      </c>
      <c r="Q62" s="53">
        <f>VLOOKUP($A62,input!$A:$BH,COLUMN(input!AN$2),0)</f>
        <v>23.459533621374</v>
      </c>
      <c r="R62" s="49">
        <f>VLOOKUP($A62,input!$A:$BH,COLUMN(input!AR$2),0)</f>
        <v>5.9847348256630006</v>
      </c>
      <c r="S62" s="53">
        <f>VLOOKUP($A62,input!$A:$BH,COLUMN(input!AV$2),0)</f>
        <v>0</v>
      </c>
      <c r="T62" s="53">
        <f>VLOOKUP($A62,input!$A:$BH,COLUMN(input!AZ$2),0)</f>
        <v>0</v>
      </c>
      <c r="U62" s="62">
        <f>VLOOKUP($A62,input!$A:$BH,COLUMN(input!BD$2),0)</f>
        <v>0</v>
      </c>
      <c r="V62" s="53">
        <f t="shared" si="4"/>
        <v>41.225407475015999</v>
      </c>
      <c r="W62" s="49">
        <f t="shared" si="5"/>
        <v>8.3707256677090012</v>
      </c>
      <c r="X62" s="53">
        <f t="shared" si="6"/>
        <v>0</v>
      </c>
      <c r="Y62" s="53">
        <f t="shared" si="7"/>
        <v>0</v>
      </c>
      <c r="Z62" s="62">
        <f t="shared" si="8"/>
        <v>0</v>
      </c>
    </row>
    <row r="63" spans="1:26" x14ac:dyDescent="0.3">
      <c r="A63" s="27" t="s">
        <v>131</v>
      </c>
      <c r="B63" s="27" t="s">
        <v>869</v>
      </c>
      <c r="C63" s="27" t="s">
        <v>806</v>
      </c>
      <c r="D63" s="30" t="s">
        <v>130</v>
      </c>
      <c r="E63" s="67">
        <f>VLOOKUP(C63,'KI Local Authority Dropdown'!$H$21:$I$31,2,0)</f>
        <v>0.4</v>
      </c>
      <c r="F63" s="49">
        <f t="shared" si="3"/>
        <v>6.0189220904919996</v>
      </c>
      <c r="G63" s="49">
        <f>VLOOKUP($A63,input!$A:$BH,COLUMN(input!C$2),0)</f>
        <v>2.0902584159969999</v>
      </c>
      <c r="H63" s="49">
        <f>VLOOKUP($A63,input!$A:$BH,COLUMN(input!G$2),0)</f>
        <v>3.9286636744950001</v>
      </c>
      <c r="I63" s="49">
        <f>VLOOKUP($A63,input!$A:$BH,COLUMN(input!K$2),0)</f>
        <v>-14.1065664125925</v>
      </c>
      <c r="J63" s="49">
        <f>H63*'KI Local Authority Dropdown'!$I$6</f>
        <v>3.6340138989078752</v>
      </c>
      <c r="K63" s="31">
        <v>0.5</v>
      </c>
      <c r="L63" s="53">
        <f>VLOOKUP($A63,input!$A:$BH,COLUMN(input!T$2),0)</f>
        <v>0</v>
      </c>
      <c r="M63" s="49">
        <f>VLOOKUP($A63,input!$A:$BH,COLUMN(input!X$2),0)</f>
        <v>2.0902584159969999</v>
      </c>
      <c r="N63" s="53">
        <f>VLOOKUP($A63,input!$A:$BH,COLUMN(input!AB$2),0)</f>
        <v>0</v>
      </c>
      <c r="O63" s="53">
        <f>VLOOKUP($A63,input!$A:$BH,COLUMN(input!AF$2),0)</f>
        <v>0</v>
      </c>
      <c r="P63" s="62">
        <f>VLOOKUP($A63,input!$A:$BH,COLUMN(input!AJ$2),0)</f>
        <v>0</v>
      </c>
      <c r="Q63" s="53">
        <f>VLOOKUP($A63,input!$A:$BH,COLUMN(input!AN$2),0)</f>
        <v>0</v>
      </c>
      <c r="R63" s="49">
        <f>VLOOKUP($A63,input!$A:$BH,COLUMN(input!AR$2),0)</f>
        <v>3.9286636744950001</v>
      </c>
      <c r="S63" s="53">
        <f>VLOOKUP($A63,input!$A:$BH,COLUMN(input!AV$2),0)</f>
        <v>0</v>
      </c>
      <c r="T63" s="53">
        <f>VLOOKUP($A63,input!$A:$BH,COLUMN(input!AZ$2),0)</f>
        <v>0</v>
      </c>
      <c r="U63" s="62">
        <f>VLOOKUP($A63,input!$A:$BH,COLUMN(input!BD$2),0)</f>
        <v>0</v>
      </c>
      <c r="V63" s="53">
        <f t="shared" si="4"/>
        <v>0</v>
      </c>
      <c r="W63" s="49">
        <f t="shared" si="5"/>
        <v>6.0189220904919996</v>
      </c>
      <c r="X63" s="53">
        <f t="shared" si="6"/>
        <v>0</v>
      </c>
      <c r="Y63" s="53">
        <f t="shared" si="7"/>
        <v>0</v>
      </c>
      <c r="Z63" s="62">
        <f t="shared" si="8"/>
        <v>0</v>
      </c>
    </row>
    <row r="64" spans="1:26" x14ac:dyDescent="0.3">
      <c r="A64" s="27" t="s">
        <v>133</v>
      </c>
      <c r="B64" s="27" t="s">
        <v>870</v>
      </c>
      <c r="C64" s="27" t="s">
        <v>806</v>
      </c>
      <c r="D64" s="30" t="s">
        <v>132</v>
      </c>
      <c r="E64" s="67">
        <f>VLOOKUP(C64,'KI Local Authority Dropdown'!$H$21:$I$31,2,0)</f>
        <v>0.4</v>
      </c>
      <c r="F64" s="49">
        <f t="shared" si="3"/>
        <v>4.3397715196039996</v>
      </c>
      <c r="G64" s="49">
        <f>VLOOKUP($A64,input!$A:$BH,COLUMN(input!C$2),0)</f>
        <v>1.220702960583</v>
      </c>
      <c r="H64" s="49">
        <f>VLOOKUP($A64,input!$A:$BH,COLUMN(input!G$2),0)</f>
        <v>3.1190685590209997</v>
      </c>
      <c r="I64" s="49">
        <f>VLOOKUP($A64,input!$A:$BH,COLUMN(input!K$2),0)</f>
        <v>-28.305963167043924</v>
      </c>
      <c r="J64" s="49">
        <f>H64*'KI Local Authority Dropdown'!$I$6</f>
        <v>2.8851384170944248</v>
      </c>
      <c r="K64" s="31">
        <v>0.5</v>
      </c>
      <c r="L64" s="53">
        <f>VLOOKUP($A64,input!$A:$BH,COLUMN(input!T$2),0)</f>
        <v>0</v>
      </c>
      <c r="M64" s="49">
        <f>VLOOKUP($A64,input!$A:$BH,COLUMN(input!X$2),0)</f>
        <v>1.220702960583</v>
      </c>
      <c r="N64" s="53">
        <f>VLOOKUP($A64,input!$A:$BH,COLUMN(input!AB$2),0)</f>
        <v>0</v>
      </c>
      <c r="O64" s="53">
        <f>VLOOKUP($A64,input!$A:$BH,COLUMN(input!AF$2),0)</f>
        <v>0</v>
      </c>
      <c r="P64" s="62">
        <f>VLOOKUP($A64,input!$A:$BH,COLUMN(input!AJ$2),0)</f>
        <v>0</v>
      </c>
      <c r="Q64" s="53">
        <f>VLOOKUP($A64,input!$A:$BH,COLUMN(input!AN$2),0)</f>
        <v>0</v>
      </c>
      <c r="R64" s="49">
        <f>VLOOKUP($A64,input!$A:$BH,COLUMN(input!AR$2),0)</f>
        <v>3.1190685590209997</v>
      </c>
      <c r="S64" s="53">
        <f>VLOOKUP($A64,input!$A:$BH,COLUMN(input!AV$2),0)</f>
        <v>0</v>
      </c>
      <c r="T64" s="53">
        <f>VLOOKUP($A64,input!$A:$BH,COLUMN(input!AZ$2),0)</f>
        <v>0</v>
      </c>
      <c r="U64" s="62">
        <f>VLOOKUP($A64,input!$A:$BH,COLUMN(input!BD$2),0)</f>
        <v>0</v>
      </c>
      <c r="V64" s="53">
        <f t="shared" si="4"/>
        <v>0</v>
      </c>
      <c r="W64" s="49">
        <f t="shared" si="5"/>
        <v>4.3397715196039996</v>
      </c>
      <c r="X64" s="53">
        <f t="shared" si="6"/>
        <v>0</v>
      </c>
      <c r="Y64" s="53">
        <f t="shared" si="7"/>
        <v>0</v>
      </c>
      <c r="Z64" s="62">
        <f t="shared" si="8"/>
        <v>0</v>
      </c>
    </row>
    <row r="65" spans="1:26" x14ac:dyDescent="0.3">
      <c r="A65" s="27" t="s">
        <v>135</v>
      </c>
      <c r="B65" s="27" t="s">
        <v>871</v>
      </c>
      <c r="C65" s="27" t="s">
        <v>806</v>
      </c>
      <c r="D65" s="30" t="s">
        <v>134</v>
      </c>
      <c r="E65" s="67">
        <f>VLOOKUP(C65,'KI Local Authority Dropdown'!$H$21:$I$31,2,0)</f>
        <v>0.4</v>
      </c>
      <c r="F65" s="49">
        <f t="shared" si="3"/>
        <v>3.873403284878</v>
      </c>
      <c r="G65" s="49">
        <f>VLOOKUP($A65,input!$A:$BH,COLUMN(input!C$2),0)</f>
        <v>1.272961667958</v>
      </c>
      <c r="H65" s="49">
        <f>VLOOKUP($A65,input!$A:$BH,COLUMN(input!G$2),0)</f>
        <v>2.60044161692</v>
      </c>
      <c r="I65" s="49">
        <f>VLOOKUP($A65,input!$A:$BH,COLUMN(input!K$2),0)</f>
        <v>-19.243333543258093</v>
      </c>
      <c r="J65" s="49">
        <f>H65*'KI Local Authority Dropdown'!$I$6</f>
        <v>2.4054084956510002</v>
      </c>
      <c r="K65" s="31">
        <v>0.5</v>
      </c>
      <c r="L65" s="53">
        <f>VLOOKUP($A65,input!$A:$BH,COLUMN(input!T$2),0)</f>
        <v>0</v>
      </c>
      <c r="M65" s="49">
        <f>VLOOKUP($A65,input!$A:$BH,COLUMN(input!X$2),0)</f>
        <v>1.272961667958</v>
      </c>
      <c r="N65" s="53">
        <f>VLOOKUP($A65,input!$A:$BH,COLUMN(input!AB$2),0)</f>
        <v>0</v>
      </c>
      <c r="O65" s="53">
        <f>VLOOKUP($A65,input!$A:$BH,COLUMN(input!AF$2),0)</f>
        <v>0</v>
      </c>
      <c r="P65" s="62">
        <f>VLOOKUP($A65,input!$A:$BH,COLUMN(input!AJ$2),0)</f>
        <v>0</v>
      </c>
      <c r="Q65" s="53">
        <f>VLOOKUP($A65,input!$A:$BH,COLUMN(input!AN$2),0)</f>
        <v>0</v>
      </c>
      <c r="R65" s="49">
        <f>VLOOKUP($A65,input!$A:$BH,COLUMN(input!AR$2),0)</f>
        <v>2.60044161692</v>
      </c>
      <c r="S65" s="53">
        <f>VLOOKUP($A65,input!$A:$BH,COLUMN(input!AV$2),0)</f>
        <v>0</v>
      </c>
      <c r="T65" s="53">
        <f>VLOOKUP($A65,input!$A:$BH,COLUMN(input!AZ$2),0)</f>
        <v>0</v>
      </c>
      <c r="U65" s="62">
        <f>VLOOKUP($A65,input!$A:$BH,COLUMN(input!BD$2),0)</f>
        <v>0</v>
      </c>
      <c r="V65" s="53">
        <f t="shared" si="4"/>
        <v>0</v>
      </c>
      <c r="W65" s="49">
        <f t="shared" si="5"/>
        <v>3.873403284878</v>
      </c>
      <c r="X65" s="53">
        <f t="shared" si="6"/>
        <v>0</v>
      </c>
      <c r="Y65" s="53">
        <f t="shared" si="7"/>
        <v>0</v>
      </c>
      <c r="Z65" s="62">
        <f t="shared" si="8"/>
        <v>0</v>
      </c>
    </row>
    <row r="66" spans="1:26" x14ac:dyDescent="0.3">
      <c r="A66" s="27" t="s">
        <v>137</v>
      </c>
      <c r="B66" s="27" t="s">
        <v>872</v>
      </c>
      <c r="C66" s="27" t="s">
        <v>806</v>
      </c>
      <c r="D66" s="30" t="s">
        <v>136</v>
      </c>
      <c r="E66" s="67">
        <f>VLOOKUP(C66,'KI Local Authority Dropdown'!$H$21:$I$31,2,0)</f>
        <v>0.4</v>
      </c>
      <c r="F66" s="49">
        <f t="shared" si="3"/>
        <v>5.3461220819649995</v>
      </c>
      <c r="G66" s="49">
        <f>VLOOKUP($A66,input!$A:$BH,COLUMN(input!C$2),0)</f>
        <v>1.8511831558809999</v>
      </c>
      <c r="H66" s="49">
        <f>VLOOKUP($A66,input!$A:$BH,COLUMN(input!G$2),0)</f>
        <v>3.494938926084</v>
      </c>
      <c r="I66" s="49">
        <f>VLOOKUP($A66,input!$A:$BH,COLUMN(input!K$2),0)</f>
        <v>-23.943446241481983</v>
      </c>
      <c r="J66" s="49">
        <f>H66*'KI Local Authority Dropdown'!$I$6</f>
        <v>3.2328185066277002</v>
      </c>
      <c r="K66" s="31">
        <v>0.5</v>
      </c>
      <c r="L66" s="53">
        <f>VLOOKUP($A66,input!$A:$BH,COLUMN(input!T$2),0)</f>
        <v>0</v>
      </c>
      <c r="M66" s="49">
        <f>VLOOKUP($A66,input!$A:$BH,COLUMN(input!X$2),0)</f>
        <v>1.8511831558809999</v>
      </c>
      <c r="N66" s="53">
        <f>VLOOKUP($A66,input!$A:$BH,COLUMN(input!AB$2),0)</f>
        <v>0</v>
      </c>
      <c r="O66" s="53">
        <f>VLOOKUP($A66,input!$A:$BH,COLUMN(input!AF$2),0)</f>
        <v>0</v>
      </c>
      <c r="P66" s="62">
        <f>VLOOKUP($A66,input!$A:$BH,COLUMN(input!AJ$2),0)</f>
        <v>0</v>
      </c>
      <c r="Q66" s="53">
        <f>VLOOKUP($A66,input!$A:$BH,COLUMN(input!AN$2),0)</f>
        <v>0</v>
      </c>
      <c r="R66" s="49">
        <f>VLOOKUP($A66,input!$A:$BH,COLUMN(input!AR$2),0)</f>
        <v>3.494938926084</v>
      </c>
      <c r="S66" s="53">
        <f>VLOOKUP($A66,input!$A:$BH,COLUMN(input!AV$2),0)</f>
        <v>0</v>
      </c>
      <c r="T66" s="53">
        <f>VLOOKUP($A66,input!$A:$BH,COLUMN(input!AZ$2),0)</f>
        <v>0</v>
      </c>
      <c r="U66" s="62">
        <f>VLOOKUP($A66,input!$A:$BH,COLUMN(input!BD$2),0)</f>
        <v>0</v>
      </c>
      <c r="V66" s="53">
        <f t="shared" si="4"/>
        <v>0</v>
      </c>
      <c r="W66" s="49">
        <f t="shared" si="5"/>
        <v>5.3461220819649995</v>
      </c>
      <c r="X66" s="53">
        <f t="shared" si="6"/>
        <v>0</v>
      </c>
      <c r="Y66" s="53">
        <f t="shared" si="7"/>
        <v>0</v>
      </c>
      <c r="Z66" s="62">
        <f t="shared" si="8"/>
        <v>0</v>
      </c>
    </row>
    <row r="67" spans="1:26" x14ac:dyDescent="0.3">
      <c r="A67" s="27" t="s">
        <v>140</v>
      </c>
      <c r="B67" s="27" t="s">
        <v>873</v>
      </c>
      <c r="C67" s="27" t="s">
        <v>1250</v>
      </c>
      <c r="D67" s="30" t="s">
        <v>139</v>
      </c>
      <c r="E67" s="67">
        <f>VLOOKUP(C67,'KI Local Authority Dropdown'!$H$21:$I$31,2,0)</f>
        <v>0.49</v>
      </c>
      <c r="F67" s="49">
        <f t="shared" si="3"/>
        <v>65.268129957445012</v>
      </c>
      <c r="G67" s="49">
        <f>VLOOKUP($A67,input!$A:$BH,COLUMN(input!C$2),0)</f>
        <v>26.339527767241002</v>
      </c>
      <c r="H67" s="49">
        <f>VLOOKUP($A67,input!$A:$BH,COLUMN(input!G$2),0)</f>
        <v>38.928602190204003</v>
      </c>
      <c r="I67" s="49">
        <f>VLOOKUP($A67,input!$A:$BH,COLUMN(input!K$2),0)</f>
        <v>-29.089285336346311</v>
      </c>
      <c r="J67" s="49">
        <f>H67*'KI Local Authority Dropdown'!$I$6</f>
        <v>36.008957025938706</v>
      </c>
      <c r="K67" s="31">
        <v>0.42767100000000002</v>
      </c>
      <c r="L67" s="53">
        <f>VLOOKUP($A67,input!$A:$BH,COLUMN(input!T$2),0)</f>
        <v>23.438677107785999</v>
      </c>
      <c r="M67" s="49">
        <f>VLOOKUP($A67,input!$A:$BH,COLUMN(input!X$2),0)</f>
        <v>2.9008506594550001</v>
      </c>
      <c r="N67" s="53">
        <f>VLOOKUP($A67,input!$A:$BH,COLUMN(input!AB$2),0)</f>
        <v>0</v>
      </c>
      <c r="O67" s="53">
        <f>VLOOKUP($A67,input!$A:$BH,COLUMN(input!AF$2),0)</f>
        <v>0</v>
      </c>
      <c r="P67" s="62">
        <f>VLOOKUP($A67,input!$A:$BH,COLUMN(input!AJ$2),0)</f>
        <v>0</v>
      </c>
      <c r="Q67" s="53">
        <f>VLOOKUP($A67,input!$A:$BH,COLUMN(input!AN$2),0)</f>
        <v>31.723967706227999</v>
      </c>
      <c r="R67" s="49">
        <f>VLOOKUP($A67,input!$A:$BH,COLUMN(input!AR$2),0)</f>
        <v>7.2046344839760001</v>
      </c>
      <c r="S67" s="53">
        <f>VLOOKUP($A67,input!$A:$BH,COLUMN(input!AV$2),0)</f>
        <v>0</v>
      </c>
      <c r="T67" s="53">
        <f>VLOOKUP($A67,input!$A:$BH,COLUMN(input!AZ$2),0)</f>
        <v>0</v>
      </c>
      <c r="U67" s="62">
        <f>VLOOKUP($A67,input!$A:$BH,COLUMN(input!BD$2),0)</f>
        <v>0</v>
      </c>
      <c r="V67" s="53">
        <f t="shared" si="4"/>
        <v>55.162644814014001</v>
      </c>
      <c r="W67" s="49">
        <f t="shared" si="5"/>
        <v>10.105485143431</v>
      </c>
      <c r="X67" s="53">
        <f t="shared" si="6"/>
        <v>0</v>
      </c>
      <c r="Y67" s="53">
        <f t="shared" si="7"/>
        <v>0</v>
      </c>
      <c r="Z67" s="62">
        <f t="shared" si="8"/>
        <v>0</v>
      </c>
    </row>
    <row r="68" spans="1:26" x14ac:dyDescent="0.3">
      <c r="A68" s="27" t="s">
        <v>142</v>
      </c>
      <c r="B68" s="27" t="s">
        <v>874</v>
      </c>
      <c r="C68" s="27" t="s">
        <v>1248</v>
      </c>
      <c r="D68" s="30" t="s">
        <v>875</v>
      </c>
      <c r="E68" s="67">
        <f>VLOOKUP(C68,'KI Local Authority Dropdown'!$H$21:$I$31,2,0)</f>
        <v>0.01</v>
      </c>
      <c r="F68" s="49">
        <f t="shared" si="3"/>
        <v>16.035949310664002</v>
      </c>
      <c r="G68" s="49">
        <f>VLOOKUP($A68,input!$A:$BH,COLUMN(input!C$2),0)</f>
        <v>7.3699702878190001</v>
      </c>
      <c r="H68" s="49">
        <f>VLOOKUP($A68,input!$A:$BH,COLUMN(input!G$2),0)</f>
        <v>8.6659790228450007</v>
      </c>
      <c r="I68" s="49">
        <f>VLOOKUP($A68,input!$A:$BH,COLUMN(input!K$2),0)</f>
        <v>4.1726962289189835</v>
      </c>
      <c r="J68" s="49">
        <f>H68*'KI Local Authority Dropdown'!$I$6</f>
        <v>8.0160305961316265</v>
      </c>
      <c r="K68" s="31">
        <v>0</v>
      </c>
      <c r="L68" s="53">
        <f>VLOOKUP($A68,input!$A:$BH,COLUMN(input!T$2),0)</f>
        <v>0</v>
      </c>
      <c r="M68" s="49">
        <f>VLOOKUP($A68,input!$A:$BH,COLUMN(input!X$2),0)</f>
        <v>0</v>
      </c>
      <c r="N68" s="53">
        <f>VLOOKUP($A68,input!$A:$BH,COLUMN(input!AB$2),0)</f>
        <v>7.3699702878190001</v>
      </c>
      <c r="O68" s="53">
        <f>VLOOKUP($A68,input!$A:$BH,COLUMN(input!AF$2),0)</f>
        <v>0</v>
      </c>
      <c r="P68" s="62">
        <f>VLOOKUP($A68,input!$A:$BH,COLUMN(input!AJ$2),0)</f>
        <v>0</v>
      </c>
      <c r="Q68" s="53">
        <f>VLOOKUP($A68,input!$A:$BH,COLUMN(input!AN$2),0)</f>
        <v>0</v>
      </c>
      <c r="R68" s="49">
        <f>VLOOKUP($A68,input!$A:$BH,COLUMN(input!AR$2),0)</f>
        <v>0</v>
      </c>
      <c r="S68" s="53">
        <f>VLOOKUP($A68,input!$A:$BH,COLUMN(input!AV$2),0)</f>
        <v>8.6659790228450007</v>
      </c>
      <c r="T68" s="53">
        <f>VLOOKUP($A68,input!$A:$BH,COLUMN(input!AZ$2),0)</f>
        <v>0</v>
      </c>
      <c r="U68" s="62">
        <f>VLOOKUP($A68,input!$A:$BH,COLUMN(input!BD$2),0)</f>
        <v>0</v>
      </c>
      <c r="V68" s="53">
        <f t="shared" si="4"/>
        <v>0</v>
      </c>
      <c r="W68" s="49">
        <f t="shared" si="5"/>
        <v>0</v>
      </c>
      <c r="X68" s="53">
        <f t="shared" si="6"/>
        <v>16.035949310664002</v>
      </c>
      <c r="Y68" s="53">
        <f t="shared" si="7"/>
        <v>0</v>
      </c>
      <c r="Z68" s="62">
        <f t="shared" si="8"/>
        <v>0</v>
      </c>
    </row>
    <row r="69" spans="1:26" x14ac:dyDescent="0.3">
      <c r="A69" s="27" t="s">
        <v>144</v>
      </c>
      <c r="B69" s="27" t="s">
        <v>876</v>
      </c>
      <c r="C69" s="27" t="s">
        <v>1250</v>
      </c>
      <c r="D69" s="30" t="s">
        <v>143</v>
      </c>
      <c r="E69" s="67">
        <f>VLOOKUP(C69,'KI Local Authority Dropdown'!$H$21:$I$31,2,0)</f>
        <v>0.49</v>
      </c>
      <c r="F69" s="49">
        <f t="shared" si="3"/>
        <v>80.208869517120007</v>
      </c>
      <c r="G69" s="49">
        <f>VLOOKUP($A69,input!$A:$BH,COLUMN(input!C$2),0)</f>
        <v>31.747399048178</v>
      </c>
      <c r="H69" s="49">
        <f>VLOOKUP($A69,input!$A:$BH,COLUMN(input!G$2),0)</f>
        <v>48.461470468942004</v>
      </c>
      <c r="I69" s="49">
        <f>VLOOKUP($A69,input!$A:$BH,COLUMN(input!K$2),0)</f>
        <v>-25.824187398218914</v>
      </c>
      <c r="J69" s="49">
        <f>H69*'KI Local Authority Dropdown'!$I$6</f>
        <v>44.826860183771359</v>
      </c>
      <c r="K69" s="31">
        <v>0.347634</v>
      </c>
      <c r="L69" s="53">
        <f>VLOOKUP($A69,input!$A:$BH,COLUMN(input!T$2),0)</f>
        <v>28.164671915599001</v>
      </c>
      <c r="M69" s="49">
        <f>VLOOKUP($A69,input!$A:$BH,COLUMN(input!X$2),0)</f>
        <v>3.582727132579</v>
      </c>
      <c r="N69" s="53">
        <f>VLOOKUP($A69,input!$A:$BH,COLUMN(input!AB$2),0)</f>
        <v>0</v>
      </c>
      <c r="O69" s="53">
        <f>VLOOKUP($A69,input!$A:$BH,COLUMN(input!AF$2),0)</f>
        <v>0</v>
      </c>
      <c r="P69" s="62">
        <f>VLOOKUP($A69,input!$A:$BH,COLUMN(input!AJ$2),0)</f>
        <v>0</v>
      </c>
      <c r="Q69" s="53">
        <f>VLOOKUP($A69,input!$A:$BH,COLUMN(input!AN$2),0)</f>
        <v>40.569282903792001</v>
      </c>
      <c r="R69" s="49">
        <f>VLOOKUP($A69,input!$A:$BH,COLUMN(input!AR$2),0)</f>
        <v>7.8921875651500004</v>
      </c>
      <c r="S69" s="53">
        <f>VLOOKUP($A69,input!$A:$BH,COLUMN(input!AV$2),0)</f>
        <v>0</v>
      </c>
      <c r="T69" s="53">
        <f>VLOOKUP($A69,input!$A:$BH,COLUMN(input!AZ$2),0)</f>
        <v>0</v>
      </c>
      <c r="U69" s="62">
        <f>VLOOKUP($A69,input!$A:$BH,COLUMN(input!BD$2),0)</f>
        <v>0</v>
      </c>
      <c r="V69" s="53">
        <f t="shared" si="4"/>
        <v>68.733954819391002</v>
      </c>
      <c r="W69" s="49">
        <f t="shared" si="5"/>
        <v>11.474914697729</v>
      </c>
      <c r="X69" s="53">
        <f t="shared" si="6"/>
        <v>0</v>
      </c>
      <c r="Y69" s="53">
        <f t="shared" si="7"/>
        <v>0</v>
      </c>
      <c r="Z69" s="62">
        <f t="shared" si="8"/>
        <v>0</v>
      </c>
    </row>
    <row r="70" spans="1:26" x14ac:dyDescent="0.3">
      <c r="A70" s="27" t="s">
        <v>146</v>
      </c>
      <c r="B70" s="27" t="s">
        <v>877</v>
      </c>
      <c r="C70" s="27" t="s">
        <v>806</v>
      </c>
      <c r="D70" s="30" t="s">
        <v>145</v>
      </c>
      <c r="E70" s="67">
        <f>VLOOKUP(C70,'KI Local Authority Dropdown'!$H$21:$I$31,2,0)</f>
        <v>0.4</v>
      </c>
      <c r="F70" s="49">
        <f t="shared" si="3"/>
        <v>4.9234643805499996</v>
      </c>
      <c r="G70" s="49">
        <f>VLOOKUP($A70,input!$A:$BH,COLUMN(input!C$2),0)</f>
        <v>1.8360746414669999</v>
      </c>
      <c r="H70" s="49">
        <f>VLOOKUP($A70,input!$A:$BH,COLUMN(input!G$2),0)</f>
        <v>3.0873897390830001</v>
      </c>
      <c r="I70" s="49">
        <f>VLOOKUP($A70,input!$A:$BH,COLUMN(input!K$2),0)</f>
        <v>-11.141328734334975</v>
      </c>
      <c r="J70" s="49">
        <f>H70*'KI Local Authority Dropdown'!$I$6</f>
        <v>2.8558355086517753</v>
      </c>
      <c r="K70" s="31">
        <v>0.5</v>
      </c>
      <c r="L70" s="53">
        <f>VLOOKUP($A70,input!$A:$BH,COLUMN(input!T$2),0)</f>
        <v>0</v>
      </c>
      <c r="M70" s="49">
        <f>VLOOKUP($A70,input!$A:$BH,COLUMN(input!X$2),0)</f>
        <v>1.8360746414669999</v>
      </c>
      <c r="N70" s="53">
        <f>VLOOKUP($A70,input!$A:$BH,COLUMN(input!AB$2),0)</f>
        <v>0</v>
      </c>
      <c r="O70" s="53">
        <f>VLOOKUP($A70,input!$A:$BH,COLUMN(input!AF$2),0)</f>
        <v>0</v>
      </c>
      <c r="P70" s="62">
        <f>VLOOKUP($A70,input!$A:$BH,COLUMN(input!AJ$2),0)</f>
        <v>0</v>
      </c>
      <c r="Q70" s="53">
        <f>VLOOKUP($A70,input!$A:$BH,COLUMN(input!AN$2),0)</f>
        <v>0</v>
      </c>
      <c r="R70" s="49">
        <f>VLOOKUP($A70,input!$A:$BH,COLUMN(input!AR$2),0)</f>
        <v>3.0873897390830001</v>
      </c>
      <c r="S70" s="53">
        <f>VLOOKUP($A70,input!$A:$BH,COLUMN(input!AV$2),0)</f>
        <v>0</v>
      </c>
      <c r="T70" s="53">
        <f>VLOOKUP($A70,input!$A:$BH,COLUMN(input!AZ$2),0)</f>
        <v>0</v>
      </c>
      <c r="U70" s="62">
        <f>VLOOKUP($A70,input!$A:$BH,COLUMN(input!BD$2),0)</f>
        <v>0</v>
      </c>
      <c r="V70" s="53">
        <f t="shared" si="4"/>
        <v>0</v>
      </c>
      <c r="W70" s="49">
        <f t="shared" si="5"/>
        <v>4.9234643805499996</v>
      </c>
      <c r="X70" s="53">
        <f t="shared" si="6"/>
        <v>0</v>
      </c>
      <c r="Y70" s="53">
        <f t="shared" si="7"/>
        <v>0</v>
      </c>
      <c r="Z70" s="62">
        <f t="shared" si="8"/>
        <v>0</v>
      </c>
    </row>
    <row r="71" spans="1:26" x14ac:dyDescent="0.3">
      <c r="A71" s="27" t="s">
        <v>148</v>
      </c>
      <c r="B71" s="27" t="s">
        <v>878</v>
      </c>
      <c r="C71" s="27" t="s">
        <v>806</v>
      </c>
      <c r="D71" s="30" t="s">
        <v>147</v>
      </c>
      <c r="E71" s="67">
        <f>VLOOKUP(C71,'KI Local Authority Dropdown'!$H$21:$I$31,2,0)</f>
        <v>0.4</v>
      </c>
      <c r="F71" s="49">
        <f t="shared" si="3"/>
        <v>2.889962137725</v>
      </c>
      <c r="G71" s="49">
        <f>VLOOKUP($A71,input!$A:$BH,COLUMN(input!C$2),0)</f>
        <v>0.8290572566429999</v>
      </c>
      <c r="H71" s="49">
        <f>VLOOKUP($A71,input!$A:$BH,COLUMN(input!G$2),0)</f>
        <v>2.0609048810820001</v>
      </c>
      <c r="I71" s="49">
        <f>VLOOKUP($A71,input!$A:$BH,COLUMN(input!K$2),0)</f>
        <v>-15.428720325820359</v>
      </c>
      <c r="J71" s="49">
        <f>H71*'KI Local Authority Dropdown'!$I$6</f>
        <v>1.9063370150008503</v>
      </c>
      <c r="K71" s="31">
        <v>0.5</v>
      </c>
      <c r="L71" s="53">
        <f>VLOOKUP($A71,input!$A:$BH,COLUMN(input!T$2),0)</f>
        <v>0</v>
      </c>
      <c r="M71" s="49">
        <f>VLOOKUP($A71,input!$A:$BH,COLUMN(input!X$2),0)</f>
        <v>0.8290572566429999</v>
      </c>
      <c r="N71" s="53">
        <f>VLOOKUP($A71,input!$A:$BH,COLUMN(input!AB$2),0)</f>
        <v>0</v>
      </c>
      <c r="O71" s="53">
        <f>VLOOKUP($A71,input!$A:$BH,COLUMN(input!AF$2),0)</f>
        <v>0</v>
      </c>
      <c r="P71" s="62">
        <f>VLOOKUP($A71,input!$A:$BH,COLUMN(input!AJ$2),0)</f>
        <v>0</v>
      </c>
      <c r="Q71" s="53">
        <f>VLOOKUP($A71,input!$A:$BH,COLUMN(input!AN$2),0)</f>
        <v>0</v>
      </c>
      <c r="R71" s="49">
        <f>VLOOKUP($A71,input!$A:$BH,COLUMN(input!AR$2),0)</f>
        <v>2.0609048810820001</v>
      </c>
      <c r="S71" s="53">
        <f>VLOOKUP($A71,input!$A:$BH,COLUMN(input!AV$2),0)</f>
        <v>0</v>
      </c>
      <c r="T71" s="53">
        <f>VLOOKUP($A71,input!$A:$BH,COLUMN(input!AZ$2),0)</f>
        <v>0</v>
      </c>
      <c r="U71" s="62">
        <f>VLOOKUP($A71,input!$A:$BH,COLUMN(input!BD$2),0)</f>
        <v>0</v>
      </c>
      <c r="V71" s="53">
        <f t="shared" si="4"/>
        <v>0</v>
      </c>
      <c r="W71" s="49">
        <f t="shared" si="5"/>
        <v>2.889962137725</v>
      </c>
      <c r="X71" s="53">
        <f t="shared" si="6"/>
        <v>0</v>
      </c>
      <c r="Y71" s="53">
        <f t="shared" si="7"/>
        <v>0</v>
      </c>
      <c r="Z71" s="62">
        <f t="shared" si="8"/>
        <v>0</v>
      </c>
    </row>
    <row r="72" spans="1:26" x14ac:dyDescent="0.3">
      <c r="A72" s="27" t="s">
        <v>150</v>
      </c>
      <c r="B72" s="27" t="s">
        <v>879</v>
      </c>
      <c r="C72" s="27" t="s">
        <v>806</v>
      </c>
      <c r="D72" s="30" t="s">
        <v>149</v>
      </c>
      <c r="E72" s="67">
        <f>VLOOKUP(C72,'KI Local Authority Dropdown'!$H$21:$I$31,2,0)</f>
        <v>0.4</v>
      </c>
      <c r="F72" s="49">
        <f t="shared" ref="F72:F135" si="9">G72+H72</f>
        <v>1.7731440744269999</v>
      </c>
      <c r="G72" s="49">
        <f>VLOOKUP($A72,input!$A:$BH,COLUMN(input!C$2),0)</f>
        <v>0.406588824465</v>
      </c>
      <c r="H72" s="49">
        <f>VLOOKUP($A72,input!$A:$BH,COLUMN(input!G$2),0)</f>
        <v>1.366555249962</v>
      </c>
      <c r="I72" s="49">
        <f>VLOOKUP($A72,input!$A:$BH,COLUMN(input!K$2),0)</f>
        <v>-6.9176794911888591</v>
      </c>
      <c r="J72" s="49">
        <f>H72*'KI Local Authority Dropdown'!$I$6</f>
        <v>1.26406360621485</v>
      </c>
      <c r="K72" s="31">
        <v>0.5</v>
      </c>
      <c r="L72" s="53">
        <f>VLOOKUP($A72,input!$A:$BH,COLUMN(input!T$2),0)</f>
        <v>0</v>
      </c>
      <c r="M72" s="49">
        <f>VLOOKUP($A72,input!$A:$BH,COLUMN(input!X$2),0)</f>
        <v>0.406588824465</v>
      </c>
      <c r="N72" s="53">
        <f>VLOOKUP($A72,input!$A:$BH,COLUMN(input!AB$2),0)</f>
        <v>0</v>
      </c>
      <c r="O72" s="53">
        <f>VLOOKUP($A72,input!$A:$BH,COLUMN(input!AF$2),0)</f>
        <v>0</v>
      </c>
      <c r="P72" s="62">
        <f>VLOOKUP($A72,input!$A:$BH,COLUMN(input!AJ$2),0)</f>
        <v>0</v>
      </c>
      <c r="Q72" s="53">
        <f>VLOOKUP($A72,input!$A:$BH,COLUMN(input!AN$2),0)</f>
        <v>0</v>
      </c>
      <c r="R72" s="49">
        <f>VLOOKUP($A72,input!$A:$BH,COLUMN(input!AR$2),0)</f>
        <v>1.366555249962</v>
      </c>
      <c r="S72" s="53">
        <f>VLOOKUP($A72,input!$A:$BH,COLUMN(input!AV$2),0)</f>
        <v>0</v>
      </c>
      <c r="T72" s="53">
        <f>VLOOKUP($A72,input!$A:$BH,COLUMN(input!AZ$2),0)</f>
        <v>0</v>
      </c>
      <c r="U72" s="62">
        <f>VLOOKUP($A72,input!$A:$BH,COLUMN(input!BD$2),0)</f>
        <v>0</v>
      </c>
      <c r="V72" s="53">
        <f t="shared" ref="V72:V135" si="10">L72+Q72</f>
        <v>0</v>
      </c>
      <c r="W72" s="49">
        <f t="shared" ref="W72:W135" si="11">M72+R72</f>
        <v>1.7731440744269999</v>
      </c>
      <c r="X72" s="53">
        <f t="shared" ref="X72:X135" si="12">N72+S72</f>
        <v>0</v>
      </c>
      <c r="Y72" s="53">
        <f t="shared" ref="Y72:Y135" si="13">O72+T72</f>
        <v>0</v>
      </c>
      <c r="Z72" s="62">
        <f t="shared" ref="Z72:Z135" si="14">P72+U72</f>
        <v>0</v>
      </c>
    </row>
    <row r="73" spans="1:26" x14ac:dyDescent="0.3">
      <c r="A73" s="27" t="s">
        <v>152</v>
      </c>
      <c r="B73" s="27" t="s">
        <v>880</v>
      </c>
      <c r="C73" s="27" t="s">
        <v>806</v>
      </c>
      <c r="D73" s="30" t="s">
        <v>151</v>
      </c>
      <c r="E73" s="67">
        <f>VLOOKUP(C73,'KI Local Authority Dropdown'!$H$21:$I$31,2,0)</f>
        <v>0.4</v>
      </c>
      <c r="F73" s="49">
        <f t="shared" si="9"/>
        <v>4.0617903310120003</v>
      </c>
      <c r="G73" s="49">
        <f>VLOOKUP($A73,input!$A:$BH,COLUMN(input!C$2),0)</f>
        <v>1.370190589708</v>
      </c>
      <c r="H73" s="49">
        <f>VLOOKUP($A73,input!$A:$BH,COLUMN(input!G$2),0)</f>
        <v>2.691599741304</v>
      </c>
      <c r="I73" s="49">
        <f>VLOOKUP($A73,input!$A:$BH,COLUMN(input!K$2),0)</f>
        <v>-7.8566618407066153</v>
      </c>
      <c r="J73" s="49">
        <f>H73*'KI Local Authority Dropdown'!$I$6</f>
        <v>2.4897297607062003</v>
      </c>
      <c r="K73" s="31">
        <v>0.5</v>
      </c>
      <c r="L73" s="53">
        <f>VLOOKUP($A73,input!$A:$BH,COLUMN(input!T$2),0)</f>
        <v>0</v>
      </c>
      <c r="M73" s="49">
        <f>VLOOKUP($A73,input!$A:$BH,COLUMN(input!X$2),0)</f>
        <v>1.370190589708</v>
      </c>
      <c r="N73" s="53">
        <f>VLOOKUP($A73,input!$A:$BH,COLUMN(input!AB$2),0)</f>
        <v>0</v>
      </c>
      <c r="O73" s="53">
        <f>VLOOKUP($A73,input!$A:$BH,COLUMN(input!AF$2),0)</f>
        <v>0</v>
      </c>
      <c r="P73" s="62">
        <f>VLOOKUP($A73,input!$A:$BH,COLUMN(input!AJ$2),0)</f>
        <v>0</v>
      </c>
      <c r="Q73" s="53">
        <f>VLOOKUP($A73,input!$A:$BH,COLUMN(input!AN$2),0)</f>
        <v>0</v>
      </c>
      <c r="R73" s="49">
        <f>VLOOKUP($A73,input!$A:$BH,COLUMN(input!AR$2),0)</f>
        <v>2.691599741304</v>
      </c>
      <c r="S73" s="53">
        <f>VLOOKUP($A73,input!$A:$BH,COLUMN(input!AV$2),0)</f>
        <v>0</v>
      </c>
      <c r="T73" s="53">
        <f>VLOOKUP($A73,input!$A:$BH,COLUMN(input!AZ$2),0)</f>
        <v>0</v>
      </c>
      <c r="U73" s="62">
        <f>VLOOKUP($A73,input!$A:$BH,COLUMN(input!BD$2),0)</f>
        <v>0</v>
      </c>
      <c r="V73" s="53">
        <f t="shared" si="10"/>
        <v>0</v>
      </c>
      <c r="W73" s="49">
        <f t="shared" si="11"/>
        <v>4.0617903310120003</v>
      </c>
      <c r="X73" s="53">
        <f t="shared" si="12"/>
        <v>0</v>
      </c>
      <c r="Y73" s="53">
        <f t="shared" si="13"/>
        <v>0</v>
      </c>
      <c r="Z73" s="62">
        <f t="shared" si="14"/>
        <v>0</v>
      </c>
    </row>
    <row r="74" spans="1:26" x14ac:dyDescent="0.3">
      <c r="A74" s="27" t="s">
        <v>154</v>
      </c>
      <c r="B74" s="27" t="s">
        <v>881</v>
      </c>
      <c r="C74" s="27" t="s">
        <v>806</v>
      </c>
      <c r="D74" s="30" t="s">
        <v>153</v>
      </c>
      <c r="E74" s="67">
        <f>VLOOKUP(C74,'KI Local Authority Dropdown'!$H$21:$I$31,2,0)</f>
        <v>0.4</v>
      </c>
      <c r="F74" s="49">
        <f t="shared" si="9"/>
        <v>1.2239097003569999</v>
      </c>
      <c r="G74" s="49">
        <f>VLOOKUP($A74,input!$A:$BH,COLUMN(input!C$2),0)</f>
        <v>0.31287040274099998</v>
      </c>
      <c r="H74" s="49">
        <f>VLOOKUP($A74,input!$A:$BH,COLUMN(input!G$2),0)</f>
        <v>0.911039297616</v>
      </c>
      <c r="I74" s="49">
        <f>VLOOKUP($A74,input!$A:$BH,COLUMN(input!K$2),0)</f>
        <v>-6.3298487973763171</v>
      </c>
      <c r="J74" s="49">
        <f>H74*'KI Local Authority Dropdown'!$I$6</f>
        <v>0.84271135029480004</v>
      </c>
      <c r="K74" s="31">
        <v>0.5</v>
      </c>
      <c r="L74" s="53">
        <f>VLOOKUP($A74,input!$A:$BH,COLUMN(input!T$2),0)</f>
        <v>0</v>
      </c>
      <c r="M74" s="49">
        <f>VLOOKUP($A74,input!$A:$BH,COLUMN(input!X$2),0)</f>
        <v>0.31287040274099998</v>
      </c>
      <c r="N74" s="53">
        <f>VLOOKUP($A74,input!$A:$BH,COLUMN(input!AB$2),0)</f>
        <v>0</v>
      </c>
      <c r="O74" s="53">
        <f>VLOOKUP($A74,input!$A:$BH,COLUMN(input!AF$2),0)</f>
        <v>0</v>
      </c>
      <c r="P74" s="62">
        <f>VLOOKUP($A74,input!$A:$BH,COLUMN(input!AJ$2),0)</f>
        <v>0</v>
      </c>
      <c r="Q74" s="53">
        <f>VLOOKUP($A74,input!$A:$BH,COLUMN(input!AN$2),0)</f>
        <v>0</v>
      </c>
      <c r="R74" s="49">
        <f>VLOOKUP($A74,input!$A:$BH,COLUMN(input!AR$2),0)</f>
        <v>0.911039297616</v>
      </c>
      <c r="S74" s="53">
        <f>VLOOKUP($A74,input!$A:$BH,COLUMN(input!AV$2),0)</f>
        <v>0</v>
      </c>
      <c r="T74" s="53">
        <f>VLOOKUP($A74,input!$A:$BH,COLUMN(input!AZ$2),0)</f>
        <v>0</v>
      </c>
      <c r="U74" s="62">
        <f>VLOOKUP($A74,input!$A:$BH,COLUMN(input!BD$2),0)</f>
        <v>0</v>
      </c>
      <c r="V74" s="53">
        <f t="shared" si="10"/>
        <v>0</v>
      </c>
      <c r="W74" s="49">
        <f t="shared" si="11"/>
        <v>1.2239097003569999</v>
      </c>
      <c r="X74" s="53">
        <f t="shared" si="12"/>
        <v>0</v>
      </c>
      <c r="Y74" s="53">
        <f t="shared" si="13"/>
        <v>0</v>
      </c>
      <c r="Z74" s="62">
        <f t="shared" si="14"/>
        <v>0</v>
      </c>
    </row>
    <row r="75" spans="1:26" x14ac:dyDescent="0.3">
      <c r="A75" s="27" t="s">
        <v>156</v>
      </c>
      <c r="B75" s="27" t="s">
        <v>882</v>
      </c>
      <c r="C75" s="27" t="s">
        <v>1252</v>
      </c>
      <c r="D75" s="30" t="s">
        <v>155</v>
      </c>
      <c r="E75" s="67">
        <f>VLOOKUP(C75,'KI Local Authority Dropdown'!$H$21:$I$31,2,0)</f>
        <v>0.3</v>
      </c>
      <c r="F75" s="49">
        <f t="shared" si="9"/>
        <v>25.897371483595002</v>
      </c>
      <c r="G75" s="49">
        <f>VLOOKUP($A75,input!$A:$BH,COLUMN(input!C$2),0)</f>
        <v>10.637763997522001</v>
      </c>
      <c r="H75" s="49">
        <f>VLOOKUP($A75,input!$A:$BH,COLUMN(input!G$2),0)</f>
        <v>15.259607486073</v>
      </c>
      <c r="I75" s="49">
        <f>VLOOKUP($A75,input!$A:$BH,COLUMN(input!K$2),0)</f>
        <v>-209.87298835922203</v>
      </c>
      <c r="J75" s="49">
        <f>H75*'KI Local Authority Dropdown'!$I$6</f>
        <v>14.115136924617525</v>
      </c>
      <c r="K75" s="31">
        <v>0.5</v>
      </c>
      <c r="L75" s="53">
        <f>VLOOKUP($A75,input!$A:$BH,COLUMN(input!T$2),0)</f>
        <v>6.2558192035779996</v>
      </c>
      <c r="M75" s="49">
        <f>VLOOKUP($A75,input!$A:$BH,COLUMN(input!X$2),0)</f>
        <v>4.2486832385079998</v>
      </c>
      <c r="N75" s="53">
        <f>VLOOKUP($A75,input!$A:$BH,COLUMN(input!AB$2),0)</f>
        <v>0</v>
      </c>
      <c r="O75" s="53">
        <f>VLOOKUP($A75,input!$A:$BH,COLUMN(input!AF$2),0)</f>
        <v>0</v>
      </c>
      <c r="P75" s="62">
        <f>VLOOKUP($A75,input!$A:$BH,COLUMN(input!AJ$2),0)</f>
        <v>0.13326155543599999</v>
      </c>
      <c r="Q75" s="53">
        <f>VLOOKUP($A75,input!$A:$BH,COLUMN(input!AN$2),0)</f>
        <v>8.4968892690450009</v>
      </c>
      <c r="R75" s="49">
        <f>VLOOKUP($A75,input!$A:$BH,COLUMN(input!AR$2),0)</f>
        <v>6.7322784712579997</v>
      </c>
      <c r="S75" s="53">
        <f>VLOOKUP($A75,input!$A:$BH,COLUMN(input!AV$2),0)</f>
        <v>0</v>
      </c>
      <c r="T75" s="53">
        <f>VLOOKUP($A75,input!$A:$BH,COLUMN(input!AZ$2),0)</f>
        <v>0</v>
      </c>
      <c r="U75" s="62">
        <f>VLOOKUP($A75,input!$A:$BH,COLUMN(input!BD$2),0)</f>
        <v>3.0439745770000002E-2</v>
      </c>
      <c r="V75" s="53">
        <f t="shared" si="10"/>
        <v>14.752708472623</v>
      </c>
      <c r="W75" s="49">
        <f t="shared" si="11"/>
        <v>10.980961709766</v>
      </c>
      <c r="X75" s="53">
        <f t="shared" si="12"/>
        <v>0</v>
      </c>
      <c r="Y75" s="53">
        <f t="shared" si="13"/>
        <v>0</v>
      </c>
      <c r="Z75" s="62">
        <f t="shared" si="14"/>
        <v>0.16370130120599999</v>
      </c>
    </row>
    <row r="76" spans="1:26" x14ac:dyDescent="0.3">
      <c r="A76" s="27" t="s">
        <v>158</v>
      </c>
      <c r="B76" s="27" t="s">
        <v>883</v>
      </c>
      <c r="C76" s="27" t="s">
        <v>1248</v>
      </c>
      <c r="D76" s="30" t="s">
        <v>884</v>
      </c>
      <c r="E76" s="67">
        <f>VLOOKUP(C76,'KI Local Authority Dropdown'!$H$21:$I$31,2,0)</f>
        <v>0.01</v>
      </c>
      <c r="F76" s="49">
        <f t="shared" si="9"/>
        <v>16.290293036948</v>
      </c>
      <c r="G76" s="49">
        <f>VLOOKUP($A76,input!$A:$BH,COLUMN(input!C$2),0)</f>
        <v>7.7195225641249996</v>
      </c>
      <c r="H76" s="49">
        <f>VLOOKUP($A76,input!$A:$BH,COLUMN(input!G$2),0)</f>
        <v>8.5707704728229999</v>
      </c>
      <c r="I76" s="49">
        <f>VLOOKUP($A76,input!$A:$BH,COLUMN(input!K$2),0)</f>
        <v>6.4860984543282587</v>
      </c>
      <c r="J76" s="49">
        <f>H76*'KI Local Authority Dropdown'!$I$6</f>
        <v>7.9279626873612754</v>
      </c>
      <c r="K76" s="31">
        <v>0</v>
      </c>
      <c r="L76" s="53">
        <f>VLOOKUP($A76,input!$A:$BH,COLUMN(input!T$2),0)</f>
        <v>0</v>
      </c>
      <c r="M76" s="49">
        <f>VLOOKUP($A76,input!$A:$BH,COLUMN(input!X$2),0)</f>
        <v>0</v>
      </c>
      <c r="N76" s="53">
        <f>VLOOKUP($A76,input!$A:$BH,COLUMN(input!AB$2),0)</f>
        <v>7.7195225641249996</v>
      </c>
      <c r="O76" s="53">
        <f>VLOOKUP($A76,input!$A:$BH,COLUMN(input!AF$2),0)</f>
        <v>0</v>
      </c>
      <c r="P76" s="62">
        <f>VLOOKUP($A76,input!$A:$BH,COLUMN(input!AJ$2),0)</f>
        <v>0</v>
      </c>
      <c r="Q76" s="53">
        <f>VLOOKUP($A76,input!$A:$BH,COLUMN(input!AN$2),0)</f>
        <v>0</v>
      </c>
      <c r="R76" s="49">
        <f>VLOOKUP($A76,input!$A:$BH,COLUMN(input!AR$2),0)</f>
        <v>0</v>
      </c>
      <c r="S76" s="53">
        <f>VLOOKUP($A76,input!$A:$BH,COLUMN(input!AV$2),0)</f>
        <v>8.5707704728229999</v>
      </c>
      <c r="T76" s="53">
        <f>VLOOKUP($A76,input!$A:$BH,COLUMN(input!AZ$2),0)</f>
        <v>0</v>
      </c>
      <c r="U76" s="62">
        <f>VLOOKUP($A76,input!$A:$BH,COLUMN(input!BD$2),0)</f>
        <v>0</v>
      </c>
      <c r="V76" s="53">
        <f t="shared" si="10"/>
        <v>0</v>
      </c>
      <c r="W76" s="49">
        <f t="shared" si="11"/>
        <v>0</v>
      </c>
      <c r="X76" s="53">
        <f t="shared" si="12"/>
        <v>16.290293036948</v>
      </c>
      <c r="Y76" s="53">
        <f t="shared" si="13"/>
        <v>0</v>
      </c>
      <c r="Z76" s="62">
        <f t="shared" si="14"/>
        <v>0</v>
      </c>
    </row>
    <row r="77" spans="1:26" x14ac:dyDescent="0.3">
      <c r="A77" s="27" t="s">
        <v>160</v>
      </c>
      <c r="B77" s="27" t="s">
        <v>885</v>
      </c>
      <c r="C77" s="27" t="s">
        <v>806</v>
      </c>
      <c r="D77" s="30" t="s">
        <v>159</v>
      </c>
      <c r="E77" s="67">
        <f>VLOOKUP(C77,'KI Local Authority Dropdown'!$H$21:$I$31,2,0)</f>
        <v>0.4</v>
      </c>
      <c r="F77" s="49">
        <f t="shared" si="9"/>
        <v>5.9383876869780003</v>
      </c>
      <c r="G77" s="49">
        <f>VLOOKUP($A77,input!$A:$BH,COLUMN(input!C$2),0)</f>
        <v>1.9784721714689999</v>
      </c>
      <c r="H77" s="49">
        <f>VLOOKUP($A77,input!$A:$BH,COLUMN(input!G$2),0)</f>
        <v>3.959915515509</v>
      </c>
      <c r="I77" s="49">
        <f>VLOOKUP($A77,input!$A:$BH,COLUMN(input!K$2),0)</f>
        <v>-20.119105962841694</v>
      </c>
      <c r="J77" s="49">
        <f>H77*'KI Local Authority Dropdown'!$I$6</f>
        <v>3.6629218518458253</v>
      </c>
      <c r="K77" s="31">
        <v>0.5</v>
      </c>
      <c r="L77" s="53">
        <f>VLOOKUP($A77,input!$A:$BH,COLUMN(input!T$2),0)</f>
        <v>0</v>
      </c>
      <c r="M77" s="49">
        <f>VLOOKUP($A77,input!$A:$BH,COLUMN(input!X$2),0)</f>
        <v>1.9784721714689999</v>
      </c>
      <c r="N77" s="53">
        <f>VLOOKUP($A77,input!$A:$BH,COLUMN(input!AB$2),0)</f>
        <v>0</v>
      </c>
      <c r="O77" s="53">
        <f>VLOOKUP($A77,input!$A:$BH,COLUMN(input!AF$2),0)</f>
        <v>0</v>
      </c>
      <c r="P77" s="62">
        <f>VLOOKUP($A77,input!$A:$BH,COLUMN(input!AJ$2),0)</f>
        <v>0</v>
      </c>
      <c r="Q77" s="53">
        <f>VLOOKUP($A77,input!$A:$BH,COLUMN(input!AN$2),0)</f>
        <v>0</v>
      </c>
      <c r="R77" s="49">
        <f>VLOOKUP($A77,input!$A:$BH,COLUMN(input!AR$2),0)</f>
        <v>3.959915515509</v>
      </c>
      <c r="S77" s="53">
        <f>VLOOKUP($A77,input!$A:$BH,COLUMN(input!AV$2),0)</f>
        <v>0</v>
      </c>
      <c r="T77" s="53">
        <f>VLOOKUP($A77,input!$A:$BH,COLUMN(input!AZ$2),0)</f>
        <v>0</v>
      </c>
      <c r="U77" s="62">
        <f>VLOOKUP($A77,input!$A:$BH,COLUMN(input!BD$2),0)</f>
        <v>0</v>
      </c>
      <c r="V77" s="53">
        <f t="shared" si="10"/>
        <v>0</v>
      </c>
      <c r="W77" s="49">
        <f t="shared" si="11"/>
        <v>5.9383876869780003</v>
      </c>
      <c r="X77" s="53">
        <f t="shared" si="12"/>
        <v>0</v>
      </c>
      <c r="Y77" s="53">
        <f t="shared" si="13"/>
        <v>0</v>
      </c>
      <c r="Z77" s="62">
        <f t="shared" si="14"/>
        <v>0</v>
      </c>
    </row>
    <row r="78" spans="1:26" x14ac:dyDescent="0.3">
      <c r="A78" s="27" t="s">
        <v>162</v>
      </c>
      <c r="B78" s="27" t="s">
        <v>886</v>
      </c>
      <c r="C78" s="27" t="s">
        <v>806</v>
      </c>
      <c r="D78" s="30" t="s">
        <v>161</v>
      </c>
      <c r="E78" s="67">
        <f>VLOOKUP(C78,'KI Local Authority Dropdown'!$H$21:$I$31,2,0)</f>
        <v>0.4</v>
      </c>
      <c r="F78" s="49">
        <f t="shared" si="9"/>
        <v>3.4671722839050001</v>
      </c>
      <c r="G78" s="49">
        <f>VLOOKUP($A78,input!$A:$BH,COLUMN(input!C$2),0)</f>
        <v>1.159225534155</v>
      </c>
      <c r="H78" s="49">
        <f>VLOOKUP($A78,input!$A:$BH,COLUMN(input!G$2),0)</f>
        <v>2.3079467497500001</v>
      </c>
      <c r="I78" s="49">
        <f>VLOOKUP($A78,input!$A:$BH,COLUMN(input!K$2),0)</f>
        <v>-14.339664916525301</v>
      </c>
      <c r="J78" s="49">
        <f>H78*'KI Local Authority Dropdown'!$I$6</f>
        <v>2.1348507435187503</v>
      </c>
      <c r="K78" s="31">
        <v>0.5</v>
      </c>
      <c r="L78" s="53">
        <f>VLOOKUP($A78,input!$A:$BH,COLUMN(input!T$2),0)</f>
        <v>0</v>
      </c>
      <c r="M78" s="49">
        <f>VLOOKUP($A78,input!$A:$BH,COLUMN(input!X$2),0)</f>
        <v>1.159225534155</v>
      </c>
      <c r="N78" s="53">
        <f>VLOOKUP($A78,input!$A:$BH,COLUMN(input!AB$2),0)</f>
        <v>0</v>
      </c>
      <c r="O78" s="53">
        <f>VLOOKUP($A78,input!$A:$BH,COLUMN(input!AF$2),0)</f>
        <v>0</v>
      </c>
      <c r="P78" s="62">
        <f>VLOOKUP($A78,input!$A:$BH,COLUMN(input!AJ$2),0)</f>
        <v>0</v>
      </c>
      <c r="Q78" s="53">
        <f>VLOOKUP($A78,input!$A:$BH,COLUMN(input!AN$2),0)</f>
        <v>0</v>
      </c>
      <c r="R78" s="49">
        <f>VLOOKUP($A78,input!$A:$BH,COLUMN(input!AR$2),0)</f>
        <v>2.3079467497500001</v>
      </c>
      <c r="S78" s="53">
        <f>VLOOKUP($A78,input!$A:$BH,COLUMN(input!AV$2),0)</f>
        <v>0</v>
      </c>
      <c r="T78" s="53">
        <f>VLOOKUP($A78,input!$A:$BH,COLUMN(input!AZ$2),0)</f>
        <v>0</v>
      </c>
      <c r="U78" s="62">
        <f>VLOOKUP($A78,input!$A:$BH,COLUMN(input!BD$2),0)</f>
        <v>0</v>
      </c>
      <c r="V78" s="53">
        <f t="shared" si="10"/>
        <v>0</v>
      </c>
      <c r="W78" s="49">
        <f t="shared" si="11"/>
        <v>3.4671722839050001</v>
      </c>
      <c r="X78" s="53">
        <f t="shared" si="12"/>
        <v>0</v>
      </c>
      <c r="Y78" s="53">
        <f t="shared" si="13"/>
        <v>0</v>
      </c>
      <c r="Z78" s="62">
        <f t="shared" si="14"/>
        <v>0</v>
      </c>
    </row>
    <row r="79" spans="1:26" x14ac:dyDescent="0.3">
      <c r="A79" s="27" t="s">
        <v>164</v>
      </c>
      <c r="B79" s="27" t="s">
        <v>887</v>
      </c>
      <c r="C79" s="27" t="s">
        <v>806</v>
      </c>
      <c r="D79" s="30" t="s">
        <v>163</v>
      </c>
      <c r="E79" s="67">
        <f>VLOOKUP(C79,'KI Local Authority Dropdown'!$H$21:$I$31,2,0)</f>
        <v>0.4</v>
      </c>
      <c r="F79" s="49">
        <f t="shared" si="9"/>
        <v>2.9774403139390002</v>
      </c>
      <c r="G79" s="49">
        <f>VLOOKUP($A79,input!$A:$BH,COLUMN(input!C$2),0)</f>
        <v>1.0422585041170001</v>
      </c>
      <c r="H79" s="49">
        <f>VLOOKUP($A79,input!$A:$BH,COLUMN(input!G$2),0)</f>
        <v>1.9351818098220002</v>
      </c>
      <c r="I79" s="49">
        <f>VLOOKUP($A79,input!$A:$BH,COLUMN(input!K$2),0)</f>
        <v>-10.576266293223126</v>
      </c>
      <c r="J79" s="49">
        <f>H79*'KI Local Authority Dropdown'!$I$6</f>
        <v>1.7900431740853502</v>
      </c>
      <c r="K79" s="31">
        <v>0.5</v>
      </c>
      <c r="L79" s="53">
        <f>VLOOKUP($A79,input!$A:$BH,COLUMN(input!T$2),0)</f>
        <v>0</v>
      </c>
      <c r="M79" s="49">
        <f>VLOOKUP($A79,input!$A:$BH,COLUMN(input!X$2),0)</f>
        <v>1.0422585041170001</v>
      </c>
      <c r="N79" s="53">
        <f>VLOOKUP($A79,input!$A:$BH,COLUMN(input!AB$2),0)</f>
        <v>0</v>
      </c>
      <c r="O79" s="53">
        <f>VLOOKUP($A79,input!$A:$BH,COLUMN(input!AF$2),0)</f>
        <v>0</v>
      </c>
      <c r="P79" s="62">
        <f>VLOOKUP($A79,input!$A:$BH,COLUMN(input!AJ$2),0)</f>
        <v>0</v>
      </c>
      <c r="Q79" s="53">
        <f>VLOOKUP($A79,input!$A:$BH,COLUMN(input!AN$2),0)</f>
        <v>0</v>
      </c>
      <c r="R79" s="49">
        <f>VLOOKUP($A79,input!$A:$BH,COLUMN(input!AR$2),0)</f>
        <v>1.9351818098220002</v>
      </c>
      <c r="S79" s="53">
        <f>VLOOKUP($A79,input!$A:$BH,COLUMN(input!AV$2),0)</f>
        <v>0</v>
      </c>
      <c r="T79" s="53">
        <f>VLOOKUP($A79,input!$A:$BH,COLUMN(input!AZ$2),0)</f>
        <v>0</v>
      </c>
      <c r="U79" s="62">
        <f>VLOOKUP($A79,input!$A:$BH,COLUMN(input!BD$2),0)</f>
        <v>0</v>
      </c>
      <c r="V79" s="53">
        <f t="shared" si="10"/>
        <v>0</v>
      </c>
      <c r="W79" s="49">
        <f t="shared" si="11"/>
        <v>2.9774403139390002</v>
      </c>
      <c r="X79" s="53">
        <f t="shared" si="12"/>
        <v>0</v>
      </c>
      <c r="Y79" s="53">
        <f t="shared" si="13"/>
        <v>0</v>
      </c>
      <c r="Z79" s="62">
        <f t="shared" si="14"/>
        <v>0</v>
      </c>
    </row>
    <row r="80" spans="1:26" x14ac:dyDescent="0.3">
      <c r="A80" s="27" t="s">
        <v>166</v>
      </c>
      <c r="B80" s="27" t="s">
        <v>888</v>
      </c>
      <c r="C80" s="27" t="s">
        <v>1253</v>
      </c>
      <c r="D80" s="30" t="s">
        <v>165</v>
      </c>
      <c r="E80" s="67">
        <f>VLOOKUP(C80,'KI Local Authority Dropdown'!$H$21:$I$31,2,0)</f>
        <v>0.5</v>
      </c>
      <c r="F80" s="49">
        <f t="shared" si="9"/>
        <v>167.92174600699502</v>
      </c>
      <c r="G80" s="49">
        <f>VLOOKUP($A80,input!$A:$BH,COLUMN(input!C$2),0)</f>
        <v>65.296940207592002</v>
      </c>
      <c r="H80" s="49">
        <f>VLOOKUP($A80,input!$A:$BH,COLUMN(input!G$2),0)</f>
        <v>102.62480579940301</v>
      </c>
      <c r="I80" s="49">
        <f>VLOOKUP($A80,input!$A:$BH,COLUMN(input!K$2),0)</f>
        <v>21.030067809317142</v>
      </c>
      <c r="J80" s="49">
        <f>H80*'KI Local Authority Dropdown'!$I$6</f>
        <v>94.92794536444778</v>
      </c>
      <c r="K80" s="31">
        <v>0</v>
      </c>
      <c r="L80" s="53">
        <f>VLOOKUP($A80,input!$A:$BH,COLUMN(input!T$2),0)</f>
        <v>52.153657075033998</v>
      </c>
      <c r="M80" s="49">
        <f>VLOOKUP($A80,input!$A:$BH,COLUMN(input!X$2),0)</f>
        <v>6.8278394736339996</v>
      </c>
      <c r="N80" s="53">
        <f>VLOOKUP($A80,input!$A:$BH,COLUMN(input!AB$2),0)</f>
        <v>6.3154436589239999</v>
      </c>
      <c r="O80" s="53">
        <f>VLOOKUP($A80,input!$A:$BH,COLUMN(input!AF$2),0)</f>
        <v>0</v>
      </c>
      <c r="P80" s="62">
        <f>VLOOKUP($A80,input!$A:$BH,COLUMN(input!AJ$2),0)</f>
        <v>0</v>
      </c>
      <c r="Q80" s="53">
        <f>VLOOKUP($A80,input!$A:$BH,COLUMN(input!AN$2),0)</f>
        <v>80.965286265374999</v>
      </c>
      <c r="R80" s="49">
        <f>VLOOKUP($A80,input!$A:$BH,COLUMN(input!AR$2),0)</f>
        <v>14.556626214011001</v>
      </c>
      <c r="S80" s="53">
        <f>VLOOKUP($A80,input!$A:$BH,COLUMN(input!AV$2),0)</f>
        <v>7.1028933200169995</v>
      </c>
      <c r="T80" s="53">
        <f>VLOOKUP($A80,input!$A:$BH,COLUMN(input!AZ$2),0)</f>
        <v>0</v>
      </c>
      <c r="U80" s="62">
        <f>VLOOKUP($A80,input!$A:$BH,COLUMN(input!BD$2),0)</f>
        <v>0</v>
      </c>
      <c r="V80" s="53">
        <f t="shared" si="10"/>
        <v>133.118943340409</v>
      </c>
      <c r="W80" s="49">
        <f t="shared" si="11"/>
        <v>21.384465687645001</v>
      </c>
      <c r="X80" s="53">
        <f t="shared" si="12"/>
        <v>13.418336978940999</v>
      </c>
      <c r="Y80" s="53">
        <f t="shared" si="13"/>
        <v>0</v>
      </c>
      <c r="Z80" s="62">
        <f t="shared" si="14"/>
        <v>0</v>
      </c>
    </row>
    <row r="81" spans="1:26" x14ac:dyDescent="0.3">
      <c r="A81" s="27" t="s">
        <v>168</v>
      </c>
      <c r="B81" s="27" t="s">
        <v>889</v>
      </c>
      <c r="C81" s="27" t="s">
        <v>806</v>
      </c>
      <c r="D81" s="30" t="s">
        <v>167</v>
      </c>
      <c r="E81" s="67">
        <f>VLOOKUP(C81,'KI Local Authority Dropdown'!$H$21:$I$31,2,0)</f>
        <v>0.4</v>
      </c>
      <c r="F81" s="49">
        <f t="shared" si="9"/>
        <v>2.5753566820870004</v>
      </c>
      <c r="G81" s="49">
        <f>VLOOKUP($A81,input!$A:$BH,COLUMN(input!C$2),0)</f>
        <v>0.85635332444099999</v>
      </c>
      <c r="H81" s="49">
        <f>VLOOKUP($A81,input!$A:$BH,COLUMN(input!G$2),0)</f>
        <v>1.7190033576460002</v>
      </c>
      <c r="I81" s="49">
        <f>VLOOKUP($A81,input!$A:$BH,COLUMN(input!K$2),0)</f>
        <v>-10.309163258941892</v>
      </c>
      <c r="J81" s="49">
        <f>H81*'KI Local Authority Dropdown'!$I$6</f>
        <v>1.5900781058225502</v>
      </c>
      <c r="K81" s="31">
        <v>0.5</v>
      </c>
      <c r="L81" s="53">
        <f>VLOOKUP($A81,input!$A:$BH,COLUMN(input!T$2),0)</f>
        <v>0</v>
      </c>
      <c r="M81" s="49">
        <f>VLOOKUP($A81,input!$A:$BH,COLUMN(input!X$2),0)</f>
        <v>0.85635332444099999</v>
      </c>
      <c r="N81" s="53">
        <f>VLOOKUP($A81,input!$A:$BH,COLUMN(input!AB$2),0)</f>
        <v>0</v>
      </c>
      <c r="O81" s="53">
        <f>VLOOKUP($A81,input!$A:$BH,COLUMN(input!AF$2),0)</f>
        <v>0</v>
      </c>
      <c r="P81" s="62">
        <f>VLOOKUP($A81,input!$A:$BH,COLUMN(input!AJ$2),0)</f>
        <v>0</v>
      </c>
      <c r="Q81" s="53">
        <f>VLOOKUP($A81,input!$A:$BH,COLUMN(input!AN$2),0)</f>
        <v>0</v>
      </c>
      <c r="R81" s="49">
        <f>VLOOKUP($A81,input!$A:$BH,COLUMN(input!AR$2),0)</f>
        <v>1.7190033576460002</v>
      </c>
      <c r="S81" s="53">
        <f>VLOOKUP($A81,input!$A:$BH,COLUMN(input!AV$2),0)</f>
        <v>0</v>
      </c>
      <c r="T81" s="53">
        <f>VLOOKUP($A81,input!$A:$BH,COLUMN(input!AZ$2),0)</f>
        <v>0</v>
      </c>
      <c r="U81" s="62">
        <f>VLOOKUP($A81,input!$A:$BH,COLUMN(input!BD$2),0)</f>
        <v>0</v>
      </c>
      <c r="V81" s="53">
        <f t="shared" si="10"/>
        <v>0</v>
      </c>
      <c r="W81" s="49">
        <f t="shared" si="11"/>
        <v>2.5753566820870004</v>
      </c>
      <c r="X81" s="53">
        <f t="shared" si="12"/>
        <v>0</v>
      </c>
      <c r="Y81" s="53">
        <f t="shared" si="13"/>
        <v>0</v>
      </c>
      <c r="Z81" s="62">
        <f t="shared" si="14"/>
        <v>0</v>
      </c>
    </row>
    <row r="82" spans="1:26" x14ac:dyDescent="0.3">
      <c r="A82" s="27" t="s">
        <v>170</v>
      </c>
      <c r="B82" s="27" t="s">
        <v>890</v>
      </c>
      <c r="C82" s="27" t="s">
        <v>820</v>
      </c>
      <c r="D82" s="30" t="s">
        <v>169</v>
      </c>
      <c r="E82" s="67">
        <f>VLOOKUP(C82,'KI Local Authority Dropdown'!$H$21:$I$31,2,0)</f>
        <v>0.49</v>
      </c>
      <c r="F82" s="49">
        <f t="shared" si="9"/>
        <v>121.630301877942</v>
      </c>
      <c r="G82" s="49">
        <f>VLOOKUP($A82,input!$A:$BH,COLUMN(input!C$2),0)</f>
        <v>47.625770099177004</v>
      </c>
      <c r="H82" s="49">
        <f>VLOOKUP($A82,input!$A:$BH,COLUMN(input!G$2),0)</f>
        <v>74.004531778764999</v>
      </c>
      <c r="I82" s="49">
        <f>VLOOKUP($A82,input!$A:$BH,COLUMN(input!K$2),0)</f>
        <v>16.09107878076307</v>
      </c>
      <c r="J82" s="49">
        <f>H82*'KI Local Authority Dropdown'!$I$6</f>
        <v>68.454191895357624</v>
      </c>
      <c r="K82" s="31">
        <v>0</v>
      </c>
      <c r="L82" s="53">
        <f>VLOOKUP($A82,input!$A:$BH,COLUMN(input!T$2),0)</f>
        <v>41.465858122055003</v>
      </c>
      <c r="M82" s="49">
        <f>VLOOKUP($A82,input!$A:$BH,COLUMN(input!X$2),0)</f>
        <v>6.1599119771220003</v>
      </c>
      <c r="N82" s="53">
        <f>VLOOKUP($A82,input!$A:$BH,COLUMN(input!AB$2),0)</f>
        <v>0</v>
      </c>
      <c r="O82" s="53">
        <f>VLOOKUP($A82,input!$A:$BH,COLUMN(input!AF$2),0)</f>
        <v>0</v>
      </c>
      <c r="P82" s="62">
        <f>VLOOKUP($A82,input!$A:$BH,COLUMN(input!AJ$2),0)</f>
        <v>0</v>
      </c>
      <c r="Q82" s="53">
        <f>VLOOKUP($A82,input!$A:$BH,COLUMN(input!AN$2),0)</f>
        <v>61.947112545342002</v>
      </c>
      <c r="R82" s="49">
        <f>VLOOKUP($A82,input!$A:$BH,COLUMN(input!AR$2),0)</f>
        <v>12.057419233422999</v>
      </c>
      <c r="S82" s="53">
        <f>VLOOKUP($A82,input!$A:$BH,COLUMN(input!AV$2),0)</f>
        <v>0</v>
      </c>
      <c r="T82" s="53">
        <f>VLOOKUP($A82,input!$A:$BH,COLUMN(input!AZ$2),0)</f>
        <v>0</v>
      </c>
      <c r="U82" s="62">
        <f>VLOOKUP($A82,input!$A:$BH,COLUMN(input!BD$2),0)</f>
        <v>0</v>
      </c>
      <c r="V82" s="53">
        <f t="shared" si="10"/>
        <v>103.412970667397</v>
      </c>
      <c r="W82" s="49">
        <f t="shared" si="11"/>
        <v>18.217331210544998</v>
      </c>
      <c r="X82" s="53">
        <f t="shared" si="12"/>
        <v>0</v>
      </c>
      <c r="Y82" s="53">
        <f t="shared" si="13"/>
        <v>0</v>
      </c>
      <c r="Z82" s="62">
        <f t="shared" si="14"/>
        <v>0</v>
      </c>
    </row>
    <row r="83" spans="1:26" x14ac:dyDescent="0.3">
      <c r="A83" s="27" t="s">
        <v>172</v>
      </c>
      <c r="B83" s="27" t="s">
        <v>891</v>
      </c>
      <c r="C83" s="27" t="s">
        <v>806</v>
      </c>
      <c r="D83" s="30" t="s">
        <v>171</v>
      </c>
      <c r="E83" s="67">
        <f>VLOOKUP(C83,'KI Local Authority Dropdown'!$H$21:$I$31,2,0)</f>
        <v>0.4</v>
      </c>
      <c r="F83" s="49">
        <f t="shared" si="9"/>
        <v>2.0568845084309997</v>
      </c>
      <c r="G83" s="49">
        <f>VLOOKUP($A83,input!$A:$BH,COLUMN(input!C$2),0)</f>
        <v>0.69734884017499998</v>
      </c>
      <c r="H83" s="49">
        <f>VLOOKUP($A83,input!$A:$BH,COLUMN(input!G$2),0)</f>
        <v>1.3595356682559998</v>
      </c>
      <c r="I83" s="49">
        <f>VLOOKUP($A83,input!$A:$BH,COLUMN(input!K$2),0)</f>
        <v>-5.8759705279887333</v>
      </c>
      <c r="J83" s="49">
        <f>H83*'KI Local Authority Dropdown'!$I$6</f>
        <v>1.2575704931367999</v>
      </c>
      <c r="K83" s="31">
        <v>0.5</v>
      </c>
      <c r="L83" s="53">
        <f>VLOOKUP($A83,input!$A:$BH,COLUMN(input!T$2),0)</f>
        <v>0</v>
      </c>
      <c r="M83" s="49">
        <f>VLOOKUP($A83,input!$A:$BH,COLUMN(input!X$2),0)</f>
        <v>0.69734884017499998</v>
      </c>
      <c r="N83" s="53">
        <f>VLOOKUP($A83,input!$A:$BH,COLUMN(input!AB$2),0)</f>
        <v>0</v>
      </c>
      <c r="O83" s="53">
        <f>VLOOKUP($A83,input!$A:$BH,COLUMN(input!AF$2),0)</f>
        <v>0</v>
      </c>
      <c r="P83" s="62">
        <f>VLOOKUP($A83,input!$A:$BH,COLUMN(input!AJ$2),0)</f>
        <v>0</v>
      </c>
      <c r="Q83" s="53">
        <f>VLOOKUP($A83,input!$A:$BH,COLUMN(input!AN$2),0)</f>
        <v>0</v>
      </c>
      <c r="R83" s="49">
        <f>VLOOKUP($A83,input!$A:$BH,COLUMN(input!AR$2),0)</f>
        <v>1.3595356682559998</v>
      </c>
      <c r="S83" s="53">
        <f>VLOOKUP($A83,input!$A:$BH,COLUMN(input!AV$2),0)</f>
        <v>0</v>
      </c>
      <c r="T83" s="53">
        <f>VLOOKUP($A83,input!$A:$BH,COLUMN(input!AZ$2),0)</f>
        <v>0</v>
      </c>
      <c r="U83" s="62">
        <f>VLOOKUP($A83,input!$A:$BH,COLUMN(input!BD$2),0)</f>
        <v>0</v>
      </c>
      <c r="V83" s="53">
        <f t="shared" si="10"/>
        <v>0</v>
      </c>
      <c r="W83" s="49">
        <f t="shared" si="11"/>
        <v>2.0568845084309997</v>
      </c>
      <c r="X83" s="53">
        <f t="shared" si="12"/>
        <v>0</v>
      </c>
      <c r="Y83" s="53">
        <f t="shared" si="13"/>
        <v>0</v>
      </c>
      <c r="Z83" s="62">
        <f t="shared" si="14"/>
        <v>0</v>
      </c>
    </row>
    <row r="84" spans="1:26" x14ac:dyDescent="0.3">
      <c r="A84" s="27" t="s">
        <v>174</v>
      </c>
      <c r="B84" s="27" t="s">
        <v>892</v>
      </c>
      <c r="C84" s="27" t="s">
        <v>806</v>
      </c>
      <c r="D84" s="30" t="s">
        <v>173</v>
      </c>
      <c r="E84" s="67">
        <f>VLOOKUP(C84,'KI Local Authority Dropdown'!$H$21:$I$31,2,0)</f>
        <v>0.4</v>
      </c>
      <c r="F84" s="49">
        <f t="shared" si="9"/>
        <v>5.1096792354589997</v>
      </c>
      <c r="G84" s="49">
        <f>VLOOKUP($A84,input!$A:$BH,COLUMN(input!C$2),0)</f>
        <v>1.7757336820980001</v>
      </c>
      <c r="H84" s="49">
        <f>VLOOKUP($A84,input!$A:$BH,COLUMN(input!G$2),0)</f>
        <v>3.3339455533610001</v>
      </c>
      <c r="I84" s="49">
        <f>VLOOKUP($A84,input!$A:$BH,COLUMN(input!K$2),0)</f>
        <v>-42.016116470398771</v>
      </c>
      <c r="J84" s="49">
        <f>H84*'KI Local Authority Dropdown'!$I$6</f>
        <v>3.0838996368589253</v>
      </c>
      <c r="K84" s="31">
        <v>0.5</v>
      </c>
      <c r="L84" s="53">
        <f>VLOOKUP($A84,input!$A:$BH,COLUMN(input!T$2),0)</f>
        <v>0</v>
      </c>
      <c r="M84" s="49">
        <f>VLOOKUP($A84,input!$A:$BH,COLUMN(input!X$2),0)</f>
        <v>1.7757336820980001</v>
      </c>
      <c r="N84" s="53">
        <f>VLOOKUP($A84,input!$A:$BH,COLUMN(input!AB$2),0)</f>
        <v>0</v>
      </c>
      <c r="O84" s="53">
        <f>VLOOKUP($A84,input!$A:$BH,COLUMN(input!AF$2),0)</f>
        <v>0</v>
      </c>
      <c r="P84" s="62">
        <f>VLOOKUP($A84,input!$A:$BH,COLUMN(input!AJ$2),0)</f>
        <v>0</v>
      </c>
      <c r="Q84" s="53">
        <f>VLOOKUP($A84,input!$A:$BH,COLUMN(input!AN$2),0)</f>
        <v>0</v>
      </c>
      <c r="R84" s="49">
        <f>VLOOKUP($A84,input!$A:$BH,COLUMN(input!AR$2),0)</f>
        <v>3.3339455533610001</v>
      </c>
      <c r="S84" s="53">
        <f>VLOOKUP($A84,input!$A:$BH,COLUMN(input!AV$2),0)</f>
        <v>0</v>
      </c>
      <c r="T84" s="53">
        <f>VLOOKUP($A84,input!$A:$BH,COLUMN(input!AZ$2),0)</f>
        <v>0</v>
      </c>
      <c r="U84" s="62">
        <f>VLOOKUP($A84,input!$A:$BH,COLUMN(input!BD$2),0)</f>
        <v>0</v>
      </c>
      <c r="V84" s="53">
        <f t="shared" si="10"/>
        <v>0</v>
      </c>
      <c r="W84" s="49">
        <f t="shared" si="11"/>
        <v>5.1096792354589997</v>
      </c>
      <c r="X84" s="53">
        <f t="shared" si="12"/>
        <v>0</v>
      </c>
      <c r="Y84" s="53">
        <f t="shared" si="13"/>
        <v>0</v>
      </c>
      <c r="Z84" s="62">
        <f t="shared" si="14"/>
        <v>0</v>
      </c>
    </row>
    <row r="85" spans="1:26" x14ac:dyDescent="0.3">
      <c r="A85" s="27" t="s">
        <v>176</v>
      </c>
      <c r="B85" s="27" t="s">
        <v>893</v>
      </c>
      <c r="C85" s="27" t="s">
        <v>1249</v>
      </c>
      <c r="D85" s="30" t="s">
        <v>175</v>
      </c>
      <c r="E85" s="67">
        <f>VLOOKUP(C85,'KI Local Authority Dropdown'!$H$21:$I$31,2,0)</f>
        <v>0.3</v>
      </c>
      <c r="F85" s="49">
        <f t="shared" si="9"/>
        <v>114.56456700739702</v>
      </c>
      <c r="G85" s="49">
        <f>VLOOKUP($A85,input!$A:$BH,COLUMN(input!C$2),0)</f>
        <v>46.800518633670002</v>
      </c>
      <c r="H85" s="49">
        <f>VLOOKUP($A85,input!$A:$BH,COLUMN(input!G$2),0)</f>
        <v>67.764048373727007</v>
      </c>
      <c r="I85" s="49">
        <f>VLOOKUP($A85,input!$A:$BH,COLUMN(input!K$2),0)</f>
        <v>33.232272996019624</v>
      </c>
      <c r="J85" s="49">
        <f>H85*'KI Local Authority Dropdown'!$I$6</f>
        <v>62.681744745697486</v>
      </c>
      <c r="K85" s="31">
        <v>0</v>
      </c>
      <c r="L85" s="53">
        <f>VLOOKUP($A85,input!$A:$BH,COLUMN(input!T$2),0)</f>
        <v>39.941126792878002</v>
      </c>
      <c r="M85" s="49">
        <f>VLOOKUP($A85,input!$A:$BH,COLUMN(input!X$2),0)</f>
        <v>6.859391840792</v>
      </c>
      <c r="N85" s="53">
        <f>VLOOKUP($A85,input!$A:$BH,COLUMN(input!AB$2),0)</f>
        <v>0</v>
      </c>
      <c r="O85" s="53">
        <f>VLOOKUP($A85,input!$A:$BH,COLUMN(input!AF$2),0)</f>
        <v>0</v>
      </c>
      <c r="P85" s="62">
        <f>VLOOKUP($A85,input!$A:$BH,COLUMN(input!AJ$2),0)</f>
        <v>0</v>
      </c>
      <c r="Q85" s="53">
        <f>VLOOKUP($A85,input!$A:$BH,COLUMN(input!AN$2),0)</f>
        <v>54.134324985508002</v>
      </c>
      <c r="R85" s="49">
        <f>VLOOKUP($A85,input!$A:$BH,COLUMN(input!AR$2),0)</f>
        <v>13.629723388219</v>
      </c>
      <c r="S85" s="53">
        <f>VLOOKUP($A85,input!$A:$BH,COLUMN(input!AV$2),0)</f>
        <v>0</v>
      </c>
      <c r="T85" s="53">
        <f>VLOOKUP($A85,input!$A:$BH,COLUMN(input!AZ$2),0)</f>
        <v>0</v>
      </c>
      <c r="U85" s="62">
        <f>VLOOKUP($A85,input!$A:$BH,COLUMN(input!BD$2),0)</f>
        <v>0</v>
      </c>
      <c r="V85" s="53">
        <f t="shared" si="10"/>
        <v>94.075451778385997</v>
      </c>
      <c r="W85" s="49">
        <f t="shared" si="11"/>
        <v>20.489115229010999</v>
      </c>
      <c r="X85" s="53">
        <f t="shared" si="12"/>
        <v>0</v>
      </c>
      <c r="Y85" s="53">
        <f t="shared" si="13"/>
        <v>0</v>
      </c>
      <c r="Z85" s="62">
        <f t="shared" si="14"/>
        <v>0</v>
      </c>
    </row>
    <row r="86" spans="1:26" x14ac:dyDescent="0.3">
      <c r="A86" s="27" t="s">
        <v>178</v>
      </c>
      <c r="B86" s="27" t="s">
        <v>894</v>
      </c>
      <c r="C86" s="27" t="s">
        <v>1254</v>
      </c>
      <c r="D86" s="30" t="s">
        <v>177</v>
      </c>
      <c r="E86" s="67">
        <f>VLOOKUP(C86,'KI Local Authority Dropdown'!$H$21:$I$31,2,0)</f>
        <v>0.1</v>
      </c>
      <c r="F86" s="49">
        <f t="shared" si="9"/>
        <v>139.87132827269599</v>
      </c>
      <c r="G86" s="49">
        <f>VLOOKUP($A86,input!$A:$BH,COLUMN(input!C$2),0)</f>
        <v>58.558054603671998</v>
      </c>
      <c r="H86" s="49">
        <f>VLOOKUP($A86,input!$A:$BH,COLUMN(input!G$2),0)</f>
        <v>81.313273669023999</v>
      </c>
      <c r="I86" s="49">
        <f>VLOOKUP($A86,input!$A:$BH,COLUMN(input!K$2),0)</f>
        <v>62.045584793303831</v>
      </c>
      <c r="J86" s="49">
        <f>H86*'KI Local Authority Dropdown'!$I$6</f>
        <v>75.214778143847198</v>
      </c>
      <c r="K86" s="31">
        <v>0</v>
      </c>
      <c r="L86" s="53">
        <f>VLOOKUP($A86,input!$A:$BH,COLUMN(input!T$2),0)</f>
        <v>53.841874604327998</v>
      </c>
      <c r="M86" s="49">
        <f>VLOOKUP($A86,input!$A:$BH,COLUMN(input!X$2),0)</f>
        <v>0</v>
      </c>
      <c r="N86" s="53">
        <f>VLOOKUP($A86,input!$A:$BH,COLUMN(input!AB$2),0)</f>
        <v>4.7161799993439999</v>
      </c>
      <c r="O86" s="53">
        <f>VLOOKUP($A86,input!$A:$BH,COLUMN(input!AF$2),0)</f>
        <v>0</v>
      </c>
      <c r="P86" s="62">
        <f>VLOOKUP($A86,input!$A:$BH,COLUMN(input!AJ$2),0)</f>
        <v>0</v>
      </c>
      <c r="Q86" s="53">
        <f>VLOOKUP($A86,input!$A:$BH,COLUMN(input!AN$2),0)</f>
        <v>76.143618952882008</v>
      </c>
      <c r="R86" s="49">
        <f>VLOOKUP($A86,input!$A:$BH,COLUMN(input!AR$2),0)</f>
        <v>0</v>
      </c>
      <c r="S86" s="53">
        <f>VLOOKUP($A86,input!$A:$BH,COLUMN(input!AV$2),0)</f>
        <v>5.1696547161419995</v>
      </c>
      <c r="T86" s="53">
        <f>VLOOKUP($A86,input!$A:$BH,COLUMN(input!AZ$2),0)</f>
        <v>0</v>
      </c>
      <c r="U86" s="62">
        <f>VLOOKUP($A86,input!$A:$BH,COLUMN(input!BD$2),0)</f>
        <v>0</v>
      </c>
      <c r="V86" s="53">
        <f t="shared" si="10"/>
        <v>129.98549355721002</v>
      </c>
      <c r="W86" s="49">
        <f t="shared" si="11"/>
        <v>0</v>
      </c>
      <c r="X86" s="53">
        <f t="shared" si="12"/>
        <v>9.8858347154859985</v>
      </c>
      <c r="Y86" s="53">
        <f t="shared" si="13"/>
        <v>0</v>
      </c>
      <c r="Z86" s="62">
        <f t="shared" si="14"/>
        <v>0</v>
      </c>
    </row>
    <row r="87" spans="1:26" x14ac:dyDescent="0.3">
      <c r="A87" s="27" t="s">
        <v>180</v>
      </c>
      <c r="B87" s="27" t="s">
        <v>895</v>
      </c>
      <c r="C87" s="27" t="s">
        <v>806</v>
      </c>
      <c r="D87" s="30" t="s">
        <v>179</v>
      </c>
      <c r="E87" s="67">
        <f>VLOOKUP(C87,'KI Local Authority Dropdown'!$H$21:$I$31,2,0)</f>
        <v>0.4</v>
      </c>
      <c r="F87" s="49">
        <f t="shared" si="9"/>
        <v>3.7319640849670002</v>
      </c>
      <c r="G87" s="49">
        <f>VLOOKUP($A87,input!$A:$BH,COLUMN(input!C$2),0)</f>
        <v>0.97073209793699999</v>
      </c>
      <c r="H87" s="49">
        <f>VLOOKUP($A87,input!$A:$BH,COLUMN(input!G$2),0)</f>
        <v>2.7612319870299999</v>
      </c>
      <c r="I87" s="49">
        <f>VLOOKUP($A87,input!$A:$BH,COLUMN(input!K$2),0)</f>
        <v>-22.08869906749981</v>
      </c>
      <c r="J87" s="49">
        <f>H87*'KI Local Authority Dropdown'!$I$6</f>
        <v>2.5541395880027502</v>
      </c>
      <c r="K87" s="31">
        <v>0.5</v>
      </c>
      <c r="L87" s="53">
        <f>VLOOKUP($A87,input!$A:$BH,COLUMN(input!T$2),0)</f>
        <v>0</v>
      </c>
      <c r="M87" s="49">
        <f>VLOOKUP($A87,input!$A:$BH,COLUMN(input!X$2),0)</f>
        <v>0.97073209793699999</v>
      </c>
      <c r="N87" s="53">
        <f>VLOOKUP($A87,input!$A:$BH,COLUMN(input!AB$2),0)</f>
        <v>0</v>
      </c>
      <c r="O87" s="53">
        <f>VLOOKUP($A87,input!$A:$BH,COLUMN(input!AF$2),0)</f>
        <v>0</v>
      </c>
      <c r="P87" s="62">
        <f>VLOOKUP($A87,input!$A:$BH,COLUMN(input!AJ$2),0)</f>
        <v>0</v>
      </c>
      <c r="Q87" s="53">
        <f>VLOOKUP($A87,input!$A:$BH,COLUMN(input!AN$2),0)</f>
        <v>0</v>
      </c>
      <c r="R87" s="49">
        <f>VLOOKUP($A87,input!$A:$BH,COLUMN(input!AR$2),0)</f>
        <v>2.7612319870299999</v>
      </c>
      <c r="S87" s="53">
        <f>VLOOKUP($A87,input!$A:$BH,COLUMN(input!AV$2),0)</f>
        <v>0</v>
      </c>
      <c r="T87" s="53">
        <f>VLOOKUP($A87,input!$A:$BH,COLUMN(input!AZ$2),0)</f>
        <v>0</v>
      </c>
      <c r="U87" s="62">
        <f>VLOOKUP($A87,input!$A:$BH,COLUMN(input!BD$2),0)</f>
        <v>0</v>
      </c>
      <c r="V87" s="53">
        <f t="shared" si="10"/>
        <v>0</v>
      </c>
      <c r="W87" s="49">
        <f t="shared" si="11"/>
        <v>3.7319640849670002</v>
      </c>
      <c r="X87" s="53">
        <f t="shared" si="12"/>
        <v>0</v>
      </c>
      <c r="Y87" s="53">
        <f t="shared" si="13"/>
        <v>0</v>
      </c>
      <c r="Z87" s="62">
        <f t="shared" si="14"/>
        <v>0</v>
      </c>
    </row>
    <row r="88" spans="1:26" x14ac:dyDescent="0.3">
      <c r="A88" s="27" t="s">
        <v>182</v>
      </c>
      <c r="B88" s="27" t="s">
        <v>896</v>
      </c>
      <c r="C88" s="27" t="s">
        <v>1250</v>
      </c>
      <c r="D88" s="30" t="s">
        <v>181</v>
      </c>
      <c r="E88" s="67">
        <f>VLOOKUP(C88,'KI Local Authority Dropdown'!$H$21:$I$31,2,0)</f>
        <v>0.49</v>
      </c>
      <c r="F88" s="49">
        <f t="shared" si="9"/>
        <v>34.249558470338997</v>
      </c>
      <c r="G88" s="49">
        <f>VLOOKUP($A88,input!$A:$BH,COLUMN(input!C$2),0)</f>
        <v>13.285599872377</v>
      </c>
      <c r="H88" s="49">
        <f>VLOOKUP($A88,input!$A:$BH,COLUMN(input!G$2),0)</f>
        <v>20.963958597961998</v>
      </c>
      <c r="I88" s="49">
        <f>VLOOKUP($A88,input!$A:$BH,COLUMN(input!K$2),0)</f>
        <v>4.0121971295633339</v>
      </c>
      <c r="J88" s="49">
        <f>H88*'KI Local Authority Dropdown'!$I$6</f>
        <v>19.391661703114849</v>
      </c>
      <c r="K88" s="31">
        <v>0</v>
      </c>
      <c r="L88" s="53">
        <f>VLOOKUP($A88,input!$A:$BH,COLUMN(input!T$2),0)</f>
        <v>11.877382878299001</v>
      </c>
      <c r="M88" s="49">
        <f>VLOOKUP($A88,input!$A:$BH,COLUMN(input!X$2),0)</f>
        <v>1.4082169940780001</v>
      </c>
      <c r="N88" s="53">
        <f>VLOOKUP($A88,input!$A:$BH,COLUMN(input!AB$2),0)</f>
        <v>0</v>
      </c>
      <c r="O88" s="53">
        <f>VLOOKUP($A88,input!$A:$BH,COLUMN(input!AF$2),0)</f>
        <v>0</v>
      </c>
      <c r="P88" s="62">
        <f>VLOOKUP($A88,input!$A:$BH,COLUMN(input!AJ$2),0)</f>
        <v>0</v>
      </c>
      <c r="Q88" s="53">
        <f>VLOOKUP($A88,input!$A:$BH,COLUMN(input!AN$2),0)</f>
        <v>17.883033588090999</v>
      </c>
      <c r="R88" s="49">
        <f>VLOOKUP($A88,input!$A:$BH,COLUMN(input!AR$2),0)</f>
        <v>3.0809250098710002</v>
      </c>
      <c r="S88" s="53">
        <f>VLOOKUP($A88,input!$A:$BH,COLUMN(input!AV$2),0)</f>
        <v>0</v>
      </c>
      <c r="T88" s="53">
        <f>VLOOKUP($A88,input!$A:$BH,COLUMN(input!AZ$2),0)</f>
        <v>0</v>
      </c>
      <c r="U88" s="62">
        <f>VLOOKUP($A88,input!$A:$BH,COLUMN(input!BD$2),0)</f>
        <v>0</v>
      </c>
      <c r="V88" s="53">
        <f t="shared" si="10"/>
        <v>29.760416466389998</v>
      </c>
      <c r="W88" s="49">
        <f t="shared" si="11"/>
        <v>4.4891420039490004</v>
      </c>
      <c r="X88" s="53">
        <f t="shared" si="12"/>
        <v>0</v>
      </c>
      <c r="Y88" s="53">
        <f t="shared" si="13"/>
        <v>0</v>
      </c>
      <c r="Z88" s="62">
        <f t="shared" si="14"/>
        <v>0</v>
      </c>
    </row>
    <row r="89" spans="1:26" x14ac:dyDescent="0.3">
      <c r="A89" s="27" t="s">
        <v>184</v>
      </c>
      <c r="B89" s="27" t="s">
        <v>897</v>
      </c>
      <c r="C89" s="27" t="s">
        <v>806</v>
      </c>
      <c r="D89" s="30" t="s">
        <v>183</v>
      </c>
      <c r="E89" s="67">
        <f>VLOOKUP(C89,'KI Local Authority Dropdown'!$H$21:$I$31,2,0)</f>
        <v>0.4</v>
      </c>
      <c r="F89" s="49">
        <f t="shared" si="9"/>
        <v>3.7687617851989996</v>
      </c>
      <c r="G89" s="49">
        <f>VLOOKUP($A89,input!$A:$BH,COLUMN(input!C$2),0)</f>
        <v>1.2832085731680001</v>
      </c>
      <c r="H89" s="49">
        <f>VLOOKUP($A89,input!$A:$BH,COLUMN(input!G$2),0)</f>
        <v>2.4855532120309998</v>
      </c>
      <c r="I89" s="49">
        <f>VLOOKUP($A89,input!$A:$BH,COLUMN(input!K$2),0)</f>
        <v>-30.504644053046167</v>
      </c>
      <c r="J89" s="49">
        <f>H89*'KI Local Authority Dropdown'!$I$6</f>
        <v>2.2991367211286748</v>
      </c>
      <c r="K89" s="31">
        <v>0.5</v>
      </c>
      <c r="L89" s="53">
        <f>VLOOKUP($A89,input!$A:$BH,COLUMN(input!T$2),0)</f>
        <v>0</v>
      </c>
      <c r="M89" s="49">
        <f>VLOOKUP($A89,input!$A:$BH,COLUMN(input!X$2),0)</f>
        <v>1.2832085731680001</v>
      </c>
      <c r="N89" s="53">
        <f>VLOOKUP($A89,input!$A:$BH,COLUMN(input!AB$2),0)</f>
        <v>0</v>
      </c>
      <c r="O89" s="53">
        <f>VLOOKUP($A89,input!$A:$BH,COLUMN(input!AF$2),0)</f>
        <v>0</v>
      </c>
      <c r="P89" s="62">
        <f>VLOOKUP($A89,input!$A:$BH,COLUMN(input!AJ$2),0)</f>
        <v>0</v>
      </c>
      <c r="Q89" s="53">
        <f>VLOOKUP($A89,input!$A:$BH,COLUMN(input!AN$2),0)</f>
        <v>0</v>
      </c>
      <c r="R89" s="49">
        <f>VLOOKUP($A89,input!$A:$BH,COLUMN(input!AR$2),0)</f>
        <v>2.4855532120309998</v>
      </c>
      <c r="S89" s="53">
        <f>VLOOKUP($A89,input!$A:$BH,COLUMN(input!AV$2),0)</f>
        <v>0</v>
      </c>
      <c r="T89" s="53">
        <f>VLOOKUP($A89,input!$A:$BH,COLUMN(input!AZ$2),0)</f>
        <v>0</v>
      </c>
      <c r="U89" s="62">
        <f>VLOOKUP($A89,input!$A:$BH,COLUMN(input!BD$2),0)</f>
        <v>0</v>
      </c>
      <c r="V89" s="53">
        <f t="shared" si="10"/>
        <v>0</v>
      </c>
      <c r="W89" s="49">
        <f t="shared" si="11"/>
        <v>3.7687617851989996</v>
      </c>
      <c r="X89" s="53">
        <f t="shared" si="12"/>
        <v>0</v>
      </c>
      <c r="Y89" s="53">
        <f t="shared" si="13"/>
        <v>0</v>
      </c>
      <c r="Z89" s="62">
        <f t="shared" si="14"/>
        <v>0</v>
      </c>
    </row>
    <row r="90" spans="1:26" x14ac:dyDescent="0.3">
      <c r="A90" s="27" t="s">
        <v>186</v>
      </c>
      <c r="B90" s="27" t="s">
        <v>898</v>
      </c>
      <c r="C90" s="27" t="s">
        <v>806</v>
      </c>
      <c r="D90" s="30" t="s">
        <v>185</v>
      </c>
      <c r="E90" s="67">
        <f>VLOOKUP(C90,'KI Local Authority Dropdown'!$H$21:$I$31,2,0)</f>
        <v>0.4</v>
      </c>
      <c r="F90" s="49">
        <f t="shared" si="9"/>
        <v>2.8187142491599997</v>
      </c>
      <c r="G90" s="49">
        <f>VLOOKUP($A90,input!$A:$BH,COLUMN(input!C$2),0)</f>
        <v>0.88048323895899994</v>
      </c>
      <c r="H90" s="49">
        <f>VLOOKUP($A90,input!$A:$BH,COLUMN(input!G$2),0)</f>
        <v>1.9382310102009999</v>
      </c>
      <c r="I90" s="49">
        <f>VLOOKUP($A90,input!$A:$BH,COLUMN(input!K$2),0)</f>
        <v>-12.821636826613815</v>
      </c>
      <c r="J90" s="49">
        <f>H90*'KI Local Authority Dropdown'!$I$6</f>
        <v>1.7928636844359249</v>
      </c>
      <c r="K90" s="31">
        <v>0.5</v>
      </c>
      <c r="L90" s="53">
        <f>VLOOKUP($A90,input!$A:$BH,COLUMN(input!T$2),0)</f>
        <v>0</v>
      </c>
      <c r="M90" s="49">
        <f>VLOOKUP($A90,input!$A:$BH,COLUMN(input!X$2),0)</f>
        <v>0.88048323895899994</v>
      </c>
      <c r="N90" s="53">
        <f>VLOOKUP($A90,input!$A:$BH,COLUMN(input!AB$2),0)</f>
        <v>0</v>
      </c>
      <c r="O90" s="53">
        <f>VLOOKUP($A90,input!$A:$BH,COLUMN(input!AF$2),0)</f>
        <v>0</v>
      </c>
      <c r="P90" s="62">
        <f>VLOOKUP($A90,input!$A:$BH,COLUMN(input!AJ$2),0)</f>
        <v>0</v>
      </c>
      <c r="Q90" s="53">
        <f>VLOOKUP($A90,input!$A:$BH,COLUMN(input!AN$2),0)</f>
        <v>0</v>
      </c>
      <c r="R90" s="49">
        <f>VLOOKUP($A90,input!$A:$BH,COLUMN(input!AR$2),0)</f>
        <v>1.9382310102009999</v>
      </c>
      <c r="S90" s="53">
        <f>VLOOKUP($A90,input!$A:$BH,COLUMN(input!AV$2),0)</f>
        <v>0</v>
      </c>
      <c r="T90" s="53">
        <f>VLOOKUP($A90,input!$A:$BH,COLUMN(input!AZ$2),0)</f>
        <v>0</v>
      </c>
      <c r="U90" s="62">
        <f>VLOOKUP($A90,input!$A:$BH,COLUMN(input!BD$2),0)</f>
        <v>0</v>
      </c>
      <c r="V90" s="53">
        <f t="shared" si="10"/>
        <v>0</v>
      </c>
      <c r="W90" s="49">
        <f t="shared" si="11"/>
        <v>2.8187142491599997</v>
      </c>
      <c r="X90" s="53">
        <f t="shared" si="12"/>
        <v>0</v>
      </c>
      <c r="Y90" s="53">
        <f t="shared" si="13"/>
        <v>0</v>
      </c>
      <c r="Z90" s="62">
        <f t="shared" si="14"/>
        <v>0</v>
      </c>
    </row>
    <row r="91" spans="1:26" x14ac:dyDescent="0.3">
      <c r="A91" s="27" t="s">
        <v>188</v>
      </c>
      <c r="B91" s="27" t="s">
        <v>899</v>
      </c>
      <c r="C91" s="27" t="s">
        <v>1250</v>
      </c>
      <c r="D91" s="30" t="s">
        <v>187</v>
      </c>
      <c r="E91" s="67">
        <f>VLOOKUP(C91,'KI Local Authority Dropdown'!$H$21:$I$31,2,0)</f>
        <v>0.49</v>
      </c>
      <c r="F91" s="49">
        <f t="shared" si="9"/>
        <v>87.440667412015003</v>
      </c>
      <c r="G91" s="49">
        <f>VLOOKUP($A91,input!$A:$BH,COLUMN(input!C$2),0)</f>
        <v>34.615850213236001</v>
      </c>
      <c r="H91" s="49">
        <f>VLOOKUP($A91,input!$A:$BH,COLUMN(input!G$2),0)</f>
        <v>52.824817198779002</v>
      </c>
      <c r="I91" s="49">
        <f>VLOOKUP($A91,input!$A:$BH,COLUMN(input!K$2),0)</f>
        <v>13.269733089327275</v>
      </c>
      <c r="J91" s="49">
        <f>H91*'KI Local Authority Dropdown'!$I$6</f>
        <v>48.862955908870582</v>
      </c>
      <c r="K91" s="31">
        <v>0</v>
      </c>
      <c r="L91" s="53">
        <f>VLOOKUP($A91,input!$A:$BH,COLUMN(input!T$2),0)</f>
        <v>30.470651484900003</v>
      </c>
      <c r="M91" s="49">
        <f>VLOOKUP($A91,input!$A:$BH,COLUMN(input!X$2),0)</f>
        <v>4.1451987283360001</v>
      </c>
      <c r="N91" s="53">
        <f>VLOOKUP($A91,input!$A:$BH,COLUMN(input!AB$2),0)</f>
        <v>0</v>
      </c>
      <c r="O91" s="53">
        <f>VLOOKUP($A91,input!$A:$BH,COLUMN(input!AF$2),0)</f>
        <v>0</v>
      </c>
      <c r="P91" s="62">
        <f>VLOOKUP($A91,input!$A:$BH,COLUMN(input!AJ$2),0)</f>
        <v>0</v>
      </c>
      <c r="Q91" s="53">
        <f>VLOOKUP($A91,input!$A:$BH,COLUMN(input!AN$2),0)</f>
        <v>44.392250096722002</v>
      </c>
      <c r="R91" s="49">
        <f>VLOOKUP($A91,input!$A:$BH,COLUMN(input!AR$2),0)</f>
        <v>8.4325671020569999</v>
      </c>
      <c r="S91" s="53">
        <f>VLOOKUP($A91,input!$A:$BH,COLUMN(input!AV$2),0)</f>
        <v>0</v>
      </c>
      <c r="T91" s="53">
        <f>VLOOKUP($A91,input!$A:$BH,COLUMN(input!AZ$2),0)</f>
        <v>0</v>
      </c>
      <c r="U91" s="62">
        <f>VLOOKUP($A91,input!$A:$BH,COLUMN(input!BD$2),0)</f>
        <v>0</v>
      </c>
      <c r="V91" s="53">
        <f t="shared" si="10"/>
        <v>74.862901581621998</v>
      </c>
      <c r="W91" s="49">
        <f t="shared" si="11"/>
        <v>12.577765830393</v>
      </c>
      <c r="X91" s="53">
        <f t="shared" si="12"/>
        <v>0</v>
      </c>
      <c r="Y91" s="53">
        <f t="shared" si="13"/>
        <v>0</v>
      </c>
      <c r="Z91" s="62">
        <f t="shared" si="14"/>
        <v>0</v>
      </c>
    </row>
    <row r="92" spans="1:26" x14ac:dyDescent="0.3">
      <c r="A92" s="27" t="s">
        <v>190</v>
      </c>
      <c r="B92" s="27" t="s">
        <v>900</v>
      </c>
      <c r="C92" s="27" t="s">
        <v>1251</v>
      </c>
      <c r="D92" s="30" t="s">
        <v>189</v>
      </c>
      <c r="E92" s="67">
        <f>VLOOKUP(C92,'KI Local Authority Dropdown'!$H$21:$I$31,2,0)</f>
        <v>0.09</v>
      </c>
      <c r="F92" s="49">
        <f t="shared" si="9"/>
        <v>171.023101622241</v>
      </c>
      <c r="G92" s="49">
        <f>VLOOKUP($A92,input!$A:$BH,COLUMN(input!C$2),0)</f>
        <v>67.722177890184994</v>
      </c>
      <c r="H92" s="49">
        <f>VLOOKUP($A92,input!$A:$BH,COLUMN(input!G$2),0)</f>
        <v>103.30092373205601</v>
      </c>
      <c r="I92" s="49">
        <f>VLOOKUP($A92,input!$A:$BH,COLUMN(input!K$2),0)</f>
        <v>86.457248658884126</v>
      </c>
      <c r="J92" s="49">
        <f>H92*'KI Local Authority Dropdown'!$I$6</f>
        <v>95.553354452151808</v>
      </c>
      <c r="K92" s="31">
        <v>0</v>
      </c>
      <c r="L92" s="53">
        <f>VLOOKUP($A92,input!$A:$BH,COLUMN(input!T$2),0)</f>
        <v>67.722177890184994</v>
      </c>
      <c r="M92" s="49">
        <f>VLOOKUP($A92,input!$A:$BH,COLUMN(input!X$2),0)</f>
        <v>0</v>
      </c>
      <c r="N92" s="53">
        <f>VLOOKUP($A92,input!$A:$BH,COLUMN(input!AB$2),0)</f>
        <v>0</v>
      </c>
      <c r="O92" s="53">
        <f>VLOOKUP($A92,input!$A:$BH,COLUMN(input!AF$2),0)</f>
        <v>0</v>
      </c>
      <c r="P92" s="62">
        <f>VLOOKUP($A92,input!$A:$BH,COLUMN(input!AJ$2),0)</f>
        <v>0</v>
      </c>
      <c r="Q92" s="53">
        <f>VLOOKUP($A92,input!$A:$BH,COLUMN(input!AN$2),0)</f>
        <v>103.30092373205601</v>
      </c>
      <c r="R92" s="49">
        <f>VLOOKUP($A92,input!$A:$BH,COLUMN(input!AR$2),0)</f>
        <v>0</v>
      </c>
      <c r="S92" s="53">
        <f>VLOOKUP($A92,input!$A:$BH,COLUMN(input!AV$2),0)</f>
        <v>0</v>
      </c>
      <c r="T92" s="53">
        <f>VLOOKUP($A92,input!$A:$BH,COLUMN(input!AZ$2),0)</f>
        <v>0</v>
      </c>
      <c r="U92" s="62">
        <f>VLOOKUP($A92,input!$A:$BH,COLUMN(input!BD$2),0)</f>
        <v>0</v>
      </c>
      <c r="V92" s="53">
        <f t="shared" si="10"/>
        <v>171.023101622241</v>
      </c>
      <c r="W92" s="49">
        <f t="shared" si="11"/>
        <v>0</v>
      </c>
      <c r="X92" s="53">
        <f t="shared" si="12"/>
        <v>0</v>
      </c>
      <c r="Y92" s="53">
        <f t="shared" si="13"/>
        <v>0</v>
      </c>
      <c r="Z92" s="62">
        <f t="shared" si="14"/>
        <v>0</v>
      </c>
    </row>
    <row r="93" spans="1:26" x14ac:dyDescent="0.3">
      <c r="A93" s="27" t="s">
        <v>192</v>
      </c>
      <c r="B93" s="27" t="s">
        <v>901</v>
      </c>
      <c r="C93" s="27" t="s">
        <v>806</v>
      </c>
      <c r="D93" s="30" t="s">
        <v>191</v>
      </c>
      <c r="E93" s="67">
        <f>VLOOKUP(C93,'KI Local Authority Dropdown'!$H$21:$I$31,2,0)</f>
        <v>0.4</v>
      </c>
      <c r="F93" s="49">
        <f t="shared" si="9"/>
        <v>2.269475686552</v>
      </c>
      <c r="G93" s="49">
        <f>VLOOKUP($A93,input!$A:$BH,COLUMN(input!C$2),0)</f>
        <v>0.73644802033400003</v>
      </c>
      <c r="H93" s="49">
        <f>VLOOKUP($A93,input!$A:$BH,COLUMN(input!G$2),0)</f>
        <v>1.533027666218</v>
      </c>
      <c r="I93" s="49">
        <f>VLOOKUP($A93,input!$A:$BH,COLUMN(input!K$2),0)</f>
        <v>-5.5058370789121334</v>
      </c>
      <c r="J93" s="49">
        <f>H93*'KI Local Authority Dropdown'!$I$6</f>
        <v>1.4180505912516501</v>
      </c>
      <c r="K93" s="31">
        <v>0.5</v>
      </c>
      <c r="L93" s="53">
        <f>VLOOKUP($A93,input!$A:$BH,COLUMN(input!T$2),0)</f>
        <v>0</v>
      </c>
      <c r="M93" s="49">
        <f>VLOOKUP($A93,input!$A:$BH,COLUMN(input!X$2),0)</f>
        <v>0.73644802033400003</v>
      </c>
      <c r="N93" s="53">
        <f>VLOOKUP($A93,input!$A:$BH,COLUMN(input!AB$2),0)</f>
        <v>0</v>
      </c>
      <c r="O93" s="53">
        <f>VLOOKUP($A93,input!$A:$BH,COLUMN(input!AF$2),0)</f>
        <v>0</v>
      </c>
      <c r="P93" s="62">
        <f>VLOOKUP($A93,input!$A:$BH,COLUMN(input!AJ$2),0)</f>
        <v>0</v>
      </c>
      <c r="Q93" s="53">
        <f>VLOOKUP($A93,input!$A:$BH,COLUMN(input!AN$2),0)</f>
        <v>0</v>
      </c>
      <c r="R93" s="49">
        <f>VLOOKUP($A93,input!$A:$BH,COLUMN(input!AR$2),0)</f>
        <v>1.533027666218</v>
      </c>
      <c r="S93" s="53">
        <f>VLOOKUP($A93,input!$A:$BH,COLUMN(input!AV$2),0)</f>
        <v>0</v>
      </c>
      <c r="T93" s="53">
        <f>VLOOKUP($A93,input!$A:$BH,COLUMN(input!AZ$2),0)</f>
        <v>0</v>
      </c>
      <c r="U93" s="62">
        <f>VLOOKUP($A93,input!$A:$BH,COLUMN(input!BD$2),0)</f>
        <v>0</v>
      </c>
      <c r="V93" s="53">
        <f t="shared" si="10"/>
        <v>0</v>
      </c>
      <c r="W93" s="49">
        <f t="shared" si="11"/>
        <v>2.269475686552</v>
      </c>
      <c r="X93" s="53">
        <f t="shared" si="12"/>
        <v>0</v>
      </c>
      <c r="Y93" s="53">
        <f t="shared" si="13"/>
        <v>0</v>
      </c>
      <c r="Z93" s="62">
        <f t="shared" si="14"/>
        <v>0</v>
      </c>
    </row>
    <row r="94" spans="1:26" x14ac:dyDescent="0.3">
      <c r="A94" s="27" t="s">
        <v>194</v>
      </c>
      <c r="B94" s="27" t="s">
        <v>902</v>
      </c>
      <c r="C94" s="27" t="s">
        <v>1248</v>
      </c>
      <c r="D94" s="30" t="s">
        <v>903</v>
      </c>
      <c r="E94" s="67">
        <f>VLOOKUP(C94,'KI Local Authority Dropdown'!$H$21:$I$31,2,0)</f>
        <v>0.01</v>
      </c>
      <c r="F94" s="49">
        <f t="shared" si="9"/>
        <v>15.510703306139</v>
      </c>
      <c r="G94" s="49">
        <f>VLOOKUP($A94,input!$A:$BH,COLUMN(input!C$2),0)</f>
        <v>7.2894594228490002</v>
      </c>
      <c r="H94" s="49">
        <f>VLOOKUP($A94,input!$A:$BH,COLUMN(input!G$2),0)</f>
        <v>8.2212438832900006</v>
      </c>
      <c r="I94" s="49">
        <f>VLOOKUP($A94,input!$A:$BH,COLUMN(input!K$2),0)</f>
        <v>5.5424778639322581</v>
      </c>
      <c r="J94" s="49">
        <f>H94*'KI Local Authority Dropdown'!$I$6</f>
        <v>7.6046505920432512</v>
      </c>
      <c r="K94" s="31">
        <v>0</v>
      </c>
      <c r="L94" s="53">
        <f>VLOOKUP($A94,input!$A:$BH,COLUMN(input!T$2),0)</f>
        <v>0</v>
      </c>
      <c r="M94" s="49">
        <f>VLOOKUP($A94,input!$A:$BH,COLUMN(input!X$2),0)</f>
        <v>0</v>
      </c>
      <c r="N94" s="53">
        <f>VLOOKUP($A94,input!$A:$BH,COLUMN(input!AB$2),0)</f>
        <v>7.2894594228490002</v>
      </c>
      <c r="O94" s="53">
        <f>VLOOKUP($A94,input!$A:$BH,COLUMN(input!AF$2),0)</f>
        <v>0</v>
      </c>
      <c r="P94" s="62">
        <f>VLOOKUP($A94,input!$A:$BH,COLUMN(input!AJ$2),0)</f>
        <v>0</v>
      </c>
      <c r="Q94" s="53">
        <f>VLOOKUP($A94,input!$A:$BH,COLUMN(input!AN$2),0)</f>
        <v>0</v>
      </c>
      <c r="R94" s="49">
        <f>VLOOKUP($A94,input!$A:$BH,COLUMN(input!AR$2),0)</f>
        <v>0</v>
      </c>
      <c r="S94" s="53">
        <f>VLOOKUP($A94,input!$A:$BH,COLUMN(input!AV$2),0)</f>
        <v>8.2212438832900006</v>
      </c>
      <c r="T94" s="53">
        <f>VLOOKUP($A94,input!$A:$BH,COLUMN(input!AZ$2),0)</f>
        <v>0</v>
      </c>
      <c r="U94" s="62">
        <f>VLOOKUP($A94,input!$A:$BH,COLUMN(input!BD$2),0)</f>
        <v>0</v>
      </c>
      <c r="V94" s="53">
        <f t="shared" si="10"/>
        <v>0</v>
      </c>
      <c r="W94" s="49">
        <f t="shared" si="11"/>
        <v>0</v>
      </c>
      <c r="X94" s="53">
        <f t="shared" si="12"/>
        <v>15.510703306139</v>
      </c>
      <c r="Y94" s="53">
        <f t="shared" si="13"/>
        <v>0</v>
      </c>
      <c r="Z94" s="62">
        <f t="shared" si="14"/>
        <v>0</v>
      </c>
    </row>
    <row r="95" spans="1:26" x14ac:dyDescent="0.3">
      <c r="A95" s="27" t="s">
        <v>196</v>
      </c>
      <c r="B95" s="27" t="s">
        <v>904</v>
      </c>
      <c r="C95" s="27" t="s">
        <v>1251</v>
      </c>
      <c r="D95" s="30" t="s">
        <v>195</v>
      </c>
      <c r="E95" s="67">
        <f>VLOOKUP(C95,'KI Local Authority Dropdown'!$H$21:$I$31,2,0)</f>
        <v>0.09</v>
      </c>
      <c r="F95" s="49">
        <f t="shared" si="9"/>
        <v>151.64424586041102</v>
      </c>
      <c r="G95" s="49">
        <f>VLOOKUP($A95,input!$A:$BH,COLUMN(input!C$2),0)</f>
        <v>57.699963364576</v>
      </c>
      <c r="H95" s="49">
        <f>VLOOKUP($A95,input!$A:$BH,COLUMN(input!G$2),0)</f>
        <v>93.944282495835012</v>
      </c>
      <c r="I95" s="49">
        <f>VLOOKUP($A95,input!$A:$BH,COLUMN(input!K$2),0)</f>
        <v>72.1094641672846</v>
      </c>
      <c r="J95" s="49">
        <f>H95*'KI Local Authority Dropdown'!$I$6</f>
        <v>86.898461308647384</v>
      </c>
      <c r="K95" s="31">
        <v>0</v>
      </c>
      <c r="L95" s="53">
        <f>VLOOKUP($A95,input!$A:$BH,COLUMN(input!T$2),0)</f>
        <v>57.699963364576</v>
      </c>
      <c r="M95" s="49">
        <f>VLOOKUP($A95,input!$A:$BH,COLUMN(input!X$2),0)</f>
        <v>0</v>
      </c>
      <c r="N95" s="53">
        <f>VLOOKUP($A95,input!$A:$BH,COLUMN(input!AB$2),0)</f>
        <v>0</v>
      </c>
      <c r="O95" s="53">
        <f>VLOOKUP($A95,input!$A:$BH,COLUMN(input!AF$2),0)</f>
        <v>0</v>
      </c>
      <c r="P95" s="62">
        <f>VLOOKUP($A95,input!$A:$BH,COLUMN(input!AJ$2),0)</f>
        <v>0</v>
      </c>
      <c r="Q95" s="53">
        <f>VLOOKUP($A95,input!$A:$BH,COLUMN(input!AN$2),0)</f>
        <v>93.944282495835012</v>
      </c>
      <c r="R95" s="49">
        <f>VLOOKUP($A95,input!$A:$BH,COLUMN(input!AR$2),0)</f>
        <v>0</v>
      </c>
      <c r="S95" s="53">
        <f>VLOOKUP($A95,input!$A:$BH,COLUMN(input!AV$2),0)</f>
        <v>0</v>
      </c>
      <c r="T95" s="53">
        <f>VLOOKUP($A95,input!$A:$BH,COLUMN(input!AZ$2),0)</f>
        <v>0</v>
      </c>
      <c r="U95" s="62">
        <f>VLOOKUP($A95,input!$A:$BH,COLUMN(input!BD$2),0)</f>
        <v>0</v>
      </c>
      <c r="V95" s="53">
        <f t="shared" si="10"/>
        <v>151.64424586041102</v>
      </c>
      <c r="W95" s="49">
        <f t="shared" si="11"/>
        <v>0</v>
      </c>
      <c r="X95" s="53">
        <f t="shared" si="12"/>
        <v>0</v>
      </c>
      <c r="Y95" s="53">
        <f t="shared" si="13"/>
        <v>0</v>
      </c>
      <c r="Z95" s="62">
        <f t="shared" si="14"/>
        <v>0</v>
      </c>
    </row>
    <row r="96" spans="1:26" x14ac:dyDescent="0.3">
      <c r="A96" s="27" t="s">
        <v>200</v>
      </c>
      <c r="B96" s="27" t="s">
        <v>905</v>
      </c>
      <c r="C96" s="27" t="s">
        <v>820</v>
      </c>
      <c r="D96" s="30" t="s">
        <v>199</v>
      </c>
      <c r="E96" s="67">
        <f>VLOOKUP(C96,'KI Local Authority Dropdown'!$H$21:$I$31,2,0)</f>
        <v>0.49</v>
      </c>
      <c r="F96" s="49">
        <f t="shared" si="9"/>
        <v>117.90078864485399</v>
      </c>
      <c r="G96" s="49">
        <f>VLOOKUP($A96,input!$A:$BH,COLUMN(input!C$2),0)</f>
        <v>48.011336793734998</v>
      </c>
      <c r="H96" s="49">
        <f>VLOOKUP($A96,input!$A:$BH,COLUMN(input!G$2),0)</f>
        <v>69.889451851118991</v>
      </c>
      <c r="I96" s="49">
        <f>VLOOKUP($A96,input!$A:$BH,COLUMN(input!K$2),0)</f>
        <v>27.196802014726394</v>
      </c>
      <c r="J96" s="49">
        <f>H96*'KI Local Authority Dropdown'!$I$6</f>
        <v>64.647742962285065</v>
      </c>
      <c r="K96" s="31">
        <v>0</v>
      </c>
      <c r="L96" s="53">
        <f>VLOOKUP($A96,input!$A:$BH,COLUMN(input!T$2),0)</f>
        <v>43.144910177857</v>
      </c>
      <c r="M96" s="49">
        <f>VLOOKUP($A96,input!$A:$BH,COLUMN(input!X$2),0)</f>
        <v>4.8664266158779999</v>
      </c>
      <c r="N96" s="53">
        <f>VLOOKUP($A96,input!$A:$BH,COLUMN(input!AB$2),0)</f>
        <v>0</v>
      </c>
      <c r="O96" s="53">
        <f>VLOOKUP($A96,input!$A:$BH,COLUMN(input!AF$2),0)</f>
        <v>0</v>
      </c>
      <c r="P96" s="62">
        <f>VLOOKUP($A96,input!$A:$BH,COLUMN(input!AJ$2),0)</f>
        <v>0</v>
      </c>
      <c r="Q96" s="53">
        <f>VLOOKUP($A96,input!$A:$BH,COLUMN(input!AN$2),0)</f>
        <v>60.414638406253005</v>
      </c>
      <c r="R96" s="49">
        <f>VLOOKUP($A96,input!$A:$BH,COLUMN(input!AR$2),0)</f>
        <v>9.4748134448659993</v>
      </c>
      <c r="S96" s="53">
        <f>VLOOKUP($A96,input!$A:$BH,COLUMN(input!AV$2),0)</f>
        <v>0</v>
      </c>
      <c r="T96" s="53">
        <f>VLOOKUP($A96,input!$A:$BH,COLUMN(input!AZ$2),0)</f>
        <v>0</v>
      </c>
      <c r="U96" s="62">
        <f>VLOOKUP($A96,input!$A:$BH,COLUMN(input!BD$2),0)</f>
        <v>0</v>
      </c>
      <c r="V96" s="53">
        <f t="shared" si="10"/>
        <v>103.55954858411</v>
      </c>
      <c r="W96" s="49">
        <f t="shared" si="11"/>
        <v>14.341240060743999</v>
      </c>
      <c r="X96" s="53">
        <f t="shared" si="12"/>
        <v>0</v>
      </c>
      <c r="Y96" s="53">
        <f t="shared" si="13"/>
        <v>0</v>
      </c>
      <c r="Z96" s="62">
        <f t="shared" si="14"/>
        <v>0</v>
      </c>
    </row>
    <row r="97" spans="1:26" x14ac:dyDescent="0.3">
      <c r="A97" s="27" t="s">
        <v>202</v>
      </c>
      <c r="B97" s="27" t="s">
        <v>906</v>
      </c>
      <c r="C97" s="27" t="s">
        <v>1251</v>
      </c>
      <c r="D97" s="30" t="s">
        <v>201</v>
      </c>
      <c r="E97" s="67">
        <f>VLOOKUP(C97,'KI Local Authority Dropdown'!$H$21:$I$31,2,0)</f>
        <v>0.09</v>
      </c>
      <c r="F97" s="49">
        <f t="shared" si="9"/>
        <v>56.143158331256004</v>
      </c>
      <c r="G97" s="49">
        <f>VLOOKUP($A97,input!$A:$BH,COLUMN(input!C$2),0)</f>
        <v>19.446216200458</v>
      </c>
      <c r="H97" s="49">
        <f>VLOOKUP($A97,input!$A:$BH,COLUMN(input!G$2),0)</f>
        <v>36.696942130798</v>
      </c>
      <c r="I97" s="49">
        <f>VLOOKUP($A97,input!$A:$BH,COLUMN(input!K$2),0)</f>
        <v>25.954890722781901</v>
      </c>
      <c r="J97" s="49">
        <f>H97*'KI Local Authority Dropdown'!$I$6</f>
        <v>33.944671470988155</v>
      </c>
      <c r="K97" s="31">
        <v>0</v>
      </c>
      <c r="L97" s="53">
        <f>VLOOKUP($A97,input!$A:$BH,COLUMN(input!T$2),0)</f>
        <v>19.446216200458</v>
      </c>
      <c r="M97" s="49">
        <f>VLOOKUP($A97,input!$A:$BH,COLUMN(input!X$2),0)</f>
        <v>0</v>
      </c>
      <c r="N97" s="53">
        <f>VLOOKUP($A97,input!$A:$BH,COLUMN(input!AB$2),0)</f>
        <v>0</v>
      </c>
      <c r="O97" s="53">
        <f>VLOOKUP($A97,input!$A:$BH,COLUMN(input!AF$2),0)</f>
        <v>0</v>
      </c>
      <c r="P97" s="62">
        <f>VLOOKUP($A97,input!$A:$BH,COLUMN(input!AJ$2),0)</f>
        <v>0</v>
      </c>
      <c r="Q97" s="53">
        <f>VLOOKUP($A97,input!$A:$BH,COLUMN(input!AN$2),0)</f>
        <v>36.696942130798</v>
      </c>
      <c r="R97" s="49">
        <f>VLOOKUP($A97,input!$A:$BH,COLUMN(input!AR$2),0)</f>
        <v>0</v>
      </c>
      <c r="S97" s="53">
        <f>VLOOKUP($A97,input!$A:$BH,COLUMN(input!AV$2),0)</f>
        <v>0</v>
      </c>
      <c r="T97" s="53">
        <f>VLOOKUP($A97,input!$A:$BH,COLUMN(input!AZ$2),0)</f>
        <v>0</v>
      </c>
      <c r="U97" s="62">
        <f>VLOOKUP($A97,input!$A:$BH,COLUMN(input!BD$2),0)</f>
        <v>0</v>
      </c>
      <c r="V97" s="53">
        <f t="shared" si="10"/>
        <v>56.143158331256004</v>
      </c>
      <c r="W97" s="49">
        <f t="shared" si="11"/>
        <v>0</v>
      </c>
      <c r="X97" s="53">
        <f t="shared" si="12"/>
        <v>0</v>
      </c>
      <c r="Y97" s="53">
        <f t="shared" si="13"/>
        <v>0</v>
      </c>
      <c r="Z97" s="62">
        <f t="shared" si="14"/>
        <v>0</v>
      </c>
    </row>
    <row r="98" spans="1:26" x14ac:dyDescent="0.3">
      <c r="A98" s="27" t="s">
        <v>206</v>
      </c>
      <c r="B98" s="27" t="s">
        <v>907</v>
      </c>
      <c r="C98" s="27" t="s">
        <v>806</v>
      </c>
      <c r="D98" s="30" t="s">
        <v>205</v>
      </c>
      <c r="E98" s="67">
        <f>VLOOKUP(C98,'KI Local Authority Dropdown'!$H$21:$I$31,2,0)</f>
        <v>0.4</v>
      </c>
      <c r="F98" s="49">
        <f t="shared" si="9"/>
        <v>5.148714602479</v>
      </c>
      <c r="G98" s="49">
        <f>VLOOKUP($A98,input!$A:$BH,COLUMN(input!C$2),0)</f>
        <v>1.7579458816090001</v>
      </c>
      <c r="H98" s="49">
        <f>VLOOKUP($A98,input!$A:$BH,COLUMN(input!G$2),0)</f>
        <v>3.3907687208699997</v>
      </c>
      <c r="I98" s="49">
        <f>VLOOKUP($A98,input!$A:$BH,COLUMN(input!K$2),0)</f>
        <v>-10.604536997372175</v>
      </c>
      <c r="J98" s="49">
        <f>H98*'KI Local Authority Dropdown'!$I$6</f>
        <v>3.1364610668047499</v>
      </c>
      <c r="K98" s="31">
        <v>0.5</v>
      </c>
      <c r="L98" s="53">
        <f>VLOOKUP($A98,input!$A:$BH,COLUMN(input!T$2),0)</f>
        <v>0</v>
      </c>
      <c r="M98" s="49">
        <f>VLOOKUP($A98,input!$A:$BH,COLUMN(input!X$2),0)</f>
        <v>1.7579458816090001</v>
      </c>
      <c r="N98" s="53">
        <f>VLOOKUP($A98,input!$A:$BH,COLUMN(input!AB$2),0)</f>
        <v>0</v>
      </c>
      <c r="O98" s="53">
        <f>VLOOKUP($A98,input!$A:$BH,COLUMN(input!AF$2),0)</f>
        <v>0</v>
      </c>
      <c r="P98" s="62">
        <f>VLOOKUP($A98,input!$A:$BH,COLUMN(input!AJ$2),0)</f>
        <v>0</v>
      </c>
      <c r="Q98" s="53">
        <f>VLOOKUP($A98,input!$A:$BH,COLUMN(input!AN$2),0)</f>
        <v>0</v>
      </c>
      <c r="R98" s="49">
        <f>VLOOKUP($A98,input!$A:$BH,COLUMN(input!AR$2),0)</f>
        <v>3.3907687208699997</v>
      </c>
      <c r="S98" s="53">
        <f>VLOOKUP($A98,input!$A:$BH,COLUMN(input!AV$2),0)</f>
        <v>0</v>
      </c>
      <c r="T98" s="53">
        <f>VLOOKUP($A98,input!$A:$BH,COLUMN(input!AZ$2),0)</f>
        <v>0</v>
      </c>
      <c r="U98" s="62">
        <f>VLOOKUP($A98,input!$A:$BH,COLUMN(input!BD$2),0)</f>
        <v>0</v>
      </c>
      <c r="V98" s="53">
        <f t="shared" si="10"/>
        <v>0</v>
      </c>
      <c r="W98" s="49">
        <f t="shared" si="11"/>
        <v>5.148714602479</v>
      </c>
      <c r="X98" s="53">
        <f t="shared" si="12"/>
        <v>0</v>
      </c>
      <c r="Y98" s="53">
        <f t="shared" si="13"/>
        <v>0</v>
      </c>
      <c r="Z98" s="62">
        <f t="shared" si="14"/>
        <v>0</v>
      </c>
    </row>
    <row r="99" spans="1:26" x14ac:dyDescent="0.3">
      <c r="A99" s="27" t="s">
        <v>208</v>
      </c>
      <c r="B99" s="27" t="s">
        <v>908</v>
      </c>
      <c r="C99" s="27" t="s">
        <v>820</v>
      </c>
      <c r="D99" s="30" t="s">
        <v>207</v>
      </c>
      <c r="E99" s="67">
        <f>VLOOKUP(C99,'KI Local Authority Dropdown'!$H$21:$I$31,2,0)</f>
        <v>0.49</v>
      </c>
      <c r="F99" s="49">
        <f t="shared" si="9"/>
        <v>107.949924636848</v>
      </c>
      <c r="G99" s="49">
        <f>VLOOKUP($A99,input!$A:$BH,COLUMN(input!C$2),0)</f>
        <v>44.915198367683999</v>
      </c>
      <c r="H99" s="49">
        <f>VLOOKUP($A99,input!$A:$BH,COLUMN(input!G$2),0)</f>
        <v>63.034726269163997</v>
      </c>
      <c r="I99" s="49">
        <f>VLOOKUP($A99,input!$A:$BH,COLUMN(input!K$2),0)</f>
        <v>15.296855160050935</v>
      </c>
      <c r="J99" s="49">
        <f>H99*'KI Local Authority Dropdown'!$I$6</f>
        <v>58.307121798976702</v>
      </c>
      <c r="K99" s="31">
        <v>0</v>
      </c>
      <c r="L99" s="53">
        <f>VLOOKUP($A99,input!$A:$BH,COLUMN(input!T$2),0)</f>
        <v>40.398715344494995</v>
      </c>
      <c r="M99" s="49">
        <f>VLOOKUP($A99,input!$A:$BH,COLUMN(input!X$2),0)</f>
        <v>4.5164830231890001</v>
      </c>
      <c r="N99" s="53">
        <f>VLOOKUP($A99,input!$A:$BH,COLUMN(input!AB$2),0)</f>
        <v>0</v>
      </c>
      <c r="O99" s="53">
        <f>VLOOKUP($A99,input!$A:$BH,COLUMN(input!AF$2),0)</f>
        <v>0</v>
      </c>
      <c r="P99" s="62">
        <f>VLOOKUP($A99,input!$A:$BH,COLUMN(input!AJ$2),0)</f>
        <v>0</v>
      </c>
      <c r="Q99" s="53">
        <f>VLOOKUP($A99,input!$A:$BH,COLUMN(input!AN$2),0)</f>
        <v>54.612317932309999</v>
      </c>
      <c r="R99" s="49">
        <f>VLOOKUP($A99,input!$A:$BH,COLUMN(input!AR$2),0)</f>
        <v>8.4224083368539997</v>
      </c>
      <c r="S99" s="53">
        <f>VLOOKUP($A99,input!$A:$BH,COLUMN(input!AV$2),0)</f>
        <v>0</v>
      </c>
      <c r="T99" s="53">
        <f>VLOOKUP($A99,input!$A:$BH,COLUMN(input!AZ$2),0)</f>
        <v>0</v>
      </c>
      <c r="U99" s="62">
        <f>VLOOKUP($A99,input!$A:$BH,COLUMN(input!BD$2),0)</f>
        <v>0</v>
      </c>
      <c r="V99" s="53">
        <f t="shared" si="10"/>
        <v>95.011033276804994</v>
      </c>
      <c r="W99" s="49">
        <f t="shared" si="11"/>
        <v>12.938891360043</v>
      </c>
      <c r="X99" s="53">
        <f t="shared" si="12"/>
        <v>0</v>
      </c>
      <c r="Y99" s="53">
        <f t="shared" si="13"/>
        <v>0</v>
      </c>
      <c r="Z99" s="62">
        <f t="shared" si="14"/>
        <v>0</v>
      </c>
    </row>
    <row r="100" spans="1:26" x14ac:dyDescent="0.3">
      <c r="A100" s="27" t="s">
        <v>210</v>
      </c>
      <c r="B100" s="27" t="s">
        <v>909</v>
      </c>
      <c r="C100" s="27" t="s">
        <v>1250</v>
      </c>
      <c r="D100" s="30" t="s">
        <v>209</v>
      </c>
      <c r="E100" s="67">
        <f>VLOOKUP(C100,'KI Local Authority Dropdown'!$H$21:$I$31,2,0)</f>
        <v>0.49</v>
      </c>
      <c r="F100" s="49">
        <f t="shared" si="9"/>
        <v>193.64733022973797</v>
      </c>
      <c r="G100" s="49">
        <f>VLOOKUP($A100,input!$A:$BH,COLUMN(input!C$2),0)</f>
        <v>77.143474192476987</v>
      </c>
      <c r="H100" s="49">
        <f>VLOOKUP($A100,input!$A:$BH,COLUMN(input!G$2),0)</f>
        <v>116.50385603726099</v>
      </c>
      <c r="I100" s="49">
        <f>VLOOKUP($A100,input!$A:$BH,COLUMN(input!K$2),0)</f>
        <v>60.995376209908699</v>
      </c>
      <c r="J100" s="49">
        <f>H100*'KI Local Authority Dropdown'!$I$6</f>
        <v>107.76606683446641</v>
      </c>
      <c r="K100" s="31">
        <v>0</v>
      </c>
      <c r="L100" s="53">
        <f>VLOOKUP($A100,input!$A:$BH,COLUMN(input!T$2),0)</f>
        <v>69.006065181384997</v>
      </c>
      <c r="M100" s="49">
        <f>VLOOKUP($A100,input!$A:$BH,COLUMN(input!X$2),0)</f>
        <v>8.1374090110920001</v>
      </c>
      <c r="N100" s="53">
        <f>VLOOKUP($A100,input!$A:$BH,COLUMN(input!AB$2),0)</f>
        <v>0</v>
      </c>
      <c r="O100" s="53">
        <f>VLOOKUP($A100,input!$A:$BH,COLUMN(input!AF$2),0)</f>
        <v>0</v>
      </c>
      <c r="P100" s="62">
        <f>VLOOKUP($A100,input!$A:$BH,COLUMN(input!AJ$2),0)</f>
        <v>0</v>
      </c>
      <c r="Q100" s="53">
        <f>VLOOKUP($A100,input!$A:$BH,COLUMN(input!AN$2),0)</f>
        <v>100.45324900086699</v>
      </c>
      <c r="R100" s="49">
        <f>VLOOKUP($A100,input!$A:$BH,COLUMN(input!AR$2),0)</f>
        <v>16.050607036393998</v>
      </c>
      <c r="S100" s="53">
        <f>VLOOKUP($A100,input!$A:$BH,COLUMN(input!AV$2),0)</f>
        <v>0</v>
      </c>
      <c r="T100" s="53">
        <f>VLOOKUP($A100,input!$A:$BH,COLUMN(input!AZ$2),0)</f>
        <v>0</v>
      </c>
      <c r="U100" s="62">
        <f>VLOOKUP($A100,input!$A:$BH,COLUMN(input!BD$2),0)</f>
        <v>0</v>
      </c>
      <c r="V100" s="53">
        <f t="shared" si="10"/>
        <v>169.459314182252</v>
      </c>
      <c r="W100" s="49">
        <f t="shared" si="11"/>
        <v>24.188016047485998</v>
      </c>
      <c r="X100" s="53">
        <f t="shared" si="12"/>
        <v>0</v>
      </c>
      <c r="Y100" s="53">
        <f t="shared" si="13"/>
        <v>0</v>
      </c>
      <c r="Z100" s="62">
        <f t="shared" si="14"/>
        <v>0</v>
      </c>
    </row>
    <row r="101" spans="1:26" x14ac:dyDescent="0.3">
      <c r="A101" s="27" t="s">
        <v>212</v>
      </c>
      <c r="B101" s="27" t="s">
        <v>910</v>
      </c>
      <c r="C101" s="27" t="s">
        <v>1248</v>
      </c>
      <c r="D101" s="30" t="s">
        <v>911</v>
      </c>
      <c r="E101" s="67">
        <f>VLOOKUP(C101,'KI Local Authority Dropdown'!$H$21:$I$31,2,0)</f>
        <v>0.01</v>
      </c>
      <c r="F101" s="49">
        <f t="shared" si="9"/>
        <v>12.332139905843999</v>
      </c>
      <c r="G101" s="49">
        <f>VLOOKUP($A101,input!$A:$BH,COLUMN(input!C$2),0)</f>
        <v>5.8133193386779993</v>
      </c>
      <c r="H101" s="49">
        <f>VLOOKUP($A101,input!$A:$BH,COLUMN(input!G$2),0)</f>
        <v>6.5188205671659993</v>
      </c>
      <c r="I101" s="49">
        <f>VLOOKUP($A101,input!$A:$BH,COLUMN(input!K$2),0)</f>
        <v>5.0400406259758501</v>
      </c>
      <c r="J101" s="49">
        <f>H101*'KI Local Authority Dropdown'!$I$6</f>
        <v>6.0299090246285498</v>
      </c>
      <c r="K101" s="31">
        <v>0</v>
      </c>
      <c r="L101" s="53">
        <f>VLOOKUP($A101,input!$A:$BH,COLUMN(input!T$2),0)</f>
        <v>0</v>
      </c>
      <c r="M101" s="49">
        <f>VLOOKUP($A101,input!$A:$BH,COLUMN(input!X$2),0)</f>
        <v>0</v>
      </c>
      <c r="N101" s="53">
        <f>VLOOKUP($A101,input!$A:$BH,COLUMN(input!AB$2),0)</f>
        <v>5.8133193386779993</v>
      </c>
      <c r="O101" s="53">
        <f>VLOOKUP($A101,input!$A:$BH,COLUMN(input!AF$2),0)</f>
        <v>0</v>
      </c>
      <c r="P101" s="62">
        <f>VLOOKUP($A101,input!$A:$BH,COLUMN(input!AJ$2),0)</f>
        <v>0</v>
      </c>
      <c r="Q101" s="53">
        <f>VLOOKUP($A101,input!$A:$BH,COLUMN(input!AN$2),0)</f>
        <v>0</v>
      </c>
      <c r="R101" s="49">
        <f>VLOOKUP($A101,input!$A:$BH,COLUMN(input!AR$2),0)</f>
        <v>0</v>
      </c>
      <c r="S101" s="53">
        <f>VLOOKUP($A101,input!$A:$BH,COLUMN(input!AV$2),0)</f>
        <v>6.5188205671659993</v>
      </c>
      <c r="T101" s="53">
        <f>VLOOKUP($A101,input!$A:$BH,COLUMN(input!AZ$2),0)</f>
        <v>0</v>
      </c>
      <c r="U101" s="62">
        <f>VLOOKUP($A101,input!$A:$BH,COLUMN(input!BD$2),0)</f>
        <v>0</v>
      </c>
      <c r="V101" s="53">
        <f t="shared" si="10"/>
        <v>0</v>
      </c>
      <c r="W101" s="49">
        <f t="shared" si="11"/>
        <v>0</v>
      </c>
      <c r="X101" s="53">
        <f t="shared" si="12"/>
        <v>12.332139905843999</v>
      </c>
      <c r="Y101" s="53">
        <f t="shared" si="13"/>
        <v>0</v>
      </c>
      <c r="Z101" s="62">
        <f t="shared" si="14"/>
        <v>0</v>
      </c>
    </row>
    <row r="102" spans="1:26" x14ac:dyDescent="0.3">
      <c r="A102" s="27" t="s">
        <v>214</v>
      </c>
      <c r="B102" s="27" t="s">
        <v>912</v>
      </c>
      <c r="C102" s="27" t="s">
        <v>1249</v>
      </c>
      <c r="D102" s="30" t="s">
        <v>213</v>
      </c>
      <c r="E102" s="67">
        <f>VLOOKUP(C102,'KI Local Authority Dropdown'!$H$21:$I$31,2,0)</f>
        <v>0.3</v>
      </c>
      <c r="F102" s="49">
        <f t="shared" si="9"/>
        <v>118.936266805202</v>
      </c>
      <c r="G102" s="49">
        <f>VLOOKUP($A102,input!$A:$BH,COLUMN(input!C$2),0)</f>
        <v>48.371072928998004</v>
      </c>
      <c r="H102" s="49">
        <f>VLOOKUP($A102,input!$A:$BH,COLUMN(input!G$2),0)</f>
        <v>70.565193876203992</v>
      </c>
      <c r="I102" s="49">
        <f>VLOOKUP($A102,input!$A:$BH,COLUMN(input!K$2),0)</f>
        <v>29.508852467842825</v>
      </c>
      <c r="J102" s="49">
        <f>H102*'KI Local Authority Dropdown'!$I$6</f>
        <v>65.272804335488701</v>
      </c>
      <c r="K102" s="31">
        <v>0</v>
      </c>
      <c r="L102" s="53">
        <f>VLOOKUP($A102,input!$A:$BH,COLUMN(input!T$2),0)</f>
        <v>39.899120298159005</v>
      </c>
      <c r="M102" s="49">
        <f>VLOOKUP($A102,input!$A:$BH,COLUMN(input!X$2),0)</f>
        <v>8.4719526308389987</v>
      </c>
      <c r="N102" s="53">
        <f>VLOOKUP($A102,input!$A:$BH,COLUMN(input!AB$2),0)</f>
        <v>0</v>
      </c>
      <c r="O102" s="53">
        <f>VLOOKUP($A102,input!$A:$BH,COLUMN(input!AF$2),0)</f>
        <v>0</v>
      </c>
      <c r="P102" s="62">
        <f>VLOOKUP($A102,input!$A:$BH,COLUMN(input!AJ$2),0)</f>
        <v>0</v>
      </c>
      <c r="Q102" s="53">
        <f>VLOOKUP($A102,input!$A:$BH,COLUMN(input!AN$2),0)</f>
        <v>54.993259089158002</v>
      </c>
      <c r="R102" s="49">
        <f>VLOOKUP($A102,input!$A:$BH,COLUMN(input!AR$2),0)</f>
        <v>15.571934787046001</v>
      </c>
      <c r="S102" s="53">
        <f>VLOOKUP($A102,input!$A:$BH,COLUMN(input!AV$2),0)</f>
        <v>0</v>
      </c>
      <c r="T102" s="53">
        <f>VLOOKUP($A102,input!$A:$BH,COLUMN(input!AZ$2),0)</f>
        <v>0</v>
      </c>
      <c r="U102" s="62">
        <f>VLOOKUP($A102,input!$A:$BH,COLUMN(input!BD$2),0)</f>
        <v>0</v>
      </c>
      <c r="V102" s="53">
        <f t="shared" si="10"/>
        <v>94.892379387317007</v>
      </c>
      <c r="W102" s="49">
        <f t="shared" si="11"/>
        <v>24.043887417884999</v>
      </c>
      <c r="X102" s="53">
        <f t="shared" si="12"/>
        <v>0</v>
      </c>
      <c r="Y102" s="53">
        <f t="shared" si="13"/>
        <v>0</v>
      </c>
      <c r="Z102" s="62">
        <f t="shared" si="14"/>
        <v>0</v>
      </c>
    </row>
    <row r="103" spans="1:26" x14ac:dyDescent="0.3">
      <c r="A103" s="27" t="s">
        <v>216</v>
      </c>
      <c r="B103" s="27" t="s">
        <v>913</v>
      </c>
      <c r="C103" s="27" t="s">
        <v>806</v>
      </c>
      <c r="D103" s="30" t="s">
        <v>215</v>
      </c>
      <c r="E103" s="67">
        <f>VLOOKUP(C103,'KI Local Authority Dropdown'!$H$21:$I$31,2,0)</f>
        <v>0.4</v>
      </c>
      <c r="F103" s="49">
        <f t="shared" si="9"/>
        <v>3.4058510459270002</v>
      </c>
      <c r="G103" s="49">
        <f>VLOOKUP($A103,input!$A:$BH,COLUMN(input!C$2),0)</f>
        <v>1.1489163400469999</v>
      </c>
      <c r="H103" s="49">
        <f>VLOOKUP($A103,input!$A:$BH,COLUMN(input!G$2),0)</f>
        <v>2.25693470588</v>
      </c>
      <c r="I103" s="49">
        <f>VLOOKUP($A103,input!$A:$BH,COLUMN(input!K$2),0)</f>
        <v>-4.7827552248154257</v>
      </c>
      <c r="J103" s="49">
        <f>H103*'KI Local Authority Dropdown'!$I$6</f>
        <v>2.0876646029390002</v>
      </c>
      <c r="K103" s="31">
        <v>0.5</v>
      </c>
      <c r="L103" s="53">
        <f>VLOOKUP($A103,input!$A:$BH,COLUMN(input!T$2),0)</f>
        <v>0</v>
      </c>
      <c r="M103" s="49">
        <f>VLOOKUP($A103,input!$A:$BH,COLUMN(input!X$2),0)</f>
        <v>1.1489163400469999</v>
      </c>
      <c r="N103" s="53">
        <f>VLOOKUP($A103,input!$A:$BH,COLUMN(input!AB$2),0)</f>
        <v>0</v>
      </c>
      <c r="O103" s="53">
        <f>VLOOKUP($A103,input!$A:$BH,COLUMN(input!AF$2),0)</f>
        <v>0</v>
      </c>
      <c r="P103" s="62">
        <f>VLOOKUP($A103,input!$A:$BH,COLUMN(input!AJ$2),0)</f>
        <v>0</v>
      </c>
      <c r="Q103" s="53">
        <f>VLOOKUP($A103,input!$A:$BH,COLUMN(input!AN$2),0)</f>
        <v>0</v>
      </c>
      <c r="R103" s="49">
        <f>VLOOKUP($A103,input!$A:$BH,COLUMN(input!AR$2),0)</f>
        <v>2.25693470588</v>
      </c>
      <c r="S103" s="53">
        <f>VLOOKUP($A103,input!$A:$BH,COLUMN(input!AV$2),0)</f>
        <v>0</v>
      </c>
      <c r="T103" s="53">
        <f>VLOOKUP($A103,input!$A:$BH,COLUMN(input!AZ$2),0)</f>
        <v>0</v>
      </c>
      <c r="U103" s="62">
        <f>VLOOKUP($A103,input!$A:$BH,COLUMN(input!BD$2),0)</f>
        <v>0</v>
      </c>
      <c r="V103" s="53">
        <f t="shared" si="10"/>
        <v>0</v>
      </c>
      <c r="W103" s="49">
        <f t="shared" si="11"/>
        <v>3.4058510459270002</v>
      </c>
      <c r="X103" s="53">
        <f t="shared" si="12"/>
        <v>0</v>
      </c>
      <c r="Y103" s="53">
        <f t="shared" si="13"/>
        <v>0</v>
      </c>
      <c r="Z103" s="62">
        <f t="shared" si="14"/>
        <v>0</v>
      </c>
    </row>
    <row r="104" spans="1:26" x14ac:dyDescent="0.3">
      <c r="A104" s="27" t="s">
        <v>218</v>
      </c>
      <c r="B104" s="27" t="s">
        <v>914</v>
      </c>
      <c r="C104" s="27" t="s">
        <v>806</v>
      </c>
      <c r="D104" s="30" t="s">
        <v>217</v>
      </c>
      <c r="E104" s="67">
        <f>VLOOKUP(C104,'KI Local Authority Dropdown'!$H$21:$I$31,2,0)</f>
        <v>0.4</v>
      </c>
      <c r="F104" s="49">
        <f t="shared" si="9"/>
        <v>3.6438740176859996</v>
      </c>
      <c r="G104" s="49">
        <f>VLOOKUP($A104,input!$A:$BH,COLUMN(input!C$2),0)</f>
        <v>1.2027907657669998</v>
      </c>
      <c r="H104" s="49">
        <f>VLOOKUP($A104,input!$A:$BH,COLUMN(input!G$2),0)</f>
        <v>2.4410832519189998</v>
      </c>
      <c r="I104" s="49">
        <f>VLOOKUP($A104,input!$A:$BH,COLUMN(input!K$2),0)</f>
        <v>-10.424873420222525</v>
      </c>
      <c r="J104" s="49">
        <f>H104*'KI Local Authority Dropdown'!$I$6</f>
        <v>2.2580020080250751</v>
      </c>
      <c r="K104" s="31">
        <v>0.5</v>
      </c>
      <c r="L104" s="53">
        <f>VLOOKUP($A104,input!$A:$BH,COLUMN(input!T$2),0)</f>
        <v>0</v>
      </c>
      <c r="M104" s="49">
        <f>VLOOKUP($A104,input!$A:$BH,COLUMN(input!X$2),0)</f>
        <v>1.2027907657669998</v>
      </c>
      <c r="N104" s="53">
        <f>VLOOKUP($A104,input!$A:$BH,COLUMN(input!AB$2),0)</f>
        <v>0</v>
      </c>
      <c r="O104" s="53">
        <f>VLOOKUP($A104,input!$A:$BH,COLUMN(input!AF$2),0)</f>
        <v>0</v>
      </c>
      <c r="P104" s="62">
        <f>VLOOKUP($A104,input!$A:$BH,COLUMN(input!AJ$2),0)</f>
        <v>0</v>
      </c>
      <c r="Q104" s="53">
        <f>VLOOKUP($A104,input!$A:$BH,COLUMN(input!AN$2),0)</f>
        <v>0</v>
      </c>
      <c r="R104" s="49">
        <f>VLOOKUP($A104,input!$A:$BH,COLUMN(input!AR$2),0)</f>
        <v>2.4410832519189998</v>
      </c>
      <c r="S104" s="53">
        <f>VLOOKUP($A104,input!$A:$BH,COLUMN(input!AV$2),0)</f>
        <v>0</v>
      </c>
      <c r="T104" s="53">
        <f>VLOOKUP($A104,input!$A:$BH,COLUMN(input!AZ$2),0)</f>
        <v>0</v>
      </c>
      <c r="U104" s="62">
        <f>VLOOKUP($A104,input!$A:$BH,COLUMN(input!BD$2),0)</f>
        <v>0</v>
      </c>
      <c r="V104" s="53">
        <f t="shared" si="10"/>
        <v>0</v>
      </c>
      <c r="W104" s="49">
        <f t="shared" si="11"/>
        <v>3.6438740176859996</v>
      </c>
      <c r="X104" s="53">
        <f t="shared" si="12"/>
        <v>0</v>
      </c>
      <c r="Y104" s="53">
        <f t="shared" si="13"/>
        <v>0</v>
      </c>
      <c r="Z104" s="62">
        <f t="shared" si="14"/>
        <v>0</v>
      </c>
    </row>
    <row r="105" spans="1:26" x14ac:dyDescent="0.3">
      <c r="A105" s="27" t="s">
        <v>220</v>
      </c>
      <c r="B105" s="27" t="s">
        <v>915</v>
      </c>
      <c r="C105" s="27" t="s">
        <v>806</v>
      </c>
      <c r="D105" s="30" t="s">
        <v>219</v>
      </c>
      <c r="E105" s="67">
        <f>VLOOKUP(C105,'KI Local Authority Dropdown'!$H$21:$I$31,2,0)</f>
        <v>0.4</v>
      </c>
      <c r="F105" s="49">
        <f t="shared" si="9"/>
        <v>1.526947465741</v>
      </c>
      <c r="G105" s="49">
        <f>VLOOKUP($A105,input!$A:$BH,COLUMN(input!C$2),0)</f>
        <v>0.26286367194999999</v>
      </c>
      <c r="H105" s="49">
        <f>VLOOKUP($A105,input!$A:$BH,COLUMN(input!G$2),0)</f>
        <v>1.2640837937910001</v>
      </c>
      <c r="I105" s="49">
        <f>VLOOKUP($A105,input!$A:$BH,COLUMN(input!K$2),0)</f>
        <v>-7.4492438480653416</v>
      </c>
      <c r="J105" s="49">
        <f>H105*'KI Local Authority Dropdown'!$I$6</f>
        <v>1.1692775092566752</v>
      </c>
      <c r="K105" s="31">
        <v>0.5</v>
      </c>
      <c r="L105" s="53">
        <f>VLOOKUP($A105,input!$A:$BH,COLUMN(input!T$2),0)</f>
        <v>0</v>
      </c>
      <c r="M105" s="49">
        <f>VLOOKUP($A105,input!$A:$BH,COLUMN(input!X$2),0)</f>
        <v>0.26286367194999999</v>
      </c>
      <c r="N105" s="53">
        <f>VLOOKUP($A105,input!$A:$BH,COLUMN(input!AB$2),0)</f>
        <v>0</v>
      </c>
      <c r="O105" s="53">
        <f>VLOOKUP($A105,input!$A:$BH,COLUMN(input!AF$2),0)</f>
        <v>0</v>
      </c>
      <c r="P105" s="62">
        <f>VLOOKUP($A105,input!$A:$BH,COLUMN(input!AJ$2),0)</f>
        <v>0</v>
      </c>
      <c r="Q105" s="53">
        <f>VLOOKUP($A105,input!$A:$BH,COLUMN(input!AN$2),0)</f>
        <v>0</v>
      </c>
      <c r="R105" s="49">
        <f>VLOOKUP($A105,input!$A:$BH,COLUMN(input!AR$2),0)</f>
        <v>1.2640837937910001</v>
      </c>
      <c r="S105" s="53">
        <f>VLOOKUP($A105,input!$A:$BH,COLUMN(input!AV$2),0)</f>
        <v>0</v>
      </c>
      <c r="T105" s="53">
        <f>VLOOKUP($A105,input!$A:$BH,COLUMN(input!AZ$2),0)</f>
        <v>0</v>
      </c>
      <c r="U105" s="62">
        <f>VLOOKUP($A105,input!$A:$BH,COLUMN(input!BD$2),0)</f>
        <v>0</v>
      </c>
      <c r="V105" s="53">
        <f t="shared" si="10"/>
        <v>0</v>
      </c>
      <c r="W105" s="49">
        <f t="shared" si="11"/>
        <v>1.526947465741</v>
      </c>
      <c r="X105" s="53">
        <f t="shared" si="12"/>
        <v>0</v>
      </c>
      <c r="Y105" s="53">
        <f t="shared" si="13"/>
        <v>0</v>
      </c>
      <c r="Z105" s="62">
        <f t="shared" si="14"/>
        <v>0</v>
      </c>
    </row>
    <row r="106" spans="1:26" x14ac:dyDescent="0.3">
      <c r="A106" s="27" t="s">
        <v>222</v>
      </c>
      <c r="B106" s="27" t="s">
        <v>916</v>
      </c>
      <c r="C106" s="27" t="s">
        <v>806</v>
      </c>
      <c r="D106" s="30" t="s">
        <v>221</v>
      </c>
      <c r="E106" s="67">
        <f>VLOOKUP(C106,'KI Local Authority Dropdown'!$H$21:$I$31,2,0)</f>
        <v>0.4</v>
      </c>
      <c r="F106" s="49">
        <f t="shared" si="9"/>
        <v>2.4686039407379998</v>
      </c>
      <c r="G106" s="49">
        <f>VLOOKUP($A106,input!$A:$BH,COLUMN(input!C$2),0)</f>
        <v>0.73367209117799992</v>
      </c>
      <c r="H106" s="49">
        <f>VLOOKUP($A106,input!$A:$BH,COLUMN(input!G$2),0)</f>
        <v>1.7349318495599999</v>
      </c>
      <c r="I106" s="49">
        <f>VLOOKUP($A106,input!$A:$BH,COLUMN(input!K$2),0)</f>
        <v>-9.84123420179845</v>
      </c>
      <c r="J106" s="49">
        <f>H106*'KI Local Authority Dropdown'!$I$6</f>
        <v>1.604811960843</v>
      </c>
      <c r="K106" s="31">
        <v>0.5</v>
      </c>
      <c r="L106" s="53">
        <f>VLOOKUP($A106,input!$A:$BH,COLUMN(input!T$2),0)</f>
        <v>0</v>
      </c>
      <c r="M106" s="49">
        <f>VLOOKUP($A106,input!$A:$BH,COLUMN(input!X$2),0)</f>
        <v>0.73367209117799992</v>
      </c>
      <c r="N106" s="53">
        <f>VLOOKUP($A106,input!$A:$BH,COLUMN(input!AB$2),0)</f>
        <v>0</v>
      </c>
      <c r="O106" s="53">
        <f>VLOOKUP($A106,input!$A:$BH,COLUMN(input!AF$2),0)</f>
        <v>0</v>
      </c>
      <c r="P106" s="62">
        <f>VLOOKUP($A106,input!$A:$BH,COLUMN(input!AJ$2),0)</f>
        <v>0</v>
      </c>
      <c r="Q106" s="53">
        <f>VLOOKUP($A106,input!$A:$BH,COLUMN(input!AN$2),0)</f>
        <v>0</v>
      </c>
      <c r="R106" s="49">
        <f>VLOOKUP($A106,input!$A:$BH,COLUMN(input!AR$2),0)</f>
        <v>1.7349318495599999</v>
      </c>
      <c r="S106" s="53">
        <f>VLOOKUP($A106,input!$A:$BH,COLUMN(input!AV$2),0)</f>
        <v>0</v>
      </c>
      <c r="T106" s="53">
        <f>VLOOKUP($A106,input!$A:$BH,COLUMN(input!AZ$2),0)</f>
        <v>0</v>
      </c>
      <c r="U106" s="62">
        <f>VLOOKUP($A106,input!$A:$BH,COLUMN(input!BD$2),0)</f>
        <v>0</v>
      </c>
      <c r="V106" s="53">
        <f t="shared" si="10"/>
        <v>0</v>
      </c>
      <c r="W106" s="49">
        <f t="shared" si="11"/>
        <v>2.4686039407379998</v>
      </c>
      <c r="X106" s="53">
        <f t="shared" si="12"/>
        <v>0</v>
      </c>
      <c r="Y106" s="53">
        <f t="shared" si="13"/>
        <v>0</v>
      </c>
      <c r="Z106" s="62">
        <f t="shared" si="14"/>
        <v>0</v>
      </c>
    </row>
    <row r="107" spans="1:26" x14ac:dyDescent="0.3">
      <c r="A107" s="27" t="s">
        <v>224</v>
      </c>
      <c r="B107" s="27" t="s">
        <v>917</v>
      </c>
      <c r="C107" s="27" t="s">
        <v>806</v>
      </c>
      <c r="D107" s="30" t="s">
        <v>223</v>
      </c>
      <c r="E107" s="67">
        <f>VLOOKUP(C107,'KI Local Authority Dropdown'!$H$21:$I$31,2,0)</f>
        <v>0.4</v>
      </c>
      <c r="F107" s="49">
        <f t="shared" si="9"/>
        <v>3.6343316417040001</v>
      </c>
      <c r="G107" s="49">
        <f>VLOOKUP($A107,input!$A:$BH,COLUMN(input!C$2),0)</f>
        <v>1.144559217791</v>
      </c>
      <c r="H107" s="49">
        <f>VLOOKUP($A107,input!$A:$BH,COLUMN(input!G$2),0)</f>
        <v>2.4897724239130001</v>
      </c>
      <c r="I107" s="49">
        <f>VLOOKUP($A107,input!$A:$BH,COLUMN(input!K$2),0)</f>
        <v>-15.575996136530776</v>
      </c>
      <c r="J107" s="49">
        <f>H107*'KI Local Authority Dropdown'!$I$6</f>
        <v>2.3030394921195252</v>
      </c>
      <c r="K107" s="31">
        <v>0.5</v>
      </c>
      <c r="L107" s="53">
        <f>VLOOKUP($A107,input!$A:$BH,COLUMN(input!T$2),0)</f>
        <v>0</v>
      </c>
      <c r="M107" s="49">
        <f>VLOOKUP($A107,input!$A:$BH,COLUMN(input!X$2),0)</f>
        <v>1.144559217791</v>
      </c>
      <c r="N107" s="53">
        <f>VLOOKUP($A107,input!$A:$BH,COLUMN(input!AB$2),0)</f>
        <v>0</v>
      </c>
      <c r="O107" s="53">
        <f>VLOOKUP($A107,input!$A:$BH,COLUMN(input!AF$2),0)</f>
        <v>0</v>
      </c>
      <c r="P107" s="62">
        <f>VLOOKUP($A107,input!$A:$BH,COLUMN(input!AJ$2),0)</f>
        <v>0</v>
      </c>
      <c r="Q107" s="53">
        <f>VLOOKUP($A107,input!$A:$BH,COLUMN(input!AN$2),0)</f>
        <v>0</v>
      </c>
      <c r="R107" s="49">
        <f>VLOOKUP($A107,input!$A:$BH,COLUMN(input!AR$2),0)</f>
        <v>2.4897724239130001</v>
      </c>
      <c r="S107" s="53">
        <f>VLOOKUP($A107,input!$A:$BH,COLUMN(input!AV$2),0)</f>
        <v>0</v>
      </c>
      <c r="T107" s="53">
        <f>VLOOKUP($A107,input!$A:$BH,COLUMN(input!AZ$2),0)</f>
        <v>0</v>
      </c>
      <c r="U107" s="62">
        <f>VLOOKUP($A107,input!$A:$BH,COLUMN(input!BD$2),0)</f>
        <v>0</v>
      </c>
      <c r="V107" s="53">
        <f t="shared" si="10"/>
        <v>0</v>
      </c>
      <c r="W107" s="49">
        <f t="shared" si="11"/>
        <v>3.6343316417040001</v>
      </c>
      <c r="X107" s="53">
        <f t="shared" si="12"/>
        <v>0</v>
      </c>
      <c r="Y107" s="53">
        <f t="shared" si="13"/>
        <v>0</v>
      </c>
      <c r="Z107" s="62">
        <f t="shared" si="14"/>
        <v>0</v>
      </c>
    </row>
    <row r="108" spans="1:26" x14ac:dyDescent="0.3">
      <c r="A108" s="27" t="s">
        <v>226</v>
      </c>
      <c r="B108" s="27" t="s">
        <v>918</v>
      </c>
      <c r="C108" s="27" t="s">
        <v>806</v>
      </c>
      <c r="D108" s="30" t="s">
        <v>225</v>
      </c>
      <c r="E108" s="67">
        <f>VLOOKUP(C108,'KI Local Authority Dropdown'!$H$21:$I$31,2,0)</f>
        <v>0.4</v>
      </c>
      <c r="F108" s="49">
        <f t="shared" si="9"/>
        <v>8.7799549346540005</v>
      </c>
      <c r="G108" s="49">
        <f>VLOOKUP($A108,input!$A:$BH,COLUMN(input!C$2),0)</f>
        <v>3.1506370874330001</v>
      </c>
      <c r="H108" s="49">
        <f>VLOOKUP($A108,input!$A:$BH,COLUMN(input!G$2),0)</f>
        <v>5.6293178472210004</v>
      </c>
      <c r="I108" s="49">
        <f>VLOOKUP($A108,input!$A:$BH,COLUMN(input!K$2),0)</f>
        <v>-7.2657246393651329</v>
      </c>
      <c r="J108" s="49">
        <f>H108*'KI Local Authority Dropdown'!$I$6</f>
        <v>5.2071190086794257</v>
      </c>
      <c r="K108" s="31">
        <v>0.5</v>
      </c>
      <c r="L108" s="53">
        <f>VLOOKUP($A108,input!$A:$BH,COLUMN(input!T$2),0)</f>
        <v>0</v>
      </c>
      <c r="M108" s="49">
        <f>VLOOKUP($A108,input!$A:$BH,COLUMN(input!X$2),0)</f>
        <v>3.1506370874330001</v>
      </c>
      <c r="N108" s="53">
        <f>VLOOKUP($A108,input!$A:$BH,COLUMN(input!AB$2),0)</f>
        <v>0</v>
      </c>
      <c r="O108" s="53">
        <f>VLOOKUP($A108,input!$A:$BH,COLUMN(input!AF$2),0)</f>
        <v>0</v>
      </c>
      <c r="P108" s="62">
        <f>VLOOKUP($A108,input!$A:$BH,COLUMN(input!AJ$2),0)</f>
        <v>0</v>
      </c>
      <c r="Q108" s="53">
        <f>VLOOKUP($A108,input!$A:$BH,COLUMN(input!AN$2),0)</f>
        <v>0</v>
      </c>
      <c r="R108" s="49">
        <f>VLOOKUP($A108,input!$A:$BH,COLUMN(input!AR$2),0)</f>
        <v>5.6293178472210004</v>
      </c>
      <c r="S108" s="53">
        <f>VLOOKUP($A108,input!$A:$BH,COLUMN(input!AV$2),0)</f>
        <v>0</v>
      </c>
      <c r="T108" s="53">
        <f>VLOOKUP($A108,input!$A:$BH,COLUMN(input!AZ$2),0)</f>
        <v>0</v>
      </c>
      <c r="U108" s="62">
        <f>VLOOKUP($A108,input!$A:$BH,COLUMN(input!BD$2),0)</f>
        <v>0</v>
      </c>
      <c r="V108" s="53">
        <f t="shared" si="10"/>
        <v>0</v>
      </c>
      <c r="W108" s="49">
        <f t="shared" si="11"/>
        <v>8.7799549346540005</v>
      </c>
      <c r="X108" s="53">
        <f t="shared" si="12"/>
        <v>0</v>
      </c>
      <c r="Y108" s="53">
        <f t="shared" si="13"/>
        <v>0</v>
      </c>
      <c r="Z108" s="62">
        <f t="shared" si="14"/>
        <v>0</v>
      </c>
    </row>
    <row r="109" spans="1:26" x14ac:dyDescent="0.3">
      <c r="A109" s="27" t="s">
        <v>228</v>
      </c>
      <c r="B109" s="27" t="s">
        <v>919</v>
      </c>
      <c r="C109" s="27" t="s">
        <v>806</v>
      </c>
      <c r="D109" s="30" t="s">
        <v>227</v>
      </c>
      <c r="E109" s="67">
        <f>VLOOKUP(C109,'KI Local Authority Dropdown'!$H$21:$I$31,2,0)</f>
        <v>0.4</v>
      </c>
      <c r="F109" s="49">
        <f t="shared" si="9"/>
        <v>3.3739964869130006</v>
      </c>
      <c r="G109" s="49">
        <f>VLOOKUP($A109,input!$A:$BH,COLUMN(input!C$2),0)</f>
        <v>1.168478269667</v>
      </c>
      <c r="H109" s="49">
        <f>VLOOKUP($A109,input!$A:$BH,COLUMN(input!G$2),0)</f>
        <v>2.2055182172460004</v>
      </c>
      <c r="I109" s="49">
        <f>VLOOKUP($A109,input!$A:$BH,COLUMN(input!K$2),0)</f>
        <v>-5.896282128724625</v>
      </c>
      <c r="J109" s="49">
        <f>H109*'KI Local Authority Dropdown'!$I$6</f>
        <v>2.0401043509525505</v>
      </c>
      <c r="K109" s="31">
        <v>0.5</v>
      </c>
      <c r="L109" s="53">
        <f>VLOOKUP($A109,input!$A:$BH,COLUMN(input!T$2),0)</f>
        <v>0</v>
      </c>
      <c r="M109" s="49">
        <f>VLOOKUP($A109,input!$A:$BH,COLUMN(input!X$2),0)</f>
        <v>1.168478269667</v>
      </c>
      <c r="N109" s="53">
        <f>VLOOKUP($A109,input!$A:$BH,COLUMN(input!AB$2),0)</f>
        <v>0</v>
      </c>
      <c r="O109" s="53">
        <f>VLOOKUP($A109,input!$A:$BH,COLUMN(input!AF$2),0)</f>
        <v>0</v>
      </c>
      <c r="P109" s="62">
        <f>VLOOKUP($A109,input!$A:$BH,COLUMN(input!AJ$2),0)</f>
        <v>0</v>
      </c>
      <c r="Q109" s="53">
        <f>VLOOKUP($A109,input!$A:$BH,COLUMN(input!AN$2),0)</f>
        <v>0</v>
      </c>
      <c r="R109" s="49">
        <f>VLOOKUP($A109,input!$A:$BH,COLUMN(input!AR$2),0)</f>
        <v>2.2055182172460004</v>
      </c>
      <c r="S109" s="53">
        <f>VLOOKUP($A109,input!$A:$BH,COLUMN(input!AV$2),0)</f>
        <v>0</v>
      </c>
      <c r="T109" s="53">
        <f>VLOOKUP($A109,input!$A:$BH,COLUMN(input!AZ$2),0)</f>
        <v>0</v>
      </c>
      <c r="U109" s="62">
        <f>VLOOKUP($A109,input!$A:$BH,COLUMN(input!BD$2),0)</f>
        <v>0</v>
      </c>
      <c r="V109" s="53">
        <f t="shared" si="10"/>
        <v>0</v>
      </c>
      <c r="W109" s="49">
        <f t="shared" si="11"/>
        <v>3.3739964869130006</v>
      </c>
      <c r="X109" s="53">
        <f t="shared" si="12"/>
        <v>0</v>
      </c>
      <c r="Y109" s="53">
        <f t="shared" si="13"/>
        <v>0</v>
      </c>
      <c r="Z109" s="62">
        <f t="shared" si="14"/>
        <v>0</v>
      </c>
    </row>
    <row r="110" spans="1:26" x14ac:dyDescent="0.3">
      <c r="A110" s="27" t="s">
        <v>230</v>
      </c>
      <c r="B110" s="27" t="s">
        <v>920</v>
      </c>
      <c r="C110" s="27" t="s">
        <v>1250</v>
      </c>
      <c r="D110" s="30" t="s">
        <v>229</v>
      </c>
      <c r="E110" s="67">
        <f>VLOOKUP(C110,'KI Local Authority Dropdown'!$H$21:$I$31,2,0)</f>
        <v>0.49</v>
      </c>
      <c r="F110" s="49">
        <f t="shared" si="9"/>
        <v>80.887473183053004</v>
      </c>
      <c r="G110" s="49">
        <f>VLOOKUP($A110,input!$A:$BH,COLUMN(input!C$2),0)</f>
        <v>32.173041519470999</v>
      </c>
      <c r="H110" s="49">
        <f>VLOOKUP($A110,input!$A:$BH,COLUMN(input!G$2),0)</f>
        <v>48.714431663581998</v>
      </c>
      <c r="I110" s="49">
        <f>VLOOKUP($A110,input!$A:$BH,COLUMN(input!K$2),0)</f>
        <v>5.8823228711344173</v>
      </c>
      <c r="J110" s="49">
        <f>H110*'KI Local Authority Dropdown'!$I$6</f>
        <v>45.060849288813351</v>
      </c>
      <c r="K110" s="31">
        <v>0</v>
      </c>
      <c r="L110" s="53">
        <f>VLOOKUP($A110,input!$A:$BH,COLUMN(input!T$2),0)</f>
        <v>27.850829096064999</v>
      </c>
      <c r="M110" s="49">
        <f>VLOOKUP($A110,input!$A:$BH,COLUMN(input!X$2),0)</f>
        <v>4.3222124234060004</v>
      </c>
      <c r="N110" s="53">
        <f>VLOOKUP($A110,input!$A:$BH,COLUMN(input!AB$2),0)</f>
        <v>0</v>
      </c>
      <c r="O110" s="53">
        <f>VLOOKUP($A110,input!$A:$BH,COLUMN(input!AF$2),0)</f>
        <v>0</v>
      </c>
      <c r="P110" s="62">
        <f>VLOOKUP($A110,input!$A:$BH,COLUMN(input!AJ$2),0)</f>
        <v>0</v>
      </c>
      <c r="Q110" s="53">
        <f>VLOOKUP($A110,input!$A:$BH,COLUMN(input!AN$2),0)</f>
        <v>39.792035264302996</v>
      </c>
      <c r="R110" s="49">
        <f>VLOOKUP($A110,input!$A:$BH,COLUMN(input!AR$2),0)</f>
        <v>8.9223963992790001</v>
      </c>
      <c r="S110" s="53">
        <f>VLOOKUP($A110,input!$A:$BH,COLUMN(input!AV$2),0)</f>
        <v>0</v>
      </c>
      <c r="T110" s="53">
        <f>VLOOKUP($A110,input!$A:$BH,COLUMN(input!AZ$2),0)</f>
        <v>0</v>
      </c>
      <c r="U110" s="62">
        <f>VLOOKUP($A110,input!$A:$BH,COLUMN(input!BD$2),0)</f>
        <v>0</v>
      </c>
      <c r="V110" s="53">
        <f t="shared" si="10"/>
        <v>67.642864360367994</v>
      </c>
      <c r="W110" s="49">
        <f t="shared" si="11"/>
        <v>13.244608822685001</v>
      </c>
      <c r="X110" s="53">
        <f t="shared" si="12"/>
        <v>0</v>
      </c>
      <c r="Y110" s="53">
        <f t="shared" si="13"/>
        <v>0</v>
      </c>
      <c r="Z110" s="62">
        <f t="shared" si="14"/>
        <v>0</v>
      </c>
    </row>
    <row r="111" spans="1:26" x14ac:dyDescent="0.3">
      <c r="A111" s="27" t="s">
        <v>232</v>
      </c>
      <c r="B111" s="27" t="s">
        <v>921</v>
      </c>
      <c r="C111" s="27" t="s">
        <v>806</v>
      </c>
      <c r="D111" s="30" t="s">
        <v>231</v>
      </c>
      <c r="E111" s="67">
        <f>VLOOKUP(C111,'KI Local Authority Dropdown'!$H$21:$I$31,2,0)</f>
        <v>0.4</v>
      </c>
      <c r="F111" s="49">
        <f t="shared" si="9"/>
        <v>4.4356370366290001</v>
      </c>
      <c r="G111" s="49">
        <f>VLOOKUP($A111,input!$A:$BH,COLUMN(input!C$2),0)</f>
        <v>1.507687542652</v>
      </c>
      <c r="H111" s="49">
        <f>VLOOKUP($A111,input!$A:$BH,COLUMN(input!G$2),0)</f>
        <v>2.9279494939770001</v>
      </c>
      <c r="I111" s="49">
        <f>VLOOKUP($A111,input!$A:$BH,COLUMN(input!K$2),0)</f>
        <v>-18.835106439030199</v>
      </c>
      <c r="J111" s="49">
        <f>H111*'KI Local Authority Dropdown'!$I$6</f>
        <v>2.708353281928725</v>
      </c>
      <c r="K111" s="31">
        <v>0.5</v>
      </c>
      <c r="L111" s="53">
        <f>VLOOKUP($A111,input!$A:$BH,COLUMN(input!T$2),0)</f>
        <v>0</v>
      </c>
      <c r="M111" s="49">
        <f>VLOOKUP($A111,input!$A:$BH,COLUMN(input!X$2),0)</f>
        <v>1.507687542652</v>
      </c>
      <c r="N111" s="53">
        <f>VLOOKUP($A111,input!$A:$BH,COLUMN(input!AB$2),0)</f>
        <v>0</v>
      </c>
      <c r="O111" s="53">
        <f>VLOOKUP($A111,input!$A:$BH,COLUMN(input!AF$2),0)</f>
        <v>0</v>
      </c>
      <c r="P111" s="62">
        <f>VLOOKUP($A111,input!$A:$BH,COLUMN(input!AJ$2),0)</f>
        <v>0</v>
      </c>
      <c r="Q111" s="53">
        <f>VLOOKUP($A111,input!$A:$BH,COLUMN(input!AN$2),0)</f>
        <v>0</v>
      </c>
      <c r="R111" s="49">
        <f>VLOOKUP($A111,input!$A:$BH,COLUMN(input!AR$2),0)</f>
        <v>2.9279494939770001</v>
      </c>
      <c r="S111" s="53">
        <f>VLOOKUP($A111,input!$A:$BH,COLUMN(input!AV$2),0)</f>
        <v>0</v>
      </c>
      <c r="T111" s="53">
        <f>VLOOKUP($A111,input!$A:$BH,COLUMN(input!AZ$2),0)</f>
        <v>0</v>
      </c>
      <c r="U111" s="62">
        <f>VLOOKUP($A111,input!$A:$BH,COLUMN(input!BD$2),0)</f>
        <v>0</v>
      </c>
      <c r="V111" s="53">
        <f t="shared" si="10"/>
        <v>0</v>
      </c>
      <c r="W111" s="49">
        <f t="shared" si="11"/>
        <v>4.4356370366290001</v>
      </c>
      <c r="X111" s="53">
        <f t="shared" si="12"/>
        <v>0</v>
      </c>
      <c r="Y111" s="53">
        <f t="shared" si="13"/>
        <v>0</v>
      </c>
      <c r="Z111" s="62">
        <f t="shared" si="14"/>
        <v>0</v>
      </c>
    </row>
    <row r="112" spans="1:26" x14ac:dyDescent="0.3">
      <c r="A112" s="27" t="s">
        <v>234</v>
      </c>
      <c r="B112" s="27" t="s">
        <v>922</v>
      </c>
      <c r="C112" s="27" t="s">
        <v>1251</v>
      </c>
      <c r="D112" s="30" t="s">
        <v>233</v>
      </c>
      <c r="E112" s="67">
        <f>VLOOKUP(C112,'KI Local Authority Dropdown'!$H$21:$I$31,2,0)</f>
        <v>0.09</v>
      </c>
      <c r="F112" s="49">
        <f t="shared" si="9"/>
        <v>113.80459501356302</v>
      </c>
      <c r="G112" s="49">
        <f>VLOOKUP($A112,input!$A:$BH,COLUMN(input!C$2),0)</f>
        <v>45.106901688940006</v>
      </c>
      <c r="H112" s="49">
        <f>VLOOKUP($A112,input!$A:$BH,COLUMN(input!G$2),0)</f>
        <v>68.697693324623003</v>
      </c>
      <c r="I112" s="49">
        <f>VLOOKUP($A112,input!$A:$BH,COLUMN(input!K$2),0)</f>
        <v>57.301995221660469</v>
      </c>
      <c r="J112" s="49">
        <f>H112*'KI Local Authority Dropdown'!$I$6</f>
        <v>63.545366325276284</v>
      </c>
      <c r="K112" s="31">
        <v>0</v>
      </c>
      <c r="L112" s="53">
        <f>VLOOKUP($A112,input!$A:$BH,COLUMN(input!T$2),0)</f>
        <v>45.106901688940006</v>
      </c>
      <c r="M112" s="49">
        <f>VLOOKUP($A112,input!$A:$BH,COLUMN(input!X$2),0)</f>
        <v>0</v>
      </c>
      <c r="N112" s="53">
        <f>VLOOKUP($A112,input!$A:$BH,COLUMN(input!AB$2),0)</f>
        <v>0</v>
      </c>
      <c r="O112" s="53">
        <f>VLOOKUP($A112,input!$A:$BH,COLUMN(input!AF$2),0)</f>
        <v>0</v>
      </c>
      <c r="P112" s="62">
        <f>VLOOKUP($A112,input!$A:$BH,COLUMN(input!AJ$2),0)</f>
        <v>0</v>
      </c>
      <c r="Q112" s="53">
        <f>VLOOKUP($A112,input!$A:$BH,COLUMN(input!AN$2),0)</f>
        <v>68.697693324623003</v>
      </c>
      <c r="R112" s="49">
        <f>VLOOKUP($A112,input!$A:$BH,COLUMN(input!AR$2),0)</f>
        <v>0</v>
      </c>
      <c r="S112" s="53">
        <f>VLOOKUP($A112,input!$A:$BH,COLUMN(input!AV$2),0)</f>
        <v>0</v>
      </c>
      <c r="T112" s="53">
        <f>VLOOKUP($A112,input!$A:$BH,COLUMN(input!AZ$2),0)</f>
        <v>0</v>
      </c>
      <c r="U112" s="62">
        <f>VLOOKUP($A112,input!$A:$BH,COLUMN(input!BD$2),0)</f>
        <v>0</v>
      </c>
      <c r="V112" s="53">
        <f t="shared" si="10"/>
        <v>113.80459501356302</v>
      </c>
      <c r="W112" s="49">
        <f t="shared" si="11"/>
        <v>0</v>
      </c>
      <c r="X112" s="53">
        <f t="shared" si="12"/>
        <v>0</v>
      </c>
      <c r="Y112" s="53">
        <f t="shared" si="13"/>
        <v>0</v>
      </c>
      <c r="Z112" s="62">
        <f t="shared" si="14"/>
        <v>0</v>
      </c>
    </row>
    <row r="113" spans="1:26" x14ac:dyDescent="0.3">
      <c r="A113" s="27" t="s">
        <v>236</v>
      </c>
      <c r="B113" s="27" t="s">
        <v>923</v>
      </c>
      <c r="C113" s="27" t="s">
        <v>1248</v>
      </c>
      <c r="D113" s="30" t="s">
        <v>924</v>
      </c>
      <c r="E113" s="67">
        <f>VLOOKUP(C113,'KI Local Authority Dropdown'!$H$21:$I$31,2,0)</f>
        <v>0.01</v>
      </c>
      <c r="F113" s="49">
        <f t="shared" si="9"/>
        <v>13.300681955288001</v>
      </c>
      <c r="G113" s="49">
        <f>VLOOKUP($A113,input!$A:$BH,COLUMN(input!C$2),0)</f>
        <v>6.1955741068120007</v>
      </c>
      <c r="H113" s="49">
        <f>VLOOKUP($A113,input!$A:$BH,COLUMN(input!G$2),0)</f>
        <v>7.105107848476</v>
      </c>
      <c r="I113" s="49">
        <f>VLOOKUP($A113,input!$A:$BH,COLUMN(input!K$2),0)</f>
        <v>4.768231353864091</v>
      </c>
      <c r="J113" s="49">
        <f>H113*'KI Local Authority Dropdown'!$I$6</f>
        <v>6.5722247598403003</v>
      </c>
      <c r="K113" s="31">
        <v>0</v>
      </c>
      <c r="L113" s="53">
        <f>VLOOKUP($A113,input!$A:$BH,COLUMN(input!T$2),0)</f>
        <v>0</v>
      </c>
      <c r="M113" s="49">
        <f>VLOOKUP($A113,input!$A:$BH,COLUMN(input!X$2),0)</f>
        <v>0</v>
      </c>
      <c r="N113" s="53">
        <f>VLOOKUP($A113,input!$A:$BH,COLUMN(input!AB$2),0)</f>
        <v>6.1955741068120007</v>
      </c>
      <c r="O113" s="53">
        <f>VLOOKUP($A113,input!$A:$BH,COLUMN(input!AF$2),0)</f>
        <v>0</v>
      </c>
      <c r="P113" s="62">
        <f>VLOOKUP($A113,input!$A:$BH,COLUMN(input!AJ$2),0)</f>
        <v>0</v>
      </c>
      <c r="Q113" s="53">
        <f>VLOOKUP($A113,input!$A:$BH,COLUMN(input!AN$2),0)</f>
        <v>0</v>
      </c>
      <c r="R113" s="49">
        <f>VLOOKUP($A113,input!$A:$BH,COLUMN(input!AR$2),0)</f>
        <v>0</v>
      </c>
      <c r="S113" s="53">
        <f>VLOOKUP($A113,input!$A:$BH,COLUMN(input!AV$2),0)</f>
        <v>7.105107848476</v>
      </c>
      <c r="T113" s="53">
        <f>VLOOKUP($A113,input!$A:$BH,COLUMN(input!AZ$2),0)</f>
        <v>0</v>
      </c>
      <c r="U113" s="62">
        <f>VLOOKUP($A113,input!$A:$BH,COLUMN(input!BD$2),0)</f>
        <v>0</v>
      </c>
      <c r="V113" s="53">
        <f t="shared" si="10"/>
        <v>0</v>
      </c>
      <c r="W113" s="49">
        <f t="shared" si="11"/>
        <v>0</v>
      </c>
      <c r="X113" s="53">
        <f t="shared" si="12"/>
        <v>13.300681955288001</v>
      </c>
      <c r="Y113" s="53">
        <f t="shared" si="13"/>
        <v>0</v>
      </c>
      <c r="Z113" s="62">
        <f t="shared" si="14"/>
        <v>0</v>
      </c>
    </row>
    <row r="114" spans="1:26" x14ac:dyDescent="0.3">
      <c r="A114" s="27" t="s">
        <v>238</v>
      </c>
      <c r="B114" s="27" t="s">
        <v>925</v>
      </c>
      <c r="C114" s="27" t="s">
        <v>806</v>
      </c>
      <c r="D114" s="30" t="s">
        <v>237</v>
      </c>
      <c r="E114" s="67">
        <f>VLOOKUP(C114,'KI Local Authority Dropdown'!$H$21:$I$31,2,0)</f>
        <v>0.4</v>
      </c>
      <c r="F114" s="49">
        <f t="shared" si="9"/>
        <v>5.0943955504760003</v>
      </c>
      <c r="G114" s="49">
        <f>VLOOKUP($A114,input!$A:$BH,COLUMN(input!C$2),0)</f>
        <v>1.7519759070379999</v>
      </c>
      <c r="H114" s="49">
        <f>VLOOKUP($A114,input!$A:$BH,COLUMN(input!G$2),0)</f>
        <v>3.3424196434380002</v>
      </c>
      <c r="I114" s="49">
        <f>VLOOKUP($A114,input!$A:$BH,COLUMN(input!K$2),0)</f>
        <v>-10.123869548778332</v>
      </c>
      <c r="J114" s="49">
        <f>H114*'KI Local Authority Dropdown'!$I$6</f>
        <v>3.0917381701801503</v>
      </c>
      <c r="K114" s="31">
        <v>0.5</v>
      </c>
      <c r="L114" s="53">
        <f>VLOOKUP($A114,input!$A:$BH,COLUMN(input!T$2),0)</f>
        <v>0</v>
      </c>
      <c r="M114" s="49">
        <f>VLOOKUP($A114,input!$A:$BH,COLUMN(input!X$2),0)</f>
        <v>1.7519759070379999</v>
      </c>
      <c r="N114" s="53">
        <f>VLOOKUP($A114,input!$A:$BH,COLUMN(input!AB$2),0)</f>
        <v>0</v>
      </c>
      <c r="O114" s="53">
        <f>VLOOKUP($A114,input!$A:$BH,COLUMN(input!AF$2),0)</f>
        <v>0</v>
      </c>
      <c r="P114" s="62">
        <f>VLOOKUP($A114,input!$A:$BH,COLUMN(input!AJ$2),0)</f>
        <v>0</v>
      </c>
      <c r="Q114" s="53">
        <f>VLOOKUP($A114,input!$A:$BH,COLUMN(input!AN$2),0)</f>
        <v>0</v>
      </c>
      <c r="R114" s="49">
        <f>VLOOKUP($A114,input!$A:$BH,COLUMN(input!AR$2),0)</f>
        <v>3.3424196434380002</v>
      </c>
      <c r="S114" s="53">
        <f>VLOOKUP($A114,input!$A:$BH,COLUMN(input!AV$2),0)</f>
        <v>0</v>
      </c>
      <c r="T114" s="53">
        <f>VLOOKUP($A114,input!$A:$BH,COLUMN(input!AZ$2),0)</f>
        <v>0</v>
      </c>
      <c r="U114" s="62">
        <f>VLOOKUP($A114,input!$A:$BH,COLUMN(input!BD$2),0)</f>
        <v>0</v>
      </c>
      <c r="V114" s="53">
        <f t="shared" si="10"/>
        <v>0</v>
      </c>
      <c r="W114" s="49">
        <f t="shared" si="11"/>
        <v>5.0943955504760003</v>
      </c>
      <c r="X114" s="53">
        <f t="shared" si="12"/>
        <v>0</v>
      </c>
      <c r="Y114" s="53">
        <f t="shared" si="13"/>
        <v>0</v>
      </c>
      <c r="Z114" s="62">
        <f t="shared" si="14"/>
        <v>0</v>
      </c>
    </row>
    <row r="115" spans="1:26" x14ac:dyDescent="0.3">
      <c r="A115" s="27" t="s">
        <v>240</v>
      </c>
      <c r="B115" s="27" t="s">
        <v>926</v>
      </c>
      <c r="C115" s="27" t="s">
        <v>806</v>
      </c>
      <c r="D115" s="30" t="s">
        <v>239</v>
      </c>
      <c r="E115" s="67">
        <f>VLOOKUP(C115,'KI Local Authority Dropdown'!$H$21:$I$31,2,0)</f>
        <v>0.4</v>
      </c>
      <c r="F115" s="49">
        <f t="shared" si="9"/>
        <v>3.5600745678230004</v>
      </c>
      <c r="G115" s="49">
        <f>VLOOKUP($A115,input!$A:$BH,COLUMN(input!C$2),0)</f>
        <v>1.1955960381799999</v>
      </c>
      <c r="H115" s="49">
        <f>VLOOKUP($A115,input!$A:$BH,COLUMN(input!G$2),0)</f>
        <v>2.3644785296430002</v>
      </c>
      <c r="I115" s="49">
        <f>VLOOKUP($A115,input!$A:$BH,COLUMN(input!K$2),0)</f>
        <v>-20.482963926970328</v>
      </c>
      <c r="J115" s="49">
        <f>H115*'KI Local Authority Dropdown'!$I$6</f>
        <v>2.1871426399197751</v>
      </c>
      <c r="K115" s="31">
        <v>0.5</v>
      </c>
      <c r="L115" s="53">
        <f>VLOOKUP($A115,input!$A:$BH,COLUMN(input!T$2),0)</f>
        <v>0</v>
      </c>
      <c r="M115" s="49">
        <f>VLOOKUP($A115,input!$A:$BH,COLUMN(input!X$2),0)</f>
        <v>1.1955960381799999</v>
      </c>
      <c r="N115" s="53">
        <f>VLOOKUP($A115,input!$A:$BH,COLUMN(input!AB$2),0)</f>
        <v>0</v>
      </c>
      <c r="O115" s="53">
        <f>VLOOKUP($A115,input!$A:$BH,COLUMN(input!AF$2),0)</f>
        <v>0</v>
      </c>
      <c r="P115" s="62">
        <f>VLOOKUP($A115,input!$A:$BH,COLUMN(input!AJ$2),0)</f>
        <v>0</v>
      </c>
      <c r="Q115" s="53">
        <f>VLOOKUP($A115,input!$A:$BH,COLUMN(input!AN$2),0)</f>
        <v>0</v>
      </c>
      <c r="R115" s="49">
        <f>VLOOKUP($A115,input!$A:$BH,COLUMN(input!AR$2),0)</f>
        <v>2.3644785296430002</v>
      </c>
      <c r="S115" s="53">
        <f>VLOOKUP($A115,input!$A:$BH,COLUMN(input!AV$2),0)</f>
        <v>0</v>
      </c>
      <c r="T115" s="53">
        <f>VLOOKUP($A115,input!$A:$BH,COLUMN(input!AZ$2),0)</f>
        <v>0</v>
      </c>
      <c r="U115" s="62">
        <f>VLOOKUP($A115,input!$A:$BH,COLUMN(input!BD$2),0)</f>
        <v>0</v>
      </c>
      <c r="V115" s="53">
        <f t="shared" si="10"/>
        <v>0</v>
      </c>
      <c r="W115" s="49">
        <f t="shared" si="11"/>
        <v>3.5600745678230004</v>
      </c>
      <c r="X115" s="53">
        <f t="shared" si="12"/>
        <v>0</v>
      </c>
      <c r="Y115" s="53">
        <f t="shared" si="13"/>
        <v>0</v>
      </c>
      <c r="Z115" s="62">
        <f t="shared" si="14"/>
        <v>0</v>
      </c>
    </row>
    <row r="116" spans="1:26" x14ac:dyDescent="0.3">
      <c r="A116" s="27" t="s">
        <v>242</v>
      </c>
      <c r="B116" s="27" t="s">
        <v>927</v>
      </c>
      <c r="C116" s="27" t="s">
        <v>806</v>
      </c>
      <c r="D116" s="30" t="s">
        <v>241</v>
      </c>
      <c r="E116" s="67">
        <f>VLOOKUP(C116,'KI Local Authority Dropdown'!$H$21:$I$31,2,0)</f>
        <v>0.4</v>
      </c>
      <c r="F116" s="49">
        <f t="shared" si="9"/>
        <v>2.2780623388199999</v>
      </c>
      <c r="G116" s="49">
        <f>VLOOKUP($A116,input!$A:$BH,COLUMN(input!C$2),0)</f>
        <v>0.70793747650100003</v>
      </c>
      <c r="H116" s="49">
        <f>VLOOKUP($A116,input!$A:$BH,COLUMN(input!G$2),0)</f>
        <v>1.5701248623190001</v>
      </c>
      <c r="I116" s="49">
        <f>VLOOKUP($A116,input!$A:$BH,COLUMN(input!K$2),0)</f>
        <v>-6.4680381115379335</v>
      </c>
      <c r="J116" s="49">
        <f>H116*'KI Local Authority Dropdown'!$I$6</f>
        <v>1.4523654976450751</v>
      </c>
      <c r="K116" s="31">
        <v>0.5</v>
      </c>
      <c r="L116" s="53">
        <f>VLOOKUP($A116,input!$A:$BH,COLUMN(input!T$2),0)</f>
        <v>0</v>
      </c>
      <c r="M116" s="49">
        <f>VLOOKUP($A116,input!$A:$BH,COLUMN(input!X$2),0)</f>
        <v>0.70793747650100003</v>
      </c>
      <c r="N116" s="53">
        <f>VLOOKUP($A116,input!$A:$BH,COLUMN(input!AB$2),0)</f>
        <v>0</v>
      </c>
      <c r="O116" s="53">
        <f>VLOOKUP($A116,input!$A:$BH,COLUMN(input!AF$2),0)</f>
        <v>0</v>
      </c>
      <c r="P116" s="62">
        <f>VLOOKUP($A116,input!$A:$BH,COLUMN(input!AJ$2),0)</f>
        <v>0</v>
      </c>
      <c r="Q116" s="53">
        <f>VLOOKUP($A116,input!$A:$BH,COLUMN(input!AN$2),0)</f>
        <v>0</v>
      </c>
      <c r="R116" s="49">
        <f>VLOOKUP($A116,input!$A:$BH,COLUMN(input!AR$2),0)</f>
        <v>1.5701248623190001</v>
      </c>
      <c r="S116" s="53">
        <f>VLOOKUP($A116,input!$A:$BH,COLUMN(input!AV$2),0)</f>
        <v>0</v>
      </c>
      <c r="T116" s="53">
        <f>VLOOKUP($A116,input!$A:$BH,COLUMN(input!AZ$2),0)</f>
        <v>0</v>
      </c>
      <c r="U116" s="62">
        <f>VLOOKUP($A116,input!$A:$BH,COLUMN(input!BD$2),0)</f>
        <v>0</v>
      </c>
      <c r="V116" s="53">
        <f t="shared" si="10"/>
        <v>0</v>
      </c>
      <c r="W116" s="49">
        <f t="shared" si="11"/>
        <v>2.2780623388199999</v>
      </c>
      <c r="X116" s="53">
        <f t="shared" si="12"/>
        <v>0</v>
      </c>
      <c r="Y116" s="53">
        <f t="shared" si="13"/>
        <v>0</v>
      </c>
      <c r="Z116" s="62">
        <f t="shared" si="14"/>
        <v>0</v>
      </c>
    </row>
    <row r="117" spans="1:26" x14ac:dyDescent="0.3">
      <c r="A117" s="27" t="s">
        <v>244</v>
      </c>
      <c r="B117" s="27" t="s">
        <v>928</v>
      </c>
      <c r="C117" s="27" t="s">
        <v>806</v>
      </c>
      <c r="D117" s="30" t="s">
        <v>243</v>
      </c>
      <c r="E117" s="67">
        <f>VLOOKUP(C117,'KI Local Authority Dropdown'!$H$21:$I$31,2,0)</f>
        <v>0.4</v>
      </c>
      <c r="F117" s="49">
        <f t="shared" si="9"/>
        <v>2.798158759284</v>
      </c>
      <c r="G117" s="49">
        <f>VLOOKUP($A117,input!$A:$BH,COLUMN(input!C$2),0)</f>
        <v>0.66730462313500005</v>
      </c>
      <c r="H117" s="49">
        <f>VLOOKUP($A117,input!$A:$BH,COLUMN(input!G$2),0)</f>
        <v>2.1308541361489999</v>
      </c>
      <c r="I117" s="49">
        <f>VLOOKUP($A117,input!$A:$BH,COLUMN(input!K$2),0)</f>
        <v>-18.920926966140833</v>
      </c>
      <c r="J117" s="49">
        <f>H117*'KI Local Authority Dropdown'!$I$6</f>
        <v>1.971040075937825</v>
      </c>
      <c r="K117" s="31">
        <v>0.5</v>
      </c>
      <c r="L117" s="53">
        <f>VLOOKUP($A117,input!$A:$BH,COLUMN(input!T$2),0)</f>
        <v>0</v>
      </c>
      <c r="M117" s="49">
        <f>VLOOKUP($A117,input!$A:$BH,COLUMN(input!X$2),0)</f>
        <v>0.66730462313500005</v>
      </c>
      <c r="N117" s="53">
        <f>VLOOKUP($A117,input!$A:$BH,COLUMN(input!AB$2),0)</f>
        <v>0</v>
      </c>
      <c r="O117" s="53">
        <f>VLOOKUP($A117,input!$A:$BH,COLUMN(input!AF$2),0)</f>
        <v>0</v>
      </c>
      <c r="P117" s="62">
        <f>VLOOKUP($A117,input!$A:$BH,COLUMN(input!AJ$2),0)</f>
        <v>0</v>
      </c>
      <c r="Q117" s="53">
        <f>VLOOKUP($A117,input!$A:$BH,COLUMN(input!AN$2),0)</f>
        <v>0</v>
      </c>
      <c r="R117" s="49">
        <f>VLOOKUP($A117,input!$A:$BH,COLUMN(input!AR$2),0)</f>
        <v>2.1308541361489999</v>
      </c>
      <c r="S117" s="53">
        <f>VLOOKUP($A117,input!$A:$BH,COLUMN(input!AV$2),0)</f>
        <v>0</v>
      </c>
      <c r="T117" s="53">
        <f>VLOOKUP($A117,input!$A:$BH,COLUMN(input!AZ$2),0)</f>
        <v>0</v>
      </c>
      <c r="U117" s="62">
        <f>VLOOKUP($A117,input!$A:$BH,COLUMN(input!BD$2),0)</f>
        <v>0</v>
      </c>
      <c r="V117" s="53">
        <f t="shared" si="10"/>
        <v>0</v>
      </c>
      <c r="W117" s="49">
        <f t="shared" si="11"/>
        <v>2.798158759284</v>
      </c>
      <c r="X117" s="53">
        <f t="shared" si="12"/>
        <v>0</v>
      </c>
      <c r="Y117" s="53">
        <f t="shared" si="13"/>
        <v>0</v>
      </c>
      <c r="Z117" s="62">
        <f t="shared" si="14"/>
        <v>0</v>
      </c>
    </row>
    <row r="118" spans="1:26" x14ac:dyDescent="0.3">
      <c r="A118" s="27" t="s">
        <v>246</v>
      </c>
      <c r="B118" s="27" t="s">
        <v>929</v>
      </c>
      <c r="C118" s="27" t="s">
        <v>1249</v>
      </c>
      <c r="D118" s="30" t="s">
        <v>245</v>
      </c>
      <c r="E118" s="67">
        <f>VLOOKUP(C118,'KI Local Authority Dropdown'!$H$21:$I$31,2,0)</f>
        <v>0.3</v>
      </c>
      <c r="F118" s="49">
        <f t="shared" si="9"/>
        <v>114.427316625012</v>
      </c>
      <c r="G118" s="49">
        <f>VLOOKUP($A118,input!$A:$BH,COLUMN(input!C$2),0)</f>
        <v>46.553553587779</v>
      </c>
      <c r="H118" s="49">
        <f>VLOOKUP($A118,input!$A:$BH,COLUMN(input!G$2),0)</f>
        <v>67.87376303723299</v>
      </c>
      <c r="I118" s="49">
        <f>VLOOKUP($A118,input!$A:$BH,COLUMN(input!K$2),0)</f>
        <v>35.571246875929504</v>
      </c>
      <c r="J118" s="49">
        <f>H118*'KI Local Authority Dropdown'!$I$6</f>
        <v>62.783230809440518</v>
      </c>
      <c r="K118" s="31">
        <v>0</v>
      </c>
      <c r="L118" s="53">
        <f>VLOOKUP($A118,input!$A:$BH,COLUMN(input!T$2),0)</f>
        <v>39.247418805494</v>
      </c>
      <c r="M118" s="49">
        <f>VLOOKUP($A118,input!$A:$BH,COLUMN(input!X$2),0)</f>
        <v>7.3061347822850005</v>
      </c>
      <c r="N118" s="53">
        <f>VLOOKUP($A118,input!$A:$BH,COLUMN(input!AB$2),0)</f>
        <v>0</v>
      </c>
      <c r="O118" s="53">
        <f>VLOOKUP($A118,input!$A:$BH,COLUMN(input!AF$2),0)</f>
        <v>0</v>
      </c>
      <c r="P118" s="62">
        <f>VLOOKUP($A118,input!$A:$BH,COLUMN(input!AJ$2),0)</f>
        <v>0</v>
      </c>
      <c r="Q118" s="53">
        <f>VLOOKUP($A118,input!$A:$BH,COLUMN(input!AN$2),0)</f>
        <v>54.457274957644003</v>
      </c>
      <c r="R118" s="49">
        <f>VLOOKUP($A118,input!$A:$BH,COLUMN(input!AR$2),0)</f>
        <v>13.416488079589</v>
      </c>
      <c r="S118" s="53">
        <f>VLOOKUP($A118,input!$A:$BH,COLUMN(input!AV$2),0)</f>
        <v>0</v>
      </c>
      <c r="T118" s="53">
        <f>VLOOKUP($A118,input!$A:$BH,COLUMN(input!AZ$2),0)</f>
        <v>0</v>
      </c>
      <c r="U118" s="62">
        <f>VLOOKUP($A118,input!$A:$BH,COLUMN(input!BD$2),0)</f>
        <v>0</v>
      </c>
      <c r="V118" s="53">
        <f t="shared" si="10"/>
        <v>93.70469376313801</v>
      </c>
      <c r="W118" s="49">
        <f t="shared" si="11"/>
        <v>20.722622861874001</v>
      </c>
      <c r="X118" s="53">
        <f t="shared" si="12"/>
        <v>0</v>
      </c>
      <c r="Y118" s="53">
        <f t="shared" si="13"/>
        <v>0</v>
      </c>
      <c r="Z118" s="62">
        <f t="shared" si="14"/>
        <v>0</v>
      </c>
    </row>
    <row r="119" spans="1:26" x14ac:dyDescent="0.3">
      <c r="A119" s="80" t="s">
        <v>248</v>
      </c>
      <c r="B119" s="27" t="s">
        <v>930</v>
      </c>
      <c r="C119" s="27" t="s">
        <v>806</v>
      </c>
      <c r="D119" s="30" t="s">
        <v>247</v>
      </c>
      <c r="E119" s="67">
        <f>VLOOKUP(C119,'KI Local Authority Dropdown'!$H$21:$I$31,2,0)</f>
        <v>0.4</v>
      </c>
      <c r="F119" s="49">
        <f t="shared" si="9"/>
        <v>4.5821204978220003</v>
      </c>
      <c r="G119" s="49">
        <f>VLOOKUP($A119,input!$A:$BH,COLUMN(input!C$2),0)</f>
        <v>1.5343116978589999</v>
      </c>
      <c r="H119" s="49">
        <f>VLOOKUP($A119,input!$A:$BH,COLUMN(input!G$2),0)</f>
        <v>3.0478087999630001</v>
      </c>
      <c r="I119" s="49">
        <f>VLOOKUP($A119,input!$A:$BH,COLUMN(input!K$2),0)</f>
        <v>-10.314922461473024</v>
      </c>
      <c r="J119" s="49">
        <f>H119*'KI Local Authority Dropdown'!$I$6</f>
        <v>2.8192231399657754</v>
      </c>
      <c r="K119" s="31">
        <v>0.5</v>
      </c>
      <c r="L119" s="53">
        <f>VLOOKUP($A119,input!$A:$BH,COLUMN(input!T$2),0)</f>
        <v>0</v>
      </c>
      <c r="M119" s="49">
        <f>VLOOKUP($A119,input!$A:$BH,COLUMN(input!X$2),0)</f>
        <v>1.5343116978589999</v>
      </c>
      <c r="N119" s="53">
        <f>VLOOKUP($A119,input!$A:$BH,COLUMN(input!AB$2),0)</f>
        <v>0</v>
      </c>
      <c r="O119" s="53">
        <f>VLOOKUP($A119,input!$A:$BH,COLUMN(input!AF$2),0)</f>
        <v>0</v>
      </c>
      <c r="P119" s="62">
        <f>VLOOKUP($A119,input!$A:$BH,COLUMN(input!AJ$2),0)</f>
        <v>0</v>
      </c>
      <c r="Q119" s="53">
        <f>VLOOKUP($A119,input!$A:$BH,COLUMN(input!AN$2),0)</f>
        <v>0</v>
      </c>
      <c r="R119" s="49">
        <f>VLOOKUP($A119,input!$A:$BH,COLUMN(input!AR$2),0)</f>
        <v>3.0478087999630001</v>
      </c>
      <c r="S119" s="53">
        <f>VLOOKUP($A119,input!$A:$BH,COLUMN(input!AV$2),0)</f>
        <v>0</v>
      </c>
      <c r="T119" s="53">
        <f>VLOOKUP($A119,input!$A:$BH,COLUMN(input!AZ$2),0)</f>
        <v>0</v>
      </c>
      <c r="U119" s="62">
        <f>VLOOKUP($A119,input!$A:$BH,COLUMN(input!BD$2),0)</f>
        <v>0</v>
      </c>
      <c r="V119" s="53">
        <f t="shared" si="10"/>
        <v>0</v>
      </c>
      <c r="W119" s="49">
        <f t="shared" si="11"/>
        <v>4.5821204978220003</v>
      </c>
      <c r="X119" s="53">
        <f t="shared" si="12"/>
        <v>0</v>
      </c>
      <c r="Y119" s="53">
        <f t="shared" si="13"/>
        <v>0</v>
      </c>
      <c r="Z119" s="62">
        <f t="shared" si="14"/>
        <v>0</v>
      </c>
    </row>
    <row r="120" spans="1:26" x14ac:dyDescent="0.3">
      <c r="A120" s="27" t="s">
        <v>250</v>
      </c>
      <c r="B120" s="27" t="s">
        <v>931</v>
      </c>
      <c r="C120" s="27" t="s">
        <v>806</v>
      </c>
      <c r="D120" s="30" t="s">
        <v>249</v>
      </c>
      <c r="E120" s="67">
        <f>VLOOKUP(C120,'KI Local Authority Dropdown'!$H$21:$I$31,2,0)</f>
        <v>0.4</v>
      </c>
      <c r="F120" s="49">
        <f t="shared" si="9"/>
        <v>1.716154522569</v>
      </c>
      <c r="G120" s="49">
        <f>VLOOKUP($A120,input!$A:$BH,COLUMN(input!C$2),0)</f>
        <v>0.41685023175500002</v>
      </c>
      <c r="H120" s="49">
        <f>VLOOKUP($A120,input!$A:$BH,COLUMN(input!G$2),0)</f>
        <v>1.299304290814</v>
      </c>
      <c r="I120" s="49">
        <f>VLOOKUP($A120,input!$A:$BH,COLUMN(input!K$2),0)</f>
        <v>-8.2583426492633922</v>
      </c>
      <c r="J120" s="49">
        <f>H120*'KI Local Authority Dropdown'!$I$6</f>
        <v>1.2018564690029501</v>
      </c>
      <c r="K120" s="31">
        <v>0.5</v>
      </c>
      <c r="L120" s="53">
        <f>VLOOKUP($A120,input!$A:$BH,COLUMN(input!T$2),0)</f>
        <v>0</v>
      </c>
      <c r="M120" s="49">
        <f>VLOOKUP($A120,input!$A:$BH,COLUMN(input!X$2),0)</f>
        <v>0.41685023175500002</v>
      </c>
      <c r="N120" s="53">
        <f>VLOOKUP($A120,input!$A:$BH,COLUMN(input!AB$2),0)</f>
        <v>0</v>
      </c>
      <c r="O120" s="53">
        <f>VLOOKUP($A120,input!$A:$BH,COLUMN(input!AF$2),0)</f>
        <v>0</v>
      </c>
      <c r="P120" s="62">
        <f>VLOOKUP($A120,input!$A:$BH,COLUMN(input!AJ$2),0)</f>
        <v>0</v>
      </c>
      <c r="Q120" s="53">
        <f>VLOOKUP($A120,input!$A:$BH,COLUMN(input!AN$2),0)</f>
        <v>0</v>
      </c>
      <c r="R120" s="49">
        <f>VLOOKUP($A120,input!$A:$BH,COLUMN(input!AR$2),0)</f>
        <v>1.299304290814</v>
      </c>
      <c r="S120" s="53">
        <f>VLOOKUP($A120,input!$A:$BH,COLUMN(input!AV$2),0)</f>
        <v>0</v>
      </c>
      <c r="T120" s="53">
        <f>VLOOKUP($A120,input!$A:$BH,COLUMN(input!AZ$2),0)</f>
        <v>0</v>
      </c>
      <c r="U120" s="62">
        <f>VLOOKUP($A120,input!$A:$BH,COLUMN(input!BD$2),0)</f>
        <v>0</v>
      </c>
      <c r="V120" s="53">
        <f t="shared" si="10"/>
        <v>0</v>
      </c>
      <c r="W120" s="49">
        <f t="shared" si="11"/>
        <v>1.716154522569</v>
      </c>
      <c r="X120" s="53">
        <f t="shared" si="12"/>
        <v>0</v>
      </c>
      <c r="Y120" s="53">
        <f t="shared" si="13"/>
        <v>0</v>
      </c>
      <c r="Z120" s="62">
        <f t="shared" si="14"/>
        <v>0</v>
      </c>
    </row>
    <row r="121" spans="1:26" x14ac:dyDescent="0.3">
      <c r="A121" s="27" t="s">
        <v>252</v>
      </c>
      <c r="B121" s="27" t="s">
        <v>932</v>
      </c>
      <c r="C121" s="27" t="s">
        <v>806</v>
      </c>
      <c r="D121" s="30" t="s">
        <v>251</v>
      </c>
      <c r="E121" s="67">
        <f>VLOOKUP(C121,'KI Local Authority Dropdown'!$H$21:$I$31,2,0)</f>
        <v>0.4</v>
      </c>
      <c r="F121" s="49">
        <f t="shared" si="9"/>
        <v>4.6681290979500005</v>
      </c>
      <c r="G121" s="49">
        <f>VLOOKUP($A121,input!$A:$BH,COLUMN(input!C$2),0)</f>
        <v>1.6259500647410001</v>
      </c>
      <c r="H121" s="49">
        <f>VLOOKUP($A121,input!$A:$BH,COLUMN(input!G$2),0)</f>
        <v>3.042179033209</v>
      </c>
      <c r="I121" s="49">
        <f>VLOOKUP($A121,input!$A:$BH,COLUMN(input!K$2),0)</f>
        <v>-6.6244784698542087</v>
      </c>
      <c r="J121" s="49">
        <f>H121*'KI Local Authority Dropdown'!$I$6</f>
        <v>2.8140156057183252</v>
      </c>
      <c r="K121" s="31">
        <v>0.5</v>
      </c>
      <c r="L121" s="53">
        <f>VLOOKUP($A121,input!$A:$BH,COLUMN(input!T$2),0)</f>
        <v>0</v>
      </c>
      <c r="M121" s="49">
        <f>VLOOKUP($A121,input!$A:$BH,COLUMN(input!X$2),0)</f>
        <v>1.6259500647410001</v>
      </c>
      <c r="N121" s="53">
        <f>VLOOKUP($A121,input!$A:$BH,COLUMN(input!AB$2),0)</f>
        <v>0</v>
      </c>
      <c r="O121" s="53">
        <f>VLOOKUP($A121,input!$A:$BH,COLUMN(input!AF$2),0)</f>
        <v>0</v>
      </c>
      <c r="P121" s="62">
        <f>VLOOKUP($A121,input!$A:$BH,COLUMN(input!AJ$2),0)</f>
        <v>0</v>
      </c>
      <c r="Q121" s="53">
        <f>VLOOKUP($A121,input!$A:$BH,COLUMN(input!AN$2),0)</f>
        <v>0</v>
      </c>
      <c r="R121" s="49">
        <f>VLOOKUP($A121,input!$A:$BH,COLUMN(input!AR$2),0)</f>
        <v>3.042179033209</v>
      </c>
      <c r="S121" s="53">
        <f>VLOOKUP($A121,input!$A:$BH,COLUMN(input!AV$2),0)</f>
        <v>0</v>
      </c>
      <c r="T121" s="53">
        <f>VLOOKUP($A121,input!$A:$BH,COLUMN(input!AZ$2),0)</f>
        <v>0</v>
      </c>
      <c r="U121" s="62">
        <f>VLOOKUP($A121,input!$A:$BH,COLUMN(input!BD$2),0)</f>
        <v>0</v>
      </c>
      <c r="V121" s="53">
        <f t="shared" si="10"/>
        <v>0</v>
      </c>
      <c r="W121" s="49">
        <f t="shared" si="11"/>
        <v>4.6681290979500005</v>
      </c>
      <c r="X121" s="53">
        <f t="shared" si="12"/>
        <v>0</v>
      </c>
      <c r="Y121" s="53">
        <f t="shared" si="13"/>
        <v>0</v>
      </c>
      <c r="Z121" s="62">
        <f t="shared" si="14"/>
        <v>0</v>
      </c>
    </row>
    <row r="122" spans="1:26" x14ac:dyDescent="0.3">
      <c r="A122" s="27" t="s">
        <v>254</v>
      </c>
      <c r="B122" s="27" t="s">
        <v>933</v>
      </c>
      <c r="C122" s="27" t="s">
        <v>1251</v>
      </c>
      <c r="D122" s="30" t="s">
        <v>253</v>
      </c>
      <c r="E122" s="67">
        <f>VLOOKUP(C122,'KI Local Authority Dropdown'!$H$21:$I$31,2,0)</f>
        <v>0.09</v>
      </c>
      <c r="F122" s="49">
        <f t="shared" si="9"/>
        <v>279.59272865969996</v>
      </c>
      <c r="G122" s="49">
        <f>VLOOKUP($A122,input!$A:$BH,COLUMN(input!C$2),0)</f>
        <v>117.93817475188</v>
      </c>
      <c r="H122" s="49">
        <f>VLOOKUP($A122,input!$A:$BH,COLUMN(input!G$2),0)</f>
        <v>161.65455390781997</v>
      </c>
      <c r="I122" s="49">
        <f>VLOOKUP($A122,input!$A:$BH,COLUMN(input!K$2),0)</f>
        <v>118.60404931381463</v>
      </c>
      <c r="J122" s="49">
        <f>H122*'KI Local Authority Dropdown'!$I$6</f>
        <v>149.53046236473349</v>
      </c>
      <c r="K122" s="31">
        <v>0</v>
      </c>
      <c r="L122" s="53">
        <f>VLOOKUP($A122,input!$A:$BH,COLUMN(input!T$2),0)</f>
        <v>117.93817475188</v>
      </c>
      <c r="M122" s="49">
        <f>VLOOKUP($A122,input!$A:$BH,COLUMN(input!X$2),0)</f>
        <v>0</v>
      </c>
      <c r="N122" s="53">
        <f>VLOOKUP($A122,input!$A:$BH,COLUMN(input!AB$2),0)</f>
        <v>0</v>
      </c>
      <c r="O122" s="53">
        <f>VLOOKUP($A122,input!$A:$BH,COLUMN(input!AF$2),0)</f>
        <v>0</v>
      </c>
      <c r="P122" s="62">
        <f>VLOOKUP($A122,input!$A:$BH,COLUMN(input!AJ$2),0)</f>
        <v>0</v>
      </c>
      <c r="Q122" s="53">
        <f>VLOOKUP($A122,input!$A:$BH,COLUMN(input!AN$2),0)</f>
        <v>161.65455390781997</v>
      </c>
      <c r="R122" s="49">
        <f>VLOOKUP($A122,input!$A:$BH,COLUMN(input!AR$2),0)</f>
        <v>0</v>
      </c>
      <c r="S122" s="53">
        <f>VLOOKUP($A122,input!$A:$BH,COLUMN(input!AV$2),0)</f>
        <v>0</v>
      </c>
      <c r="T122" s="53">
        <f>VLOOKUP($A122,input!$A:$BH,COLUMN(input!AZ$2),0)</f>
        <v>0</v>
      </c>
      <c r="U122" s="62">
        <f>VLOOKUP($A122,input!$A:$BH,COLUMN(input!BD$2),0)</f>
        <v>0</v>
      </c>
      <c r="V122" s="53">
        <f t="shared" si="10"/>
        <v>279.59272865969996</v>
      </c>
      <c r="W122" s="49">
        <f t="shared" si="11"/>
        <v>0</v>
      </c>
      <c r="X122" s="53">
        <f t="shared" si="12"/>
        <v>0</v>
      </c>
      <c r="Y122" s="53">
        <f t="shared" si="13"/>
        <v>0</v>
      </c>
      <c r="Z122" s="62">
        <f t="shared" si="14"/>
        <v>0</v>
      </c>
    </row>
    <row r="123" spans="1:26" x14ac:dyDescent="0.3">
      <c r="A123" s="27" t="s">
        <v>256</v>
      </c>
      <c r="B123" s="27" t="s">
        <v>934</v>
      </c>
      <c r="C123" s="27" t="s">
        <v>1248</v>
      </c>
      <c r="D123" s="30" t="s">
        <v>935</v>
      </c>
      <c r="E123" s="67">
        <f>VLOOKUP(C123,'KI Local Authority Dropdown'!$H$21:$I$31,2,0)</f>
        <v>0.01</v>
      </c>
      <c r="F123" s="49">
        <f t="shared" si="9"/>
        <v>29.351722058269001</v>
      </c>
      <c r="G123" s="49">
        <f>VLOOKUP($A123,input!$A:$BH,COLUMN(input!C$2),0)</f>
        <v>14.233622478731</v>
      </c>
      <c r="H123" s="49">
        <f>VLOOKUP($A123,input!$A:$BH,COLUMN(input!G$2),0)</f>
        <v>15.118099579538001</v>
      </c>
      <c r="I123" s="49">
        <f>VLOOKUP($A123,input!$A:$BH,COLUMN(input!K$2),0)</f>
        <v>8.7626732072659106</v>
      </c>
      <c r="J123" s="49">
        <f>H123*'KI Local Authority Dropdown'!$I$6</f>
        <v>13.984242111072652</v>
      </c>
      <c r="K123" s="31">
        <v>0</v>
      </c>
      <c r="L123" s="53">
        <f>VLOOKUP($A123,input!$A:$BH,COLUMN(input!T$2),0)</f>
        <v>0</v>
      </c>
      <c r="M123" s="49">
        <f>VLOOKUP($A123,input!$A:$BH,COLUMN(input!X$2),0)</f>
        <v>0</v>
      </c>
      <c r="N123" s="53">
        <f>VLOOKUP($A123,input!$A:$BH,COLUMN(input!AB$2),0)</f>
        <v>14.233622478731</v>
      </c>
      <c r="O123" s="53">
        <f>VLOOKUP($A123,input!$A:$BH,COLUMN(input!AF$2),0)</f>
        <v>0</v>
      </c>
      <c r="P123" s="62">
        <f>VLOOKUP($A123,input!$A:$BH,COLUMN(input!AJ$2),0)</f>
        <v>0</v>
      </c>
      <c r="Q123" s="53">
        <f>VLOOKUP($A123,input!$A:$BH,COLUMN(input!AN$2),0)</f>
        <v>0</v>
      </c>
      <c r="R123" s="49">
        <f>VLOOKUP($A123,input!$A:$BH,COLUMN(input!AR$2),0)</f>
        <v>0</v>
      </c>
      <c r="S123" s="53">
        <f>VLOOKUP($A123,input!$A:$BH,COLUMN(input!AV$2),0)</f>
        <v>15.118099579538001</v>
      </c>
      <c r="T123" s="53">
        <f>VLOOKUP($A123,input!$A:$BH,COLUMN(input!AZ$2),0)</f>
        <v>0</v>
      </c>
      <c r="U123" s="62">
        <f>VLOOKUP($A123,input!$A:$BH,COLUMN(input!BD$2),0)</f>
        <v>0</v>
      </c>
      <c r="V123" s="53">
        <f t="shared" si="10"/>
        <v>0</v>
      </c>
      <c r="W123" s="49">
        <f t="shared" si="11"/>
        <v>0</v>
      </c>
      <c r="X123" s="53">
        <f t="shared" si="12"/>
        <v>29.351722058269001</v>
      </c>
      <c r="Y123" s="53">
        <f t="shared" si="13"/>
        <v>0</v>
      </c>
      <c r="Z123" s="62">
        <f t="shared" si="14"/>
        <v>0</v>
      </c>
    </row>
    <row r="124" spans="1:26" x14ac:dyDescent="0.3">
      <c r="A124" s="27" t="s">
        <v>258</v>
      </c>
      <c r="B124" s="27" t="s">
        <v>936</v>
      </c>
      <c r="C124" s="27" t="s">
        <v>806</v>
      </c>
      <c r="D124" s="30" t="s">
        <v>257</v>
      </c>
      <c r="E124" s="67">
        <f>VLOOKUP(C124,'KI Local Authority Dropdown'!$H$21:$I$31,2,0)</f>
        <v>0.4</v>
      </c>
      <c r="F124" s="49">
        <f t="shared" si="9"/>
        <v>5.8022262119060004</v>
      </c>
      <c r="G124" s="49">
        <f>VLOOKUP($A124,input!$A:$BH,COLUMN(input!C$2),0)</f>
        <v>2.0224894870470003</v>
      </c>
      <c r="H124" s="49">
        <f>VLOOKUP($A124,input!$A:$BH,COLUMN(input!G$2),0)</f>
        <v>3.7797367248590001</v>
      </c>
      <c r="I124" s="49">
        <f>VLOOKUP($A124,input!$A:$BH,COLUMN(input!K$2),0)</f>
        <v>-26.590869841119286</v>
      </c>
      <c r="J124" s="49">
        <f>H124*'KI Local Authority Dropdown'!$I$6</f>
        <v>3.4962564704945751</v>
      </c>
      <c r="K124" s="31">
        <v>0.5</v>
      </c>
      <c r="L124" s="53">
        <f>VLOOKUP($A124,input!$A:$BH,COLUMN(input!T$2),0)</f>
        <v>0</v>
      </c>
      <c r="M124" s="49">
        <f>VLOOKUP($A124,input!$A:$BH,COLUMN(input!X$2),0)</f>
        <v>2.0224894870470003</v>
      </c>
      <c r="N124" s="53">
        <f>VLOOKUP($A124,input!$A:$BH,COLUMN(input!AB$2),0)</f>
        <v>0</v>
      </c>
      <c r="O124" s="53">
        <f>VLOOKUP($A124,input!$A:$BH,COLUMN(input!AF$2),0)</f>
        <v>0</v>
      </c>
      <c r="P124" s="62">
        <f>VLOOKUP($A124,input!$A:$BH,COLUMN(input!AJ$2),0)</f>
        <v>0</v>
      </c>
      <c r="Q124" s="53">
        <f>VLOOKUP($A124,input!$A:$BH,COLUMN(input!AN$2),0)</f>
        <v>0</v>
      </c>
      <c r="R124" s="49">
        <f>VLOOKUP($A124,input!$A:$BH,COLUMN(input!AR$2),0)</f>
        <v>3.7797367248590001</v>
      </c>
      <c r="S124" s="53">
        <f>VLOOKUP($A124,input!$A:$BH,COLUMN(input!AV$2),0)</f>
        <v>0</v>
      </c>
      <c r="T124" s="53">
        <f>VLOOKUP($A124,input!$A:$BH,COLUMN(input!AZ$2),0)</f>
        <v>0</v>
      </c>
      <c r="U124" s="62">
        <f>VLOOKUP($A124,input!$A:$BH,COLUMN(input!BD$2),0)</f>
        <v>0</v>
      </c>
      <c r="V124" s="53">
        <f t="shared" si="10"/>
        <v>0</v>
      </c>
      <c r="W124" s="49">
        <f t="shared" si="11"/>
        <v>5.8022262119060004</v>
      </c>
      <c r="X124" s="53">
        <f t="shared" si="12"/>
        <v>0</v>
      </c>
      <c r="Y124" s="53">
        <f t="shared" si="13"/>
        <v>0</v>
      </c>
      <c r="Z124" s="62">
        <f t="shared" si="14"/>
        <v>0</v>
      </c>
    </row>
    <row r="125" spans="1:26" x14ac:dyDescent="0.3">
      <c r="A125" s="27" t="s">
        <v>260</v>
      </c>
      <c r="B125" s="27" t="s">
        <v>937</v>
      </c>
      <c r="C125" s="27" t="s">
        <v>806</v>
      </c>
      <c r="D125" s="30" t="s">
        <v>259</v>
      </c>
      <c r="E125" s="67">
        <f>VLOOKUP(C125,'KI Local Authority Dropdown'!$H$21:$I$31,2,0)</f>
        <v>0.4</v>
      </c>
      <c r="F125" s="49">
        <f t="shared" si="9"/>
        <v>2.5928593903849997</v>
      </c>
      <c r="G125" s="49">
        <f>VLOOKUP($A125,input!$A:$BH,COLUMN(input!C$2),0)</f>
        <v>0.82782603239499997</v>
      </c>
      <c r="H125" s="49">
        <f>VLOOKUP($A125,input!$A:$BH,COLUMN(input!G$2),0)</f>
        <v>1.7650333579899999</v>
      </c>
      <c r="I125" s="49">
        <f>VLOOKUP($A125,input!$A:$BH,COLUMN(input!K$2),0)</f>
        <v>-15.274735841303768</v>
      </c>
      <c r="J125" s="49">
        <f>H125*'KI Local Authority Dropdown'!$I$6</f>
        <v>1.63265585614075</v>
      </c>
      <c r="K125" s="31">
        <v>0.5</v>
      </c>
      <c r="L125" s="53">
        <f>VLOOKUP($A125,input!$A:$BH,COLUMN(input!T$2),0)</f>
        <v>0</v>
      </c>
      <c r="M125" s="49">
        <f>VLOOKUP($A125,input!$A:$BH,COLUMN(input!X$2),0)</f>
        <v>0.82782603239499997</v>
      </c>
      <c r="N125" s="53">
        <f>VLOOKUP($A125,input!$A:$BH,COLUMN(input!AB$2),0)</f>
        <v>0</v>
      </c>
      <c r="O125" s="53">
        <f>VLOOKUP($A125,input!$A:$BH,COLUMN(input!AF$2),0)</f>
        <v>0</v>
      </c>
      <c r="P125" s="62">
        <f>VLOOKUP($A125,input!$A:$BH,COLUMN(input!AJ$2),0)</f>
        <v>0</v>
      </c>
      <c r="Q125" s="53">
        <f>VLOOKUP($A125,input!$A:$BH,COLUMN(input!AN$2),0)</f>
        <v>0</v>
      </c>
      <c r="R125" s="49">
        <f>VLOOKUP($A125,input!$A:$BH,COLUMN(input!AR$2),0)</f>
        <v>1.7650333579899999</v>
      </c>
      <c r="S125" s="53">
        <f>VLOOKUP($A125,input!$A:$BH,COLUMN(input!AV$2),0)</f>
        <v>0</v>
      </c>
      <c r="T125" s="53">
        <f>VLOOKUP($A125,input!$A:$BH,COLUMN(input!AZ$2),0)</f>
        <v>0</v>
      </c>
      <c r="U125" s="62">
        <f>VLOOKUP($A125,input!$A:$BH,COLUMN(input!BD$2),0)</f>
        <v>0</v>
      </c>
      <c r="V125" s="53">
        <f t="shared" si="10"/>
        <v>0</v>
      </c>
      <c r="W125" s="49">
        <f t="shared" si="11"/>
        <v>2.5928593903849997</v>
      </c>
      <c r="X125" s="53">
        <f t="shared" si="12"/>
        <v>0</v>
      </c>
      <c r="Y125" s="53">
        <f t="shared" si="13"/>
        <v>0</v>
      </c>
      <c r="Z125" s="62">
        <f t="shared" si="14"/>
        <v>0</v>
      </c>
    </row>
    <row r="126" spans="1:26" x14ac:dyDescent="0.3">
      <c r="A126" s="27" t="s">
        <v>262</v>
      </c>
      <c r="B126" s="27" t="s">
        <v>938</v>
      </c>
      <c r="C126" s="27" t="s">
        <v>806</v>
      </c>
      <c r="D126" s="30" t="s">
        <v>261</v>
      </c>
      <c r="E126" s="67">
        <f>VLOOKUP(C126,'KI Local Authority Dropdown'!$H$21:$I$31,2,0)</f>
        <v>0.4</v>
      </c>
      <c r="F126" s="49">
        <f t="shared" si="9"/>
        <v>5.0866281592650004</v>
      </c>
      <c r="G126" s="49">
        <f>VLOOKUP($A126,input!$A:$BH,COLUMN(input!C$2),0)</f>
        <v>1.6987311746420002</v>
      </c>
      <c r="H126" s="49">
        <f>VLOOKUP($A126,input!$A:$BH,COLUMN(input!G$2),0)</f>
        <v>3.387896984623</v>
      </c>
      <c r="I126" s="49">
        <f>VLOOKUP($A126,input!$A:$BH,COLUMN(input!K$2),0)</f>
        <v>-6.3895674092149166</v>
      </c>
      <c r="J126" s="49">
        <f>H126*'KI Local Authority Dropdown'!$I$6</f>
        <v>3.1338047107762752</v>
      </c>
      <c r="K126" s="31">
        <v>0.5</v>
      </c>
      <c r="L126" s="53">
        <f>VLOOKUP($A126,input!$A:$BH,COLUMN(input!T$2),0)</f>
        <v>0</v>
      </c>
      <c r="M126" s="49">
        <f>VLOOKUP($A126,input!$A:$BH,COLUMN(input!X$2),0)</f>
        <v>1.6987311746420002</v>
      </c>
      <c r="N126" s="53">
        <f>VLOOKUP($A126,input!$A:$BH,COLUMN(input!AB$2),0)</f>
        <v>0</v>
      </c>
      <c r="O126" s="53">
        <f>VLOOKUP($A126,input!$A:$BH,COLUMN(input!AF$2),0)</f>
        <v>0</v>
      </c>
      <c r="P126" s="62">
        <f>VLOOKUP($A126,input!$A:$BH,COLUMN(input!AJ$2),0)</f>
        <v>0</v>
      </c>
      <c r="Q126" s="53">
        <f>VLOOKUP($A126,input!$A:$BH,COLUMN(input!AN$2),0)</f>
        <v>0</v>
      </c>
      <c r="R126" s="49">
        <f>VLOOKUP($A126,input!$A:$BH,COLUMN(input!AR$2),0)</f>
        <v>3.387896984623</v>
      </c>
      <c r="S126" s="53">
        <f>VLOOKUP($A126,input!$A:$BH,COLUMN(input!AV$2),0)</f>
        <v>0</v>
      </c>
      <c r="T126" s="53">
        <f>VLOOKUP($A126,input!$A:$BH,COLUMN(input!AZ$2),0)</f>
        <v>0</v>
      </c>
      <c r="U126" s="62">
        <f>VLOOKUP($A126,input!$A:$BH,COLUMN(input!BD$2),0)</f>
        <v>0</v>
      </c>
      <c r="V126" s="53">
        <f t="shared" si="10"/>
        <v>0</v>
      </c>
      <c r="W126" s="49">
        <f t="shared" si="11"/>
        <v>5.0866281592650004</v>
      </c>
      <c r="X126" s="53">
        <f t="shared" si="12"/>
        <v>0</v>
      </c>
      <c r="Y126" s="53">
        <f t="shared" si="13"/>
        <v>0</v>
      </c>
      <c r="Z126" s="62">
        <f t="shared" si="14"/>
        <v>0</v>
      </c>
    </row>
    <row r="127" spans="1:26" x14ac:dyDescent="0.3">
      <c r="A127" s="27" t="s">
        <v>264</v>
      </c>
      <c r="B127" s="27" t="s">
        <v>939</v>
      </c>
      <c r="C127" s="27" t="s">
        <v>806</v>
      </c>
      <c r="D127" s="30" t="s">
        <v>263</v>
      </c>
      <c r="E127" s="67">
        <f>VLOOKUP(C127,'KI Local Authority Dropdown'!$H$21:$I$31,2,0)</f>
        <v>0.4</v>
      </c>
      <c r="F127" s="49">
        <f t="shared" si="9"/>
        <v>2.8383348794870003</v>
      </c>
      <c r="G127" s="49">
        <f>VLOOKUP($A127,input!$A:$BH,COLUMN(input!C$2),0)</f>
        <v>1.0042151790280001</v>
      </c>
      <c r="H127" s="49">
        <f>VLOOKUP($A127,input!$A:$BH,COLUMN(input!G$2),0)</f>
        <v>1.834119700459</v>
      </c>
      <c r="I127" s="49">
        <f>VLOOKUP($A127,input!$A:$BH,COLUMN(input!K$2),0)</f>
        <v>-7.023477054608116</v>
      </c>
      <c r="J127" s="49">
        <f>H127*'KI Local Authority Dropdown'!$I$6</f>
        <v>1.6965607229245752</v>
      </c>
      <c r="K127" s="31">
        <v>0.5</v>
      </c>
      <c r="L127" s="53">
        <f>VLOOKUP($A127,input!$A:$BH,COLUMN(input!T$2),0)</f>
        <v>0</v>
      </c>
      <c r="M127" s="49">
        <f>VLOOKUP($A127,input!$A:$BH,COLUMN(input!X$2),0)</f>
        <v>1.0042151790280001</v>
      </c>
      <c r="N127" s="53">
        <f>VLOOKUP($A127,input!$A:$BH,COLUMN(input!AB$2),0)</f>
        <v>0</v>
      </c>
      <c r="O127" s="53">
        <f>VLOOKUP($A127,input!$A:$BH,COLUMN(input!AF$2),0)</f>
        <v>0</v>
      </c>
      <c r="P127" s="62">
        <f>VLOOKUP($A127,input!$A:$BH,COLUMN(input!AJ$2),0)</f>
        <v>0</v>
      </c>
      <c r="Q127" s="53">
        <f>VLOOKUP($A127,input!$A:$BH,COLUMN(input!AN$2),0)</f>
        <v>0</v>
      </c>
      <c r="R127" s="49">
        <f>VLOOKUP($A127,input!$A:$BH,COLUMN(input!AR$2),0)</f>
        <v>1.834119700459</v>
      </c>
      <c r="S127" s="53">
        <f>VLOOKUP($A127,input!$A:$BH,COLUMN(input!AV$2),0)</f>
        <v>0</v>
      </c>
      <c r="T127" s="53">
        <f>VLOOKUP($A127,input!$A:$BH,COLUMN(input!AZ$2),0)</f>
        <v>0</v>
      </c>
      <c r="U127" s="62">
        <f>VLOOKUP($A127,input!$A:$BH,COLUMN(input!BD$2),0)</f>
        <v>0</v>
      </c>
      <c r="V127" s="53">
        <f t="shared" si="10"/>
        <v>0</v>
      </c>
      <c r="W127" s="49">
        <f t="shared" si="11"/>
        <v>2.8383348794870003</v>
      </c>
      <c r="X127" s="53">
        <f t="shared" si="12"/>
        <v>0</v>
      </c>
      <c r="Y127" s="53">
        <f t="shared" si="13"/>
        <v>0</v>
      </c>
      <c r="Z127" s="62">
        <f t="shared" si="14"/>
        <v>0</v>
      </c>
    </row>
    <row r="128" spans="1:26" x14ac:dyDescent="0.3">
      <c r="A128" s="27" t="s">
        <v>266</v>
      </c>
      <c r="B128" s="27" t="s">
        <v>940</v>
      </c>
      <c r="C128" s="27" t="s">
        <v>806</v>
      </c>
      <c r="D128" s="30" t="s">
        <v>265</v>
      </c>
      <c r="E128" s="67">
        <f>VLOOKUP(C128,'KI Local Authority Dropdown'!$H$21:$I$31,2,0)</f>
        <v>0.4</v>
      </c>
      <c r="F128" s="49">
        <f t="shared" si="9"/>
        <v>3.6195001308279995</v>
      </c>
      <c r="G128" s="49">
        <f>VLOOKUP($A128,input!$A:$BH,COLUMN(input!C$2),0)</f>
        <v>1.2471867768530001</v>
      </c>
      <c r="H128" s="49">
        <f>VLOOKUP($A128,input!$A:$BH,COLUMN(input!G$2),0)</f>
        <v>2.3723133539749997</v>
      </c>
      <c r="I128" s="49">
        <f>VLOOKUP($A128,input!$A:$BH,COLUMN(input!K$2),0)</f>
        <v>-2.3703730569336585</v>
      </c>
      <c r="J128" s="49">
        <f>H128*'KI Local Authority Dropdown'!$I$6</f>
        <v>2.1943898524268746</v>
      </c>
      <c r="K128" s="31">
        <v>0.49979499999999999</v>
      </c>
      <c r="L128" s="53">
        <f>VLOOKUP($A128,input!$A:$BH,COLUMN(input!T$2),0)</f>
        <v>0</v>
      </c>
      <c r="M128" s="49">
        <f>VLOOKUP($A128,input!$A:$BH,COLUMN(input!X$2),0)</f>
        <v>1.2471867768530001</v>
      </c>
      <c r="N128" s="53">
        <f>VLOOKUP($A128,input!$A:$BH,COLUMN(input!AB$2),0)</f>
        <v>0</v>
      </c>
      <c r="O128" s="53">
        <f>VLOOKUP($A128,input!$A:$BH,COLUMN(input!AF$2),0)</f>
        <v>0</v>
      </c>
      <c r="P128" s="62">
        <f>VLOOKUP($A128,input!$A:$BH,COLUMN(input!AJ$2),0)</f>
        <v>0</v>
      </c>
      <c r="Q128" s="53">
        <f>VLOOKUP($A128,input!$A:$BH,COLUMN(input!AN$2),0)</f>
        <v>0</v>
      </c>
      <c r="R128" s="49">
        <f>VLOOKUP($A128,input!$A:$BH,COLUMN(input!AR$2),0)</f>
        <v>2.3723133539749997</v>
      </c>
      <c r="S128" s="53">
        <f>VLOOKUP($A128,input!$A:$BH,COLUMN(input!AV$2),0)</f>
        <v>0</v>
      </c>
      <c r="T128" s="53">
        <f>VLOOKUP($A128,input!$A:$BH,COLUMN(input!AZ$2),0)</f>
        <v>0</v>
      </c>
      <c r="U128" s="62">
        <f>VLOOKUP($A128,input!$A:$BH,COLUMN(input!BD$2),0)</f>
        <v>0</v>
      </c>
      <c r="V128" s="53">
        <f t="shared" si="10"/>
        <v>0</v>
      </c>
      <c r="W128" s="49">
        <f t="shared" si="11"/>
        <v>3.6195001308279995</v>
      </c>
      <c r="X128" s="53">
        <f t="shared" si="12"/>
        <v>0</v>
      </c>
      <c r="Y128" s="53">
        <f t="shared" si="13"/>
        <v>0</v>
      </c>
      <c r="Z128" s="62">
        <f t="shared" si="14"/>
        <v>0</v>
      </c>
    </row>
    <row r="129" spans="1:26" x14ac:dyDescent="0.3">
      <c r="A129" s="27" t="s">
        <v>268</v>
      </c>
      <c r="B129" s="27" t="s">
        <v>941</v>
      </c>
      <c r="C129" s="27" t="s">
        <v>806</v>
      </c>
      <c r="D129" s="30" t="s">
        <v>267</v>
      </c>
      <c r="E129" s="67">
        <f>VLOOKUP(C129,'KI Local Authority Dropdown'!$H$21:$I$31,2,0)</f>
        <v>0.4</v>
      </c>
      <c r="F129" s="49">
        <f t="shared" si="9"/>
        <v>2.631826440028</v>
      </c>
      <c r="G129" s="49">
        <f>VLOOKUP($A129,input!$A:$BH,COLUMN(input!C$2),0)</f>
        <v>0.86064816519199994</v>
      </c>
      <c r="H129" s="49">
        <f>VLOOKUP($A129,input!$A:$BH,COLUMN(input!G$2),0)</f>
        <v>1.7711782748360001</v>
      </c>
      <c r="I129" s="49">
        <f>VLOOKUP($A129,input!$A:$BH,COLUMN(input!K$2),0)</f>
        <v>-8.2469078235404663</v>
      </c>
      <c r="J129" s="49">
        <f>H129*'KI Local Authority Dropdown'!$I$6</f>
        <v>1.6383399042233002</v>
      </c>
      <c r="K129" s="31">
        <v>0.5</v>
      </c>
      <c r="L129" s="53">
        <f>VLOOKUP($A129,input!$A:$BH,COLUMN(input!T$2),0)</f>
        <v>0</v>
      </c>
      <c r="M129" s="49">
        <f>VLOOKUP($A129,input!$A:$BH,COLUMN(input!X$2),0)</f>
        <v>0.86064816519199994</v>
      </c>
      <c r="N129" s="53">
        <f>VLOOKUP($A129,input!$A:$BH,COLUMN(input!AB$2),0)</f>
        <v>0</v>
      </c>
      <c r="O129" s="53">
        <f>VLOOKUP($A129,input!$A:$BH,COLUMN(input!AF$2),0)</f>
        <v>0</v>
      </c>
      <c r="P129" s="62">
        <f>VLOOKUP($A129,input!$A:$BH,COLUMN(input!AJ$2),0)</f>
        <v>0</v>
      </c>
      <c r="Q129" s="53">
        <f>VLOOKUP($A129,input!$A:$BH,COLUMN(input!AN$2),0)</f>
        <v>0</v>
      </c>
      <c r="R129" s="49">
        <f>VLOOKUP($A129,input!$A:$BH,COLUMN(input!AR$2),0)</f>
        <v>1.7711782748360001</v>
      </c>
      <c r="S129" s="53">
        <f>VLOOKUP($A129,input!$A:$BH,COLUMN(input!AV$2),0)</f>
        <v>0</v>
      </c>
      <c r="T129" s="53">
        <f>VLOOKUP($A129,input!$A:$BH,COLUMN(input!AZ$2),0)</f>
        <v>0</v>
      </c>
      <c r="U129" s="62">
        <f>VLOOKUP($A129,input!$A:$BH,COLUMN(input!BD$2),0)</f>
        <v>0</v>
      </c>
      <c r="V129" s="53">
        <f t="shared" si="10"/>
        <v>0</v>
      </c>
      <c r="W129" s="49">
        <f t="shared" si="11"/>
        <v>2.631826440028</v>
      </c>
      <c r="X129" s="53">
        <f t="shared" si="12"/>
        <v>0</v>
      </c>
      <c r="Y129" s="53">
        <f t="shared" si="13"/>
        <v>0</v>
      </c>
      <c r="Z129" s="62">
        <f t="shared" si="14"/>
        <v>0</v>
      </c>
    </row>
    <row r="130" spans="1:26" x14ac:dyDescent="0.3">
      <c r="A130" s="27" t="s">
        <v>270</v>
      </c>
      <c r="B130" s="27" t="s">
        <v>942</v>
      </c>
      <c r="C130" s="27" t="s">
        <v>820</v>
      </c>
      <c r="D130" s="30" t="s">
        <v>269</v>
      </c>
      <c r="E130" s="67">
        <f>VLOOKUP(C130,'KI Local Authority Dropdown'!$H$21:$I$31,2,0)</f>
        <v>0.49</v>
      </c>
      <c r="F130" s="49">
        <f t="shared" si="9"/>
        <v>90.767749363283997</v>
      </c>
      <c r="G130" s="49">
        <f>VLOOKUP($A130,input!$A:$BH,COLUMN(input!C$2),0)</f>
        <v>37.257601685349002</v>
      </c>
      <c r="H130" s="49">
        <f>VLOOKUP($A130,input!$A:$BH,COLUMN(input!G$2),0)</f>
        <v>53.510147677934995</v>
      </c>
      <c r="I130" s="49">
        <f>VLOOKUP($A130,input!$A:$BH,COLUMN(input!K$2),0)</f>
        <v>9.951393061138651</v>
      </c>
      <c r="J130" s="49">
        <f>H130*'KI Local Authority Dropdown'!$I$6</f>
        <v>49.496886602089873</v>
      </c>
      <c r="K130" s="31">
        <v>0</v>
      </c>
      <c r="L130" s="53">
        <f>VLOOKUP($A130,input!$A:$BH,COLUMN(input!T$2),0)</f>
        <v>33.386591883058998</v>
      </c>
      <c r="M130" s="49">
        <f>VLOOKUP($A130,input!$A:$BH,COLUMN(input!X$2),0)</f>
        <v>3.8710098022900001</v>
      </c>
      <c r="N130" s="53">
        <f>VLOOKUP($A130,input!$A:$BH,COLUMN(input!AB$2),0)</f>
        <v>0</v>
      </c>
      <c r="O130" s="53">
        <f>VLOOKUP($A130,input!$A:$BH,COLUMN(input!AF$2),0)</f>
        <v>0</v>
      </c>
      <c r="P130" s="62">
        <f>VLOOKUP($A130,input!$A:$BH,COLUMN(input!AJ$2),0)</f>
        <v>0</v>
      </c>
      <c r="Q130" s="53">
        <f>VLOOKUP($A130,input!$A:$BH,COLUMN(input!AN$2),0)</f>
        <v>46.108314438038995</v>
      </c>
      <c r="R130" s="49">
        <f>VLOOKUP($A130,input!$A:$BH,COLUMN(input!AR$2),0)</f>
        <v>7.4018332398960007</v>
      </c>
      <c r="S130" s="53">
        <f>VLOOKUP($A130,input!$A:$BH,COLUMN(input!AV$2),0)</f>
        <v>0</v>
      </c>
      <c r="T130" s="53">
        <f>VLOOKUP($A130,input!$A:$BH,COLUMN(input!AZ$2),0)</f>
        <v>0</v>
      </c>
      <c r="U130" s="62">
        <f>VLOOKUP($A130,input!$A:$BH,COLUMN(input!BD$2),0)</f>
        <v>0</v>
      </c>
      <c r="V130" s="53">
        <f t="shared" si="10"/>
        <v>79.494906321098</v>
      </c>
      <c r="W130" s="49">
        <f t="shared" si="11"/>
        <v>11.272843042186</v>
      </c>
      <c r="X130" s="53">
        <f t="shared" si="12"/>
        <v>0</v>
      </c>
      <c r="Y130" s="53">
        <f t="shared" si="13"/>
        <v>0</v>
      </c>
      <c r="Z130" s="62">
        <f t="shared" si="14"/>
        <v>0</v>
      </c>
    </row>
    <row r="131" spans="1:26" x14ac:dyDescent="0.3">
      <c r="A131" s="27" t="s">
        <v>272</v>
      </c>
      <c r="B131" s="27" t="s">
        <v>943</v>
      </c>
      <c r="C131" s="27" t="s">
        <v>806</v>
      </c>
      <c r="D131" s="30" t="s">
        <v>271</v>
      </c>
      <c r="E131" s="67">
        <f>VLOOKUP(C131,'KI Local Authority Dropdown'!$H$21:$I$31,2,0)</f>
        <v>0.4</v>
      </c>
      <c r="F131" s="49">
        <f t="shared" si="9"/>
        <v>4.2312247261889997</v>
      </c>
      <c r="G131" s="49">
        <f>VLOOKUP($A131,input!$A:$BH,COLUMN(input!C$2),0)</f>
        <v>1.415714289771</v>
      </c>
      <c r="H131" s="49">
        <f>VLOOKUP($A131,input!$A:$BH,COLUMN(input!G$2),0)</f>
        <v>2.8155104364180001</v>
      </c>
      <c r="I131" s="49">
        <f>VLOOKUP($A131,input!$A:$BH,COLUMN(input!K$2),0)</f>
        <v>-5.5278660363002086</v>
      </c>
      <c r="J131" s="49">
        <f>H131*'KI Local Authority Dropdown'!$I$6</f>
        <v>2.6043471536866503</v>
      </c>
      <c r="K131" s="31">
        <v>0.5</v>
      </c>
      <c r="L131" s="53">
        <f>VLOOKUP($A131,input!$A:$BH,COLUMN(input!T$2),0)</f>
        <v>0</v>
      </c>
      <c r="M131" s="49">
        <f>VLOOKUP($A131,input!$A:$BH,COLUMN(input!X$2),0)</f>
        <v>1.415714289771</v>
      </c>
      <c r="N131" s="53">
        <f>VLOOKUP($A131,input!$A:$BH,COLUMN(input!AB$2),0)</f>
        <v>0</v>
      </c>
      <c r="O131" s="53">
        <f>VLOOKUP($A131,input!$A:$BH,COLUMN(input!AF$2),0)</f>
        <v>0</v>
      </c>
      <c r="P131" s="62">
        <f>VLOOKUP($A131,input!$A:$BH,COLUMN(input!AJ$2),0)</f>
        <v>0</v>
      </c>
      <c r="Q131" s="53">
        <f>VLOOKUP($A131,input!$A:$BH,COLUMN(input!AN$2),0)</f>
        <v>0</v>
      </c>
      <c r="R131" s="49">
        <f>VLOOKUP($A131,input!$A:$BH,COLUMN(input!AR$2),0)</f>
        <v>2.8155104364180001</v>
      </c>
      <c r="S131" s="53">
        <f>VLOOKUP($A131,input!$A:$BH,COLUMN(input!AV$2),0)</f>
        <v>0</v>
      </c>
      <c r="T131" s="53">
        <f>VLOOKUP($A131,input!$A:$BH,COLUMN(input!AZ$2),0)</f>
        <v>0</v>
      </c>
      <c r="U131" s="62">
        <f>VLOOKUP($A131,input!$A:$BH,COLUMN(input!BD$2),0)</f>
        <v>0</v>
      </c>
      <c r="V131" s="53">
        <f t="shared" si="10"/>
        <v>0</v>
      </c>
      <c r="W131" s="49">
        <f t="shared" si="11"/>
        <v>4.2312247261889997</v>
      </c>
      <c r="X131" s="53">
        <f t="shared" si="12"/>
        <v>0</v>
      </c>
      <c r="Y131" s="53">
        <f t="shared" si="13"/>
        <v>0</v>
      </c>
      <c r="Z131" s="62">
        <f t="shared" si="14"/>
        <v>0</v>
      </c>
    </row>
    <row r="132" spans="1:26" x14ac:dyDescent="0.3">
      <c r="A132" s="27" t="s">
        <v>274</v>
      </c>
      <c r="B132" s="27" t="s">
        <v>944</v>
      </c>
      <c r="C132" s="27" t="s">
        <v>802</v>
      </c>
      <c r="D132" s="30" t="s">
        <v>273</v>
      </c>
      <c r="E132" s="67">
        <f>VLOOKUP(C132,'KI Local Authority Dropdown'!$H$21:$I$31,2,0)</f>
        <v>0.2</v>
      </c>
      <c r="F132" s="49">
        <f t="shared" si="9"/>
        <v>1156.5559663826079</v>
      </c>
      <c r="G132" s="49">
        <f>VLOOKUP($A132,input!$A:$BH,COLUMN(input!C$2),0)</f>
        <v>168.12009836088401</v>
      </c>
      <c r="H132" s="49">
        <f>VLOOKUP($A132,input!$A:$BH,COLUMN(input!G$2),0)</f>
        <v>988.43586802172399</v>
      </c>
      <c r="I132" s="49">
        <f>VLOOKUP($A132,input!$A:$BH,COLUMN(input!K$2),0)</f>
        <v>-358.61463976241237</v>
      </c>
      <c r="J132" s="49">
        <f>H132*'KI Local Authority Dropdown'!$I$6</f>
        <v>914.30317792009475</v>
      </c>
      <c r="K132" s="31">
        <v>0.26622200000000001</v>
      </c>
      <c r="L132" s="53">
        <f>VLOOKUP($A132,input!$A:$BH,COLUMN(input!T$2),0)</f>
        <v>0</v>
      </c>
      <c r="M132" s="49">
        <f>VLOOKUP($A132,input!$A:$BH,COLUMN(input!X$2),0)</f>
        <v>0</v>
      </c>
      <c r="N132" s="53">
        <f>VLOOKUP($A132,input!$A:$BH,COLUMN(input!AB$2),0)</f>
        <v>113.141311841682</v>
      </c>
      <c r="O132" s="53">
        <f>VLOOKUP($A132,input!$A:$BH,COLUMN(input!AF$2),0)</f>
        <v>25.392836011137998</v>
      </c>
      <c r="P132" s="62">
        <f>VLOOKUP($A132,input!$A:$BH,COLUMN(input!AJ$2),0)</f>
        <v>29.585950508064002</v>
      </c>
      <c r="Q132" s="53">
        <f>VLOOKUP($A132,input!$A:$BH,COLUMN(input!AN$2),0)</f>
        <v>0</v>
      </c>
      <c r="R132" s="49">
        <f>VLOOKUP($A132,input!$A:$BH,COLUMN(input!AR$2),0)</f>
        <v>0</v>
      </c>
      <c r="S132" s="53">
        <f>VLOOKUP($A132,input!$A:$BH,COLUMN(input!AV$2),0)</f>
        <v>120.21292356925599</v>
      </c>
      <c r="T132" s="53">
        <f>VLOOKUP($A132,input!$A:$BH,COLUMN(input!AZ$2),0)</f>
        <v>861.30722747102106</v>
      </c>
      <c r="U132" s="62">
        <f>VLOOKUP($A132,input!$A:$BH,COLUMN(input!BD$2),0)</f>
        <v>6.9157169814469999</v>
      </c>
      <c r="V132" s="53">
        <f t="shared" si="10"/>
        <v>0</v>
      </c>
      <c r="W132" s="49">
        <f t="shared" si="11"/>
        <v>0</v>
      </c>
      <c r="X132" s="53">
        <f t="shared" si="12"/>
        <v>233.35423541093797</v>
      </c>
      <c r="Y132" s="53">
        <f t="shared" si="13"/>
        <v>886.70006348215907</v>
      </c>
      <c r="Z132" s="62">
        <f t="shared" si="14"/>
        <v>36.501667489511</v>
      </c>
    </row>
    <row r="133" spans="1:26" x14ac:dyDescent="0.3">
      <c r="A133" s="27" t="s">
        <v>276</v>
      </c>
      <c r="B133" s="27" t="s">
        <v>945</v>
      </c>
      <c r="C133" s="27" t="s">
        <v>806</v>
      </c>
      <c r="D133" s="30" t="s">
        <v>275</v>
      </c>
      <c r="E133" s="67">
        <f>VLOOKUP(C133,'KI Local Authority Dropdown'!$H$21:$I$31,2,0)</f>
        <v>0.4</v>
      </c>
      <c r="F133" s="49">
        <f t="shared" si="9"/>
        <v>5.2467804407620005</v>
      </c>
      <c r="G133" s="49">
        <f>VLOOKUP($A133,input!$A:$BH,COLUMN(input!C$2),0)</f>
        <v>1.8564628599290001</v>
      </c>
      <c r="H133" s="49">
        <f>VLOOKUP($A133,input!$A:$BH,COLUMN(input!G$2),0)</f>
        <v>3.3903175808329999</v>
      </c>
      <c r="I133" s="49">
        <f>VLOOKUP($A133,input!$A:$BH,COLUMN(input!K$2),0)</f>
        <v>-16.641366979567827</v>
      </c>
      <c r="J133" s="49">
        <f>H133*'KI Local Authority Dropdown'!$I$6</f>
        <v>3.1360437622705253</v>
      </c>
      <c r="K133" s="31">
        <v>0.5</v>
      </c>
      <c r="L133" s="53">
        <f>VLOOKUP($A133,input!$A:$BH,COLUMN(input!T$2),0)</f>
        <v>0</v>
      </c>
      <c r="M133" s="49">
        <f>VLOOKUP($A133,input!$A:$BH,COLUMN(input!X$2),0)</f>
        <v>1.8564628599290001</v>
      </c>
      <c r="N133" s="53">
        <f>VLOOKUP($A133,input!$A:$BH,COLUMN(input!AB$2),0)</f>
        <v>0</v>
      </c>
      <c r="O133" s="53">
        <f>VLOOKUP($A133,input!$A:$BH,COLUMN(input!AF$2),0)</f>
        <v>0</v>
      </c>
      <c r="P133" s="62">
        <f>VLOOKUP($A133,input!$A:$BH,COLUMN(input!AJ$2),0)</f>
        <v>0</v>
      </c>
      <c r="Q133" s="53">
        <f>VLOOKUP($A133,input!$A:$BH,COLUMN(input!AN$2),0)</f>
        <v>0</v>
      </c>
      <c r="R133" s="49">
        <f>VLOOKUP($A133,input!$A:$BH,COLUMN(input!AR$2),0)</f>
        <v>3.3903175808329999</v>
      </c>
      <c r="S133" s="53">
        <f>VLOOKUP($A133,input!$A:$BH,COLUMN(input!AV$2),0)</f>
        <v>0</v>
      </c>
      <c r="T133" s="53">
        <f>VLOOKUP($A133,input!$A:$BH,COLUMN(input!AZ$2),0)</f>
        <v>0</v>
      </c>
      <c r="U133" s="62">
        <f>VLOOKUP($A133,input!$A:$BH,COLUMN(input!BD$2),0)</f>
        <v>0</v>
      </c>
      <c r="V133" s="53">
        <f t="shared" si="10"/>
        <v>0</v>
      </c>
      <c r="W133" s="49">
        <f t="shared" si="11"/>
        <v>5.2467804407620005</v>
      </c>
      <c r="X133" s="53">
        <f t="shared" si="12"/>
        <v>0</v>
      </c>
      <c r="Y133" s="53">
        <f t="shared" si="13"/>
        <v>0</v>
      </c>
      <c r="Z133" s="62">
        <f t="shared" si="14"/>
        <v>0</v>
      </c>
    </row>
    <row r="134" spans="1:26" x14ac:dyDescent="0.3">
      <c r="A134" s="27" t="s">
        <v>278</v>
      </c>
      <c r="B134" s="27" t="s">
        <v>946</v>
      </c>
      <c r="C134" s="27" t="s">
        <v>1254</v>
      </c>
      <c r="D134" s="30" t="s">
        <v>277</v>
      </c>
      <c r="E134" s="67">
        <f>VLOOKUP(C134,'KI Local Authority Dropdown'!$H$21:$I$31,2,0)</f>
        <v>0.1</v>
      </c>
      <c r="F134" s="49">
        <f t="shared" si="9"/>
        <v>119.248079012704</v>
      </c>
      <c r="G134" s="49">
        <f>VLOOKUP($A134,input!$A:$BH,COLUMN(input!C$2),0)</f>
        <v>49.905403869552003</v>
      </c>
      <c r="H134" s="49">
        <f>VLOOKUP($A134,input!$A:$BH,COLUMN(input!G$2),0)</f>
        <v>69.342675143151993</v>
      </c>
      <c r="I134" s="49">
        <f>VLOOKUP($A134,input!$A:$BH,COLUMN(input!K$2),0)</f>
        <v>48.710963880784973</v>
      </c>
      <c r="J134" s="49">
        <f>H134*'KI Local Authority Dropdown'!$I$6</f>
        <v>64.141974507415597</v>
      </c>
      <c r="K134" s="31">
        <v>0</v>
      </c>
      <c r="L134" s="53">
        <f>VLOOKUP($A134,input!$A:$BH,COLUMN(input!T$2),0)</f>
        <v>46.454277913285999</v>
      </c>
      <c r="M134" s="49">
        <f>VLOOKUP($A134,input!$A:$BH,COLUMN(input!X$2),0)</f>
        <v>0</v>
      </c>
      <c r="N134" s="53">
        <f>VLOOKUP($A134,input!$A:$BH,COLUMN(input!AB$2),0)</f>
        <v>3.4511259562659999</v>
      </c>
      <c r="O134" s="53">
        <f>VLOOKUP($A134,input!$A:$BH,COLUMN(input!AF$2),0)</f>
        <v>0</v>
      </c>
      <c r="P134" s="62">
        <f>VLOOKUP($A134,input!$A:$BH,COLUMN(input!AJ$2),0)</f>
        <v>0</v>
      </c>
      <c r="Q134" s="53">
        <f>VLOOKUP($A134,input!$A:$BH,COLUMN(input!AN$2),0)</f>
        <v>65.676454953438991</v>
      </c>
      <c r="R134" s="49">
        <f>VLOOKUP($A134,input!$A:$BH,COLUMN(input!AR$2),0)</f>
        <v>0</v>
      </c>
      <c r="S134" s="53">
        <f>VLOOKUP($A134,input!$A:$BH,COLUMN(input!AV$2),0)</f>
        <v>3.666220189713</v>
      </c>
      <c r="T134" s="53">
        <f>VLOOKUP($A134,input!$A:$BH,COLUMN(input!AZ$2),0)</f>
        <v>0</v>
      </c>
      <c r="U134" s="62">
        <f>VLOOKUP($A134,input!$A:$BH,COLUMN(input!BD$2),0)</f>
        <v>0</v>
      </c>
      <c r="V134" s="53">
        <f t="shared" si="10"/>
        <v>112.130732866725</v>
      </c>
      <c r="W134" s="49">
        <f t="shared" si="11"/>
        <v>0</v>
      </c>
      <c r="X134" s="53">
        <f t="shared" si="12"/>
        <v>7.1173461459789999</v>
      </c>
      <c r="Y134" s="53">
        <f t="shared" si="13"/>
        <v>0</v>
      </c>
      <c r="Z134" s="62">
        <f t="shared" si="14"/>
        <v>0</v>
      </c>
    </row>
    <row r="135" spans="1:26" x14ac:dyDescent="0.3">
      <c r="A135" s="27" t="s">
        <v>280</v>
      </c>
      <c r="B135" s="27" t="s">
        <v>947</v>
      </c>
      <c r="C135" s="27" t="s">
        <v>806</v>
      </c>
      <c r="D135" s="30" t="s">
        <v>279</v>
      </c>
      <c r="E135" s="67">
        <f>VLOOKUP(C135,'KI Local Authority Dropdown'!$H$21:$I$31,2,0)</f>
        <v>0.4</v>
      </c>
      <c r="F135" s="49">
        <f t="shared" si="9"/>
        <v>3.4683593819620002</v>
      </c>
      <c r="G135" s="49">
        <f>VLOOKUP($A135,input!$A:$BH,COLUMN(input!C$2),0)</f>
        <v>1.175888577454</v>
      </c>
      <c r="H135" s="49">
        <f>VLOOKUP($A135,input!$A:$BH,COLUMN(input!G$2),0)</f>
        <v>2.292470804508</v>
      </c>
      <c r="I135" s="49">
        <f>VLOOKUP($A135,input!$A:$BH,COLUMN(input!K$2),0)</f>
        <v>-3.5207643022877417</v>
      </c>
      <c r="J135" s="49">
        <f>H135*'KI Local Authority Dropdown'!$I$6</f>
        <v>2.1205354941698999</v>
      </c>
      <c r="K135" s="31">
        <v>0.5</v>
      </c>
      <c r="L135" s="53">
        <f>VLOOKUP($A135,input!$A:$BH,COLUMN(input!T$2),0)</f>
        <v>0</v>
      </c>
      <c r="M135" s="49">
        <f>VLOOKUP($A135,input!$A:$BH,COLUMN(input!X$2),0)</f>
        <v>1.175888577454</v>
      </c>
      <c r="N135" s="53">
        <f>VLOOKUP($A135,input!$A:$BH,COLUMN(input!AB$2),0)</f>
        <v>0</v>
      </c>
      <c r="O135" s="53">
        <f>VLOOKUP($A135,input!$A:$BH,COLUMN(input!AF$2),0)</f>
        <v>0</v>
      </c>
      <c r="P135" s="62">
        <f>VLOOKUP($A135,input!$A:$BH,COLUMN(input!AJ$2),0)</f>
        <v>0</v>
      </c>
      <c r="Q135" s="53">
        <f>VLOOKUP($A135,input!$A:$BH,COLUMN(input!AN$2),0)</f>
        <v>0</v>
      </c>
      <c r="R135" s="49">
        <f>VLOOKUP($A135,input!$A:$BH,COLUMN(input!AR$2),0)</f>
        <v>2.292470804508</v>
      </c>
      <c r="S135" s="53">
        <f>VLOOKUP($A135,input!$A:$BH,COLUMN(input!AV$2),0)</f>
        <v>0</v>
      </c>
      <c r="T135" s="53">
        <f>VLOOKUP($A135,input!$A:$BH,COLUMN(input!AZ$2),0)</f>
        <v>0</v>
      </c>
      <c r="U135" s="62">
        <f>VLOOKUP($A135,input!$A:$BH,COLUMN(input!BD$2),0)</f>
        <v>0</v>
      </c>
      <c r="V135" s="53">
        <f t="shared" si="10"/>
        <v>0</v>
      </c>
      <c r="W135" s="49">
        <f t="shared" si="11"/>
        <v>3.4683593819620002</v>
      </c>
      <c r="X135" s="53">
        <f t="shared" si="12"/>
        <v>0</v>
      </c>
      <c r="Y135" s="53">
        <f t="shared" si="13"/>
        <v>0</v>
      </c>
      <c r="Z135" s="62">
        <f t="shared" si="14"/>
        <v>0</v>
      </c>
    </row>
    <row r="136" spans="1:26" x14ac:dyDescent="0.3">
      <c r="A136" s="27" t="s">
        <v>282</v>
      </c>
      <c r="B136" s="27" t="s">
        <v>948</v>
      </c>
      <c r="C136" s="27" t="s">
        <v>806</v>
      </c>
      <c r="D136" s="30" t="s">
        <v>281</v>
      </c>
      <c r="E136" s="67">
        <f>VLOOKUP(C136,'KI Local Authority Dropdown'!$H$21:$I$31,2,0)</f>
        <v>0.4</v>
      </c>
      <c r="F136" s="49">
        <f t="shared" ref="F136:F199" si="15">G136+H136</f>
        <v>3.9391180439310003</v>
      </c>
      <c r="G136" s="49">
        <f>VLOOKUP($A136,input!$A:$BH,COLUMN(input!C$2),0)</f>
        <v>1.2257712102010001</v>
      </c>
      <c r="H136" s="49">
        <f>VLOOKUP($A136,input!$A:$BH,COLUMN(input!G$2),0)</f>
        <v>2.7133468337300002</v>
      </c>
      <c r="I136" s="49">
        <f>VLOOKUP($A136,input!$A:$BH,COLUMN(input!K$2),0)</f>
        <v>-6.4524626810952919</v>
      </c>
      <c r="J136" s="49">
        <f>H136*'KI Local Authority Dropdown'!$I$6</f>
        <v>2.5098458212002503</v>
      </c>
      <c r="K136" s="31">
        <v>0.5</v>
      </c>
      <c r="L136" s="53">
        <f>VLOOKUP($A136,input!$A:$BH,COLUMN(input!T$2),0)</f>
        <v>0</v>
      </c>
      <c r="M136" s="49">
        <f>VLOOKUP($A136,input!$A:$BH,COLUMN(input!X$2),0)</f>
        <v>1.2257712102010001</v>
      </c>
      <c r="N136" s="53">
        <f>VLOOKUP($A136,input!$A:$BH,COLUMN(input!AB$2),0)</f>
        <v>0</v>
      </c>
      <c r="O136" s="53">
        <f>VLOOKUP($A136,input!$A:$BH,COLUMN(input!AF$2),0)</f>
        <v>0</v>
      </c>
      <c r="P136" s="62">
        <f>VLOOKUP($A136,input!$A:$BH,COLUMN(input!AJ$2),0)</f>
        <v>0</v>
      </c>
      <c r="Q136" s="53">
        <f>VLOOKUP($A136,input!$A:$BH,COLUMN(input!AN$2),0)</f>
        <v>0</v>
      </c>
      <c r="R136" s="49">
        <f>VLOOKUP($A136,input!$A:$BH,COLUMN(input!AR$2),0)</f>
        <v>2.7133468337300002</v>
      </c>
      <c r="S136" s="53">
        <f>VLOOKUP($A136,input!$A:$BH,COLUMN(input!AV$2),0)</f>
        <v>0</v>
      </c>
      <c r="T136" s="53">
        <f>VLOOKUP($A136,input!$A:$BH,COLUMN(input!AZ$2),0)</f>
        <v>0</v>
      </c>
      <c r="U136" s="62">
        <f>VLOOKUP($A136,input!$A:$BH,COLUMN(input!BD$2),0)</f>
        <v>0</v>
      </c>
      <c r="V136" s="53">
        <f t="shared" ref="V136:V199" si="16">L136+Q136</f>
        <v>0</v>
      </c>
      <c r="W136" s="49">
        <f t="shared" ref="W136:W199" si="17">M136+R136</f>
        <v>3.9391180439310003</v>
      </c>
      <c r="X136" s="53">
        <f t="shared" ref="X136:X199" si="18">N136+S136</f>
        <v>0</v>
      </c>
      <c r="Y136" s="53">
        <f t="shared" ref="Y136:Y199" si="19">O136+T136</f>
        <v>0</v>
      </c>
      <c r="Z136" s="62">
        <f t="shared" ref="Z136:Z199" si="20">P136+U136</f>
        <v>0</v>
      </c>
    </row>
    <row r="137" spans="1:26" x14ac:dyDescent="0.3">
      <c r="A137" s="27" t="s">
        <v>284</v>
      </c>
      <c r="B137" s="27" t="s">
        <v>949</v>
      </c>
      <c r="C137" s="27" t="s">
        <v>806</v>
      </c>
      <c r="D137" s="30" t="s">
        <v>283</v>
      </c>
      <c r="E137" s="67">
        <f>VLOOKUP(C137,'KI Local Authority Dropdown'!$H$21:$I$31,2,0)</f>
        <v>0.4</v>
      </c>
      <c r="F137" s="49">
        <f t="shared" si="15"/>
        <v>7.2545947316620003</v>
      </c>
      <c r="G137" s="49">
        <f>VLOOKUP($A137,input!$A:$BH,COLUMN(input!C$2),0)</f>
        <v>3.7396674825260003</v>
      </c>
      <c r="H137" s="49">
        <f>VLOOKUP($A137,input!$A:$BH,COLUMN(input!G$2),0)</f>
        <v>3.514927249136</v>
      </c>
      <c r="I137" s="49">
        <f>VLOOKUP($A137,input!$A:$BH,COLUMN(input!K$2),0)</f>
        <v>-8.7291584976638141</v>
      </c>
      <c r="J137" s="49">
        <f>H137*'KI Local Authority Dropdown'!$I$6</f>
        <v>3.2513077054508002</v>
      </c>
      <c r="K137" s="31">
        <v>0.5</v>
      </c>
      <c r="L137" s="53">
        <f>VLOOKUP($A137,input!$A:$BH,COLUMN(input!T$2),0)</f>
        <v>0</v>
      </c>
      <c r="M137" s="49">
        <f>VLOOKUP($A137,input!$A:$BH,COLUMN(input!X$2),0)</f>
        <v>3.7396674825260003</v>
      </c>
      <c r="N137" s="53">
        <f>VLOOKUP($A137,input!$A:$BH,COLUMN(input!AB$2),0)</f>
        <v>0</v>
      </c>
      <c r="O137" s="53">
        <f>VLOOKUP($A137,input!$A:$BH,COLUMN(input!AF$2),0)</f>
        <v>0</v>
      </c>
      <c r="P137" s="62">
        <f>VLOOKUP($A137,input!$A:$BH,COLUMN(input!AJ$2),0)</f>
        <v>0</v>
      </c>
      <c r="Q137" s="53">
        <f>VLOOKUP($A137,input!$A:$BH,COLUMN(input!AN$2),0)</f>
        <v>0</v>
      </c>
      <c r="R137" s="49">
        <f>VLOOKUP($A137,input!$A:$BH,COLUMN(input!AR$2),0)</f>
        <v>3.514927249136</v>
      </c>
      <c r="S137" s="53">
        <f>VLOOKUP($A137,input!$A:$BH,COLUMN(input!AV$2),0)</f>
        <v>0</v>
      </c>
      <c r="T137" s="53">
        <f>VLOOKUP($A137,input!$A:$BH,COLUMN(input!AZ$2),0)</f>
        <v>0</v>
      </c>
      <c r="U137" s="62">
        <f>VLOOKUP($A137,input!$A:$BH,COLUMN(input!BD$2),0)</f>
        <v>0</v>
      </c>
      <c r="V137" s="53">
        <f t="shared" si="16"/>
        <v>0</v>
      </c>
      <c r="W137" s="49">
        <f t="shared" si="17"/>
        <v>7.2545947316620003</v>
      </c>
      <c r="X137" s="53">
        <f t="shared" si="18"/>
        <v>0</v>
      </c>
      <c r="Y137" s="53">
        <f t="shared" si="19"/>
        <v>0</v>
      </c>
      <c r="Z137" s="62">
        <f t="shared" si="20"/>
        <v>0</v>
      </c>
    </row>
    <row r="138" spans="1:26" x14ac:dyDescent="0.3">
      <c r="A138" s="27" t="s">
        <v>286</v>
      </c>
      <c r="B138" s="27" t="s">
        <v>950</v>
      </c>
      <c r="C138" s="27" t="s">
        <v>813</v>
      </c>
      <c r="D138" s="30" t="s">
        <v>285</v>
      </c>
      <c r="E138" s="67">
        <f>VLOOKUP(C138,'KI Local Authority Dropdown'!$H$21:$I$31,2,0)</f>
        <v>0.01</v>
      </c>
      <c r="F138" s="49">
        <f t="shared" si="15"/>
        <v>56.475758999789996</v>
      </c>
      <c r="G138" s="49">
        <f>VLOOKUP($A138,input!$A:$BH,COLUMN(input!C$2),0)</f>
        <v>27.156423513413998</v>
      </c>
      <c r="H138" s="49">
        <f>VLOOKUP($A138,input!$A:$BH,COLUMN(input!G$2),0)</f>
        <v>29.319335486375998</v>
      </c>
      <c r="I138" s="49">
        <f>VLOOKUP($A138,input!$A:$BH,COLUMN(input!K$2),0)</f>
        <v>18.826917309379755</v>
      </c>
      <c r="J138" s="49">
        <f>H138*'KI Local Authority Dropdown'!$I$6</f>
        <v>27.1203853248978</v>
      </c>
      <c r="K138" s="31">
        <v>0</v>
      </c>
      <c r="L138" s="53">
        <f>VLOOKUP($A138,input!$A:$BH,COLUMN(input!T$2),0)</f>
        <v>0</v>
      </c>
      <c r="M138" s="49">
        <f>VLOOKUP($A138,input!$A:$BH,COLUMN(input!X$2),0)</f>
        <v>0</v>
      </c>
      <c r="N138" s="53">
        <f>VLOOKUP($A138,input!$A:$BH,COLUMN(input!AB$2),0)</f>
        <v>27.156423513413998</v>
      </c>
      <c r="O138" s="53">
        <f>VLOOKUP($A138,input!$A:$BH,COLUMN(input!AF$2),0)</f>
        <v>0</v>
      </c>
      <c r="P138" s="62">
        <f>VLOOKUP($A138,input!$A:$BH,COLUMN(input!AJ$2),0)</f>
        <v>0</v>
      </c>
      <c r="Q138" s="53">
        <f>VLOOKUP($A138,input!$A:$BH,COLUMN(input!AN$2),0)</f>
        <v>0</v>
      </c>
      <c r="R138" s="49">
        <f>VLOOKUP($A138,input!$A:$BH,COLUMN(input!AR$2),0)</f>
        <v>0</v>
      </c>
      <c r="S138" s="53">
        <f>VLOOKUP($A138,input!$A:$BH,COLUMN(input!AV$2),0)</f>
        <v>29.319335486375998</v>
      </c>
      <c r="T138" s="53">
        <f>VLOOKUP($A138,input!$A:$BH,COLUMN(input!AZ$2),0)</f>
        <v>0</v>
      </c>
      <c r="U138" s="62">
        <f>VLOOKUP($A138,input!$A:$BH,COLUMN(input!BD$2),0)</f>
        <v>0</v>
      </c>
      <c r="V138" s="53">
        <f t="shared" si="16"/>
        <v>0</v>
      </c>
      <c r="W138" s="49">
        <f t="shared" si="17"/>
        <v>0</v>
      </c>
      <c r="X138" s="53">
        <f t="shared" si="18"/>
        <v>56.475758999789996</v>
      </c>
      <c r="Y138" s="53">
        <f t="shared" si="19"/>
        <v>0</v>
      </c>
      <c r="Z138" s="62">
        <f t="shared" si="20"/>
        <v>0</v>
      </c>
    </row>
    <row r="139" spans="1:26" x14ac:dyDescent="0.3">
      <c r="A139" s="27" t="s">
        <v>288</v>
      </c>
      <c r="B139" s="27" t="s">
        <v>951</v>
      </c>
      <c r="C139" s="27" t="s">
        <v>1252</v>
      </c>
      <c r="D139" s="30" t="s">
        <v>287</v>
      </c>
      <c r="E139" s="67">
        <f>VLOOKUP(C139,'KI Local Authority Dropdown'!$H$21:$I$31,2,0)</f>
        <v>0.3</v>
      </c>
      <c r="F139" s="49">
        <f t="shared" si="15"/>
        <v>129.52732829635499</v>
      </c>
      <c r="G139" s="49">
        <f>VLOOKUP($A139,input!$A:$BH,COLUMN(input!C$2),0)</f>
        <v>53.121671035572007</v>
      </c>
      <c r="H139" s="49">
        <f>VLOOKUP($A139,input!$A:$BH,COLUMN(input!G$2),0)</f>
        <v>76.405657260783002</v>
      </c>
      <c r="I139" s="49">
        <f>VLOOKUP($A139,input!$A:$BH,COLUMN(input!K$2),0)</f>
        <v>57.738332930388829</v>
      </c>
      <c r="J139" s="49">
        <f>H139*'KI Local Authority Dropdown'!$I$6</f>
        <v>70.675232966224286</v>
      </c>
      <c r="K139" s="31">
        <v>0</v>
      </c>
      <c r="L139" s="53">
        <f>VLOOKUP($A139,input!$A:$BH,COLUMN(input!T$2),0)</f>
        <v>45.454727190713001</v>
      </c>
      <c r="M139" s="49">
        <f>VLOOKUP($A139,input!$A:$BH,COLUMN(input!X$2),0)</f>
        <v>7.6669438448590004</v>
      </c>
      <c r="N139" s="53">
        <f>VLOOKUP($A139,input!$A:$BH,COLUMN(input!AB$2),0)</f>
        <v>0</v>
      </c>
      <c r="O139" s="53">
        <f>VLOOKUP($A139,input!$A:$BH,COLUMN(input!AF$2),0)</f>
        <v>0</v>
      </c>
      <c r="P139" s="62">
        <f>VLOOKUP($A139,input!$A:$BH,COLUMN(input!AJ$2),0)</f>
        <v>0</v>
      </c>
      <c r="Q139" s="53">
        <f>VLOOKUP($A139,input!$A:$BH,COLUMN(input!AN$2),0)</f>
        <v>62.740597480668001</v>
      </c>
      <c r="R139" s="49">
        <f>VLOOKUP($A139,input!$A:$BH,COLUMN(input!AR$2),0)</f>
        <v>13.665059780115001</v>
      </c>
      <c r="S139" s="53">
        <f>VLOOKUP($A139,input!$A:$BH,COLUMN(input!AV$2),0)</f>
        <v>0</v>
      </c>
      <c r="T139" s="53">
        <f>VLOOKUP($A139,input!$A:$BH,COLUMN(input!AZ$2),0)</f>
        <v>0</v>
      </c>
      <c r="U139" s="62">
        <f>VLOOKUP($A139,input!$A:$BH,COLUMN(input!BD$2),0)</f>
        <v>0</v>
      </c>
      <c r="V139" s="53">
        <f t="shared" si="16"/>
        <v>108.195324671381</v>
      </c>
      <c r="W139" s="49">
        <f t="shared" si="17"/>
        <v>21.332003624974</v>
      </c>
      <c r="X139" s="53">
        <f t="shared" si="18"/>
        <v>0</v>
      </c>
      <c r="Y139" s="53">
        <f t="shared" si="19"/>
        <v>0</v>
      </c>
      <c r="Z139" s="62">
        <f t="shared" si="20"/>
        <v>0</v>
      </c>
    </row>
    <row r="140" spans="1:26" x14ac:dyDescent="0.3">
      <c r="A140" s="27" t="s">
        <v>290</v>
      </c>
      <c r="B140" s="27" t="s">
        <v>952</v>
      </c>
      <c r="C140" s="27" t="s">
        <v>806</v>
      </c>
      <c r="D140" s="30" t="s">
        <v>289</v>
      </c>
      <c r="E140" s="67">
        <f>VLOOKUP(C140,'KI Local Authority Dropdown'!$H$21:$I$31,2,0)</f>
        <v>0.4</v>
      </c>
      <c r="F140" s="49">
        <f t="shared" si="15"/>
        <v>3.7768897597910001</v>
      </c>
      <c r="G140" s="49">
        <f>VLOOKUP($A140,input!$A:$BH,COLUMN(input!C$2),0)</f>
        <v>1.09674900619</v>
      </c>
      <c r="H140" s="49">
        <f>VLOOKUP($A140,input!$A:$BH,COLUMN(input!G$2),0)</f>
        <v>2.680140753601</v>
      </c>
      <c r="I140" s="49">
        <f>VLOOKUP($A140,input!$A:$BH,COLUMN(input!K$2),0)</f>
        <v>-28.293585421671626</v>
      </c>
      <c r="J140" s="49">
        <f>H140*'KI Local Authority Dropdown'!$I$6</f>
        <v>2.479130197080925</v>
      </c>
      <c r="K140" s="31">
        <v>0.5</v>
      </c>
      <c r="L140" s="53">
        <f>VLOOKUP($A140,input!$A:$BH,COLUMN(input!T$2),0)</f>
        <v>0</v>
      </c>
      <c r="M140" s="49">
        <f>VLOOKUP($A140,input!$A:$BH,COLUMN(input!X$2),0)</f>
        <v>1.09674900619</v>
      </c>
      <c r="N140" s="53">
        <f>VLOOKUP($A140,input!$A:$BH,COLUMN(input!AB$2),0)</f>
        <v>0</v>
      </c>
      <c r="O140" s="53">
        <f>VLOOKUP($A140,input!$A:$BH,COLUMN(input!AF$2),0)</f>
        <v>0</v>
      </c>
      <c r="P140" s="62">
        <f>VLOOKUP($A140,input!$A:$BH,COLUMN(input!AJ$2),0)</f>
        <v>0</v>
      </c>
      <c r="Q140" s="53">
        <f>VLOOKUP($A140,input!$A:$BH,COLUMN(input!AN$2),0)</f>
        <v>0</v>
      </c>
      <c r="R140" s="49">
        <f>VLOOKUP($A140,input!$A:$BH,COLUMN(input!AR$2),0)</f>
        <v>2.680140753601</v>
      </c>
      <c r="S140" s="53">
        <f>VLOOKUP($A140,input!$A:$BH,COLUMN(input!AV$2),0)</f>
        <v>0</v>
      </c>
      <c r="T140" s="53">
        <f>VLOOKUP($A140,input!$A:$BH,COLUMN(input!AZ$2),0)</f>
        <v>0</v>
      </c>
      <c r="U140" s="62">
        <f>VLOOKUP($A140,input!$A:$BH,COLUMN(input!BD$2),0)</f>
        <v>0</v>
      </c>
      <c r="V140" s="53">
        <f t="shared" si="16"/>
        <v>0</v>
      </c>
      <c r="W140" s="49">
        <f t="shared" si="17"/>
        <v>3.7768897597910001</v>
      </c>
      <c r="X140" s="53">
        <f t="shared" si="18"/>
        <v>0</v>
      </c>
      <c r="Y140" s="53">
        <f t="shared" si="19"/>
        <v>0</v>
      </c>
      <c r="Z140" s="62">
        <f t="shared" si="20"/>
        <v>0</v>
      </c>
    </row>
    <row r="141" spans="1:26" x14ac:dyDescent="0.3">
      <c r="A141" s="27" t="s">
        <v>292</v>
      </c>
      <c r="B141" s="27" t="s">
        <v>953</v>
      </c>
      <c r="C141" s="27" t="s">
        <v>1252</v>
      </c>
      <c r="D141" s="30" t="s">
        <v>291</v>
      </c>
      <c r="E141" s="67">
        <f>VLOOKUP(C141,'KI Local Authority Dropdown'!$H$21:$I$31,2,0)</f>
        <v>0.3</v>
      </c>
      <c r="F141" s="49">
        <f t="shared" si="15"/>
        <v>170.75900987035601</v>
      </c>
      <c r="G141" s="49">
        <f>VLOOKUP($A141,input!$A:$BH,COLUMN(input!C$2),0)</f>
        <v>69.140457949137996</v>
      </c>
      <c r="H141" s="49">
        <f>VLOOKUP($A141,input!$A:$BH,COLUMN(input!G$2),0)</f>
        <v>101.618551921218</v>
      </c>
      <c r="I141" s="49">
        <f>VLOOKUP($A141,input!$A:$BH,COLUMN(input!K$2),0)</f>
        <v>75.147852606252528</v>
      </c>
      <c r="J141" s="49">
        <f>H141*'KI Local Authority Dropdown'!$I$6</f>
        <v>93.997160527126653</v>
      </c>
      <c r="K141" s="31">
        <v>0</v>
      </c>
      <c r="L141" s="53">
        <f>VLOOKUP($A141,input!$A:$BH,COLUMN(input!T$2),0)</f>
        <v>55.515723135439998</v>
      </c>
      <c r="M141" s="49">
        <f>VLOOKUP($A141,input!$A:$BH,COLUMN(input!X$2),0)</f>
        <v>13.624734813698</v>
      </c>
      <c r="N141" s="53">
        <f>VLOOKUP($A141,input!$A:$BH,COLUMN(input!AB$2),0)</f>
        <v>0</v>
      </c>
      <c r="O141" s="53">
        <f>VLOOKUP($A141,input!$A:$BH,COLUMN(input!AF$2),0)</f>
        <v>0</v>
      </c>
      <c r="P141" s="62">
        <f>VLOOKUP($A141,input!$A:$BH,COLUMN(input!AJ$2),0)</f>
        <v>0</v>
      </c>
      <c r="Q141" s="53">
        <f>VLOOKUP($A141,input!$A:$BH,COLUMN(input!AN$2),0)</f>
        <v>77.981471878788994</v>
      </c>
      <c r="R141" s="49">
        <f>VLOOKUP($A141,input!$A:$BH,COLUMN(input!AR$2),0)</f>
        <v>23.637080042429002</v>
      </c>
      <c r="S141" s="53">
        <f>VLOOKUP($A141,input!$A:$BH,COLUMN(input!AV$2),0)</f>
        <v>0</v>
      </c>
      <c r="T141" s="53">
        <f>VLOOKUP($A141,input!$A:$BH,COLUMN(input!AZ$2),0)</f>
        <v>0</v>
      </c>
      <c r="U141" s="62">
        <f>VLOOKUP($A141,input!$A:$BH,COLUMN(input!BD$2),0)</f>
        <v>0</v>
      </c>
      <c r="V141" s="53">
        <f t="shared" si="16"/>
        <v>133.49719501422899</v>
      </c>
      <c r="W141" s="49">
        <f t="shared" si="17"/>
        <v>37.261814856127003</v>
      </c>
      <c r="X141" s="53">
        <f t="shared" si="18"/>
        <v>0</v>
      </c>
      <c r="Y141" s="53">
        <f t="shared" si="19"/>
        <v>0</v>
      </c>
      <c r="Z141" s="62">
        <f t="shared" si="20"/>
        <v>0</v>
      </c>
    </row>
    <row r="142" spans="1:26" x14ac:dyDescent="0.3">
      <c r="A142" s="27" t="s">
        <v>294</v>
      </c>
      <c r="B142" s="27" t="s">
        <v>954</v>
      </c>
      <c r="C142" s="27" t="s">
        <v>1250</v>
      </c>
      <c r="D142" s="30" t="s">
        <v>293</v>
      </c>
      <c r="E142" s="67">
        <f>VLOOKUP(C142,'KI Local Authority Dropdown'!$H$21:$I$31,2,0)</f>
        <v>0.49</v>
      </c>
      <c r="F142" s="49">
        <f t="shared" si="15"/>
        <v>55.292191519767002</v>
      </c>
      <c r="G142" s="49">
        <f>VLOOKUP($A142,input!$A:$BH,COLUMN(input!C$2),0)</f>
        <v>22.250579822232002</v>
      </c>
      <c r="H142" s="49">
        <f>VLOOKUP($A142,input!$A:$BH,COLUMN(input!G$2),0)</f>
        <v>33.041611697535004</v>
      </c>
      <c r="I142" s="49">
        <f>VLOOKUP($A142,input!$A:$BH,COLUMN(input!K$2),0)</f>
        <v>7.5111558032907908</v>
      </c>
      <c r="J142" s="49">
        <f>H142*'KI Local Authority Dropdown'!$I$6</f>
        <v>30.563490820219879</v>
      </c>
      <c r="K142" s="31">
        <v>0</v>
      </c>
      <c r="L142" s="53">
        <f>VLOOKUP($A142,input!$A:$BH,COLUMN(input!T$2),0)</f>
        <v>20.085002003694001</v>
      </c>
      <c r="M142" s="49">
        <f>VLOOKUP($A142,input!$A:$BH,COLUMN(input!X$2),0)</f>
        <v>2.1655778185379999</v>
      </c>
      <c r="N142" s="53">
        <f>VLOOKUP($A142,input!$A:$BH,COLUMN(input!AB$2),0)</f>
        <v>0</v>
      </c>
      <c r="O142" s="53">
        <f>VLOOKUP($A142,input!$A:$BH,COLUMN(input!AF$2),0)</f>
        <v>0</v>
      </c>
      <c r="P142" s="62">
        <f>VLOOKUP($A142,input!$A:$BH,COLUMN(input!AJ$2),0)</f>
        <v>0</v>
      </c>
      <c r="Q142" s="53">
        <f>VLOOKUP($A142,input!$A:$BH,COLUMN(input!AN$2),0)</f>
        <v>28.737925269981002</v>
      </c>
      <c r="R142" s="49">
        <f>VLOOKUP($A142,input!$A:$BH,COLUMN(input!AR$2),0)</f>
        <v>4.3036864275540001</v>
      </c>
      <c r="S142" s="53">
        <f>VLOOKUP($A142,input!$A:$BH,COLUMN(input!AV$2),0)</f>
        <v>0</v>
      </c>
      <c r="T142" s="53">
        <f>VLOOKUP($A142,input!$A:$BH,COLUMN(input!AZ$2),0)</f>
        <v>0</v>
      </c>
      <c r="U142" s="62">
        <f>VLOOKUP($A142,input!$A:$BH,COLUMN(input!BD$2),0)</f>
        <v>0</v>
      </c>
      <c r="V142" s="53">
        <f t="shared" si="16"/>
        <v>48.822927273675006</v>
      </c>
      <c r="W142" s="49">
        <f t="shared" si="17"/>
        <v>6.469264246092</v>
      </c>
      <c r="X142" s="53">
        <f t="shared" si="18"/>
        <v>0</v>
      </c>
      <c r="Y142" s="53">
        <f t="shared" si="19"/>
        <v>0</v>
      </c>
      <c r="Z142" s="62">
        <f t="shared" si="20"/>
        <v>0</v>
      </c>
    </row>
    <row r="143" spans="1:26" x14ac:dyDescent="0.3">
      <c r="A143" s="27" t="s">
        <v>296</v>
      </c>
      <c r="B143" s="27" t="s">
        <v>955</v>
      </c>
      <c r="C143" s="27" t="s">
        <v>806</v>
      </c>
      <c r="D143" s="30" t="s">
        <v>295</v>
      </c>
      <c r="E143" s="67">
        <f>VLOOKUP(C143,'KI Local Authority Dropdown'!$H$21:$I$31,2,0)</f>
        <v>0.4</v>
      </c>
      <c r="F143" s="49">
        <f t="shared" si="15"/>
        <v>2.9313048890109998</v>
      </c>
      <c r="G143" s="49">
        <f>VLOOKUP($A143,input!$A:$BH,COLUMN(input!C$2),0)</f>
        <v>1.0207478960859999</v>
      </c>
      <c r="H143" s="49">
        <f>VLOOKUP($A143,input!$A:$BH,COLUMN(input!G$2),0)</f>
        <v>1.9105569929249999</v>
      </c>
      <c r="I143" s="49">
        <f>VLOOKUP($A143,input!$A:$BH,COLUMN(input!K$2),0)</f>
        <v>-8.9349839428700601</v>
      </c>
      <c r="J143" s="49">
        <f>H143*'KI Local Authority Dropdown'!$I$6</f>
        <v>1.767265218455625</v>
      </c>
      <c r="K143" s="31">
        <v>0.5</v>
      </c>
      <c r="L143" s="53">
        <f>VLOOKUP($A143,input!$A:$BH,COLUMN(input!T$2),0)</f>
        <v>0</v>
      </c>
      <c r="M143" s="49">
        <f>VLOOKUP($A143,input!$A:$BH,COLUMN(input!X$2),0)</f>
        <v>1.0207478960859999</v>
      </c>
      <c r="N143" s="53">
        <f>VLOOKUP($A143,input!$A:$BH,COLUMN(input!AB$2),0)</f>
        <v>0</v>
      </c>
      <c r="O143" s="53">
        <f>VLOOKUP($A143,input!$A:$BH,COLUMN(input!AF$2),0)</f>
        <v>0</v>
      </c>
      <c r="P143" s="62">
        <f>VLOOKUP($A143,input!$A:$BH,COLUMN(input!AJ$2),0)</f>
        <v>0</v>
      </c>
      <c r="Q143" s="53">
        <f>VLOOKUP($A143,input!$A:$BH,COLUMN(input!AN$2),0)</f>
        <v>0</v>
      </c>
      <c r="R143" s="49">
        <f>VLOOKUP($A143,input!$A:$BH,COLUMN(input!AR$2),0)</f>
        <v>1.9105569929249999</v>
      </c>
      <c r="S143" s="53">
        <f>VLOOKUP($A143,input!$A:$BH,COLUMN(input!AV$2),0)</f>
        <v>0</v>
      </c>
      <c r="T143" s="53">
        <f>VLOOKUP($A143,input!$A:$BH,COLUMN(input!AZ$2),0)</f>
        <v>0</v>
      </c>
      <c r="U143" s="62">
        <f>VLOOKUP($A143,input!$A:$BH,COLUMN(input!BD$2),0)</f>
        <v>0</v>
      </c>
      <c r="V143" s="53">
        <f t="shared" si="16"/>
        <v>0</v>
      </c>
      <c r="W143" s="49">
        <f t="shared" si="17"/>
        <v>2.9313048890109998</v>
      </c>
      <c r="X143" s="53">
        <f t="shared" si="18"/>
        <v>0</v>
      </c>
      <c r="Y143" s="53">
        <f t="shared" si="19"/>
        <v>0</v>
      </c>
      <c r="Z143" s="62">
        <f t="shared" si="20"/>
        <v>0</v>
      </c>
    </row>
    <row r="144" spans="1:26" x14ac:dyDescent="0.3">
      <c r="A144" s="27" t="s">
        <v>298</v>
      </c>
      <c r="B144" s="27" t="s">
        <v>956</v>
      </c>
      <c r="C144" s="27" t="s">
        <v>1252</v>
      </c>
      <c r="D144" s="30" t="s">
        <v>297</v>
      </c>
      <c r="E144" s="67">
        <f>VLOOKUP(C144,'KI Local Authority Dropdown'!$H$21:$I$31,2,0)</f>
        <v>0.3</v>
      </c>
      <c r="F144" s="49">
        <f t="shared" si="15"/>
        <v>95.062281545187005</v>
      </c>
      <c r="G144" s="49">
        <f>VLOOKUP($A144,input!$A:$BH,COLUMN(input!C$2),0)</f>
        <v>38.452810995483006</v>
      </c>
      <c r="H144" s="49">
        <f>VLOOKUP($A144,input!$A:$BH,COLUMN(input!G$2),0)</f>
        <v>56.609470549704</v>
      </c>
      <c r="I144" s="49">
        <f>VLOOKUP($A144,input!$A:$BH,COLUMN(input!K$2),0)</f>
        <v>-2.9614846685604586</v>
      </c>
      <c r="J144" s="49">
        <f>H144*'KI Local Authority Dropdown'!$I$6</f>
        <v>52.363760258476205</v>
      </c>
      <c r="K144" s="31">
        <v>4.9714000000000001E-2</v>
      </c>
      <c r="L144" s="53">
        <f>VLOOKUP($A144,input!$A:$BH,COLUMN(input!T$2),0)</f>
        <v>27.696073688790001</v>
      </c>
      <c r="M144" s="49">
        <f>VLOOKUP($A144,input!$A:$BH,COLUMN(input!X$2),0)</f>
        <v>10.756737306693001</v>
      </c>
      <c r="N144" s="53">
        <f>VLOOKUP($A144,input!$A:$BH,COLUMN(input!AB$2),0)</f>
        <v>0</v>
      </c>
      <c r="O144" s="53">
        <f>VLOOKUP($A144,input!$A:$BH,COLUMN(input!AF$2),0)</f>
        <v>0</v>
      </c>
      <c r="P144" s="62">
        <f>VLOOKUP($A144,input!$A:$BH,COLUMN(input!AJ$2),0)</f>
        <v>0</v>
      </c>
      <c r="Q144" s="53">
        <f>VLOOKUP($A144,input!$A:$BH,COLUMN(input!AN$2),0)</f>
        <v>37.865898028415998</v>
      </c>
      <c r="R144" s="49">
        <f>VLOOKUP($A144,input!$A:$BH,COLUMN(input!AR$2),0)</f>
        <v>18.743572521288002</v>
      </c>
      <c r="S144" s="53">
        <f>VLOOKUP($A144,input!$A:$BH,COLUMN(input!AV$2),0)</f>
        <v>0</v>
      </c>
      <c r="T144" s="53">
        <f>VLOOKUP($A144,input!$A:$BH,COLUMN(input!AZ$2),0)</f>
        <v>0</v>
      </c>
      <c r="U144" s="62">
        <f>VLOOKUP($A144,input!$A:$BH,COLUMN(input!BD$2),0)</f>
        <v>0</v>
      </c>
      <c r="V144" s="53">
        <f t="shared" si="16"/>
        <v>65.561971717206006</v>
      </c>
      <c r="W144" s="49">
        <f t="shared" si="17"/>
        <v>29.500309827981003</v>
      </c>
      <c r="X144" s="53">
        <f t="shared" si="18"/>
        <v>0</v>
      </c>
      <c r="Y144" s="53">
        <f t="shared" si="19"/>
        <v>0</v>
      </c>
      <c r="Z144" s="62">
        <f t="shared" si="20"/>
        <v>0</v>
      </c>
    </row>
    <row r="145" spans="1:26" x14ac:dyDescent="0.3">
      <c r="A145" s="27" t="s">
        <v>300</v>
      </c>
      <c r="B145" s="27" t="s">
        <v>957</v>
      </c>
      <c r="C145" s="27" t="s">
        <v>1251</v>
      </c>
      <c r="D145" s="30" t="s">
        <v>299</v>
      </c>
      <c r="E145" s="67">
        <f>VLOOKUP(C145,'KI Local Authority Dropdown'!$H$21:$I$31,2,0)</f>
        <v>0.09</v>
      </c>
      <c r="F145" s="49">
        <f t="shared" si="15"/>
        <v>190.81843090398701</v>
      </c>
      <c r="G145" s="49">
        <f>VLOOKUP($A145,input!$A:$BH,COLUMN(input!C$2),0)</f>
        <v>80.764214714432995</v>
      </c>
      <c r="H145" s="49">
        <f>VLOOKUP($A145,input!$A:$BH,COLUMN(input!G$2),0)</f>
        <v>110.05421618955401</v>
      </c>
      <c r="I145" s="49">
        <f>VLOOKUP($A145,input!$A:$BH,COLUMN(input!K$2),0)</f>
        <v>66.220400016653471</v>
      </c>
      <c r="J145" s="49">
        <f>H145*'KI Local Authority Dropdown'!$I$6</f>
        <v>101.80014997533746</v>
      </c>
      <c r="K145" s="31">
        <v>0</v>
      </c>
      <c r="L145" s="53">
        <f>VLOOKUP($A145,input!$A:$BH,COLUMN(input!T$2),0)</f>
        <v>80.764214714432995</v>
      </c>
      <c r="M145" s="49">
        <f>VLOOKUP($A145,input!$A:$BH,COLUMN(input!X$2),0)</f>
        <v>0</v>
      </c>
      <c r="N145" s="53">
        <f>VLOOKUP($A145,input!$A:$BH,COLUMN(input!AB$2),0)</f>
        <v>0</v>
      </c>
      <c r="O145" s="53">
        <f>VLOOKUP($A145,input!$A:$BH,COLUMN(input!AF$2),0)</f>
        <v>0</v>
      </c>
      <c r="P145" s="62">
        <f>VLOOKUP($A145,input!$A:$BH,COLUMN(input!AJ$2),0)</f>
        <v>0</v>
      </c>
      <c r="Q145" s="53">
        <f>VLOOKUP($A145,input!$A:$BH,COLUMN(input!AN$2),0)</f>
        <v>110.05421618955401</v>
      </c>
      <c r="R145" s="49">
        <f>VLOOKUP($A145,input!$A:$BH,COLUMN(input!AR$2),0)</f>
        <v>0</v>
      </c>
      <c r="S145" s="53">
        <f>VLOOKUP($A145,input!$A:$BH,COLUMN(input!AV$2),0)</f>
        <v>0</v>
      </c>
      <c r="T145" s="53">
        <f>VLOOKUP($A145,input!$A:$BH,COLUMN(input!AZ$2),0)</f>
        <v>0</v>
      </c>
      <c r="U145" s="62">
        <f>VLOOKUP($A145,input!$A:$BH,COLUMN(input!BD$2),0)</f>
        <v>0</v>
      </c>
      <c r="V145" s="53">
        <f t="shared" si="16"/>
        <v>190.81843090398701</v>
      </c>
      <c r="W145" s="49">
        <f t="shared" si="17"/>
        <v>0</v>
      </c>
      <c r="X145" s="53">
        <f t="shared" si="18"/>
        <v>0</v>
      </c>
      <c r="Y145" s="53">
        <f t="shared" si="19"/>
        <v>0</v>
      </c>
      <c r="Z145" s="62">
        <f t="shared" si="20"/>
        <v>0</v>
      </c>
    </row>
    <row r="146" spans="1:26" x14ac:dyDescent="0.3">
      <c r="A146" s="27" t="s">
        <v>302</v>
      </c>
      <c r="B146" s="27" t="s">
        <v>958</v>
      </c>
      <c r="C146" s="27" t="s">
        <v>1248</v>
      </c>
      <c r="D146" s="30" t="s">
        <v>959</v>
      </c>
      <c r="E146" s="67">
        <f>VLOOKUP(C146,'KI Local Authority Dropdown'!$H$21:$I$31,2,0)</f>
        <v>0.01</v>
      </c>
      <c r="F146" s="49">
        <f t="shared" si="15"/>
        <v>25.85753983144</v>
      </c>
      <c r="G146" s="49">
        <f>VLOOKUP($A146,input!$A:$BH,COLUMN(input!C$2),0)</f>
        <v>12.525961517015</v>
      </c>
      <c r="H146" s="49">
        <f>VLOOKUP($A146,input!$A:$BH,COLUMN(input!G$2),0)</f>
        <v>13.331578314425</v>
      </c>
      <c r="I146" s="49">
        <f>VLOOKUP($A146,input!$A:$BH,COLUMN(input!K$2),0)</f>
        <v>6.6460588956385243</v>
      </c>
      <c r="J146" s="49">
        <f>H146*'KI Local Authority Dropdown'!$I$6</f>
        <v>12.331709940843126</v>
      </c>
      <c r="K146" s="31">
        <v>0</v>
      </c>
      <c r="L146" s="53">
        <f>VLOOKUP($A146,input!$A:$BH,COLUMN(input!T$2),0)</f>
        <v>0</v>
      </c>
      <c r="M146" s="49">
        <f>VLOOKUP($A146,input!$A:$BH,COLUMN(input!X$2),0)</f>
        <v>0</v>
      </c>
      <c r="N146" s="53">
        <f>VLOOKUP($A146,input!$A:$BH,COLUMN(input!AB$2),0)</f>
        <v>12.525961517015</v>
      </c>
      <c r="O146" s="53">
        <f>VLOOKUP($A146,input!$A:$BH,COLUMN(input!AF$2),0)</f>
        <v>0</v>
      </c>
      <c r="P146" s="62">
        <f>VLOOKUP($A146,input!$A:$BH,COLUMN(input!AJ$2),0)</f>
        <v>0</v>
      </c>
      <c r="Q146" s="53">
        <f>VLOOKUP($A146,input!$A:$BH,COLUMN(input!AN$2),0)</f>
        <v>0</v>
      </c>
      <c r="R146" s="49">
        <f>VLOOKUP($A146,input!$A:$BH,COLUMN(input!AR$2),0)</f>
        <v>0</v>
      </c>
      <c r="S146" s="53">
        <f>VLOOKUP($A146,input!$A:$BH,COLUMN(input!AV$2),0)</f>
        <v>13.331578314425</v>
      </c>
      <c r="T146" s="53">
        <f>VLOOKUP($A146,input!$A:$BH,COLUMN(input!AZ$2),0)</f>
        <v>0</v>
      </c>
      <c r="U146" s="62">
        <f>VLOOKUP($A146,input!$A:$BH,COLUMN(input!BD$2),0)</f>
        <v>0</v>
      </c>
      <c r="V146" s="53">
        <f t="shared" si="16"/>
        <v>0</v>
      </c>
      <c r="W146" s="49">
        <f t="shared" si="17"/>
        <v>0</v>
      </c>
      <c r="X146" s="53">
        <f t="shared" si="18"/>
        <v>25.85753983144</v>
      </c>
      <c r="Y146" s="53">
        <f t="shared" si="19"/>
        <v>0</v>
      </c>
      <c r="Z146" s="62">
        <f t="shared" si="20"/>
        <v>0</v>
      </c>
    </row>
    <row r="147" spans="1:26" x14ac:dyDescent="0.3">
      <c r="A147" s="27" t="s">
        <v>304</v>
      </c>
      <c r="B147" s="27" t="s">
        <v>960</v>
      </c>
      <c r="C147" s="27" t="s">
        <v>806</v>
      </c>
      <c r="D147" s="30" t="s">
        <v>303</v>
      </c>
      <c r="E147" s="67">
        <f>VLOOKUP(C147,'KI Local Authority Dropdown'!$H$21:$I$31,2,0)</f>
        <v>0.4</v>
      </c>
      <c r="F147" s="49">
        <f t="shared" si="15"/>
        <v>2.4056680869829998</v>
      </c>
      <c r="G147" s="49">
        <f>VLOOKUP($A147,input!$A:$BH,COLUMN(input!C$2),0)</f>
        <v>0.785267795697</v>
      </c>
      <c r="H147" s="49">
        <f>VLOOKUP($A147,input!$A:$BH,COLUMN(input!G$2),0)</f>
        <v>1.620400291286</v>
      </c>
      <c r="I147" s="49">
        <f>VLOOKUP($A147,input!$A:$BH,COLUMN(input!K$2),0)</f>
        <v>-12.013323536614857</v>
      </c>
      <c r="J147" s="49">
        <f>H147*'KI Local Authority Dropdown'!$I$6</f>
        <v>1.4988702694395502</v>
      </c>
      <c r="K147" s="31">
        <v>0.5</v>
      </c>
      <c r="L147" s="53">
        <f>VLOOKUP($A147,input!$A:$BH,COLUMN(input!T$2),0)</f>
        <v>0</v>
      </c>
      <c r="M147" s="49">
        <f>VLOOKUP($A147,input!$A:$BH,COLUMN(input!X$2),0)</f>
        <v>0.785267795697</v>
      </c>
      <c r="N147" s="53">
        <f>VLOOKUP($A147,input!$A:$BH,COLUMN(input!AB$2),0)</f>
        <v>0</v>
      </c>
      <c r="O147" s="53">
        <f>VLOOKUP($A147,input!$A:$BH,COLUMN(input!AF$2),0)</f>
        <v>0</v>
      </c>
      <c r="P147" s="62">
        <f>VLOOKUP($A147,input!$A:$BH,COLUMN(input!AJ$2),0)</f>
        <v>0</v>
      </c>
      <c r="Q147" s="53">
        <f>VLOOKUP($A147,input!$A:$BH,COLUMN(input!AN$2),0)</f>
        <v>0</v>
      </c>
      <c r="R147" s="49">
        <f>VLOOKUP($A147,input!$A:$BH,COLUMN(input!AR$2),0)</f>
        <v>1.620400291286</v>
      </c>
      <c r="S147" s="53">
        <f>VLOOKUP($A147,input!$A:$BH,COLUMN(input!AV$2),0)</f>
        <v>0</v>
      </c>
      <c r="T147" s="53">
        <f>VLOOKUP($A147,input!$A:$BH,COLUMN(input!AZ$2),0)</f>
        <v>0</v>
      </c>
      <c r="U147" s="62">
        <f>VLOOKUP($A147,input!$A:$BH,COLUMN(input!BD$2),0)</f>
        <v>0</v>
      </c>
      <c r="V147" s="53">
        <f t="shared" si="16"/>
        <v>0</v>
      </c>
      <c r="W147" s="49">
        <f t="shared" si="17"/>
        <v>2.4056680869829998</v>
      </c>
      <c r="X147" s="53">
        <f t="shared" si="18"/>
        <v>0</v>
      </c>
      <c r="Y147" s="53">
        <f t="shared" si="19"/>
        <v>0</v>
      </c>
      <c r="Z147" s="62">
        <f t="shared" si="20"/>
        <v>0</v>
      </c>
    </row>
    <row r="148" spans="1:26" x14ac:dyDescent="0.3">
      <c r="A148" s="27" t="s">
        <v>306</v>
      </c>
      <c r="B148" s="27" t="s">
        <v>961</v>
      </c>
      <c r="C148" s="27" t="s">
        <v>1249</v>
      </c>
      <c r="D148" s="30" t="s">
        <v>305</v>
      </c>
      <c r="E148" s="67">
        <f>VLOOKUP(C148,'KI Local Authority Dropdown'!$H$21:$I$31,2,0)</f>
        <v>0.3</v>
      </c>
      <c r="F148" s="49">
        <f t="shared" si="15"/>
        <v>126.02357012641099</v>
      </c>
      <c r="G148" s="49">
        <f>VLOOKUP($A148,input!$A:$BH,COLUMN(input!C$2),0)</f>
        <v>50.988373449686001</v>
      </c>
      <c r="H148" s="49">
        <f>VLOOKUP($A148,input!$A:$BH,COLUMN(input!G$2),0)</f>
        <v>75.035196676724993</v>
      </c>
      <c r="I148" s="49">
        <f>VLOOKUP($A148,input!$A:$BH,COLUMN(input!K$2),0)</f>
        <v>55.21971106993486</v>
      </c>
      <c r="J148" s="49">
        <f>H148*'KI Local Authority Dropdown'!$I$6</f>
        <v>69.407556925970624</v>
      </c>
      <c r="K148" s="31">
        <v>0</v>
      </c>
      <c r="L148" s="53">
        <f>VLOOKUP($A148,input!$A:$BH,COLUMN(input!T$2),0)</f>
        <v>41.909492336687002</v>
      </c>
      <c r="M148" s="49">
        <f>VLOOKUP($A148,input!$A:$BH,COLUMN(input!X$2),0)</f>
        <v>9.0788811129989995</v>
      </c>
      <c r="N148" s="53">
        <f>VLOOKUP($A148,input!$A:$BH,COLUMN(input!AB$2),0)</f>
        <v>0</v>
      </c>
      <c r="O148" s="53">
        <f>VLOOKUP($A148,input!$A:$BH,COLUMN(input!AF$2),0)</f>
        <v>0</v>
      </c>
      <c r="P148" s="62">
        <f>VLOOKUP($A148,input!$A:$BH,COLUMN(input!AJ$2),0)</f>
        <v>0</v>
      </c>
      <c r="Q148" s="53">
        <f>VLOOKUP($A148,input!$A:$BH,COLUMN(input!AN$2),0)</f>
        <v>58.793879548456999</v>
      </c>
      <c r="R148" s="49">
        <f>VLOOKUP($A148,input!$A:$BH,COLUMN(input!AR$2),0)</f>
        <v>16.241317128268001</v>
      </c>
      <c r="S148" s="53">
        <f>VLOOKUP($A148,input!$A:$BH,COLUMN(input!AV$2),0)</f>
        <v>0</v>
      </c>
      <c r="T148" s="53">
        <f>VLOOKUP($A148,input!$A:$BH,COLUMN(input!AZ$2),0)</f>
        <v>0</v>
      </c>
      <c r="U148" s="62">
        <f>VLOOKUP($A148,input!$A:$BH,COLUMN(input!BD$2),0)</f>
        <v>0</v>
      </c>
      <c r="V148" s="53">
        <f t="shared" si="16"/>
        <v>100.70337188514401</v>
      </c>
      <c r="W148" s="49">
        <f t="shared" si="17"/>
        <v>25.320198241267001</v>
      </c>
      <c r="X148" s="53">
        <f t="shared" si="18"/>
        <v>0</v>
      </c>
      <c r="Y148" s="53">
        <f t="shared" si="19"/>
        <v>0</v>
      </c>
      <c r="Z148" s="62">
        <f t="shared" si="20"/>
        <v>0</v>
      </c>
    </row>
    <row r="149" spans="1:26" x14ac:dyDescent="0.3">
      <c r="A149" s="27" t="s">
        <v>308</v>
      </c>
      <c r="B149" s="27" t="s">
        <v>962</v>
      </c>
      <c r="C149" s="27" t="s">
        <v>806</v>
      </c>
      <c r="D149" s="30" t="s">
        <v>307</v>
      </c>
      <c r="E149" s="67">
        <f>VLOOKUP(C149,'KI Local Authority Dropdown'!$H$21:$I$31,2,0)</f>
        <v>0.4</v>
      </c>
      <c r="F149" s="49">
        <f t="shared" si="15"/>
        <v>4.1429780281620001</v>
      </c>
      <c r="G149" s="49">
        <f>VLOOKUP($A149,input!$A:$BH,COLUMN(input!C$2),0)</f>
        <v>1.2892663676039999</v>
      </c>
      <c r="H149" s="49">
        <f>VLOOKUP($A149,input!$A:$BH,COLUMN(input!G$2),0)</f>
        <v>2.8537116605580004</v>
      </c>
      <c r="I149" s="49">
        <f>VLOOKUP($A149,input!$A:$BH,COLUMN(input!K$2),0)</f>
        <v>-15.849312070148518</v>
      </c>
      <c r="J149" s="49">
        <f>H149*'KI Local Authority Dropdown'!$I$6</f>
        <v>2.6396832860161505</v>
      </c>
      <c r="K149" s="31">
        <v>0.5</v>
      </c>
      <c r="L149" s="53">
        <f>VLOOKUP($A149,input!$A:$BH,COLUMN(input!T$2),0)</f>
        <v>0</v>
      </c>
      <c r="M149" s="49">
        <f>VLOOKUP($A149,input!$A:$BH,COLUMN(input!X$2),0)</f>
        <v>1.2892663676039999</v>
      </c>
      <c r="N149" s="53">
        <f>VLOOKUP($A149,input!$A:$BH,COLUMN(input!AB$2),0)</f>
        <v>0</v>
      </c>
      <c r="O149" s="53">
        <f>VLOOKUP($A149,input!$A:$BH,COLUMN(input!AF$2),0)</f>
        <v>0</v>
      </c>
      <c r="P149" s="62">
        <f>VLOOKUP($A149,input!$A:$BH,COLUMN(input!AJ$2),0)</f>
        <v>0</v>
      </c>
      <c r="Q149" s="53">
        <f>VLOOKUP($A149,input!$A:$BH,COLUMN(input!AN$2),0)</f>
        <v>0</v>
      </c>
      <c r="R149" s="49">
        <f>VLOOKUP($A149,input!$A:$BH,COLUMN(input!AR$2),0)</f>
        <v>2.8537116605580004</v>
      </c>
      <c r="S149" s="53">
        <f>VLOOKUP($A149,input!$A:$BH,COLUMN(input!AV$2),0)</f>
        <v>0</v>
      </c>
      <c r="T149" s="53">
        <f>VLOOKUP($A149,input!$A:$BH,COLUMN(input!AZ$2),0)</f>
        <v>0</v>
      </c>
      <c r="U149" s="62">
        <f>VLOOKUP($A149,input!$A:$BH,COLUMN(input!BD$2),0)</f>
        <v>0</v>
      </c>
      <c r="V149" s="53">
        <f t="shared" si="16"/>
        <v>0</v>
      </c>
      <c r="W149" s="49">
        <f t="shared" si="17"/>
        <v>4.1429780281620001</v>
      </c>
      <c r="X149" s="53">
        <f t="shared" si="18"/>
        <v>0</v>
      </c>
      <c r="Y149" s="53">
        <f t="shared" si="19"/>
        <v>0</v>
      </c>
      <c r="Z149" s="62">
        <f t="shared" si="20"/>
        <v>0</v>
      </c>
    </row>
    <row r="150" spans="1:26" x14ac:dyDescent="0.3">
      <c r="A150" s="27" t="s">
        <v>310</v>
      </c>
      <c r="B150" s="27" t="s">
        <v>963</v>
      </c>
      <c r="C150" s="27" t="s">
        <v>806</v>
      </c>
      <c r="D150" s="30" t="s">
        <v>309</v>
      </c>
      <c r="E150" s="67">
        <f>VLOOKUP(C150,'KI Local Authority Dropdown'!$H$21:$I$31,2,0)</f>
        <v>0.4</v>
      </c>
      <c r="F150" s="49">
        <f t="shared" si="15"/>
        <v>4.9684651168730003</v>
      </c>
      <c r="G150" s="49">
        <f>VLOOKUP($A150,input!$A:$BH,COLUMN(input!C$2),0)</f>
        <v>1.543344019466</v>
      </c>
      <c r="H150" s="49">
        <f>VLOOKUP($A150,input!$A:$BH,COLUMN(input!G$2),0)</f>
        <v>3.4251210974070001</v>
      </c>
      <c r="I150" s="49">
        <f>VLOOKUP($A150,input!$A:$BH,COLUMN(input!K$2),0)</f>
        <v>-21.098905130728884</v>
      </c>
      <c r="J150" s="49">
        <f>H150*'KI Local Authority Dropdown'!$I$6</f>
        <v>3.1682370151014752</v>
      </c>
      <c r="K150" s="31">
        <v>0.5</v>
      </c>
      <c r="L150" s="53">
        <f>VLOOKUP($A150,input!$A:$BH,COLUMN(input!T$2),0)</f>
        <v>0</v>
      </c>
      <c r="M150" s="49">
        <f>VLOOKUP($A150,input!$A:$BH,COLUMN(input!X$2),0)</f>
        <v>1.543344019466</v>
      </c>
      <c r="N150" s="53">
        <f>VLOOKUP($A150,input!$A:$BH,COLUMN(input!AB$2),0)</f>
        <v>0</v>
      </c>
      <c r="O150" s="53">
        <f>VLOOKUP($A150,input!$A:$BH,COLUMN(input!AF$2),0)</f>
        <v>0</v>
      </c>
      <c r="P150" s="62">
        <f>VLOOKUP($A150,input!$A:$BH,COLUMN(input!AJ$2),0)</f>
        <v>0</v>
      </c>
      <c r="Q150" s="53">
        <f>VLOOKUP($A150,input!$A:$BH,COLUMN(input!AN$2),0)</f>
        <v>0</v>
      </c>
      <c r="R150" s="49">
        <f>VLOOKUP($A150,input!$A:$BH,COLUMN(input!AR$2),0)</f>
        <v>3.4251210974070001</v>
      </c>
      <c r="S150" s="53">
        <f>VLOOKUP($A150,input!$A:$BH,COLUMN(input!AV$2),0)</f>
        <v>0</v>
      </c>
      <c r="T150" s="53">
        <f>VLOOKUP($A150,input!$A:$BH,COLUMN(input!AZ$2),0)</f>
        <v>0</v>
      </c>
      <c r="U150" s="62">
        <f>VLOOKUP($A150,input!$A:$BH,COLUMN(input!BD$2),0)</f>
        <v>0</v>
      </c>
      <c r="V150" s="53">
        <f t="shared" si="16"/>
        <v>0</v>
      </c>
      <c r="W150" s="49">
        <f t="shared" si="17"/>
        <v>4.9684651168730003</v>
      </c>
      <c r="X150" s="53">
        <f t="shared" si="18"/>
        <v>0</v>
      </c>
      <c r="Y150" s="53">
        <f t="shared" si="19"/>
        <v>0</v>
      </c>
      <c r="Z150" s="62">
        <f t="shared" si="20"/>
        <v>0</v>
      </c>
    </row>
    <row r="151" spans="1:26" x14ac:dyDescent="0.3">
      <c r="A151" s="27" t="s">
        <v>312</v>
      </c>
      <c r="B151" s="27" t="s">
        <v>964</v>
      </c>
      <c r="C151" s="27" t="s">
        <v>1249</v>
      </c>
      <c r="D151" s="30" t="s">
        <v>311</v>
      </c>
      <c r="E151" s="67">
        <f>VLOOKUP(C151,'KI Local Authority Dropdown'!$H$21:$I$31,2,0)</f>
        <v>0.3</v>
      </c>
      <c r="F151" s="49">
        <f t="shared" si="15"/>
        <v>58.245820631067005</v>
      </c>
      <c r="G151" s="49">
        <f>VLOOKUP($A151,input!$A:$BH,COLUMN(input!C$2),0)</f>
        <v>21.935452091193</v>
      </c>
      <c r="H151" s="49">
        <f>VLOOKUP($A151,input!$A:$BH,COLUMN(input!G$2),0)</f>
        <v>36.310368539874005</v>
      </c>
      <c r="I151" s="49">
        <f>VLOOKUP($A151,input!$A:$BH,COLUMN(input!K$2),0)</f>
        <v>21.113423625971876</v>
      </c>
      <c r="J151" s="49">
        <f>H151*'KI Local Authority Dropdown'!$I$6</f>
        <v>33.587090899383455</v>
      </c>
      <c r="K151" s="31">
        <v>0</v>
      </c>
      <c r="L151" s="53">
        <f>VLOOKUP($A151,input!$A:$BH,COLUMN(input!T$2),0)</f>
        <v>18.247730736108998</v>
      </c>
      <c r="M151" s="49">
        <f>VLOOKUP($A151,input!$A:$BH,COLUMN(input!X$2),0)</f>
        <v>3.6877213550840002</v>
      </c>
      <c r="N151" s="53">
        <f>VLOOKUP($A151,input!$A:$BH,COLUMN(input!AB$2),0)</f>
        <v>0</v>
      </c>
      <c r="O151" s="53">
        <f>VLOOKUP($A151,input!$A:$BH,COLUMN(input!AF$2),0)</f>
        <v>0</v>
      </c>
      <c r="P151" s="62">
        <f>VLOOKUP($A151,input!$A:$BH,COLUMN(input!AJ$2),0)</f>
        <v>0</v>
      </c>
      <c r="Q151" s="53">
        <f>VLOOKUP($A151,input!$A:$BH,COLUMN(input!AN$2),0)</f>
        <v>27.745693968245</v>
      </c>
      <c r="R151" s="49">
        <f>VLOOKUP($A151,input!$A:$BH,COLUMN(input!AR$2),0)</f>
        <v>8.5646745716290003</v>
      </c>
      <c r="S151" s="53">
        <f>VLOOKUP($A151,input!$A:$BH,COLUMN(input!AV$2),0)</f>
        <v>0</v>
      </c>
      <c r="T151" s="53">
        <f>VLOOKUP($A151,input!$A:$BH,COLUMN(input!AZ$2),0)</f>
        <v>0</v>
      </c>
      <c r="U151" s="62">
        <f>VLOOKUP($A151,input!$A:$BH,COLUMN(input!BD$2),0)</f>
        <v>0</v>
      </c>
      <c r="V151" s="53">
        <f t="shared" si="16"/>
        <v>45.993424704353998</v>
      </c>
      <c r="W151" s="49">
        <f t="shared" si="17"/>
        <v>12.252395926713</v>
      </c>
      <c r="X151" s="53">
        <f t="shared" si="18"/>
        <v>0</v>
      </c>
      <c r="Y151" s="53">
        <f t="shared" si="19"/>
        <v>0</v>
      </c>
      <c r="Z151" s="62">
        <f t="shared" si="20"/>
        <v>0</v>
      </c>
    </row>
    <row r="152" spans="1:26" x14ac:dyDescent="0.3">
      <c r="A152" s="27" t="s">
        <v>314</v>
      </c>
      <c r="B152" s="27" t="s">
        <v>965</v>
      </c>
      <c r="C152" s="27" t="s">
        <v>806</v>
      </c>
      <c r="D152" s="30" t="s">
        <v>313</v>
      </c>
      <c r="E152" s="67">
        <f>VLOOKUP(C152,'KI Local Authority Dropdown'!$H$21:$I$31,2,0)</f>
        <v>0.4</v>
      </c>
      <c r="F152" s="49">
        <f t="shared" si="15"/>
        <v>1.826590132522</v>
      </c>
      <c r="G152" s="49">
        <f>VLOOKUP($A152,input!$A:$BH,COLUMN(input!C$2),0)</f>
        <v>0.56175858918300003</v>
      </c>
      <c r="H152" s="49">
        <f>VLOOKUP($A152,input!$A:$BH,COLUMN(input!G$2),0)</f>
        <v>1.2648315433390001</v>
      </c>
      <c r="I152" s="49">
        <f>VLOOKUP($A152,input!$A:$BH,COLUMN(input!K$2),0)</f>
        <v>-10.654645412489375</v>
      </c>
      <c r="J152" s="49">
        <f>H152*'KI Local Authority Dropdown'!$I$6</f>
        <v>1.1699691775885752</v>
      </c>
      <c r="K152" s="31">
        <v>0.5</v>
      </c>
      <c r="L152" s="53">
        <f>VLOOKUP($A152,input!$A:$BH,COLUMN(input!T$2),0)</f>
        <v>0</v>
      </c>
      <c r="M152" s="49">
        <f>VLOOKUP($A152,input!$A:$BH,COLUMN(input!X$2),0)</f>
        <v>0.56175858918300003</v>
      </c>
      <c r="N152" s="53">
        <f>VLOOKUP($A152,input!$A:$BH,COLUMN(input!AB$2),0)</f>
        <v>0</v>
      </c>
      <c r="O152" s="53">
        <f>VLOOKUP($A152,input!$A:$BH,COLUMN(input!AF$2),0)</f>
        <v>0</v>
      </c>
      <c r="P152" s="62">
        <f>VLOOKUP($A152,input!$A:$BH,COLUMN(input!AJ$2),0)</f>
        <v>0</v>
      </c>
      <c r="Q152" s="53">
        <f>VLOOKUP($A152,input!$A:$BH,COLUMN(input!AN$2),0)</f>
        <v>0</v>
      </c>
      <c r="R152" s="49">
        <f>VLOOKUP($A152,input!$A:$BH,COLUMN(input!AR$2),0)</f>
        <v>1.2648315433390001</v>
      </c>
      <c r="S152" s="53">
        <f>VLOOKUP($A152,input!$A:$BH,COLUMN(input!AV$2),0)</f>
        <v>0</v>
      </c>
      <c r="T152" s="53">
        <f>VLOOKUP($A152,input!$A:$BH,COLUMN(input!AZ$2),0)</f>
        <v>0</v>
      </c>
      <c r="U152" s="62">
        <f>VLOOKUP($A152,input!$A:$BH,COLUMN(input!BD$2),0)</f>
        <v>0</v>
      </c>
      <c r="V152" s="53">
        <f t="shared" si="16"/>
        <v>0</v>
      </c>
      <c r="W152" s="49">
        <f t="shared" si="17"/>
        <v>1.826590132522</v>
      </c>
      <c r="X152" s="53">
        <f t="shared" si="18"/>
        <v>0</v>
      </c>
      <c r="Y152" s="53">
        <f t="shared" si="19"/>
        <v>0</v>
      </c>
      <c r="Z152" s="62">
        <f t="shared" si="20"/>
        <v>0</v>
      </c>
    </row>
    <row r="153" spans="1:26" x14ac:dyDescent="0.3">
      <c r="A153" s="27" t="s">
        <v>316</v>
      </c>
      <c r="B153" s="27" t="s">
        <v>966</v>
      </c>
      <c r="C153" s="27" t="s">
        <v>1250</v>
      </c>
      <c r="D153" s="30" t="s">
        <v>315</v>
      </c>
      <c r="E153" s="67">
        <f>VLOOKUP(C153,'KI Local Authority Dropdown'!$H$21:$I$31,2,0)</f>
        <v>0.49</v>
      </c>
      <c r="F153" s="49">
        <f t="shared" si="15"/>
        <v>44.280618885492999</v>
      </c>
      <c r="G153" s="49">
        <f>VLOOKUP($A153,input!$A:$BH,COLUMN(input!C$2),0)</f>
        <v>18.206183537518999</v>
      </c>
      <c r="H153" s="49">
        <f>VLOOKUP($A153,input!$A:$BH,COLUMN(input!G$2),0)</f>
        <v>26.074435347973999</v>
      </c>
      <c r="I153" s="49">
        <f>VLOOKUP($A153,input!$A:$BH,COLUMN(input!K$2),0)</f>
        <v>7.5096537202745663</v>
      </c>
      <c r="J153" s="49">
        <f>H153*'KI Local Authority Dropdown'!$I$6</f>
        <v>24.118852696875951</v>
      </c>
      <c r="K153" s="31">
        <v>0</v>
      </c>
      <c r="L153" s="53">
        <f>VLOOKUP($A153,input!$A:$BH,COLUMN(input!T$2),0)</f>
        <v>15.933179573217</v>
      </c>
      <c r="M153" s="49">
        <f>VLOOKUP($A153,input!$A:$BH,COLUMN(input!X$2),0)</f>
        <v>2.2730039643020001</v>
      </c>
      <c r="N153" s="53">
        <f>VLOOKUP($A153,input!$A:$BH,COLUMN(input!AB$2),0)</f>
        <v>0</v>
      </c>
      <c r="O153" s="53">
        <f>VLOOKUP($A153,input!$A:$BH,COLUMN(input!AF$2),0)</f>
        <v>0</v>
      </c>
      <c r="P153" s="62">
        <f>VLOOKUP($A153,input!$A:$BH,COLUMN(input!AJ$2),0)</f>
        <v>0</v>
      </c>
      <c r="Q153" s="53">
        <f>VLOOKUP($A153,input!$A:$BH,COLUMN(input!AN$2),0)</f>
        <v>21.954281587731998</v>
      </c>
      <c r="R153" s="49">
        <f>VLOOKUP($A153,input!$A:$BH,COLUMN(input!AR$2),0)</f>
        <v>4.1201537602420002</v>
      </c>
      <c r="S153" s="53">
        <f>VLOOKUP($A153,input!$A:$BH,COLUMN(input!AV$2),0)</f>
        <v>0</v>
      </c>
      <c r="T153" s="53">
        <f>VLOOKUP($A153,input!$A:$BH,COLUMN(input!AZ$2),0)</f>
        <v>0</v>
      </c>
      <c r="U153" s="62">
        <f>VLOOKUP($A153,input!$A:$BH,COLUMN(input!BD$2),0)</f>
        <v>0</v>
      </c>
      <c r="V153" s="53">
        <f t="shared" si="16"/>
        <v>37.887461160949002</v>
      </c>
      <c r="W153" s="49">
        <f t="shared" si="17"/>
        <v>6.3931577245440003</v>
      </c>
      <c r="X153" s="53">
        <f t="shared" si="18"/>
        <v>0</v>
      </c>
      <c r="Y153" s="53">
        <f t="shared" si="19"/>
        <v>0</v>
      </c>
      <c r="Z153" s="62">
        <f t="shared" si="20"/>
        <v>0</v>
      </c>
    </row>
    <row r="154" spans="1:26" x14ac:dyDescent="0.3">
      <c r="A154" s="27" t="s">
        <v>318</v>
      </c>
      <c r="B154" s="27" t="s">
        <v>967</v>
      </c>
      <c r="C154" s="27" t="s">
        <v>806</v>
      </c>
      <c r="D154" s="30" t="s">
        <v>317</v>
      </c>
      <c r="E154" s="67">
        <f>VLOOKUP(C154,'KI Local Authority Dropdown'!$H$21:$I$31,2,0)</f>
        <v>0.4</v>
      </c>
      <c r="F154" s="49">
        <f t="shared" si="15"/>
        <v>6.3308612703579996</v>
      </c>
      <c r="G154" s="49">
        <f>VLOOKUP($A154,input!$A:$BH,COLUMN(input!C$2),0)</f>
        <v>2.8353025212510001</v>
      </c>
      <c r="H154" s="49">
        <f>VLOOKUP($A154,input!$A:$BH,COLUMN(input!G$2),0)</f>
        <v>3.4955587491069999</v>
      </c>
      <c r="I154" s="49">
        <f>VLOOKUP($A154,input!$A:$BH,COLUMN(input!K$2),0)</f>
        <v>-5.3706090172173999</v>
      </c>
      <c r="J154" s="49">
        <f>H154*'KI Local Authority Dropdown'!$I$6</f>
        <v>3.2333918429239752</v>
      </c>
      <c r="K154" s="31">
        <v>0.5</v>
      </c>
      <c r="L154" s="53">
        <f>VLOOKUP($A154,input!$A:$BH,COLUMN(input!T$2),0)</f>
        <v>0</v>
      </c>
      <c r="M154" s="49">
        <f>VLOOKUP($A154,input!$A:$BH,COLUMN(input!X$2),0)</f>
        <v>2.8353025212510001</v>
      </c>
      <c r="N154" s="53">
        <f>VLOOKUP($A154,input!$A:$BH,COLUMN(input!AB$2),0)</f>
        <v>0</v>
      </c>
      <c r="O154" s="53">
        <f>VLOOKUP($A154,input!$A:$BH,COLUMN(input!AF$2),0)</f>
        <v>0</v>
      </c>
      <c r="P154" s="62">
        <f>VLOOKUP($A154,input!$A:$BH,COLUMN(input!AJ$2),0)</f>
        <v>0</v>
      </c>
      <c r="Q154" s="53">
        <f>VLOOKUP($A154,input!$A:$BH,COLUMN(input!AN$2),0)</f>
        <v>0</v>
      </c>
      <c r="R154" s="49">
        <f>VLOOKUP($A154,input!$A:$BH,COLUMN(input!AR$2),0)</f>
        <v>3.4955587491069999</v>
      </c>
      <c r="S154" s="53">
        <f>VLOOKUP($A154,input!$A:$BH,COLUMN(input!AV$2),0)</f>
        <v>0</v>
      </c>
      <c r="T154" s="53">
        <f>VLOOKUP($A154,input!$A:$BH,COLUMN(input!AZ$2),0)</f>
        <v>0</v>
      </c>
      <c r="U154" s="62">
        <f>VLOOKUP($A154,input!$A:$BH,COLUMN(input!BD$2),0)</f>
        <v>0</v>
      </c>
      <c r="V154" s="53">
        <f t="shared" si="16"/>
        <v>0</v>
      </c>
      <c r="W154" s="49">
        <f t="shared" si="17"/>
        <v>6.3308612703579996</v>
      </c>
      <c r="X154" s="53">
        <f t="shared" si="18"/>
        <v>0</v>
      </c>
      <c r="Y154" s="53">
        <f t="shared" si="19"/>
        <v>0</v>
      </c>
      <c r="Z154" s="62">
        <f t="shared" si="20"/>
        <v>0</v>
      </c>
    </row>
    <row r="155" spans="1:26" x14ac:dyDescent="0.3">
      <c r="A155" s="27" t="s">
        <v>320</v>
      </c>
      <c r="B155" s="27" t="s">
        <v>968</v>
      </c>
      <c r="C155" s="27" t="s">
        <v>806</v>
      </c>
      <c r="D155" s="30" t="s">
        <v>319</v>
      </c>
      <c r="E155" s="67">
        <f>VLOOKUP(C155,'KI Local Authority Dropdown'!$H$21:$I$31,2,0)</f>
        <v>0.4</v>
      </c>
      <c r="F155" s="49">
        <f t="shared" si="15"/>
        <v>4.6203563949739994</v>
      </c>
      <c r="G155" s="49">
        <f>VLOOKUP($A155,input!$A:$BH,COLUMN(input!C$2),0)</f>
        <v>1.556482502355</v>
      </c>
      <c r="H155" s="49">
        <f>VLOOKUP($A155,input!$A:$BH,COLUMN(input!G$2),0)</f>
        <v>3.0638738926189997</v>
      </c>
      <c r="I155" s="49">
        <f>VLOOKUP($A155,input!$A:$BH,COLUMN(input!K$2),0)</f>
        <v>-9.8440065174066902</v>
      </c>
      <c r="J155" s="49">
        <f>H155*'KI Local Authority Dropdown'!$I$6</f>
        <v>2.8340833506725747</v>
      </c>
      <c r="K155" s="31">
        <v>0.5</v>
      </c>
      <c r="L155" s="53">
        <f>VLOOKUP($A155,input!$A:$BH,COLUMN(input!T$2),0)</f>
        <v>0</v>
      </c>
      <c r="M155" s="49">
        <f>VLOOKUP($A155,input!$A:$BH,COLUMN(input!X$2),0)</f>
        <v>1.556482502355</v>
      </c>
      <c r="N155" s="53">
        <f>VLOOKUP($A155,input!$A:$BH,COLUMN(input!AB$2),0)</f>
        <v>0</v>
      </c>
      <c r="O155" s="53">
        <f>VLOOKUP($A155,input!$A:$BH,COLUMN(input!AF$2),0)</f>
        <v>0</v>
      </c>
      <c r="P155" s="62">
        <f>VLOOKUP($A155,input!$A:$BH,COLUMN(input!AJ$2),0)</f>
        <v>0</v>
      </c>
      <c r="Q155" s="53">
        <f>VLOOKUP($A155,input!$A:$BH,COLUMN(input!AN$2),0)</f>
        <v>0</v>
      </c>
      <c r="R155" s="49">
        <f>VLOOKUP($A155,input!$A:$BH,COLUMN(input!AR$2),0)</f>
        <v>3.0638738926189997</v>
      </c>
      <c r="S155" s="53">
        <f>VLOOKUP($A155,input!$A:$BH,COLUMN(input!AV$2),0)</f>
        <v>0</v>
      </c>
      <c r="T155" s="53">
        <f>VLOOKUP($A155,input!$A:$BH,COLUMN(input!AZ$2),0)</f>
        <v>0</v>
      </c>
      <c r="U155" s="62">
        <f>VLOOKUP($A155,input!$A:$BH,COLUMN(input!BD$2),0)</f>
        <v>0</v>
      </c>
      <c r="V155" s="53">
        <f t="shared" si="16"/>
        <v>0</v>
      </c>
      <c r="W155" s="49">
        <f t="shared" si="17"/>
        <v>4.6203563949739994</v>
      </c>
      <c r="X155" s="53">
        <f t="shared" si="18"/>
        <v>0</v>
      </c>
      <c r="Y155" s="53">
        <f t="shared" si="19"/>
        <v>0</v>
      </c>
      <c r="Z155" s="62">
        <f t="shared" si="20"/>
        <v>0</v>
      </c>
    </row>
    <row r="156" spans="1:26" x14ac:dyDescent="0.3">
      <c r="A156" s="27" t="s">
        <v>322</v>
      </c>
      <c r="B156" s="27" t="s">
        <v>969</v>
      </c>
      <c r="C156" s="27" t="s">
        <v>1249</v>
      </c>
      <c r="D156" s="30" t="s">
        <v>321</v>
      </c>
      <c r="E156" s="67">
        <f>VLOOKUP(C156,'KI Local Authority Dropdown'!$H$21:$I$31,2,0)</f>
        <v>0.3</v>
      </c>
      <c r="F156" s="49">
        <f t="shared" si="15"/>
        <v>52.516359943191006</v>
      </c>
      <c r="G156" s="49">
        <f>VLOOKUP($A156,input!$A:$BH,COLUMN(input!C$2),0)</f>
        <v>20.889741457985998</v>
      </c>
      <c r="H156" s="49">
        <f>VLOOKUP($A156,input!$A:$BH,COLUMN(input!G$2),0)</f>
        <v>31.626618485205004</v>
      </c>
      <c r="I156" s="49">
        <f>VLOOKUP($A156,input!$A:$BH,COLUMN(input!K$2),0)</f>
        <v>9.4621674787947061</v>
      </c>
      <c r="J156" s="49">
        <f>H156*'KI Local Authority Dropdown'!$I$6</f>
        <v>29.254622098814629</v>
      </c>
      <c r="K156" s="31">
        <v>0</v>
      </c>
      <c r="L156" s="53">
        <f>VLOOKUP($A156,input!$A:$BH,COLUMN(input!T$2),0)</f>
        <v>18.287525708575</v>
      </c>
      <c r="M156" s="49">
        <f>VLOOKUP($A156,input!$A:$BH,COLUMN(input!X$2),0)</f>
        <v>2.6022157494110001</v>
      </c>
      <c r="N156" s="53">
        <f>VLOOKUP($A156,input!$A:$BH,COLUMN(input!AB$2),0)</f>
        <v>0</v>
      </c>
      <c r="O156" s="53">
        <f>VLOOKUP($A156,input!$A:$BH,COLUMN(input!AF$2),0)</f>
        <v>0</v>
      </c>
      <c r="P156" s="62">
        <f>VLOOKUP($A156,input!$A:$BH,COLUMN(input!AJ$2),0)</f>
        <v>0</v>
      </c>
      <c r="Q156" s="53">
        <f>VLOOKUP($A156,input!$A:$BH,COLUMN(input!AN$2),0)</f>
        <v>25.633075351709</v>
      </c>
      <c r="R156" s="49">
        <f>VLOOKUP($A156,input!$A:$BH,COLUMN(input!AR$2),0)</f>
        <v>5.9935431334960008</v>
      </c>
      <c r="S156" s="53">
        <f>VLOOKUP($A156,input!$A:$BH,COLUMN(input!AV$2),0)</f>
        <v>0</v>
      </c>
      <c r="T156" s="53">
        <f>VLOOKUP($A156,input!$A:$BH,COLUMN(input!AZ$2),0)</f>
        <v>0</v>
      </c>
      <c r="U156" s="62">
        <f>VLOOKUP($A156,input!$A:$BH,COLUMN(input!BD$2),0)</f>
        <v>0</v>
      </c>
      <c r="V156" s="53">
        <f t="shared" si="16"/>
        <v>43.920601060284</v>
      </c>
      <c r="W156" s="49">
        <f t="shared" si="17"/>
        <v>8.5957588829070009</v>
      </c>
      <c r="X156" s="53">
        <f t="shared" si="18"/>
        <v>0</v>
      </c>
      <c r="Y156" s="53">
        <f t="shared" si="19"/>
        <v>0</v>
      </c>
      <c r="Z156" s="62">
        <f t="shared" si="20"/>
        <v>0</v>
      </c>
    </row>
    <row r="157" spans="1:26" x14ac:dyDescent="0.3">
      <c r="A157" s="27" t="s">
        <v>324</v>
      </c>
      <c r="B157" s="27" t="s">
        <v>970</v>
      </c>
      <c r="C157" s="27" t="s">
        <v>1248</v>
      </c>
      <c r="D157" s="30" t="s">
        <v>971</v>
      </c>
      <c r="E157" s="67">
        <f>VLOOKUP(C157,'KI Local Authority Dropdown'!$H$21:$I$31,2,0)</f>
        <v>0.01</v>
      </c>
      <c r="F157" s="49">
        <f t="shared" si="15"/>
        <v>9.6695550605280012</v>
      </c>
      <c r="G157" s="49">
        <f>VLOOKUP($A157,input!$A:$BH,COLUMN(input!C$2),0)</f>
        <v>4.4642698763600004</v>
      </c>
      <c r="H157" s="49">
        <f>VLOOKUP($A157,input!$A:$BH,COLUMN(input!G$2),0)</f>
        <v>5.2052851841679999</v>
      </c>
      <c r="I157" s="49">
        <f>VLOOKUP($A157,input!$A:$BH,COLUMN(input!K$2),0)</f>
        <v>2.8446262541797833</v>
      </c>
      <c r="J157" s="49">
        <f>H157*'KI Local Authority Dropdown'!$I$6</f>
        <v>4.8148887953554</v>
      </c>
      <c r="K157" s="31">
        <v>0</v>
      </c>
      <c r="L157" s="53">
        <f>VLOOKUP($A157,input!$A:$BH,COLUMN(input!T$2),0)</f>
        <v>0</v>
      </c>
      <c r="M157" s="49">
        <f>VLOOKUP($A157,input!$A:$BH,COLUMN(input!X$2),0)</f>
        <v>0</v>
      </c>
      <c r="N157" s="53">
        <f>VLOOKUP($A157,input!$A:$BH,COLUMN(input!AB$2),0)</f>
        <v>4.4642698763600004</v>
      </c>
      <c r="O157" s="53">
        <f>VLOOKUP($A157,input!$A:$BH,COLUMN(input!AF$2),0)</f>
        <v>0</v>
      </c>
      <c r="P157" s="62">
        <f>VLOOKUP($A157,input!$A:$BH,COLUMN(input!AJ$2),0)</f>
        <v>0</v>
      </c>
      <c r="Q157" s="53">
        <f>VLOOKUP($A157,input!$A:$BH,COLUMN(input!AN$2),0)</f>
        <v>0</v>
      </c>
      <c r="R157" s="49">
        <f>VLOOKUP($A157,input!$A:$BH,COLUMN(input!AR$2),0)</f>
        <v>0</v>
      </c>
      <c r="S157" s="53">
        <f>VLOOKUP($A157,input!$A:$BH,COLUMN(input!AV$2),0)</f>
        <v>5.2052851841679999</v>
      </c>
      <c r="T157" s="53">
        <f>VLOOKUP($A157,input!$A:$BH,COLUMN(input!AZ$2),0)</f>
        <v>0</v>
      </c>
      <c r="U157" s="62">
        <f>VLOOKUP($A157,input!$A:$BH,COLUMN(input!BD$2),0)</f>
        <v>0</v>
      </c>
      <c r="V157" s="53">
        <f t="shared" si="16"/>
        <v>0</v>
      </c>
      <c r="W157" s="49">
        <f t="shared" si="17"/>
        <v>0</v>
      </c>
      <c r="X157" s="53">
        <f t="shared" si="18"/>
        <v>9.6695550605280012</v>
      </c>
      <c r="Y157" s="53">
        <f t="shared" si="19"/>
        <v>0</v>
      </c>
      <c r="Z157" s="62">
        <f t="shared" si="20"/>
        <v>0</v>
      </c>
    </row>
    <row r="158" spans="1:26" x14ac:dyDescent="0.3">
      <c r="A158" s="27" t="s">
        <v>326</v>
      </c>
      <c r="B158" s="27" t="s">
        <v>972</v>
      </c>
      <c r="C158" s="27" t="s">
        <v>1250</v>
      </c>
      <c r="D158" s="30" t="s">
        <v>325</v>
      </c>
      <c r="E158" s="67">
        <f>VLOOKUP(C158,'KI Local Authority Dropdown'!$H$21:$I$31,2,0)</f>
        <v>0.49</v>
      </c>
      <c r="F158" s="49">
        <f t="shared" si="15"/>
        <v>47.347343044372998</v>
      </c>
      <c r="G158" s="49">
        <f>VLOOKUP($A158,input!$A:$BH,COLUMN(input!C$2),0)</f>
        <v>17.474970496916999</v>
      </c>
      <c r="H158" s="49">
        <f>VLOOKUP($A158,input!$A:$BH,COLUMN(input!G$2),0)</f>
        <v>29.872372547455999</v>
      </c>
      <c r="I158" s="49">
        <f>VLOOKUP($A158,input!$A:$BH,COLUMN(input!K$2),0)</f>
        <v>6.8709327380954335</v>
      </c>
      <c r="J158" s="49">
        <f>H158*'KI Local Authority Dropdown'!$I$6</f>
        <v>27.6319446063968</v>
      </c>
      <c r="K158" s="31">
        <v>0</v>
      </c>
      <c r="L158" s="53">
        <f>VLOOKUP($A158,input!$A:$BH,COLUMN(input!T$2),0)</f>
        <v>15.386390666719999</v>
      </c>
      <c r="M158" s="49">
        <f>VLOOKUP($A158,input!$A:$BH,COLUMN(input!X$2),0)</f>
        <v>2.0885798301969998</v>
      </c>
      <c r="N158" s="53">
        <f>VLOOKUP($A158,input!$A:$BH,COLUMN(input!AB$2),0)</f>
        <v>0</v>
      </c>
      <c r="O158" s="53">
        <f>VLOOKUP($A158,input!$A:$BH,COLUMN(input!AF$2),0)</f>
        <v>0</v>
      </c>
      <c r="P158" s="62">
        <f>VLOOKUP($A158,input!$A:$BH,COLUMN(input!AJ$2),0)</f>
        <v>0</v>
      </c>
      <c r="Q158" s="53">
        <f>VLOOKUP($A158,input!$A:$BH,COLUMN(input!AN$2),0)</f>
        <v>24.491352871604001</v>
      </c>
      <c r="R158" s="49">
        <f>VLOOKUP($A158,input!$A:$BH,COLUMN(input!AR$2),0)</f>
        <v>5.3810196758519995</v>
      </c>
      <c r="S158" s="53">
        <f>VLOOKUP($A158,input!$A:$BH,COLUMN(input!AV$2),0)</f>
        <v>0</v>
      </c>
      <c r="T158" s="53">
        <f>VLOOKUP($A158,input!$A:$BH,COLUMN(input!AZ$2),0)</f>
        <v>0</v>
      </c>
      <c r="U158" s="62">
        <f>VLOOKUP($A158,input!$A:$BH,COLUMN(input!BD$2),0)</f>
        <v>0</v>
      </c>
      <c r="V158" s="53">
        <f t="shared" si="16"/>
        <v>39.877743538323998</v>
      </c>
      <c r="W158" s="49">
        <f t="shared" si="17"/>
        <v>7.4695995060489988</v>
      </c>
      <c r="X158" s="53">
        <f t="shared" si="18"/>
        <v>0</v>
      </c>
      <c r="Y158" s="53">
        <f t="shared" si="19"/>
        <v>0</v>
      </c>
      <c r="Z158" s="62">
        <f t="shared" si="20"/>
        <v>0</v>
      </c>
    </row>
    <row r="159" spans="1:26" x14ac:dyDescent="0.3">
      <c r="A159" s="27" t="s">
        <v>328</v>
      </c>
      <c r="B159" s="27" t="s">
        <v>973</v>
      </c>
      <c r="C159" s="27" t="s">
        <v>1254</v>
      </c>
      <c r="D159" s="30" t="s">
        <v>327</v>
      </c>
      <c r="E159" s="67">
        <f>VLOOKUP(C159,'KI Local Authority Dropdown'!$H$21:$I$31,2,0)</f>
        <v>0.1</v>
      </c>
      <c r="F159" s="49">
        <f t="shared" si="15"/>
        <v>193.53169041105502</v>
      </c>
      <c r="G159" s="49">
        <f>VLOOKUP($A159,input!$A:$BH,COLUMN(input!C$2),0)</f>
        <v>79.991697383518002</v>
      </c>
      <c r="H159" s="49">
        <f>VLOOKUP($A159,input!$A:$BH,COLUMN(input!G$2),0)</f>
        <v>113.53999302753701</v>
      </c>
      <c r="I159" s="49">
        <f>VLOOKUP($A159,input!$A:$BH,COLUMN(input!K$2),0)</f>
        <v>64.230511734139753</v>
      </c>
      <c r="J159" s="49">
        <f>H159*'KI Local Authority Dropdown'!$I$6</f>
        <v>105.02449355047173</v>
      </c>
      <c r="K159" s="31">
        <v>0</v>
      </c>
      <c r="L159" s="53">
        <f>VLOOKUP($A159,input!$A:$BH,COLUMN(input!T$2),0)</f>
        <v>72.193951993688003</v>
      </c>
      <c r="M159" s="49">
        <f>VLOOKUP($A159,input!$A:$BH,COLUMN(input!X$2),0)</f>
        <v>0</v>
      </c>
      <c r="N159" s="53">
        <f>VLOOKUP($A159,input!$A:$BH,COLUMN(input!AB$2),0)</f>
        <v>7.7977453898300002</v>
      </c>
      <c r="O159" s="53">
        <f>VLOOKUP($A159,input!$A:$BH,COLUMN(input!AF$2),0)</f>
        <v>0</v>
      </c>
      <c r="P159" s="62">
        <f>VLOOKUP($A159,input!$A:$BH,COLUMN(input!AJ$2),0)</f>
        <v>0</v>
      </c>
      <c r="Q159" s="53">
        <f>VLOOKUP($A159,input!$A:$BH,COLUMN(input!AN$2),0)</f>
        <v>104.73228150632801</v>
      </c>
      <c r="R159" s="49">
        <f>VLOOKUP($A159,input!$A:$BH,COLUMN(input!AR$2),0)</f>
        <v>0</v>
      </c>
      <c r="S159" s="53">
        <f>VLOOKUP($A159,input!$A:$BH,COLUMN(input!AV$2),0)</f>
        <v>8.8077115212089989</v>
      </c>
      <c r="T159" s="53">
        <f>VLOOKUP($A159,input!$A:$BH,COLUMN(input!AZ$2),0)</f>
        <v>0</v>
      </c>
      <c r="U159" s="62">
        <f>VLOOKUP($A159,input!$A:$BH,COLUMN(input!BD$2),0)</f>
        <v>0</v>
      </c>
      <c r="V159" s="53">
        <f t="shared" si="16"/>
        <v>176.926233500016</v>
      </c>
      <c r="W159" s="49">
        <f t="shared" si="17"/>
        <v>0</v>
      </c>
      <c r="X159" s="53">
        <f t="shared" si="18"/>
        <v>16.605456911038999</v>
      </c>
      <c r="Y159" s="53">
        <f t="shared" si="19"/>
        <v>0</v>
      </c>
      <c r="Z159" s="62">
        <f t="shared" si="20"/>
        <v>0</v>
      </c>
    </row>
    <row r="160" spans="1:26" x14ac:dyDescent="0.3">
      <c r="A160" s="27" t="s">
        <v>330</v>
      </c>
      <c r="B160" s="27" t="s">
        <v>974</v>
      </c>
      <c r="C160" s="27" t="s">
        <v>806</v>
      </c>
      <c r="D160" s="30" t="s">
        <v>329</v>
      </c>
      <c r="E160" s="67">
        <f>VLOOKUP(C160,'KI Local Authority Dropdown'!$H$21:$I$31,2,0)</f>
        <v>0.4</v>
      </c>
      <c r="F160" s="49">
        <f t="shared" si="15"/>
        <v>3.7453117407759997</v>
      </c>
      <c r="G160" s="49">
        <f>VLOOKUP($A160,input!$A:$BH,COLUMN(input!C$2),0)</f>
        <v>1.253478646941</v>
      </c>
      <c r="H160" s="49">
        <f>VLOOKUP($A160,input!$A:$BH,COLUMN(input!G$2),0)</f>
        <v>2.491833093835</v>
      </c>
      <c r="I160" s="49">
        <f>VLOOKUP($A160,input!$A:$BH,COLUMN(input!K$2),0)</f>
        <v>-15.217082477193209</v>
      </c>
      <c r="J160" s="49">
        <f>H160*'KI Local Authority Dropdown'!$I$6</f>
        <v>2.304945611797375</v>
      </c>
      <c r="K160" s="31">
        <v>0.5</v>
      </c>
      <c r="L160" s="53">
        <f>VLOOKUP($A160,input!$A:$BH,COLUMN(input!T$2),0)</f>
        <v>0</v>
      </c>
      <c r="M160" s="49">
        <f>VLOOKUP($A160,input!$A:$BH,COLUMN(input!X$2),0)</f>
        <v>1.253478646941</v>
      </c>
      <c r="N160" s="53">
        <f>VLOOKUP($A160,input!$A:$BH,COLUMN(input!AB$2),0)</f>
        <v>0</v>
      </c>
      <c r="O160" s="53">
        <f>VLOOKUP($A160,input!$A:$BH,COLUMN(input!AF$2),0)</f>
        <v>0</v>
      </c>
      <c r="P160" s="62">
        <f>VLOOKUP($A160,input!$A:$BH,COLUMN(input!AJ$2),0)</f>
        <v>0</v>
      </c>
      <c r="Q160" s="53">
        <f>VLOOKUP($A160,input!$A:$BH,COLUMN(input!AN$2),0)</f>
        <v>0</v>
      </c>
      <c r="R160" s="49">
        <f>VLOOKUP($A160,input!$A:$BH,COLUMN(input!AR$2),0)</f>
        <v>2.491833093835</v>
      </c>
      <c r="S160" s="53">
        <f>VLOOKUP($A160,input!$A:$BH,COLUMN(input!AV$2),0)</f>
        <v>0</v>
      </c>
      <c r="T160" s="53">
        <f>VLOOKUP($A160,input!$A:$BH,COLUMN(input!AZ$2),0)</f>
        <v>0</v>
      </c>
      <c r="U160" s="62">
        <f>VLOOKUP($A160,input!$A:$BH,COLUMN(input!BD$2),0)</f>
        <v>0</v>
      </c>
      <c r="V160" s="53">
        <f t="shared" si="16"/>
        <v>0</v>
      </c>
      <c r="W160" s="49">
        <f t="shared" si="17"/>
        <v>3.7453117407759997</v>
      </c>
      <c r="X160" s="53">
        <f t="shared" si="18"/>
        <v>0</v>
      </c>
      <c r="Y160" s="53">
        <f t="shared" si="19"/>
        <v>0</v>
      </c>
      <c r="Z160" s="62">
        <f t="shared" si="20"/>
        <v>0</v>
      </c>
    </row>
    <row r="161" spans="1:26" x14ac:dyDescent="0.3">
      <c r="A161" s="27" t="s">
        <v>332</v>
      </c>
      <c r="B161" s="27" t="s">
        <v>975</v>
      </c>
      <c r="C161" s="27" t="s">
        <v>806</v>
      </c>
      <c r="D161" s="30" t="s">
        <v>331</v>
      </c>
      <c r="E161" s="67">
        <f>VLOOKUP(C161,'KI Local Authority Dropdown'!$H$21:$I$31,2,0)</f>
        <v>0.4</v>
      </c>
      <c r="F161" s="49">
        <f t="shared" si="15"/>
        <v>3.2914671371619999</v>
      </c>
      <c r="G161" s="49">
        <f>VLOOKUP($A161,input!$A:$BH,COLUMN(input!C$2),0)</f>
        <v>1.1245742253270001</v>
      </c>
      <c r="H161" s="49">
        <f>VLOOKUP($A161,input!$A:$BH,COLUMN(input!G$2),0)</f>
        <v>2.1668929118349998</v>
      </c>
      <c r="I161" s="49">
        <f>VLOOKUP($A161,input!$A:$BH,COLUMN(input!K$2),0)</f>
        <v>-7.2485801653361248</v>
      </c>
      <c r="J161" s="49">
        <f>H161*'KI Local Authority Dropdown'!$I$6</f>
        <v>2.0043759434473749</v>
      </c>
      <c r="K161" s="31">
        <v>0.5</v>
      </c>
      <c r="L161" s="53">
        <f>VLOOKUP($A161,input!$A:$BH,COLUMN(input!T$2),0)</f>
        <v>0</v>
      </c>
      <c r="M161" s="49">
        <f>VLOOKUP($A161,input!$A:$BH,COLUMN(input!X$2),0)</f>
        <v>1.1245742253270001</v>
      </c>
      <c r="N161" s="53">
        <f>VLOOKUP($A161,input!$A:$BH,COLUMN(input!AB$2),0)</f>
        <v>0</v>
      </c>
      <c r="O161" s="53">
        <f>VLOOKUP($A161,input!$A:$BH,COLUMN(input!AF$2),0)</f>
        <v>0</v>
      </c>
      <c r="P161" s="62">
        <f>VLOOKUP($A161,input!$A:$BH,COLUMN(input!AJ$2),0)</f>
        <v>0</v>
      </c>
      <c r="Q161" s="53">
        <f>VLOOKUP($A161,input!$A:$BH,COLUMN(input!AN$2),0)</f>
        <v>0</v>
      </c>
      <c r="R161" s="49">
        <f>VLOOKUP($A161,input!$A:$BH,COLUMN(input!AR$2),0)</f>
        <v>2.1668929118349998</v>
      </c>
      <c r="S161" s="53">
        <f>VLOOKUP($A161,input!$A:$BH,COLUMN(input!AV$2),0)</f>
        <v>0</v>
      </c>
      <c r="T161" s="53">
        <f>VLOOKUP($A161,input!$A:$BH,COLUMN(input!AZ$2),0)</f>
        <v>0</v>
      </c>
      <c r="U161" s="62">
        <f>VLOOKUP($A161,input!$A:$BH,COLUMN(input!BD$2),0)</f>
        <v>0</v>
      </c>
      <c r="V161" s="53">
        <f t="shared" si="16"/>
        <v>0</v>
      </c>
      <c r="W161" s="49">
        <f t="shared" si="17"/>
        <v>3.2914671371619999</v>
      </c>
      <c r="X161" s="53">
        <f t="shared" si="18"/>
        <v>0</v>
      </c>
      <c r="Y161" s="53">
        <f t="shared" si="19"/>
        <v>0</v>
      </c>
      <c r="Z161" s="62">
        <f t="shared" si="20"/>
        <v>0</v>
      </c>
    </row>
    <row r="162" spans="1:26" x14ac:dyDescent="0.3">
      <c r="A162" s="27" t="s">
        <v>334</v>
      </c>
      <c r="B162" s="27" t="s">
        <v>976</v>
      </c>
      <c r="C162" s="27" t="s">
        <v>1249</v>
      </c>
      <c r="D162" s="30" t="s">
        <v>333</v>
      </c>
      <c r="E162" s="67">
        <f>VLOOKUP(C162,'KI Local Authority Dropdown'!$H$21:$I$31,2,0)</f>
        <v>0.3</v>
      </c>
      <c r="F162" s="49">
        <f t="shared" si="15"/>
        <v>72.647347711837</v>
      </c>
      <c r="G162" s="49">
        <f>VLOOKUP($A162,input!$A:$BH,COLUMN(input!C$2),0)</f>
        <v>29.431260748930001</v>
      </c>
      <c r="H162" s="49">
        <f>VLOOKUP($A162,input!$A:$BH,COLUMN(input!G$2),0)</f>
        <v>43.216086962906999</v>
      </c>
      <c r="I162" s="49">
        <f>VLOOKUP($A162,input!$A:$BH,COLUMN(input!K$2),0)</f>
        <v>-60.790469051449129</v>
      </c>
      <c r="J162" s="49">
        <f>H162*'KI Local Authority Dropdown'!$I$6</f>
        <v>39.974880440688978</v>
      </c>
      <c r="K162" s="31">
        <v>0.5</v>
      </c>
      <c r="L162" s="53">
        <f>VLOOKUP($A162,input!$A:$BH,COLUMN(input!T$2),0)</f>
        <v>24.773838261238001</v>
      </c>
      <c r="M162" s="49">
        <f>VLOOKUP($A162,input!$A:$BH,COLUMN(input!X$2),0)</f>
        <v>4.6574224876920001</v>
      </c>
      <c r="N162" s="53">
        <f>VLOOKUP($A162,input!$A:$BH,COLUMN(input!AB$2),0)</f>
        <v>0</v>
      </c>
      <c r="O162" s="53">
        <f>VLOOKUP($A162,input!$A:$BH,COLUMN(input!AF$2),0)</f>
        <v>0</v>
      </c>
      <c r="P162" s="62">
        <f>VLOOKUP($A162,input!$A:$BH,COLUMN(input!AJ$2),0)</f>
        <v>0</v>
      </c>
      <c r="Q162" s="53">
        <f>VLOOKUP($A162,input!$A:$BH,COLUMN(input!AN$2),0)</f>
        <v>34.035356784328002</v>
      </c>
      <c r="R162" s="49">
        <f>VLOOKUP($A162,input!$A:$BH,COLUMN(input!AR$2),0)</f>
        <v>9.180730178579001</v>
      </c>
      <c r="S162" s="53">
        <f>VLOOKUP($A162,input!$A:$BH,COLUMN(input!AV$2),0)</f>
        <v>0</v>
      </c>
      <c r="T162" s="53">
        <f>VLOOKUP($A162,input!$A:$BH,COLUMN(input!AZ$2),0)</f>
        <v>0</v>
      </c>
      <c r="U162" s="62">
        <f>VLOOKUP($A162,input!$A:$BH,COLUMN(input!BD$2),0)</f>
        <v>0</v>
      </c>
      <c r="V162" s="53">
        <f t="shared" si="16"/>
        <v>58.809195045566</v>
      </c>
      <c r="W162" s="49">
        <f t="shared" si="17"/>
        <v>13.838152666271</v>
      </c>
      <c r="X162" s="53">
        <f t="shared" si="18"/>
        <v>0</v>
      </c>
      <c r="Y162" s="53">
        <f t="shared" si="19"/>
        <v>0</v>
      </c>
      <c r="Z162" s="62">
        <f t="shared" si="20"/>
        <v>0</v>
      </c>
    </row>
    <row r="163" spans="1:26" x14ac:dyDescent="0.3">
      <c r="A163" s="27" t="s">
        <v>336</v>
      </c>
      <c r="B163" s="27" t="s">
        <v>977</v>
      </c>
      <c r="C163" s="27" t="s">
        <v>806</v>
      </c>
      <c r="D163" s="30" t="s">
        <v>335</v>
      </c>
      <c r="E163" s="67">
        <f>VLOOKUP(C163,'KI Local Authority Dropdown'!$H$21:$I$31,2,0)</f>
        <v>0.4</v>
      </c>
      <c r="F163" s="49">
        <f t="shared" si="15"/>
        <v>3.635744729482</v>
      </c>
      <c r="G163" s="49">
        <f>VLOOKUP($A163,input!$A:$BH,COLUMN(input!C$2),0)</f>
        <v>1.257386329394</v>
      </c>
      <c r="H163" s="49">
        <f>VLOOKUP($A163,input!$A:$BH,COLUMN(input!G$2),0)</f>
        <v>2.378358400088</v>
      </c>
      <c r="I163" s="49">
        <f>VLOOKUP($A163,input!$A:$BH,COLUMN(input!K$2),0)</f>
        <v>-9.0419858575283403</v>
      </c>
      <c r="J163" s="49">
        <f>H163*'KI Local Authority Dropdown'!$I$6</f>
        <v>2.1999815200814004</v>
      </c>
      <c r="K163" s="31">
        <v>0.5</v>
      </c>
      <c r="L163" s="53">
        <f>VLOOKUP($A163,input!$A:$BH,COLUMN(input!T$2),0)</f>
        <v>0</v>
      </c>
      <c r="M163" s="49">
        <f>VLOOKUP($A163,input!$A:$BH,COLUMN(input!X$2),0)</f>
        <v>1.257386329394</v>
      </c>
      <c r="N163" s="53">
        <f>VLOOKUP($A163,input!$A:$BH,COLUMN(input!AB$2),0)</f>
        <v>0</v>
      </c>
      <c r="O163" s="53">
        <f>VLOOKUP($A163,input!$A:$BH,COLUMN(input!AF$2),0)</f>
        <v>0</v>
      </c>
      <c r="P163" s="62">
        <f>VLOOKUP($A163,input!$A:$BH,COLUMN(input!AJ$2),0)</f>
        <v>0</v>
      </c>
      <c r="Q163" s="53">
        <f>VLOOKUP($A163,input!$A:$BH,COLUMN(input!AN$2),0)</f>
        <v>0</v>
      </c>
      <c r="R163" s="49">
        <f>VLOOKUP($A163,input!$A:$BH,COLUMN(input!AR$2),0)</f>
        <v>2.378358400088</v>
      </c>
      <c r="S163" s="53">
        <f>VLOOKUP($A163,input!$A:$BH,COLUMN(input!AV$2),0)</f>
        <v>0</v>
      </c>
      <c r="T163" s="53">
        <f>VLOOKUP($A163,input!$A:$BH,COLUMN(input!AZ$2),0)</f>
        <v>0</v>
      </c>
      <c r="U163" s="62">
        <f>VLOOKUP($A163,input!$A:$BH,COLUMN(input!BD$2),0)</f>
        <v>0</v>
      </c>
      <c r="V163" s="53">
        <f t="shared" si="16"/>
        <v>0</v>
      </c>
      <c r="W163" s="49">
        <f t="shared" si="17"/>
        <v>3.635744729482</v>
      </c>
      <c r="X163" s="53">
        <f t="shared" si="18"/>
        <v>0</v>
      </c>
      <c r="Y163" s="53">
        <f t="shared" si="19"/>
        <v>0</v>
      </c>
      <c r="Z163" s="62">
        <f t="shared" si="20"/>
        <v>0</v>
      </c>
    </row>
    <row r="164" spans="1:26" x14ac:dyDescent="0.3">
      <c r="A164" s="27" t="s">
        <v>338</v>
      </c>
      <c r="B164" s="27" t="s">
        <v>978</v>
      </c>
      <c r="C164" s="27" t="s">
        <v>806</v>
      </c>
      <c r="D164" s="30" t="s">
        <v>337</v>
      </c>
      <c r="E164" s="67">
        <f>VLOOKUP(C164,'KI Local Authority Dropdown'!$H$21:$I$31,2,0)</f>
        <v>0.4</v>
      </c>
      <c r="F164" s="49">
        <f t="shared" si="15"/>
        <v>2.7027264056279998</v>
      </c>
      <c r="G164" s="49">
        <f>VLOOKUP($A164,input!$A:$BH,COLUMN(input!C$2),0)</f>
        <v>0.82464612878300003</v>
      </c>
      <c r="H164" s="49">
        <f>VLOOKUP($A164,input!$A:$BH,COLUMN(input!G$2),0)</f>
        <v>1.878080276845</v>
      </c>
      <c r="I164" s="49">
        <f>VLOOKUP($A164,input!$A:$BH,COLUMN(input!K$2),0)</f>
        <v>-14.072398981180283</v>
      </c>
      <c r="J164" s="49">
        <f>H164*'KI Local Authority Dropdown'!$I$6</f>
        <v>1.7372242560816251</v>
      </c>
      <c r="K164" s="31">
        <v>0.5</v>
      </c>
      <c r="L164" s="53">
        <f>VLOOKUP($A164,input!$A:$BH,COLUMN(input!T$2),0)</f>
        <v>0</v>
      </c>
      <c r="M164" s="49">
        <f>VLOOKUP($A164,input!$A:$BH,COLUMN(input!X$2),0)</f>
        <v>0.82464612878300003</v>
      </c>
      <c r="N164" s="53">
        <f>VLOOKUP($A164,input!$A:$BH,COLUMN(input!AB$2),0)</f>
        <v>0</v>
      </c>
      <c r="O164" s="53">
        <f>VLOOKUP($A164,input!$A:$BH,COLUMN(input!AF$2),0)</f>
        <v>0</v>
      </c>
      <c r="P164" s="62">
        <f>VLOOKUP($A164,input!$A:$BH,COLUMN(input!AJ$2),0)</f>
        <v>0</v>
      </c>
      <c r="Q164" s="53">
        <f>VLOOKUP($A164,input!$A:$BH,COLUMN(input!AN$2),0)</f>
        <v>0</v>
      </c>
      <c r="R164" s="49">
        <f>VLOOKUP($A164,input!$A:$BH,COLUMN(input!AR$2),0)</f>
        <v>1.878080276845</v>
      </c>
      <c r="S164" s="53">
        <f>VLOOKUP($A164,input!$A:$BH,COLUMN(input!AV$2),0)</f>
        <v>0</v>
      </c>
      <c r="T164" s="53">
        <f>VLOOKUP($A164,input!$A:$BH,COLUMN(input!AZ$2),0)</f>
        <v>0</v>
      </c>
      <c r="U164" s="62">
        <f>VLOOKUP($A164,input!$A:$BH,COLUMN(input!BD$2),0)</f>
        <v>0</v>
      </c>
      <c r="V164" s="53">
        <f t="shared" si="16"/>
        <v>0</v>
      </c>
      <c r="W164" s="49">
        <f t="shared" si="17"/>
        <v>2.7027264056279998</v>
      </c>
      <c r="X164" s="53">
        <f t="shared" si="18"/>
        <v>0</v>
      </c>
      <c r="Y164" s="53">
        <f t="shared" si="19"/>
        <v>0</v>
      </c>
      <c r="Z164" s="62">
        <f t="shared" si="20"/>
        <v>0</v>
      </c>
    </row>
    <row r="165" spans="1:26" x14ac:dyDescent="0.3">
      <c r="A165" s="27" t="s">
        <v>340</v>
      </c>
      <c r="B165" s="27" t="s">
        <v>979</v>
      </c>
      <c r="C165" s="27" t="s">
        <v>1249</v>
      </c>
      <c r="D165" s="30" t="s">
        <v>339</v>
      </c>
      <c r="E165" s="67">
        <f>VLOOKUP(C165,'KI Local Authority Dropdown'!$H$21:$I$31,2,0)</f>
        <v>0.3</v>
      </c>
      <c r="F165" s="49">
        <f t="shared" si="15"/>
        <v>76.201539149005001</v>
      </c>
      <c r="G165" s="49">
        <f>VLOOKUP($A165,input!$A:$BH,COLUMN(input!C$2),0)</f>
        <v>31.081899884843001</v>
      </c>
      <c r="H165" s="49">
        <f>VLOOKUP($A165,input!$A:$BH,COLUMN(input!G$2),0)</f>
        <v>45.119639264161997</v>
      </c>
      <c r="I165" s="49">
        <f>VLOOKUP($A165,input!$A:$BH,COLUMN(input!K$2),0)</f>
        <v>0.53107463833581681</v>
      </c>
      <c r="J165" s="49">
        <f>H165*'KI Local Authority Dropdown'!$I$6</f>
        <v>41.735666319349846</v>
      </c>
      <c r="K165" s="31">
        <v>0</v>
      </c>
      <c r="L165" s="53">
        <f>VLOOKUP($A165,input!$A:$BH,COLUMN(input!T$2),0)</f>
        <v>25.614142009045</v>
      </c>
      <c r="M165" s="49">
        <f>VLOOKUP($A165,input!$A:$BH,COLUMN(input!X$2),0)</f>
        <v>5.4677578757980001</v>
      </c>
      <c r="N165" s="53">
        <f>VLOOKUP($A165,input!$A:$BH,COLUMN(input!AB$2),0)</f>
        <v>0</v>
      </c>
      <c r="O165" s="53">
        <f>VLOOKUP($A165,input!$A:$BH,COLUMN(input!AF$2),0)</f>
        <v>0</v>
      </c>
      <c r="P165" s="62">
        <f>VLOOKUP($A165,input!$A:$BH,COLUMN(input!AJ$2),0)</f>
        <v>0</v>
      </c>
      <c r="Q165" s="53">
        <f>VLOOKUP($A165,input!$A:$BH,COLUMN(input!AN$2),0)</f>
        <v>34.714441320901997</v>
      </c>
      <c r="R165" s="49">
        <f>VLOOKUP($A165,input!$A:$BH,COLUMN(input!AR$2),0)</f>
        <v>10.405197943259999</v>
      </c>
      <c r="S165" s="53">
        <f>VLOOKUP($A165,input!$A:$BH,COLUMN(input!AV$2),0)</f>
        <v>0</v>
      </c>
      <c r="T165" s="53">
        <f>VLOOKUP($A165,input!$A:$BH,COLUMN(input!AZ$2),0)</f>
        <v>0</v>
      </c>
      <c r="U165" s="62">
        <f>VLOOKUP($A165,input!$A:$BH,COLUMN(input!BD$2),0)</f>
        <v>0</v>
      </c>
      <c r="V165" s="53">
        <f t="shared" si="16"/>
        <v>60.328583329946994</v>
      </c>
      <c r="W165" s="49">
        <f t="shared" si="17"/>
        <v>15.872955819057999</v>
      </c>
      <c r="X165" s="53">
        <f t="shared" si="18"/>
        <v>0</v>
      </c>
      <c r="Y165" s="53">
        <f t="shared" si="19"/>
        <v>0</v>
      </c>
      <c r="Z165" s="62">
        <f t="shared" si="20"/>
        <v>0</v>
      </c>
    </row>
    <row r="166" spans="1:26" x14ac:dyDescent="0.3">
      <c r="A166" s="27" t="s">
        <v>342</v>
      </c>
      <c r="B166" s="27" t="s">
        <v>980</v>
      </c>
      <c r="C166" s="27" t="s">
        <v>1248</v>
      </c>
      <c r="D166" s="30" t="s">
        <v>981</v>
      </c>
      <c r="E166" s="67">
        <f>VLOOKUP(C166,'KI Local Authority Dropdown'!$H$21:$I$31,2,0)</f>
        <v>0.01</v>
      </c>
      <c r="F166" s="49">
        <f t="shared" si="15"/>
        <v>22.720525391259002</v>
      </c>
      <c r="G166" s="49">
        <f>VLOOKUP($A166,input!$A:$BH,COLUMN(input!C$2),0)</f>
        <v>11.020968659801001</v>
      </c>
      <c r="H166" s="49">
        <f>VLOOKUP($A166,input!$A:$BH,COLUMN(input!G$2),0)</f>
        <v>11.699556731458001</v>
      </c>
      <c r="I166" s="49">
        <f>VLOOKUP($A166,input!$A:$BH,COLUMN(input!K$2),0)</f>
        <v>8.4511441050887584</v>
      </c>
      <c r="J166" s="49">
        <f>H166*'KI Local Authority Dropdown'!$I$6</f>
        <v>10.822089976598651</v>
      </c>
      <c r="K166" s="31">
        <v>0</v>
      </c>
      <c r="L166" s="53">
        <f>VLOOKUP($A166,input!$A:$BH,COLUMN(input!T$2),0)</f>
        <v>0</v>
      </c>
      <c r="M166" s="49">
        <f>VLOOKUP($A166,input!$A:$BH,COLUMN(input!X$2),0)</f>
        <v>0</v>
      </c>
      <c r="N166" s="53">
        <f>VLOOKUP($A166,input!$A:$BH,COLUMN(input!AB$2),0)</f>
        <v>11.020968659801001</v>
      </c>
      <c r="O166" s="53">
        <f>VLOOKUP($A166,input!$A:$BH,COLUMN(input!AF$2),0)</f>
        <v>0</v>
      </c>
      <c r="P166" s="62">
        <f>VLOOKUP($A166,input!$A:$BH,COLUMN(input!AJ$2),0)</f>
        <v>0</v>
      </c>
      <c r="Q166" s="53">
        <f>VLOOKUP($A166,input!$A:$BH,COLUMN(input!AN$2),0)</f>
        <v>0</v>
      </c>
      <c r="R166" s="49">
        <f>VLOOKUP($A166,input!$A:$BH,COLUMN(input!AR$2),0)</f>
        <v>0</v>
      </c>
      <c r="S166" s="53">
        <f>VLOOKUP($A166,input!$A:$BH,COLUMN(input!AV$2),0)</f>
        <v>11.699556731458001</v>
      </c>
      <c r="T166" s="53">
        <f>VLOOKUP($A166,input!$A:$BH,COLUMN(input!AZ$2),0)</f>
        <v>0</v>
      </c>
      <c r="U166" s="62">
        <f>VLOOKUP($A166,input!$A:$BH,COLUMN(input!BD$2),0)</f>
        <v>0</v>
      </c>
      <c r="V166" s="53">
        <f t="shared" si="16"/>
        <v>0</v>
      </c>
      <c r="W166" s="49">
        <f t="shared" si="17"/>
        <v>0</v>
      </c>
      <c r="X166" s="53">
        <f t="shared" si="18"/>
        <v>22.720525391259002</v>
      </c>
      <c r="Y166" s="53">
        <f t="shared" si="19"/>
        <v>0</v>
      </c>
      <c r="Z166" s="62">
        <f t="shared" si="20"/>
        <v>0</v>
      </c>
    </row>
    <row r="167" spans="1:26" x14ac:dyDescent="0.3">
      <c r="A167" s="27" t="s">
        <v>344</v>
      </c>
      <c r="B167" s="27" t="s">
        <v>982</v>
      </c>
      <c r="C167" s="27" t="s">
        <v>806</v>
      </c>
      <c r="D167" s="30" t="s">
        <v>343</v>
      </c>
      <c r="E167" s="67">
        <f>VLOOKUP(C167,'KI Local Authority Dropdown'!$H$21:$I$31,2,0)</f>
        <v>0.4</v>
      </c>
      <c r="F167" s="49">
        <f t="shared" si="15"/>
        <v>6.3017388433849995</v>
      </c>
      <c r="G167" s="49">
        <f>VLOOKUP($A167,input!$A:$BH,COLUMN(input!C$2),0)</f>
        <v>2.106919261197</v>
      </c>
      <c r="H167" s="49">
        <f>VLOOKUP($A167,input!$A:$BH,COLUMN(input!G$2),0)</f>
        <v>4.1948195821879999</v>
      </c>
      <c r="I167" s="49">
        <f>VLOOKUP($A167,input!$A:$BH,COLUMN(input!K$2),0)</f>
        <v>-18.987443594083707</v>
      </c>
      <c r="J167" s="49">
        <f>H167*'KI Local Authority Dropdown'!$I$6</f>
        <v>3.8802081135239002</v>
      </c>
      <c r="K167" s="31">
        <v>0.5</v>
      </c>
      <c r="L167" s="53">
        <f>VLOOKUP($A167,input!$A:$BH,COLUMN(input!T$2),0)</f>
        <v>0</v>
      </c>
      <c r="M167" s="49">
        <f>VLOOKUP($A167,input!$A:$BH,COLUMN(input!X$2),0)</f>
        <v>2.106919261197</v>
      </c>
      <c r="N167" s="53">
        <f>VLOOKUP($A167,input!$A:$BH,COLUMN(input!AB$2),0)</f>
        <v>0</v>
      </c>
      <c r="O167" s="53">
        <f>VLOOKUP($A167,input!$A:$BH,COLUMN(input!AF$2),0)</f>
        <v>0</v>
      </c>
      <c r="P167" s="62">
        <f>VLOOKUP($A167,input!$A:$BH,COLUMN(input!AJ$2),0)</f>
        <v>0</v>
      </c>
      <c r="Q167" s="53">
        <f>VLOOKUP($A167,input!$A:$BH,COLUMN(input!AN$2),0)</f>
        <v>0</v>
      </c>
      <c r="R167" s="49">
        <f>VLOOKUP($A167,input!$A:$BH,COLUMN(input!AR$2),0)</f>
        <v>4.1948195821879999</v>
      </c>
      <c r="S167" s="53">
        <f>VLOOKUP($A167,input!$A:$BH,COLUMN(input!AV$2),0)</f>
        <v>0</v>
      </c>
      <c r="T167" s="53">
        <f>VLOOKUP($A167,input!$A:$BH,COLUMN(input!AZ$2),0)</f>
        <v>0</v>
      </c>
      <c r="U167" s="62">
        <f>VLOOKUP($A167,input!$A:$BH,COLUMN(input!BD$2),0)</f>
        <v>0</v>
      </c>
      <c r="V167" s="53">
        <f t="shared" si="16"/>
        <v>0</v>
      </c>
      <c r="W167" s="49">
        <f t="shared" si="17"/>
        <v>6.3017388433849995</v>
      </c>
      <c r="X167" s="53">
        <f t="shared" si="18"/>
        <v>0</v>
      </c>
      <c r="Y167" s="53">
        <f t="shared" si="19"/>
        <v>0</v>
      </c>
      <c r="Z167" s="62">
        <f t="shared" si="20"/>
        <v>0</v>
      </c>
    </row>
    <row r="168" spans="1:26" x14ac:dyDescent="0.3">
      <c r="A168" s="27" t="s">
        <v>346</v>
      </c>
      <c r="B168" s="27" t="s">
        <v>983</v>
      </c>
      <c r="C168" s="27" t="s">
        <v>806</v>
      </c>
      <c r="D168" s="30" t="s">
        <v>345</v>
      </c>
      <c r="E168" s="67">
        <f>VLOOKUP(C168,'KI Local Authority Dropdown'!$H$21:$I$31,2,0)</f>
        <v>0.4</v>
      </c>
      <c r="F168" s="49">
        <f t="shared" si="15"/>
        <v>6.49000203645</v>
      </c>
      <c r="G168" s="49">
        <f>VLOOKUP($A168,input!$A:$BH,COLUMN(input!C$2),0)</f>
        <v>3.1946879871570002</v>
      </c>
      <c r="H168" s="49">
        <f>VLOOKUP($A168,input!$A:$BH,COLUMN(input!G$2),0)</f>
        <v>3.2953140492929998</v>
      </c>
      <c r="I168" s="49">
        <f>VLOOKUP($A168,input!$A:$BH,COLUMN(input!K$2),0)</f>
        <v>-5.0632380200131584</v>
      </c>
      <c r="J168" s="49">
        <f>H168*'KI Local Authority Dropdown'!$I$6</f>
        <v>3.0481654955960251</v>
      </c>
      <c r="K168" s="31">
        <v>0.5</v>
      </c>
      <c r="L168" s="53">
        <f>VLOOKUP($A168,input!$A:$BH,COLUMN(input!T$2),0)</f>
        <v>0</v>
      </c>
      <c r="M168" s="49">
        <f>VLOOKUP($A168,input!$A:$BH,COLUMN(input!X$2),0)</f>
        <v>3.1946879871570002</v>
      </c>
      <c r="N168" s="53">
        <f>VLOOKUP($A168,input!$A:$BH,COLUMN(input!AB$2),0)</f>
        <v>0</v>
      </c>
      <c r="O168" s="53">
        <f>VLOOKUP($A168,input!$A:$BH,COLUMN(input!AF$2),0)</f>
        <v>0</v>
      </c>
      <c r="P168" s="62">
        <f>VLOOKUP($A168,input!$A:$BH,COLUMN(input!AJ$2),0)</f>
        <v>0</v>
      </c>
      <c r="Q168" s="53">
        <f>VLOOKUP($A168,input!$A:$BH,COLUMN(input!AN$2),0)</f>
        <v>0</v>
      </c>
      <c r="R168" s="49">
        <f>VLOOKUP($A168,input!$A:$BH,COLUMN(input!AR$2),0)</f>
        <v>3.2953140492929998</v>
      </c>
      <c r="S168" s="53">
        <f>VLOOKUP($A168,input!$A:$BH,COLUMN(input!AV$2),0)</f>
        <v>0</v>
      </c>
      <c r="T168" s="53">
        <f>VLOOKUP($A168,input!$A:$BH,COLUMN(input!AZ$2),0)</f>
        <v>0</v>
      </c>
      <c r="U168" s="62">
        <f>VLOOKUP($A168,input!$A:$BH,COLUMN(input!BD$2),0)</f>
        <v>0</v>
      </c>
      <c r="V168" s="53">
        <f t="shared" si="16"/>
        <v>0</v>
      </c>
      <c r="W168" s="49">
        <f t="shared" si="17"/>
        <v>6.49000203645</v>
      </c>
      <c r="X168" s="53">
        <f t="shared" si="18"/>
        <v>0</v>
      </c>
      <c r="Y168" s="53">
        <f t="shared" si="19"/>
        <v>0</v>
      </c>
      <c r="Z168" s="62">
        <f t="shared" si="20"/>
        <v>0</v>
      </c>
    </row>
    <row r="169" spans="1:26" x14ac:dyDescent="0.3">
      <c r="A169" s="27" t="s">
        <v>348</v>
      </c>
      <c r="B169" s="27" t="s">
        <v>984</v>
      </c>
      <c r="C169" s="27" t="s">
        <v>806</v>
      </c>
      <c r="D169" s="30" t="s">
        <v>347</v>
      </c>
      <c r="E169" s="67">
        <f>VLOOKUP(C169,'KI Local Authority Dropdown'!$H$21:$I$31,2,0)</f>
        <v>0.4</v>
      </c>
      <c r="F169" s="49">
        <f t="shared" si="15"/>
        <v>5.5562408847320004</v>
      </c>
      <c r="G169" s="49">
        <f>VLOOKUP($A169,input!$A:$BH,COLUMN(input!C$2),0)</f>
        <v>1.5685750088079999</v>
      </c>
      <c r="H169" s="49">
        <f>VLOOKUP($A169,input!$A:$BH,COLUMN(input!G$2),0)</f>
        <v>3.9876658759240002</v>
      </c>
      <c r="I169" s="49">
        <f>VLOOKUP($A169,input!$A:$BH,COLUMN(input!K$2),0)</f>
        <v>-18.076601412596101</v>
      </c>
      <c r="J169" s="49">
        <f>H169*'KI Local Authority Dropdown'!$I$6</f>
        <v>3.6885909352297004</v>
      </c>
      <c r="K169" s="31">
        <v>0.5</v>
      </c>
      <c r="L169" s="53">
        <f>VLOOKUP($A169,input!$A:$BH,COLUMN(input!T$2),0)</f>
        <v>0</v>
      </c>
      <c r="M169" s="49">
        <f>VLOOKUP($A169,input!$A:$BH,COLUMN(input!X$2),0)</f>
        <v>1.5685750088079999</v>
      </c>
      <c r="N169" s="53">
        <f>VLOOKUP($A169,input!$A:$BH,COLUMN(input!AB$2),0)</f>
        <v>0</v>
      </c>
      <c r="O169" s="53">
        <f>VLOOKUP($A169,input!$A:$BH,COLUMN(input!AF$2),0)</f>
        <v>0</v>
      </c>
      <c r="P169" s="62">
        <f>VLOOKUP($A169,input!$A:$BH,COLUMN(input!AJ$2),0)</f>
        <v>0</v>
      </c>
      <c r="Q169" s="53">
        <f>VLOOKUP($A169,input!$A:$BH,COLUMN(input!AN$2),0)</f>
        <v>0</v>
      </c>
      <c r="R169" s="49">
        <f>VLOOKUP($A169,input!$A:$BH,COLUMN(input!AR$2),0)</f>
        <v>3.9876658759240002</v>
      </c>
      <c r="S169" s="53">
        <f>VLOOKUP($A169,input!$A:$BH,COLUMN(input!AV$2),0)</f>
        <v>0</v>
      </c>
      <c r="T169" s="53">
        <f>VLOOKUP($A169,input!$A:$BH,COLUMN(input!AZ$2),0)</f>
        <v>0</v>
      </c>
      <c r="U169" s="62">
        <f>VLOOKUP($A169,input!$A:$BH,COLUMN(input!BD$2),0)</f>
        <v>0</v>
      </c>
      <c r="V169" s="53">
        <f t="shared" si="16"/>
        <v>0</v>
      </c>
      <c r="W169" s="49">
        <f t="shared" si="17"/>
        <v>5.5562408847320004</v>
      </c>
      <c r="X169" s="53">
        <f t="shared" si="18"/>
        <v>0</v>
      </c>
      <c r="Y169" s="53">
        <f t="shared" si="19"/>
        <v>0</v>
      </c>
      <c r="Z169" s="62">
        <f t="shared" si="20"/>
        <v>0</v>
      </c>
    </row>
    <row r="170" spans="1:26" x14ac:dyDescent="0.3">
      <c r="A170" s="27" t="s">
        <v>350</v>
      </c>
      <c r="B170" s="27" t="s">
        <v>985</v>
      </c>
      <c r="C170" s="27" t="s">
        <v>1253</v>
      </c>
      <c r="D170" s="30" t="s">
        <v>986</v>
      </c>
      <c r="E170" s="67">
        <f>VLOOKUP(C170,'KI Local Authority Dropdown'!$H$21:$I$31,2,0)</f>
        <v>0.5</v>
      </c>
      <c r="F170" s="49">
        <f t="shared" si="15"/>
        <v>49.160594671614</v>
      </c>
      <c r="G170" s="49">
        <f>VLOOKUP($A170,input!$A:$BH,COLUMN(input!C$2),0)</f>
        <v>19.169992767149999</v>
      </c>
      <c r="H170" s="49">
        <f>VLOOKUP($A170,input!$A:$BH,COLUMN(input!G$2),0)</f>
        <v>29.990601904464</v>
      </c>
      <c r="I170" s="49">
        <f>VLOOKUP($A170,input!$A:$BH,COLUMN(input!K$2),0)</f>
        <v>12.552853828172257</v>
      </c>
      <c r="J170" s="49">
        <f>H170*'KI Local Authority Dropdown'!$I$6</f>
        <v>27.7413067616292</v>
      </c>
      <c r="K170" s="31">
        <v>0</v>
      </c>
      <c r="L170" s="53">
        <f>VLOOKUP($A170,input!$A:$BH,COLUMN(input!T$2),0)</f>
        <v>15.807866050814001</v>
      </c>
      <c r="M170" s="49">
        <f>VLOOKUP($A170,input!$A:$BH,COLUMN(input!X$2),0)</f>
        <v>1.8546846137119999</v>
      </c>
      <c r="N170" s="53">
        <f>VLOOKUP($A170,input!$A:$BH,COLUMN(input!AB$2),0)</f>
        <v>1.5074421026240001</v>
      </c>
      <c r="O170" s="53">
        <f>VLOOKUP($A170,input!$A:$BH,COLUMN(input!AF$2),0)</f>
        <v>0</v>
      </c>
      <c r="P170" s="62">
        <f>VLOOKUP($A170,input!$A:$BH,COLUMN(input!AJ$2),0)</f>
        <v>0</v>
      </c>
      <c r="Q170" s="53">
        <f>VLOOKUP($A170,input!$A:$BH,COLUMN(input!AN$2),0)</f>
        <v>24.338044747651001</v>
      </c>
      <c r="R170" s="49">
        <f>VLOOKUP($A170,input!$A:$BH,COLUMN(input!AR$2),0)</f>
        <v>3.9595610784089996</v>
      </c>
      <c r="S170" s="53">
        <f>VLOOKUP($A170,input!$A:$BH,COLUMN(input!AV$2),0)</f>
        <v>1.6929960784040001</v>
      </c>
      <c r="T170" s="53">
        <f>VLOOKUP($A170,input!$A:$BH,COLUMN(input!AZ$2),0)</f>
        <v>0</v>
      </c>
      <c r="U170" s="62">
        <f>VLOOKUP($A170,input!$A:$BH,COLUMN(input!BD$2),0)</f>
        <v>0</v>
      </c>
      <c r="V170" s="53">
        <f t="shared" si="16"/>
        <v>40.145910798465003</v>
      </c>
      <c r="W170" s="49">
        <f t="shared" si="17"/>
        <v>5.8142456921209993</v>
      </c>
      <c r="X170" s="53">
        <f t="shared" si="18"/>
        <v>3.2004381810280003</v>
      </c>
      <c r="Y170" s="53">
        <f t="shared" si="19"/>
        <v>0</v>
      </c>
      <c r="Z170" s="62">
        <f t="shared" si="20"/>
        <v>0</v>
      </c>
    </row>
    <row r="171" spans="1:26" x14ac:dyDescent="0.3">
      <c r="A171" s="27" t="s">
        <v>352</v>
      </c>
      <c r="B171" s="27" t="s">
        <v>987</v>
      </c>
      <c r="C171" s="27" t="s">
        <v>1253</v>
      </c>
      <c r="D171" s="30" t="s">
        <v>351</v>
      </c>
      <c r="E171" s="67">
        <f>VLOOKUP(C171,'KI Local Authority Dropdown'!$H$21:$I$31,2,0)</f>
        <v>0.5</v>
      </c>
      <c r="F171" s="49">
        <f t="shared" si="15"/>
        <v>3.2850000000000001</v>
      </c>
      <c r="G171" s="49">
        <f>VLOOKUP($A171,input!$A:$BH,COLUMN(input!C$2),0)</f>
        <v>1.8898866415270001</v>
      </c>
      <c r="H171" s="49">
        <f>VLOOKUP($A171,input!$A:$BH,COLUMN(input!G$2),0)</f>
        <v>1.3951133584729998</v>
      </c>
      <c r="I171" s="49">
        <f>VLOOKUP($A171,input!$A:$BH,COLUMN(input!K$2),0)</f>
        <v>0.50224842533653336</v>
      </c>
      <c r="J171" s="49">
        <f>H171*'KI Local Authority Dropdown'!$I$6</f>
        <v>1.2904798565875248</v>
      </c>
      <c r="K171" s="31">
        <v>0</v>
      </c>
      <c r="L171" s="53">
        <f>VLOOKUP($A171,input!$A:$BH,COLUMN(input!T$2),0)</f>
        <v>0</v>
      </c>
      <c r="M171" s="49">
        <f>VLOOKUP($A171,input!$A:$BH,COLUMN(input!X$2),0)</f>
        <v>0</v>
      </c>
      <c r="N171" s="53">
        <f>VLOOKUP($A171,input!$A:$BH,COLUMN(input!AB$2),0)</f>
        <v>0</v>
      </c>
      <c r="O171" s="53">
        <f>VLOOKUP($A171,input!$A:$BH,COLUMN(input!AF$2),0)</f>
        <v>0</v>
      </c>
      <c r="P171" s="62">
        <f>VLOOKUP($A171,input!$A:$BH,COLUMN(input!AJ$2),0)</f>
        <v>0</v>
      </c>
      <c r="Q171" s="53">
        <f>VLOOKUP($A171,input!$A:$BH,COLUMN(input!AN$2),0)</f>
        <v>0</v>
      </c>
      <c r="R171" s="49">
        <f>VLOOKUP($A171,input!$A:$BH,COLUMN(input!AR$2),0)</f>
        <v>0</v>
      </c>
      <c r="S171" s="53">
        <f>VLOOKUP($A171,input!$A:$BH,COLUMN(input!AV$2),0)</f>
        <v>0</v>
      </c>
      <c r="T171" s="53">
        <f>VLOOKUP($A171,input!$A:$BH,COLUMN(input!AZ$2),0)</f>
        <v>0</v>
      </c>
      <c r="U171" s="62">
        <f>VLOOKUP($A171,input!$A:$BH,COLUMN(input!BD$2),0)</f>
        <v>0</v>
      </c>
      <c r="V171" s="53">
        <f t="shared" si="16"/>
        <v>0</v>
      </c>
      <c r="W171" s="49">
        <f t="shared" si="17"/>
        <v>0</v>
      </c>
      <c r="X171" s="53">
        <f t="shared" si="18"/>
        <v>0</v>
      </c>
      <c r="Y171" s="53">
        <f t="shared" si="19"/>
        <v>0</v>
      </c>
      <c r="Z171" s="62">
        <f t="shared" si="20"/>
        <v>0</v>
      </c>
    </row>
    <row r="172" spans="1:26" x14ac:dyDescent="0.3">
      <c r="A172" s="27" t="s">
        <v>354</v>
      </c>
      <c r="B172" s="27" t="s">
        <v>988</v>
      </c>
      <c r="C172" s="27" t="s">
        <v>1252</v>
      </c>
      <c r="D172" s="30" t="s">
        <v>353</v>
      </c>
      <c r="E172" s="67">
        <f>VLOOKUP(C172,'KI Local Authority Dropdown'!$H$21:$I$31,2,0)</f>
        <v>0.3</v>
      </c>
      <c r="F172" s="49">
        <f t="shared" si="15"/>
        <v>130.94086915789899</v>
      </c>
      <c r="G172" s="49">
        <f>VLOOKUP($A172,input!$A:$BH,COLUMN(input!C$2),0)</f>
        <v>52.918000187963997</v>
      </c>
      <c r="H172" s="49">
        <f>VLOOKUP($A172,input!$A:$BH,COLUMN(input!G$2),0)</f>
        <v>78.022868969935004</v>
      </c>
      <c r="I172" s="49">
        <f>VLOOKUP($A172,input!$A:$BH,COLUMN(input!K$2),0)</f>
        <v>20.549870013791622</v>
      </c>
      <c r="J172" s="49">
        <f>H172*'KI Local Authority Dropdown'!$I$6</f>
        <v>72.171153797189888</v>
      </c>
      <c r="K172" s="31">
        <v>0</v>
      </c>
      <c r="L172" s="53">
        <f>VLOOKUP($A172,input!$A:$BH,COLUMN(input!T$2),0)</f>
        <v>41.944304994001996</v>
      </c>
      <c r="M172" s="49">
        <f>VLOOKUP($A172,input!$A:$BH,COLUMN(input!X$2),0)</f>
        <v>10.973695193962</v>
      </c>
      <c r="N172" s="53">
        <f>VLOOKUP($A172,input!$A:$BH,COLUMN(input!AB$2),0)</f>
        <v>0</v>
      </c>
      <c r="O172" s="53">
        <f>VLOOKUP($A172,input!$A:$BH,COLUMN(input!AF$2),0)</f>
        <v>0</v>
      </c>
      <c r="P172" s="62">
        <f>VLOOKUP($A172,input!$A:$BH,COLUMN(input!AJ$2),0)</f>
        <v>0</v>
      </c>
      <c r="Q172" s="53">
        <f>VLOOKUP($A172,input!$A:$BH,COLUMN(input!AN$2),0)</f>
        <v>58.214720293192997</v>
      </c>
      <c r="R172" s="49">
        <f>VLOOKUP($A172,input!$A:$BH,COLUMN(input!AR$2),0)</f>
        <v>19.808148676742</v>
      </c>
      <c r="S172" s="53">
        <f>VLOOKUP($A172,input!$A:$BH,COLUMN(input!AV$2),0)</f>
        <v>0</v>
      </c>
      <c r="T172" s="53">
        <f>VLOOKUP($A172,input!$A:$BH,COLUMN(input!AZ$2),0)</f>
        <v>0</v>
      </c>
      <c r="U172" s="62">
        <f>VLOOKUP($A172,input!$A:$BH,COLUMN(input!BD$2),0)</f>
        <v>0</v>
      </c>
      <c r="V172" s="53">
        <f t="shared" si="16"/>
        <v>100.15902528719499</v>
      </c>
      <c r="W172" s="49">
        <f t="shared" si="17"/>
        <v>30.781843870704002</v>
      </c>
      <c r="X172" s="53">
        <f t="shared" si="18"/>
        <v>0</v>
      </c>
      <c r="Y172" s="53">
        <f t="shared" si="19"/>
        <v>0</v>
      </c>
      <c r="Z172" s="62">
        <f t="shared" si="20"/>
        <v>0</v>
      </c>
    </row>
    <row r="173" spans="1:26" x14ac:dyDescent="0.3">
      <c r="A173" s="27" t="s">
        <v>356</v>
      </c>
      <c r="B173" s="27" t="s">
        <v>989</v>
      </c>
      <c r="C173" s="27" t="s">
        <v>1252</v>
      </c>
      <c r="D173" s="30" t="s">
        <v>355</v>
      </c>
      <c r="E173" s="67">
        <f>VLOOKUP(C173,'KI Local Authority Dropdown'!$H$21:$I$31,2,0)</f>
        <v>0.3</v>
      </c>
      <c r="F173" s="49">
        <f t="shared" si="15"/>
        <v>79.805285369342016</v>
      </c>
      <c r="G173" s="49">
        <f>VLOOKUP($A173,input!$A:$BH,COLUMN(input!C$2),0)</f>
        <v>31.548026225752004</v>
      </c>
      <c r="H173" s="49">
        <f>VLOOKUP($A173,input!$A:$BH,COLUMN(input!G$2),0)</f>
        <v>48.257259143590005</v>
      </c>
      <c r="I173" s="49">
        <f>VLOOKUP($A173,input!$A:$BH,COLUMN(input!K$2),0)</f>
        <v>-36.033061861891056</v>
      </c>
      <c r="J173" s="49">
        <f>H173*'KI Local Authority Dropdown'!$I$6</f>
        <v>44.637964707820757</v>
      </c>
      <c r="K173" s="31">
        <v>0.42748799999999998</v>
      </c>
      <c r="L173" s="53">
        <f>VLOOKUP($A173,input!$A:$BH,COLUMN(input!T$2),0)</f>
        <v>19.735178169178003</v>
      </c>
      <c r="M173" s="49">
        <f>VLOOKUP($A173,input!$A:$BH,COLUMN(input!X$2),0)</f>
        <v>11.812848056574</v>
      </c>
      <c r="N173" s="53">
        <f>VLOOKUP($A173,input!$A:$BH,COLUMN(input!AB$2),0)</f>
        <v>0</v>
      </c>
      <c r="O173" s="53">
        <f>VLOOKUP($A173,input!$A:$BH,COLUMN(input!AF$2),0)</f>
        <v>0</v>
      </c>
      <c r="P173" s="62">
        <f>VLOOKUP($A173,input!$A:$BH,COLUMN(input!AJ$2),0)</f>
        <v>0</v>
      </c>
      <c r="Q173" s="53">
        <f>VLOOKUP($A173,input!$A:$BH,COLUMN(input!AN$2),0)</f>
        <v>26.844751286495001</v>
      </c>
      <c r="R173" s="49">
        <f>VLOOKUP($A173,input!$A:$BH,COLUMN(input!AR$2),0)</f>
        <v>21.412507857095001</v>
      </c>
      <c r="S173" s="53">
        <f>VLOOKUP($A173,input!$A:$BH,COLUMN(input!AV$2),0)</f>
        <v>0</v>
      </c>
      <c r="T173" s="53">
        <f>VLOOKUP($A173,input!$A:$BH,COLUMN(input!AZ$2),0)</f>
        <v>0</v>
      </c>
      <c r="U173" s="62">
        <f>VLOOKUP($A173,input!$A:$BH,COLUMN(input!BD$2),0)</f>
        <v>0</v>
      </c>
      <c r="V173" s="53">
        <f t="shared" si="16"/>
        <v>46.579929455673003</v>
      </c>
      <c r="W173" s="49">
        <f t="shared" si="17"/>
        <v>33.225355913668999</v>
      </c>
      <c r="X173" s="53">
        <f t="shared" si="18"/>
        <v>0</v>
      </c>
      <c r="Y173" s="53">
        <f t="shared" si="19"/>
        <v>0</v>
      </c>
      <c r="Z173" s="62">
        <f t="shared" si="20"/>
        <v>0</v>
      </c>
    </row>
    <row r="174" spans="1:26" x14ac:dyDescent="0.3">
      <c r="A174" s="27" t="s">
        <v>358</v>
      </c>
      <c r="B174" s="27" t="s">
        <v>990</v>
      </c>
      <c r="C174" s="27" t="s">
        <v>1251</v>
      </c>
      <c r="D174" s="30" t="s">
        <v>357</v>
      </c>
      <c r="E174" s="67">
        <f>VLOOKUP(C174,'KI Local Authority Dropdown'!$H$21:$I$31,2,0)</f>
        <v>0.09</v>
      </c>
      <c r="F174" s="49">
        <f t="shared" si="15"/>
        <v>283.38566903436998</v>
      </c>
      <c r="G174" s="49">
        <f>VLOOKUP($A174,input!$A:$BH,COLUMN(input!C$2),0)</f>
        <v>111.424590197583</v>
      </c>
      <c r="H174" s="49">
        <f>VLOOKUP($A174,input!$A:$BH,COLUMN(input!G$2),0)</f>
        <v>171.96107883678698</v>
      </c>
      <c r="I174" s="49">
        <f>VLOOKUP($A174,input!$A:$BH,COLUMN(input!K$2),0)</f>
        <v>123.9635480716193</v>
      </c>
      <c r="J174" s="49">
        <f>H174*'KI Local Authority Dropdown'!$I$6</f>
        <v>159.06399792402797</v>
      </c>
      <c r="K174" s="31">
        <v>0</v>
      </c>
      <c r="L174" s="53">
        <f>VLOOKUP($A174,input!$A:$BH,COLUMN(input!T$2),0)</f>
        <v>111.424590197583</v>
      </c>
      <c r="M174" s="49">
        <f>VLOOKUP($A174,input!$A:$BH,COLUMN(input!X$2),0)</f>
        <v>0</v>
      </c>
      <c r="N174" s="53">
        <f>VLOOKUP($A174,input!$A:$BH,COLUMN(input!AB$2),0)</f>
        <v>0</v>
      </c>
      <c r="O174" s="53">
        <f>VLOOKUP($A174,input!$A:$BH,COLUMN(input!AF$2),0)</f>
        <v>0</v>
      </c>
      <c r="P174" s="62">
        <f>VLOOKUP($A174,input!$A:$BH,COLUMN(input!AJ$2),0)</f>
        <v>0</v>
      </c>
      <c r="Q174" s="53">
        <f>VLOOKUP($A174,input!$A:$BH,COLUMN(input!AN$2),0)</f>
        <v>171.96107883678698</v>
      </c>
      <c r="R174" s="49">
        <f>VLOOKUP($A174,input!$A:$BH,COLUMN(input!AR$2),0)</f>
        <v>0</v>
      </c>
      <c r="S174" s="53">
        <f>VLOOKUP($A174,input!$A:$BH,COLUMN(input!AV$2),0)</f>
        <v>0</v>
      </c>
      <c r="T174" s="53">
        <f>VLOOKUP($A174,input!$A:$BH,COLUMN(input!AZ$2),0)</f>
        <v>0</v>
      </c>
      <c r="U174" s="62">
        <f>VLOOKUP($A174,input!$A:$BH,COLUMN(input!BD$2),0)</f>
        <v>0</v>
      </c>
      <c r="V174" s="53">
        <f t="shared" si="16"/>
        <v>283.38566903436998</v>
      </c>
      <c r="W174" s="49">
        <f t="shared" si="17"/>
        <v>0</v>
      </c>
      <c r="X174" s="53">
        <f t="shared" si="18"/>
        <v>0</v>
      </c>
      <c r="Y174" s="53">
        <f t="shared" si="19"/>
        <v>0</v>
      </c>
      <c r="Z174" s="62">
        <f t="shared" si="20"/>
        <v>0</v>
      </c>
    </row>
    <row r="175" spans="1:26" x14ac:dyDescent="0.3">
      <c r="A175" s="27" t="s">
        <v>360</v>
      </c>
      <c r="B175" s="27" t="s">
        <v>991</v>
      </c>
      <c r="C175" s="27" t="s">
        <v>1248</v>
      </c>
      <c r="D175" s="30" t="s">
        <v>992</v>
      </c>
      <c r="E175" s="67">
        <f>VLOOKUP(C175,'KI Local Authority Dropdown'!$H$21:$I$31,2,0)</f>
        <v>0.01</v>
      </c>
      <c r="F175" s="49">
        <f t="shared" si="15"/>
        <v>25.578607281887003</v>
      </c>
      <c r="G175" s="49">
        <f>VLOOKUP($A175,input!$A:$BH,COLUMN(input!C$2),0)</f>
        <v>11.939511486269001</v>
      </c>
      <c r="H175" s="49">
        <f>VLOOKUP($A175,input!$A:$BH,COLUMN(input!G$2),0)</f>
        <v>13.639095795617999</v>
      </c>
      <c r="I175" s="49">
        <f>VLOOKUP($A175,input!$A:$BH,COLUMN(input!K$2),0)</f>
        <v>7.4143628880061589</v>
      </c>
      <c r="J175" s="49">
        <f>H175*'KI Local Authority Dropdown'!$I$6</f>
        <v>12.61616361094665</v>
      </c>
      <c r="K175" s="31">
        <v>0</v>
      </c>
      <c r="L175" s="53">
        <f>VLOOKUP($A175,input!$A:$BH,COLUMN(input!T$2),0)</f>
        <v>0</v>
      </c>
      <c r="M175" s="49">
        <f>VLOOKUP($A175,input!$A:$BH,COLUMN(input!X$2),0)</f>
        <v>0</v>
      </c>
      <c r="N175" s="53">
        <f>VLOOKUP($A175,input!$A:$BH,COLUMN(input!AB$2),0)</f>
        <v>11.939511486269001</v>
      </c>
      <c r="O175" s="53">
        <f>VLOOKUP($A175,input!$A:$BH,COLUMN(input!AF$2),0)</f>
        <v>0</v>
      </c>
      <c r="P175" s="62">
        <f>VLOOKUP($A175,input!$A:$BH,COLUMN(input!AJ$2),0)</f>
        <v>0</v>
      </c>
      <c r="Q175" s="53">
        <f>VLOOKUP($A175,input!$A:$BH,COLUMN(input!AN$2),0)</f>
        <v>0</v>
      </c>
      <c r="R175" s="49">
        <f>VLOOKUP($A175,input!$A:$BH,COLUMN(input!AR$2),0)</f>
        <v>0</v>
      </c>
      <c r="S175" s="53">
        <f>VLOOKUP($A175,input!$A:$BH,COLUMN(input!AV$2),0)</f>
        <v>13.639095795617999</v>
      </c>
      <c r="T175" s="53">
        <f>VLOOKUP($A175,input!$A:$BH,COLUMN(input!AZ$2),0)</f>
        <v>0</v>
      </c>
      <c r="U175" s="62">
        <f>VLOOKUP($A175,input!$A:$BH,COLUMN(input!BD$2),0)</f>
        <v>0</v>
      </c>
      <c r="V175" s="53">
        <f t="shared" si="16"/>
        <v>0</v>
      </c>
      <c r="W175" s="49">
        <f t="shared" si="17"/>
        <v>0</v>
      </c>
      <c r="X175" s="53">
        <f t="shared" si="18"/>
        <v>25.578607281887003</v>
      </c>
      <c r="Y175" s="53">
        <f t="shared" si="19"/>
        <v>0</v>
      </c>
      <c r="Z175" s="62">
        <f t="shared" si="20"/>
        <v>0</v>
      </c>
    </row>
    <row r="176" spans="1:26" x14ac:dyDescent="0.3">
      <c r="A176" s="27" t="s">
        <v>362</v>
      </c>
      <c r="B176" s="27" t="s">
        <v>993</v>
      </c>
      <c r="C176" s="27" t="s">
        <v>806</v>
      </c>
      <c r="D176" s="30" t="s">
        <v>361</v>
      </c>
      <c r="E176" s="67">
        <f>VLOOKUP(C176,'KI Local Authority Dropdown'!$H$21:$I$31,2,0)</f>
        <v>0.4</v>
      </c>
      <c r="F176" s="49">
        <f t="shared" si="15"/>
        <v>3.4706508601319999</v>
      </c>
      <c r="G176" s="49">
        <f>VLOOKUP($A176,input!$A:$BH,COLUMN(input!C$2),0)</f>
        <v>1.1604179389259999</v>
      </c>
      <c r="H176" s="49">
        <f>VLOOKUP($A176,input!$A:$BH,COLUMN(input!G$2),0)</f>
        <v>2.310232921206</v>
      </c>
      <c r="I176" s="49">
        <f>VLOOKUP($A176,input!$A:$BH,COLUMN(input!K$2),0)</f>
        <v>-9.0634484862421498</v>
      </c>
      <c r="J176" s="49">
        <f>H176*'KI Local Authority Dropdown'!$I$6</f>
        <v>2.1369654521155499</v>
      </c>
      <c r="K176" s="31">
        <v>0.5</v>
      </c>
      <c r="L176" s="53">
        <f>VLOOKUP($A176,input!$A:$BH,COLUMN(input!T$2),0)</f>
        <v>0</v>
      </c>
      <c r="M176" s="49">
        <f>VLOOKUP($A176,input!$A:$BH,COLUMN(input!X$2),0)</f>
        <v>1.1604179389259999</v>
      </c>
      <c r="N176" s="53">
        <f>VLOOKUP($A176,input!$A:$BH,COLUMN(input!AB$2),0)</f>
        <v>0</v>
      </c>
      <c r="O176" s="53">
        <f>VLOOKUP($A176,input!$A:$BH,COLUMN(input!AF$2),0)</f>
        <v>0</v>
      </c>
      <c r="P176" s="62">
        <f>VLOOKUP($A176,input!$A:$BH,COLUMN(input!AJ$2),0)</f>
        <v>0</v>
      </c>
      <c r="Q176" s="53">
        <f>VLOOKUP($A176,input!$A:$BH,COLUMN(input!AN$2),0)</f>
        <v>0</v>
      </c>
      <c r="R176" s="49">
        <f>VLOOKUP($A176,input!$A:$BH,COLUMN(input!AR$2),0)</f>
        <v>2.310232921206</v>
      </c>
      <c r="S176" s="53">
        <f>VLOOKUP($A176,input!$A:$BH,COLUMN(input!AV$2),0)</f>
        <v>0</v>
      </c>
      <c r="T176" s="53">
        <f>VLOOKUP($A176,input!$A:$BH,COLUMN(input!AZ$2),0)</f>
        <v>0</v>
      </c>
      <c r="U176" s="62">
        <f>VLOOKUP($A176,input!$A:$BH,COLUMN(input!BD$2),0)</f>
        <v>0</v>
      </c>
      <c r="V176" s="53">
        <f t="shared" si="16"/>
        <v>0</v>
      </c>
      <c r="W176" s="49">
        <f t="shared" si="17"/>
        <v>3.4706508601319999</v>
      </c>
      <c r="X176" s="53">
        <f t="shared" si="18"/>
        <v>0</v>
      </c>
      <c r="Y176" s="53">
        <f t="shared" si="19"/>
        <v>0</v>
      </c>
      <c r="Z176" s="62">
        <f t="shared" si="20"/>
        <v>0</v>
      </c>
    </row>
    <row r="177" spans="1:26" x14ac:dyDescent="0.3">
      <c r="A177" s="27" t="s">
        <v>364</v>
      </c>
      <c r="B177" s="27" t="s">
        <v>994</v>
      </c>
      <c r="C177" s="27" t="s">
        <v>806</v>
      </c>
      <c r="D177" s="30" t="s">
        <v>363</v>
      </c>
      <c r="E177" s="67">
        <f>VLOOKUP(C177,'KI Local Authority Dropdown'!$H$21:$I$31,2,0)</f>
        <v>0.4</v>
      </c>
      <c r="F177" s="49">
        <f t="shared" si="15"/>
        <v>7.7957403863399994</v>
      </c>
      <c r="G177" s="49">
        <f>VLOOKUP($A177,input!$A:$BH,COLUMN(input!C$2),0)</f>
        <v>2.770262059537</v>
      </c>
      <c r="H177" s="49">
        <f>VLOOKUP($A177,input!$A:$BH,COLUMN(input!G$2),0)</f>
        <v>5.0254783268029994</v>
      </c>
      <c r="I177" s="49">
        <f>VLOOKUP($A177,input!$A:$BH,COLUMN(input!K$2),0)</f>
        <v>-11.8198341209278</v>
      </c>
      <c r="J177" s="49">
        <f>H177*'KI Local Authority Dropdown'!$I$6</f>
        <v>4.6485674522927747</v>
      </c>
      <c r="K177" s="31">
        <v>0.5</v>
      </c>
      <c r="L177" s="53">
        <f>VLOOKUP($A177,input!$A:$BH,COLUMN(input!T$2),0)</f>
        <v>0</v>
      </c>
      <c r="M177" s="49">
        <f>VLOOKUP($A177,input!$A:$BH,COLUMN(input!X$2),0)</f>
        <v>2.770262059537</v>
      </c>
      <c r="N177" s="53">
        <f>VLOOKUP($A177,input!$A:$BH,COLUMN(input!AB$2),0)</f>
        <v>0</v>
      </c>
      <c r="O177" s="53">
        <f>VLOOKUP($A177,input!$A:$BH,COLUMN(input!AF$2),0)</f>
        <v>0</v>
      </c>
      <c r="P177" s="62">
        <f>VLOOKUP($A177,input!$A:$BH,COLUMN(input!AJ$2),0)</f>
        <v>0</v>
      </c>
      <c r="Q177" s="53">
        <f>VLOOKUP($A177,input!$A:$BH,COLUMN(input!AN$2),0)</f>
        <v>0</v>
      </c>
      <c r="R177" s="49">
        <f>VLOOKUP($A177,input!$A:$BH,COLUMN(input!AR$2),0)</f>
        <v>5.0254783268029994</v>
      </c>
      <c r="S177" s="53">
        <f>VLOOKUP($A177,input!$A:$BH,COLUMN(input!AV$2),0)</f>
        <v>0</v>
      </c>
      <c r="T177" s="53">
        <f>VLOOKUP($A177,input!$A:$BH,COLUMN(input!AZ$2),0)</f>
        <v>0</v>
      </c>
      <c r="U177" s="62">
        <f>VLOOKUP($A177,input!$A:$BH,COLUMN(input!BD$2),0)</f>
        <v>0</v>
      </c>
      <c r="V177" s="53">
        <f t="shared" si="16"/>
        <v>0</v>
      </c>
      <c r="W177" s="49">
        <f t="shared" si="17"/>
        <v>7.7957403863399994</v>
      </c>
      <c r="X177" s="53">
        <f t="shared" si="18"/>
        <v>0</v>
      </c>
      <c r="Y177" s="53">
        <f t="shared" si="19"/>
        <v>0</v>
      </c>
      <c r="Z177" s="62">
        <f t="shared" si="20"/>
        <v>0</v>
      </c>
    </row>
    <row r="178" spans="1:26" x14ac:dyDescent="0.3">
      <c r="A178" s="27" t="s">
        <v>366</v>
      </c>
      <c r="B178" s="27" t="s">
        <v>995</v>
      </c>
      <c r="C178" s="27" t="s">
        <v>1250</v>
      </c>
      <c r="D178" s="30" t="s">
        <v>365</v>
      </c>
      <c r="E178" s="67">
        <f>VLOOKUP(C178,'KI Local Authority Dropdown'!$H$21:$I$31,2,0)</f>
        <v>0.49</v>
      </c>
      <c r="F178" s="49">
        <f t="shared" si="15"/>
        <v>125.38731346193799</v>
      </c>
      <c r="G178" s="49">
        <f>VLOOKUP($A178,input!$A:$BH,COLUMN(input!C$2),0)</f>
        <v>50.725295585345997</v>
      </c>
      <c r="H178" s="49">
        <f>VLOOKUP($A178,input!$A:$BH,COLUMN(input!G$2),0)</f>
        <v>74.662017876591989</v>
      </c>
      <c r="I178" s="49">
        <f>VLOOKUP($A178,input!$A:$BH,COLUMN(input!K$2),0)</f>
        <v>31.380736173112517</v>
      </c>
      <c r="J178" s="49">
        <f>H178*'KI Local Authority Dropdown'!$I$6</f>
        <v>69.062366535847588</v>
      </c>
      <c r="K178" s="31">
        <v>0</v>
      </c>
      <c r="L178" s="53">
        <f>VLOOKUP($A178,input!$A:$BH,COLUMN(input!T$2),0)</f>
        <v>44.759275352628997</v>
      </c>
      <c r="M178" s="49">
        <f>VLOOKUP($A178,input!$A:$BH,COLUMN(input!X$2),0)</f>
        <v>5.9660202327169998</v>
      </c>
      <c r="N178" s="53">
        <f>VLOOKUP($A178,input!$A:$BH,COLUMN(input!AB$2),0)</f>
        <v>0</v>
      </c>
      <c r="O178" s="53">
        <f>VLOOKUP($A178,input!$A:$BH,COLUMN(input!AF$2),0)</f>
        <v>0</v>
      </c>
      <c r="P178" s="62">
        <f>VLOOKUP($A178,input!$A:$BH,COLUMN(input!AJ$2),0)</f>
        <v>0</v>
      </c>
      <c r="Q178" s="53">
        <f>VLOOKUP($A178,input!$A:$BH,COLUMN(input!AN$2),0)</f>
        <v>63.353480078114998</v>
      </c>
      <c r="R178" s="49">
        <f>VLOOKUP($A178,input!$A:$BH,COLUMN(input!AR$2),0)</f>
        <v>11.308537798476999</v>
      </c>
      <c r="S178" s="53">
        <f>VLOOKUP($A178,input!$A:$BH,COLUMN(input!AV$2),0)</f>
        <v>0</v>
      </c>
      <c r="T178" s="53">
        <f>VLOOKUP($A178,input!$A:$BH,COLUMN(input!AZ$2),0)</f>
        <v>0</v>
      </c>
      <c r="U178" s="62">
        <f>VLOOKUP($A178,input!$A:$BH,COLUMN(input!BD$2),0)</f>
        <v>0</v>
      </c>
      <c r="V178" s="53">
        <f t="shared" si="16"/>
        <v>108.11275543074399</v>
      </c>
      <c r="W178" s="49">
        <f t="shared" si="17"/>
        <v>17.274558031193997</v>
      </c>
      <c r="X178" s="53">
        <f t="shared" si="18"/>
        <v>0</v>
      </c>
      <c r="Y178" s="53">
        <f t="shared" si="19"/>
        <v>0</v>
      </c>
      <c r="Z178" s="62">
        <f t="shared" si="20"/>
        <v>0</v>
      </c>
    </row>
    <row r="179" spans="1:26" x14ac:dyDescent="0.3">
      <c r="A179" s="27" t="s">
        <v>368</v>
      </c>
      <c r="B179" s="27" t="s">
        <v>996</v>
      </c>
      <c r="C179" s="27" t="s">
        <v>1249</v>
      </c>
      <c r="D179" s="30" t="s">
        <v>367</v>
      </c>
      <c r="E179" s="67">
        <f>VLOOKUP(C179,'KI Local Authority Dropdown'!$H$21:$I$31,2,0)</f>
        <v>0.3</v>
      </c>
      <c r="F179" s="49">
        <f t="shared" si="15"/>
        <v>32.152646688148003</v>
      </c>
      <c r="G179" s="49">
        <f>VLOOKUP($A179,input!$A:$BH,COLUMN(input!C$2),0)</f>
        <v>11.959129935003002</v>
      </c>
      <c r="H179" s="49">
        <f>VLOOKUP($A179,input!$A:$BH,COLUMN(input!G$2),0)</f>
        <v>20.193516753145001</v>
      </c>
      <c r="I179" s="49">
        <f>VLOOKUP($A179,input!$A:$BH,COLUMN(input!K$2),0)</f>
        <v>-4.4932082588686342</v>
      </c>
      <c r="J179" s="49">
        <f>H179*'KI Local Authority Dropdown'!$I$6</f>
        <v>18.679002996659126</v>
      </c>
      <c r="K179" s="31">
        <v>0.182009</v>
      </c>
      <c r="L179" s="53">
        <f>VLOOKUP($A179,input!$A:$BH,COLUMN(input!T$2),0)</f>
        <v>9.7222628245310005</v>
      </c>
      <c r="M179" s="49">
        <f>VLOOKUP($A179,input!$A:$BH,COLUMN(input!X$2),0)</f>
        <v>2.2368671104720002</v>
      </c>
      <c r="N179" s="53">
        <f>VLOOKUP($A179,input!$A:$BH,COLUMN(input!AB$2),0)</f>
        <v>0</v>
      </c>
      <c r="O179" s="53">
        <f>VLOOKUP($A179,input!$A:$BH,COLUMN(input!AF$2),0)</f>
        <v>0</v>
      </c>
      <c r="P179" s="62">
        <f>VLOOKUP($A179,input!$A:$BH,COLUMN(input!AJ$2),0)</f>
        <v>0</v>
      </c>
      <c r="Q179" s="53">
        <f>VLOOKUP($A179,input!$A:$BH,COLUMN(input!AN$2),0)</f>
        <v>14.407480679111</v>
      </c>
      <c r="R179" s="49">
        <f>VLOOKUP($A179,input!$A:$BH,COLUMN(input!AR$2),0)</f>
        <v>5.7860360740339996</v>
      </c>
      <c r="S179" s="53">
        <f>VLOOKUP($A179,input!$A:$BH,COLUMN(input!AV$2),0)</f>
        <v>0</v>
      </c>
      <c r="T179" s="53">
        <f>VLOOKUP($A179,input!$A:$BH,COLUMN(input!AZ$2),0)</f>
        <v>0</v>
      </c>
      <c r="U179" s="62">
        <f>VLOOKUP($A179,input!$A:$BH,COLUMN(input!BD$2),0)</f>
        <v>0</v>
      </c>
      <c r="V179" s="53">
        <f t="shared" si="16"/>
        <v>24.129743503642</v>
      </c>
      <c r="W179" s="49">
        <f t="shared" si="17"/>
        <v>8.0229031845059993</v>
      </c>
      <c r="X179" s="53">
        <f t="shared" si="18"/>
        <v>0</v>
      </c>
      <c r="Y179" s="53">
        <f t="shared" si="19"/>
        <v>0</v>
      </c>
      <c r="Z179" s="62">
        <f t="shared" si="20"/>
        <v>0</v>
      </c>
    </row>
    <row r="180" spans="1:26" x14ac:dyDescent="0.3">
      <c r="A180" s="27" t="s">
        <v>370</v>
      </c>
      <c r="B180" s="27" t="s">
        <v>997</v>
      </c>
      <c r="C180" s="27" t="s">
        <v>820</v>
      </c>
      <c r="D180" s="30" t="s">
        <v>369</v>
      </c>
      <c r="E180" s="67">
        <f>VLOOKUP(C180,'KI Local Authority Dropdown'!$H$21:$I$31,2,0)</f>
        <v>0.49</v>
      </c>
      <c r="F180" s="49">
        <f t="shared" si="15"/>
        <v>123.512399238562</v>
      </c>
      <c r="G180" s="49">
        <f>VLOOKUP($A180,input!$A:$BH,COLUMN(input!C$2),0)</f>
        <v>47.846265758930002</v>
      </c>
      <c r="H180" s="49">
        <f>VLOOKUP($A180,input!$A:$BH,COLUMN(input!G$2),0)</f>
        <v>75.666133479631995</v>
      </c>
      <c r="I180" s="49">
        <f>VLOOKUP($A180,input!$A:$BH,COLUMN(input!K$2),0)</f>
        <v>21.429246890099769</v>
      </c>
      <c r="J180" s="49">
        <f>H180*'KI Local Authority Dropdown'!$I$6</f>
        <v>69.991173468659596</v>
      </c>
      <c r="K180" s="31">
        <v>0</v>
      </c>
      <c r="L180" s="53">
        <f>VLOOKUP($A180,input!$A:$BH,COLUMN(input!T$2),0)</f>
        <v>42.317472784821007</v>
      </c>
      <c r="M180" s="49">
        <f>VLOOKUP($A180,input!$A:$BH,COLUMN(input!X$2),0)</f>
        <v>5.5287929741089998</v>
      </c>
      <c r="N180" s="53">
        <f>VLOOKUP($A180,input!$A:$BH,COLUMN(input!AB$2),0)</f>
        <v>0</v>
      </c>
      <c r="O180" s="53">
        <f>VLOOKUP($A180,input!$A:$BH,COLUMN(input!AF$2),0)</f>
        <v>0</v>
      </c>
      <c r="P180" s="62">
        <f>VLOOKUP($A180,input!$A:$BH,COLUMN(input!AJ$2),0)</f>
        <v>0</v>
      </c>
      <c r="Q180" s="53">
        <f>VLOOKUP($A180,input!$A:$BH,COLUMN(input!AN$2),0)</f>
        <v>64.187656080441002</v>
      </c>
      <c r="R180" s="49">
        <f>VLOOKUP($A180,input!$A:$BH,COLUMN(input!AR$2),0)</f>
        <v>11.478477399191</v>
      </c>
      <c r="S180" s="53">
        <f>VLOOKUP($A180,input!$A:$BH,COLUMN(input!AV$2),0)</f>
        <v>0</v>
      </c>
      <c r="T180" s="53">
        <f>VLOOKUP($A180,input!$A:$BH,COLUMN(input!AZ$2),0)</f>
        <v>0</v>
      </c>
      <c r="U180" s="62">
        <f>VLOOKUP($A180,input!$A:$BH,COLUMN(input!BD$2),0)</f>
        <v>0</v>
      </c>
      <c r="V180" s="53">
        <f t="shared" si="16"/>
        <v>106.50512886526201</v>
      </c>
      <c r="W180" s="49">
        <f t="shared" si="17"/>
        <v>17.007270373299999</v>
      </c>
      <c r="X180" s="53">
        <f t="shared" si="18"/>
        <v>0</v>
      </c>
      <c r="Y180" s="53">
        <f t="shared" si="19"/>
        <v>0</v>
      </c>
      <c r="Z180" s="62">
        <f t="shared" si="20"/>
        <v>0</v>
      </c>
    </row>
    <row r="181" spans="1:26" x14ac:dyDescent="0.3">
      <c r="A181" s="27" t="s">
        <v>372</v>
      </c>
      <c r="B181" s="27" t="s">
        <v>998</v>
      </c>
      <c r="C181" s="27" t="s">
        <v>820</v>
      </c>
      <c r="D181" s="30" t="s">
        <v>371</v>
      </c>
      <c r="E181" s="67">
        <f>VLOOKUP(C181,'KI Local Authority Dropdown'!$H$21:$I$31,2,0)</f>
        <v>0.49</v>
      </c>
      <c r="F181" s="49">
        <f t="shared" si="15"/>
        <v>98.139144340271997</v>
      </c>
      <c r="G181" s="49">
        <f>VLOOKUP($A181,input!$A:$BH,COLUMN(input!C$2),0)</f>
        <v>41.043127314121996</v>
      </c>
      <c r="H181" s="49">
        <f>VLOOKUP($A181,input!$A:$BH,COLUMN(input!G$2),0)</f>
        <v>57.096017026149994</v>
      </c>
      <c r="I181" s="49">
        <f>VLOOKUP($A181,input!$A:$BH,COLUMN(input!K$2),0)</f>
        <v>36.84386942341829</v>
      </c>
      <c r="J181" s="49">
        <f>H181*'KI Local Authority Dropdown'!$I$6</f>
        <v>52.813815749188748</v>
      </c>
      <c r="K181" s="31">
        <v>0</v>
      </c>
      <c r="L181" s="53">
        <f>VLOOKUP($A181,input!$A:$BH,COLUMN(input!T$2),0)</f>
        <v>37.155133188689</v>
      </c>
      <c r="M181" s="49">
        <f>VLOOKUP($A181,input!$A:$BH,COLUMN(input!X$2),0)</f>
        <v>3.8879941254329999</v>
      </c>
      <c r="N181" s="53">
        <f>VLOOKUP($A181,input!$A:$BH,COLUMN(input!AB$2),0)</f>
        <v>0</v>
      </c>
      <c r="O181" s="53">
        <f>VLOOKUP($A181,input!$A:$BH,COLUMN(input!AF$2),0)</f>
        <v>0</v>
      </c>
      <c r="P181" s="62">
        <f>VLOOKUP($A181,input!$A:$BH,COLUMN(input!AJ$2),0)</f>
        <v>0</v>
      </c>
      <c r="Q181" s="53">
        <f>VLOOKUP($A181,input!$A:$BH,COLUMN(input!AN$2),0)</f>
        <v>50.223438785150996</v>
      </c>
      <c r="R181" s="49">
        <f>VLOOKUP($A181,input!$A:$BH,COLUMN(input!AR$2),0)</f>
        <v>6.8725782409990002</v>
      </c>
      <c r="S181" s="53">
        <f>VLOOKUP($A181,input!$A:$BH,COLUMN(input!AV$2),0)</f>
        <v>0</v>
      </c>
      <c r="T181" s="53">
        <f>VLOOKUP($A181,input!$A:$BH,COLUMN(input!AZ$2),0)</f>
        <v>0</v>
      </c>
      <c r="U181" s="62">
        <f>VLOOKUP($A181,input!$A:$BH,COLUMN(input!BD$2),0)</f>
        <v>0</v>
      </c>
      <c r="V181" s="53">
        <f t="shared" si="16"/>
        <v>87.378571973839996</v>
      </c>
      <c r="W181" s="49">
        <f t="shared" si="17"/>
        <v>10.760572366432001</v>
      </c>
      <c r="X181" s="53">
        <f t="shared" si="18"/>
        <v>0</v>
      </c>
      <c r="Y181" s="53">
        <f t="shared" si="19"/>
        <v>0</v>
      </c>
      <c r="Z181" s="62">
        <f t="shared" si="20"/>
        <v>0</v>
      </c>
    </row>
    <row r="182" spans="1:26" x14ac:dyDescent="0.3">
      <c r="A182" s="27" t="s">
        <v>374</v>
      </c>
      <c r="B182" s="27" t="s">
        <v>999</v>
      </c>
      <c r="C182" s="27" t="s">
        <v>1252</v>
      </c>
      <c r="D182" s="30" t="s">
        <v>373</v>
      </c>
      <c r="E182" s="67">
        <f>VLOOKUP(C182,'KI Local Authority Dropdown'!$H$21:$I$31,2,0)</f>
        <v>0.3</v>
      </c>
      <c r="F182" s="49">
        <f t="shared" si="15"/>
        <v>171.413008845679</v>
      </c>
      <c r="G182" s="49">
        <f>VLOOKUP($A182,input!$A:$BH,COLUMN(input!C$2),0)</f>
        <v>69.344571530663004</v>
      </c>
      <c r="H182" s="49">
        <f>VLOOKUP($A182,input!$A:$BH,COLUMN(input!G$2),0)</f>
        <v>102.068437315016</v>
      </c>
      <c r="I182" s="49">
        <f>VLOOKUP($A182,input!$A:$BH,COLUMN(input!K$2),0)</f>
        <v>65.912749419319368</v>
      </c>
      <c r="J182" s="49">
        <f>H182*'KI Local Authority Dropdown'!$I$6</f>
        <v>94.4133045163898</v>
      </c>
      <c r="K182" s="31">
        <v>0</v>
      </c>
      <c r="L182" s="53">
        <f>VLOOKUP($A182,input!$A:$BH,COLUMN(input!T$2),0)</f>
        <v>55.390345121416004</v>
      </c>
      <c r="M182" s="49">
        <f>VLOOKUP($A182,input!$A:$BH,COLUMN(input!X$2),0)</f>
        <v>13.954226409246999</v>
      </c>
      <c r="N182" s="53">
        <f>VLOOKUP($A182,input!$A:$BH,COLUMN(input!AB$2),0)</f>
        <v>0</v>
      </c>
      <c r="O182" s="53">
        <f>VLOOKUP($A182,input!$A:$BH,COLUMN(input!AF$2),0)</f>
        <v>0</v>
      </c>
      <c r="P182" s="62">
        <f>VLOOKUP($A182,input!$A:$BH,COLUMN(input!AJ$2),0)</f>
        <v>0</v>
      </c>
      <c r="Q182" s="53">
        <f>VLOOKUP($A182,input!$A:$BH,COLUMN(input!AN$2),0)</f>
        <v>77.556290053316999</v>
      </c>
      <c r="R182" s="49">
        <f>VLOOKUP($A182,input!$A:$BH,COLUMN(input!AR$2),0)</f>
        <v>24.512147261698999</v>
      </c>
      <c r="S182" s="53">
        <f>VLOOKUP($A182,input!$A:$BH,COLUMN(input!AV$2),0)</f>
        <v>0</v>
      </c>
      <c r="T182" s="53">
        <f>VLOOKUP($A182,input!$A:$BH,COLUMN(input!AZ$2),0)</f>
        <v>0</v>
      </c>
      <c r="U182" s="62">
        <f>VLOOKUP($A182,input!$A:$BH,COLUMN(input!BD$2),0)</f>
        <v>0</v>
      </c>
      <c r="V182" s="53">
        <f t="shared" si="16"/>
        <v>132.94663517473299</v>
      </c>
      <c r="W182" s="49">
        <f t="shared" si="17"/>
        <v>38.466373670945998</v>
      </c>
      <c r="X182" s="53">
        <f t="shared" si="18"/>
        <v>0</v>
      </c>
      <c r="Y182" s="53">
        <f t="shared" si="19"/>
        <v>0</v>
      </c>
      <c r="Z182" s="62">
        <f t="shared" si="20"/>
        <v>0</v>
      </c>
    </row>
    <row r="183" spans="1:26" x14ac:dyDescent="0.3">
      <c r="A183" s="27" t="s">
        <v>376</v>
      </c>
      <c r="B183" s="27" t="s">
        <v>1000</v>
      </c>
      <c r="C183" s="27" t="s">
        <v>1251</v>
      </c>
      <c r="D183" s="30" t="s">
        <v>375</v>
      </c>
      <c r="E183" s="67">
        <f>VLOOKUP(C183,'KI Local Authority Dropdown'!$H$21:$I$31,2,0)</f>
        <v>0.09</v>
      </c>
      <c r="F183" s="49">
        <f t="shared" si="15"/>
        <v>292.24947216607001</v>
      </c>
      <c r="G183" s="49">
        <f>VLOOKUP($A183,input!$A:$BH,COLUMN(input!C$2),0)</f>
        <v>118.84160334193299</v>
      </c>
      <c r="H183" s="49">
        <f>VLOOKUP($A183,input!$A:$BH,COLUMN(input!G$2),0)</f>
        <v>173.40786882413701</v>
      </c>
      <c r="I183" s="49">
        <f>VLOOKUP($A183,input!$A:$BH,COLUMN(input!K$2),0)</f>
        <v>140.07242130817855</v>
      </c>
      <c r="J183" s="49">
        <f>H183*'KI Local Authority Dropdown'!$I$6</f>
        <v>160.40227866232675</v>
      </c>
      <c r="K183" s="31">
        <v>0</v>
      </c>
      <c r="L183" s="53">
        <f>VLOOKUP($A183,input!$A:$BH,COLUMN(input!T$2),0)</f>
        <v>118.84160334193299</v>
      </c>
      <c r="M183" s="49">
        <f>VLOOKUP($A183,input!$A:$BH,COLUMN(input!X$2),0)</f>
        <v>0</v>
      </c>
      <c r="N183" s="53">
        <f>VLOOKUP($A183,input!$A:$BH,COLUMN(input!AB$2),0)</f>
        <v>0</v>
      </c>
      <c r="O183" s="53">
        <f>VLOOKUP($A183,input!$A:$BH,COLUMN(input!AF$2),0)</f>
        <v>0</v>
      </c>
      <c r="P183" s="62">
        <f>VLOOKUP($A183,input!$A:$BH,COLUMN(input!AJ$2),0)</f>
        <v>0</v>
      </c>
      <c r="Q183" s="53">
        <f>VLOOKUP($A183,input!$A:$BH,COLUMN(input!AN$2),0)</f>
        <v>173.40786882413701</v>
      </c>
      <c r="R183" s="49">
        <f>VLOOKUP($A183,input!$A:$BH,COLUMN(input!AR$2),0)</f>
        <v>0</v>
      </c>
      <c r="S183" s="53">
        <f>VLOOKUP($A183,input!$A:$BH,COLUMN(input!AV$2),0)</f>
        <v>0</v>
      </c>
      <c r="T183" s="53">
        <f>VLOOKUP($A183,input!$A:$BH,COLUMN(input!AZ$2),0)</f>
        <v>0</v>
      </c>
      <c r="U183" s="62">
        <f>VLOOKUP($A183,input!$A:$BH,COLUMN(input!BD$2),0)</f>
        <v>0</v>
      </c>
      <c r="V183" s="53">
        <f t="shared" si="16"/>
        <v>292.24947216607001</v>
      </c>
      <c r="W183" s="49">
        <f t="shared" si="17"/>
        <v>0</v>
      </c>
      <c r="X183" s="53">
        <f t="shared" si="18"/>
        <v>0</v>
      </c>
      <c r="Y183" s="53">
        <f t="shared" si="19"/>
        <v>0</v>
      </c>
      <c r="Z183" s="62">
        <f t="shared" si="20"/>
        <v>0</v>
      </c>
    </row>
    <row r="184" spans="1:26" x14ac:dyDescent="0.3">
      <c r="A184" s="27" t="s">
        <v>378</v>
      </c>
      <c r="B184" s="27" t="s">
        <v>1001</v>
      </c>
      <c r="C184" s="27" t="s">
        <v>1248</v>
      </c>
      <c r="D184" s="30" t="s">
        <v>1002</v>
      </c>
      <c r="E184" s="67">
        <f>VLOOKUP(C184,'KI Local Authority Dropdown'!$H$21:$I$31,2,0)</f>
        <v>0.01</v>
      </c>
      <c r="F184" s="49">
        <f t="shared" si="15"/>
        <v>27.569685313179001</v>
      </c>
      <c r="G184" s="49">
        <f>VLOOKUP($A184,input!$A:$BH,COLUMN(input!C$2),0)</f>
        <v>13.218223729952999</v>
      </c>
      <c r="H184" s="49">
        <f>VLOOKUP($A184,input!$A:$BH,COLUMN(input!G$2),0)</f>
        <v>14.351461583226001</v>
      </c>
      <c r="I184" s="49">
        <f>VLOOKUP($A184,input!$A:$BH,COLUMN(input!K$2),0)</f>
        <v>9.6741790992734273</v>
      </c>
      <c r="J184" s="49">
        <f>H184*'KI Local Authority Dropdown'!$I$6</f>
        <v>13.275101964484051</v>
      </c>
      <c r="K184" s="31">
        <v>0</v>
      </c>
      <c r="L184" s="53">
        <f>VLOOKUP($A184,input!$A:$BH,COLUMN(input!T$2),0)</f>
        <v>0</v>
      </c>
      <c r="M184" s="49">
        <f>VLOOKUP($A184,input!$A:$BH,COLUMN(input!X$2),0)</f>
        <v>0</v>
      </c>
      <c r="N184" s="53">
        <f>VLOOKUP($A184,input!$A:$BH,COLUMN(input!AB$2),0)</f>
        <v>13.218223729952999</v>
      </c>
      <c r="O184" s="53">
        <f>VLOOKUP($A184,input!$A:$BH,COLUMN(input!AF$2),0)</f>
        <v>0</v>
      </c>
      <c r="P184" s="62">
        <f>VLOOKUP($A184,input!$A:$BH,COLUMN(input!AJ$2),0)</f>
        <v>0</v>
      </c>
      <c r="Q184" s="53">
        <f>VLOOKUP($A184,input!$A:$BH,COLUMN(input!AN$2),0)</f>
        <v>0</v>
      </c>
      <c r="R184" s="49">
        <f>VLOOKUP($A184,input!$A:$BH,COLUMN(input!AR$2),0)</f>
        <v>0</v>
      </c>
      <c r="S184" s="53">
        <f>VLOOKUP($A184,input!$A:$BH,COLUMN(input!AV$2),0)</f>
        <v>14.351461583226001</v>
      </c>
      <c r="T184" s="53">
        <f>VLOOKUP($A184,input!$A:$BH,COLUMN(input!AZ$2),0)</f>
        <v>0</v>
      </c>
      <c r="U184" s="62">
        <f>VLOOKUP($A184,input!$A:$BH,COLUMN(input!BD$2),0)</f>
        <v>0</v>
      </c>
      <c r="V184" s="53">
        <f t="shared" si="16"/>
        <v>0</v>
      </c>
      <c r="W184" s="49">
        <f t="shared" si="17"/>
        <v>0</v>
      </c>
      <c r="X184" s="53">
        <f t="shared" si="18"/>
        <v>27.569685313179001</v>
      </c>
      <c r="Y184" s="53">
        <f t="shared" si="19"/>
        <v>0</v>
      </c>
      <c r="Z184" s="62">
        <f t="shared" si="20"/>
        <v>0</v>
      </c>
    </row>
    <row r="185" spans="1:26" x14ac:dyDescent="0.3">
      <c r="A185" s="27" t="s">
        <v>380</v>
      </c>
      <c r="B185" s="27" t="s">
        <v>1003</v>
      </c>
      <c r="C185" s="27" t="s">
        <v>806</v>
      </c>
      <c r="D185" s="30" t="s">
        <v>379</v>
      </c>
      <c r="E185" s="67">
        <f>VLOOKUP(C185,'KI Local Authority Dropdown'!$H$21:$I$31,2,0)</f>
        <v>0.4</v>
      </c>
      <c r="F185" s="49">
        <f t="shared" si="15"/>
        <v>7.9020959239459998</v>
      </c>
      <c r="G185" s="49">
        <f>VLOOKUP($A185,input!$A:$BH,COLUMN(input!C$2),0)</f>
        <v>2.6519073749370001</v>
      </c>
      <c r="H185" s="49">
        <f>VLOOKUP($A185,input!$A:$BH,COLUMN(input!G$2),0)</f>
        <v>5.2501885490089997</v>
      </c>
      <c r="I185" s="49">
        <f>VLOOKUP($A185,input!$A:$BH,COLUMN(input!K$2),0)</f>
        <v>-19.927637631206618</v>
      </c>
      <c r="J185" s="49">
        <f>H185*'KI Local Authority Dropdown'!$I$6</f>
        <v>4.856424407833325</v>
      </c>
      <c r="K185" s="31">
        <v>0.5</v>
      </c>
      <c r="L185" s="53">
        <f>VLOOKUP($A185,input!$A:$BH,COLUMN(input!T$2),0)</f>
        <v>0</v>
      </c>
      <c r="M185" s="49">
        <f>VLOOKUP($A185,input!$A:$BH,COLUMN(input!X$2),0)</f>
        <v>2.6519073749370001</v>
      </c>
      <c r="N185" s="53">
        <f>VLOOKUP($A185,input!$A:$BH,COLUMN(input!AB$2),0)</f>
        <v>0</v>
      </c>
      <c r="O185" s="53">
        <f>VLOOKUP($A185,input!$A:$BH,COLUMN(input!AF$2),0)</f>
        <v>0</v>
      </c>
      <c r="P185" s="62">
        <f>VLOOKUP($A185,input!$A:$BH,COLUMN(input!AJ$2),0)</f>
        <v>0</v>
      </c>
      <c r="Q185" s="53">
        <f>VLOOKUP($A185,input!$A:$BH,COLUMN(input!AN$2),0)</f>
        <v>0</v>
      </c>
      <c r="R185" s="49">
        <f>VLOOKUP($A185,input!$A:$BH,COLUMN(input!AR$2),0)</f>
        <v>5.2501885490089997</v>
      </c>
      <c r="S185" s="53">
        <f>VLOOKUP($A185,input!$A:$BH,COLUMN(input!AV$2),0)</f>
        <v>0</v>
      </c>
      <c r="T185" s="53">
        <f>VLOOKUP($A185,input!$A:$BH,COLUMN(input!AZ$2),0)</f>
        <v>0</v>
      </c>
      <c r="U185" s="62">
        <f>VLOOKUP($A185,input!$A:$BH,COLUMN(input!BD$2),0)</f>
        <v>0</v>
      </c>
      <c r="V185" s="53">
        <f t="shared" si="16"/>
        <v>0</v>
      </c>
      <c r="W185" s="49">
        <f t="shared" si="17"/>
        <v>7.9020959239459998</v>
      </c>
      <c r="X185" s="53">
        <f t="shared" si="18"/>
        <v>0</v>
      </c>
      <c r="Y185" s="53">
        <f t="shared" si="19"/>
        <v>0</v>
      </c>
      <c r="Z185" s="62">
        <f t="shared" si="20"/>
        <v>0</v>
      </c>
    </row>
    <row r="186" spans="1:26" x14ac:dyDescent="0.3">
      <c r="A186" s="27" t="s">
        <v>382</v>
      </c>
      <c r="B186" s="27" t="s">
        <v>1004</v>
      </c>
      <c r="C186" s="27" t="s">
        <v>820</v>
      </c>
      <c r="D186" s="30" t="s">
        <v>381</v>
      </c>
      <c r="E186" s="67">
        <f>VLOOKUP(C186,'KI Local Authority Dropdown'!$H$21:$I$31,2,0)</f>
        <v>0.49</v>
      </c>
      <c r="F186" s="49">
        <f t="shared" si="15"/>
        <v>238.04440448212102</v>
      </c>
      <c r="G186" s="49">
        <f>VLOOKUP($A186,input!$A:$BH,COLUMN(input!C$2),0)</f>
        <v>93.047867430289998</v>
      </c>
      <c r="H186" s="49">
        <f>VLOOKUP($A186,input!$A:$BH,COLUMN(input!G$2),0)</f>
        <v>144.99653705183101</v>
      </c>
      <c r="I186" s="49">
        <f>VLOOKUP($A186,input!$A:$BH,COLUMN(input!K$2),0)</f>
        <v>-33.150852371896598</v>
      </c>
      <c r="J186" s="49">
        <f>H186*'KI Local Authority Dropdown'!$I$6</f>
        <v>134.1217967729437</v>
      </c>
      <c r="K186" s="31">
        <v>0.186087</v>
      </c>
      <c r="L186" s="53">
        <f>VLOOKUP($A186,input!$A:$BH,COLUMN(input!T$2),0)</f>
        <v>80.737995998391</v>
      </c>
      <c r="M186" s="49">
        <f>VLOOKUP($A186,input!$A:$BH,COLUMN(input!X$2),0)</f>
        <v>12.309871431898999</v>
      </c>
      <c r="N186" s="53">
        <f>VLOOKUP($A186,input!$A:$BH,COLUMN(input!AB$2),0)</f>
        <v>0</v>
      </c>
      <c r="O186" s="53">
        <f>VLOOKUP($A186,input!$A:$BH,COLUMN(input!AF$2),0)</f>
        <v>0</v>
      </c>
      <c r="P186" s="62">
        <f>VLOOKUP($A186,input!$A:$BH,COLUMN(input!AJ$2),0)</f>
        <v>0</v>
      </c>
      <c r="Q186" s="53">
        <f>VLOOKUP($A186,input!$A:$BH,COLUMN(input!AN$2),0)</f>
        <v>120.08990491873</v>
      </c>
      <c r="R186" s="49">
        <f>VLOOKUP($A186,input!$A:$BH,COLUMN(input!AR$2),0)</f>
        <v>24.906632133101002</v>
      </c>
      <c r="S186" s="53">
        <f>VLOOKUP($A186,input!$A:$BH,COLUMN(input!AV$2),0)</f>
        <v>0</v>
      </c>
      <c r="T186" s="53">
        <f>VLOOKUP($A186,input!$A:$BH,COLUMN(input!AZ$2),0)</f>
        <v>0</v>
      </c>
      <c r="U186" s="62">
        <f>VLOOKUP($A186,input!$A:$BH,COLUMN(input!BD$2),0)</f>
        <v>0</v>
      </c>
      <c r="V186" s="53">
        <f t="shared" si="16"/>
        <v>200.82790091712099</v>
      </c>
      <c r="W186" s="49">
        <f t="shared" si="17"/>
        <v>37.216503565000004</v>
      </c>
      <c r="X186" s="53">
        <f t="shared" si="18"/>
        <v>0</v>
      </c>
      <c r="Y186" s="53">
        <f t="shared" si="19"/>
        <v>0</v>
      </c>
      <c r="Z186" s="62">
        <f t="shared" si="20"/>
        <v>0</v>
      </c>
    </row>
    <row r="187" spans="1:26" x14ac:dyDescent="0.3">
      <c r="A187" s="27" t="s">
        <v>384</v>
      </c>
      <c r="B187" s="27" t="s">
        <v>1005</v>
      </c>
      <c r="C187" s="27" t="s">
        <v>1250</v>
      </c>
      <c r="D187" s="30" t="s">
        <v>383</v>
      </c>
      <c r="E187" s="67">
        <f>VLOOKUP(C187,'KI Local Authority Dropdown'!$H$21:$I$31,2,0)</f>
        <v>0.49</v>
      </c>
      <c r="F187" s="49">
        <f t="shared" si="15"/>
        <v>155.13069771319201</v>
      </c>
      <c r="G187" s="49">
        <f>VLOOKUP($A187,input!$A:$BH,COLUMN(input!C$2),0)</f>
        <v>62.398395715707004</v>
      </c>
      <c r="H187" s="49">
        <f>VLOOKUP($A187,input!$A:$BH,COLUMN(input!G$2),0)</f>
        <v>92.732301997484996</v>
      </c>
      <c r="I187" s="49">
        <f>VLOOKUP($A187,input!$A:$BH,COLUMN(input!K$2),0)</f>
        <v>44.216738630073081</v>
      </c>
      <c r="J187" s="49">
        <f>H187*'KI Local Authority Dropdown'!$I$6</f>
        <v>85.77737934767363</v>
      </c>
      <c r="K187" s="31">
        <v>0</v>
      </c>
      <c r="L187" s="53">
        <f>VLOOKUP($A187,input!$A:$BH,COLUMN(input!T$2),0)</f>
        <v>53.981368327863002</v>
      </c>
      <c r="M187" s="49">
        <f>VLOOKUP($A187,input!$A:$BH,COLUMN(input!X$2),0)</f>
        <v>8.4170273878439996</v>
      </c>
      <c r="N187" s="53">
        <f>VLOOKUP($A187,input!$A:$BH,COLUMN(input!AB$2),0)</f>
        <v>0</v>
      </c>
      <c r="O187" s="53">
        <f>VLOOKUP($A187,input!$A:$BH,COLUMN(input!AF$2),0)</f>
        <v>0</v>
      </c>
      <c r="P187" s="62">
        <f>VLOOKUP($A187,input!$A:$BH,COLUMN(input!AJ$2),0)</f>
        <v>0</v>
      </c>
      <c r="Q187" s="53">
        <f>VLOOKUP($A187,input!$A:$BH,COLUMN(input!AN$2),0)</f>
        <v>76.788549515853006</v>
      </c>
      <c r="R187" s="49">
        <f>VLOOKUP($A187,input!$A:$BH,COLUMN(input!AR$2),0)</f>
        <v>15.943752481632</v>
      </c>
      <c r="S187" s="53">
        <f>VLOOKUP($A187,input!$A:$BH,COLUMN(input!AV$2),0)</f>
        <v>0</v>
      </c>
      <c r="T187" s="53">
        <f>VLOOKUP($A187,input!$A:$BH,COLUMN(input!AZ$2),0)</f>
        <v>0</v>
      </c>
      <c r="U187" s="62">
        <f>VLOOKUP($A187,input!$A:$BH,COLUMN(input!BD$2),0)</f>
        <v>0</v>
      </c>
      <c r="V187" s="53">
        <f t="shared" si="16"/>
        <v>130.769917843716</v>
      </c>
      <c r="W187" s="49">
        <f t="shared" si="17"/>
        <v>24.360779869475998</v>
      </c>
      <c r="X187" s="53">
        <f t="shared" si="18"/>
        <v>0</v>
      </c>
      <c r="Y187" s="53">
        <f t="shared" si="19"/>
        <v>0</v>
      </c>
      <c r="Z187" s="62">
        <f t="shared" si="20"/>
        <v>0</v>
      </c>
    </row>
    <row r="188" spans="1:26" x14ac:dyDescent="0.3">
      <c r="A188" s="27" t="s">
        <v>386</v>
      </c>
      <c r="B188" s="27" t="s">
        <v>1006</v>
      </c>
      <c r="C188" s="27" t="s">
        <v>1251</v>
      </c>
      <c r="D188" s="30" t="s">
        <v>385</v>
      </c>
      <c r="E188" s="67">
        <f>VLOOKUP(C188,'KI Local Authority Dropdown'!$H$21:$I$31,2,0)</f>
        <v>0.09</v>
      </c>
      <c r="F188" s="49">
        <f t="shared" si="15"/>
        <v>93.618505323303992</v>
      </c>
      <c r="G188" s="49">
        <f>VLOOKUP($A188,input!$A:$BH,COLUMN(input!C$2),0)</f>
        <v>36.991880540422002</v>
      </c>
      <c r="H188" s="49">
        <f>VLOOKUP($A188,input!$A:$BH,COLUMN(input!G$2),0)</f>
        <v>56.626624782881997</v>
      </c>
      <c r="I188" s="49">
        <f>VLOOKUP($A188,input!$A:$BH,COLUMN(input!K$2),0)</f>
        <v>36.742837247390909</v>
      </c>
      <c r="J188" s="49">
        <f>H188*'KI Local Authority Dropdown'!$I$6</f>
        <v>52.379627924165852</v>
      </c>
      <c r="K188" s="31">
        <v>0</v>
      </c>
      <c r="L188" s="53">
        <f>VLOOKUP($A188,input!$A:$BH,COLUMN(input!T$2),0)</f>
        <v>36.991880540422002</v>
      </c>
      <c r="M188" s="49">
        <f>VLOOKUP($A188,input!$A:$BH,COLUMN(input!X$2),0)</f>
        <v>0</v>
      </c>
      <c r="N188" s="53">
        <f>VLOOKUP($A188,input!$A:$BH,COLUMN(input!AB$2),0)</f>
        <v>0</v>
      </c>
      <c r="O188" s="53">
        <f>VLOOKUP($A188,input!$A:$BH,COLUMN(input!AF$2),0)</f>
        <v>0</v>
      </c>
      <c r="P188" s="62">
        <f>VLOOKUP($A188,input!$A:$BH,COLUMN(input!AJ$2),0)</f>
        <v>0</v>
      </c>
      <c r="Q188" s="53">
        <f>VLOOKUP($A188,input!$A:$BH,COLUMN(input!AN$2),0)</f>
        <v>56.626624782881997</v>
      </c>
      <c r="R188" s="49">
        <f>VLOOKUP($A188,input!$A:$BH,COLUMN(input!AR$2),0)</f>
        <v>0</v>
      </c>
      <c r="S188" s="53">
        <f>VLOOKUP($A188,input!$A:$BH,COLUMN(input!AV$2),0)</f>
        <v>0</v>
      </c>
      <c r="T188" s="53">
        <f>VLOOKUP($A188,input!$A:$BH,COLUMN(input!AZ$2),0)</f>
        <v>0</v>
      </c>
      <c r="U188" s="62">
        <f>VLOOKUP($A188,input!$A:$BH,COLUMN(input!BD$2),0)</f>
        <v>0</v>
      </c>
      <c r="V188" s="53">
        <f t="shared" si="16"/>
        <v>93.618505323303992</v>
      </c>
      <c r="W188" s="49">
        <f t="shared" si="17"/>
        <v>0</v>
      </c>
      <c r="X188" s="53">
        <f t="shared" si="18"/>
        <v>0</v>
      </c>
      <c r="Y188" s="53">
        <f t="shared" si="19"/>
        <v>0</v>
      </c>
      <c r="Z188" s="62">
        <f t="shared" si="20"/>
        <v>0</v>
      </c>
    </row>
    <row r="189" spans="1:26" x14ac:dyDescent="0.3">
      <c r="A189" s="27" t="s">
        <v>388</v>
      </c>
      <c r="B189" s="27" t="s">
        <v>1007</v>
      </c>
      <c r="C189" s="27" t="s">
        <v>1248</v>
      </c>
      <c r="D189" s="30" t="s">
        <v>1008</v>
      </c>
      <c r="E189" s="67">
        <f>VLOOKUP(C189,'KI Local Authority Dropdown'!$H$21:$I$31,2,0)</f>
        <v>0.01</v>
      </c>
      <c r="F189" s="49">
        <f t="shared" si="15"/>
        <v>15.412438526458999</v>
      </c>
      <c r="G189" s="49">
        <f>VLOOKUP($A189,input!$A:$BH,COLUMN(input!C$2),0)</f>
        <v>7.1688203863769999</v>
      </c>
      <c r="H189" s="49">
        <f>VLOOKUP($A189,input!$A:$BH,COLUMN(input!G$2),0)</f>
        <v>8.243618140081999</v>
      </c>
      <c r="I189" s="49">
        <f>VLOOKUP($A189,input!$A:$BH,COLUMN(input!K$2),0)</f>
        <v>4.9447457711370575</v>
      </c>
      <c r="J189" s="49">
        <f>H189*'KI Local Authority Dropdown'!$I$6</f>
        <v>7.6253467795758496</v>
      </c>
      <c r="K189" s="31">
        <v>0</v>
      </c>
      <c r="L189" s="53">
        <f>VLOOKUP($A189,input!$A:$BH,COLUMN(input!T$2),0)</f>
        <v>0</v>
      </c>
      <c r="M189" s="49">
        <f>VLOOKUP($A189,input!$A:$BH,COLUMN(input!X$2),0)</f>
        <v>0</v>
      </c>
      <c r="N189" s="53">
        <f>VLOOKUP($A189,input!$A:$BH,COLUMN(input!AB$2),0)</f>
        <v>7.1688203863769999</v>
      </c>
      <c r="O189" s="53">
        <f>VLOOKUP($A189,input!$A:$BH,COLUMN(input!AF$2),0)</f>
        <v>0</v>
      </c>
      <c r="P189" s="62">
        <f>VLOOKUP($A189,input!$A:$BH,COLUMN(input!AJ$2),0)</f>
        <v>0</v>
      </c>
      <c r="Q189" s="53">
        <f>VLOOKUP($A189,input!$A:$BH,COLUMN(input!AN$2),0)</f>
        <v>0</v>
      </c>
      <c r="R189" s="49">
        <f>VLOOKUP($A189,input!$A:$BH,COLUMN(input!AR$2),0)</f>
        <v>0</v>
      </c>
      <c r="S189" s="53">
        <f>VLOOKUP($A189,input!$A:$BH,COLUMN(input!AV$2),0)</f>
        <v>8.243618140081999</v>
      </c>
      <c r="T189" s="53">
        <f>VLOOKUP($A189,input!$A:$BH,COLUMN(input!AZ$2),0)</f>
        <v>0</v>
      </c>
      <c r="U189" s="62">
        <f>VLOOKUP($A189,input!$A:$BH,COLUMN(input!BD$2),0)</f>
        <v>0</v>
      </c>
      <c r="V189" s="53">
        <f t="shared" si="16"/>
        <v>0</v>
      </c>
      <c r="W189" s="49">
        <f t="shared" si="17"/>
        <v>0</v>
      </c>
      <c r="X189" s="53">
        <f t="shared" si="18"/>
        <v>15.412438526458999</v>
      </c>
      <c r="Y189" s="53">
        <f t="shared" si="19"/>
        <v>0</v>
      </c>
      <c r="Z189" s="62">
        <f t="shared" si="20"/>
        <v>0</v>
      </c>
    </row>
    <row r="190" spans="1:26" x14ac:dyDescent="0.3">
      <c r="A190" s="27" t="s">
        <v>390</v>
      </c>
      <c r="B190" s="27" t="s">
        <v>1009</v>
      </c>
      <c r="C190" s="27" t="s">
        <v>806</v>
      </c>
      <c r="D190" s="30" t="s">
        <v>389</v>
      </c>
      <c r="E190" s="67">
        <f>VLOOKUP(C190,'KI Local Authority Dropdown'!$H$21:$I$31,2,0)</f>
        <v>0.4</v>
      </c>
      <c r="F190" s="49">
        <f t="shared" si="15"/>
        <v>3.0476442289350003</v>
      </c>
      <c r="G190" s="49">
        <f>VLOOKUP($A190,input!$A:$BH,COLUMN(input!C$2),0)</f>
        <v>0.99501471812800002</v>
      </c>
      <c r="H190" s="49">
        <f>VLOOKUP($A190,input!$A:$BH,COLUMN(input!G$2),0)</f>
        <v>2.0526295108070003</v>
      </c>
      <c r="I190" s="49">
        <f>VLOOKUP($A190,input!$A:$BH,COLUMN(input!K$2),0)</f>
        <v>-7.3992443544337076</v>
      </c>
      <c r="J190" s="49">
        <f>H190*'KI Local Authority Dropdown'!$I$6</f>
        <v>1.8986822974964754</v>
      </c>
      <c r="K190" s="31">
        <v>0.5</v>
      </c>
      <c r="L190" s="53">
        <f>VLOOKUP($A190,input!$A:$BH,COLUMN(input!T$2),0)</f>
        <v>0</v>
      </c>
      <c r="M190" s="49">
        <f>VLOOKUP($A190,input!$A:$BH,COLUMN(input!X$2),0)</f>
        <v>0.99501471812800002</v>
      </c>
      <c r="N190" s="53">
        <f>VLOOKUP($A190,input!$A:$BH,COLUMN(input!AB$2),0)</f>
        <v>0</v>
      </c>
      <c r="O190" s="53">
        <f>VLOOKUP($A190,input!$A:$BH,COLUMN(input!AF$2),0)</f>
        <v>0</v>
      </c>
      <c r="P190" s="62">
        <f>VLOOKUP($A190,input!$A:$BH,COLUMN(input!AJ$2),0)</f>
        <v>0</v>
      </c>
      <c r="Q190" s="53">
        <f>VLOOKUP($A190,input!$A:$BH,COLUMN(input!AN$2),0)</f>
        <v>0</v>
      </c>
      <c r="R190" s="49">
        <f>VLOOKUP($A190,input!$A:$BH,COLUMN(input!AR$2),0)</f>
        <v>2.0526295108070003</v>
      </c>
      <c r="S190" s="53">
        <f>VLOOKUP($A190,input!$A:$BH,COLUMN(input!AV$2),0)</f>
        <v>0</v>
      </c>
      <c r="T190" s="53">
        <f>VLOOKUP($A190,input!$A:$BH,COLUMN(input!AZ$2),0)</f>
        <v>0</v>
      </c>
      <c r="U190" s="62">
        <f>VLOOKUP($A190,input!$A:$BH,COLUMN(input!BD$2),0)</f>
        <v>0</v>
      </c>
      <c r="V190" s="53">
        <f t="shared" si="16"/>
        <v>0</v>
      </c>
      <c r="W190" s="49">
        <f t="shared" si="17"/>
        <v>3.0476442289350003</v>
      </c>
      <c r="X190" s="53">
        <f t="shared" si="18"/>
        <v>0</v>
      </c>
      <c r="Y190" s="53">
        <f t="shared" si="19"/>
        <v>0</v>
      </c>
      <c r="Z190" s="62">
        <f t="shared" si="20"/>
        <v>0</v>
      </c>
    </row>
    <row r="191" spans="1:26" x14ac:dyDescent="0.3">
      <c r="A191" s="27" t="s">
        <v>392</v>
      </c>
      <c r="B191" s="27" t="s">
        <v>1010</v>
      </c>
      <c r="C191" s="27" t="s">
        <v>1252</v>
      </c>
      <c r="D191" s="30" t="s">
        <v>391</v>
      </c>
      <c r="E191" s="67">
        <f>VLOOKUP(C191,'KI Local Authority Dropdown'!$H$21:$I$31,2,0)</f>
        <v>0.3</v>
      </c>
      <c r="F191" s="49">
        <f t="shared" si="15"/>
        <v>146.69080518055401</v>
      </c>
      <c r="G191" s="49">
        <f>VLOOKUP($A191,input!$A:$BH,COLUMN(input!C$2),0)</f>
        <v>59.608092950838</v>
      </c>
      <c r="H191" s="49">
        <f>VLOOKUP($A191,input!$A:$BH,COLUMN(input!G$2),0)</f>
        <v>87.082712229716009</v>
      </c>
      <c r="I191" s="49">
        <f>VLOOKUP($A191,input!$A:$BH,COLUMN(input!K$2),0)</f>
        <v>71.567774591636123</v>
      </c>
      <c r="J191" s="49">
        <f>H191*'KI Local Authority Dropdown'!$I$6</f>
        <v>80.551508812487313</v>
      </c>
      <c r="K191" s="31">
        <v>0</v>
      </c>
      <c r="L191" s="53">
        <f>VLOOKUP($A191,input!$A:$BH,COLUMN(input!T$2),0)</f>
        <v>50.607749196642999</v>
      </c>
      <c r="M191" s="49">
        <f>VLOOKUP($A191,input!$A:$BH,COLUMN(input!X$2),0)</f>
        <v>9.0003437541949989</v>
      </c>
      <c r="N191" s="53">
        <f>VLOOKUP($A191,input!$A:$BH,COLUMN(input!AB$2),0)</f>
        <v>0</v>
      </c>
      <c r="O191" s="53">
        <f>VLOOKUP($A191,input!$A:$BH,COLUMN(input!AF$2),0)</f>
        <v>0</v>
      </c>
      <c r="P191" s="62">
        <f>VLOOKUP($A191,input!$A:$BH,COLUMN(input!AJ$2),0)</f>
        <v>0</v>
      </c>
      <c r="Q191" s="53">
        <f>VLOOKUP($A191,input!$A:$BH,COLUMN(input!AN$2),0)</f>
        <v>70.723745003600996</v>
      </c>
      <c r="R191" s="49">
        <f>VLOOKUP($A191,input!$A:$BH,COLUMN(input!AR$2),0)</f>
        <v>16.358967226114999</v>
      </c>
      <c r="S191" s="53">
        <f>VLOOKUP($A191,input!$A:$BH,COLUMN(input!AV$2),0)</f>
        <v>0</v>
      </c>
      <c r="T191" s="53">
        <f>VLOOKUP($A191,input!$A:$BH,COLUMN(input!AZ$2),0)</f>
        <v>0</v>
      </c>
      <c r="U191" s="62">
        <f>VLOOKUP($A191,input!$A:$BH,COLUMN(input!BD$2),0)</f>
        <v>0</v>
      </c>
      <c r="V191" s="53">
        <f t="shared" si="16"/>
        <v>121.33149420024399</v>
      </c>
      <c r="W191" s="49">
        <f t="shared" si="17"/>
        <v>25.359310980309999</v>
      </c>
      <c r="X191" s="53">
        <f t="shared" si="18"/>
        <v>0</v>
      </c>
      <c r="Y191" s="53">
        <f t="shared" si="19"/>
        <v>0</v>
      </c>
      <c r="Z191" s="62">
        <f t="shared" si="20"/>
        <v>0</v>
      </c>
    </row>
    <row r="192" spans="1:26" x14ac:dyDescent="0.3">
      <c r="A192" s="27" t="s">
        <v>394</v>
      </c>
      <c r="B192" s="27" t="s">
        <v>1011</v>
      </c>
      <c r="C192" s="27" t="s">
        <v>806</v>
      </c>
      <c r="D192" s="30" t="s">
        <v>393</v>
      </c>
      <c r="E192" s="67">
        <f>VLOOKUP(C192,'KI Local Authority Dropdown'!$H$21:$I$31,2,0)</f>
        <v>0.4</v>
      </c>
      <c r="F192" s="49">
        <f t="shared" si="15"/>
        <v>2.710660733808</v>
      </c>
      <c r="G192" s="49">
        <f>VLOOKUP($A192,input!$A:$BH,COLUMN(input!C$2),0)</f>
        <v>0.77344424166000003</v>
      </c>
      <c r="H192" s="49">
        <f>VLOOKUP($A192,input!$A:$BH,COLUMN(input!G$2),0)</f>
        <v>1.937216492148</v>
      </c>
      <c r="I192" s="49">
        <f>VLOOKUP($A192,input!$A:$BH,COLUMN(input!K$2),0)</f>
        <v>-11.269405350628151</v>
      </c>
      <c r="J192" s="49">
        <f>H192*'KI Local Authority Dropdown'!$I$6</f>
        <v>1.7919252552369</v>
      </c>
      <c r="K192" s="31">
        <v>0.5</v>
      </c>
      <c r="L192" s="53">
        <f>VLOOKUP($A192,input!$A:$BH,COLUMN(input!T$2),0)</f>
        <v>0</v>
      </c>
      <c r="M192" s="49">
        <f>VLOOKUP($A192,input!$A:$BH,COLUMN(input!X$2),0)</f>
        <v>0.77344424166000003</v>
      </c>
      <c r="N192" s="53">
        <f>VLOOKUP($A192,input!$A:$BH,COLUMN(input!AB$2),0)</f>
        <v>0</v>
      </c>
      <c r="O192" s="53">
        <f>VLOOKUP($A192,input!$A:$BH,COLUMN(input!AF$2),0)</f>
        <v>0</v>
      </c>
      <c r="P192" s="62">
        <f>VLOOKUP($A192,input!$A:$BH,COLUMN(input!AJ$2),0)</f>
        <v>0</v>
      </c>
      <c r="Q192" s="53">
        <f>VLOOKUP($A192,input!$A:$BH,COLUMN(input!AN$2),0)</f>
        <v>0</v>
      </c>
      <c r="R192" s="49">
        <f>VLOOKUP($A192,input!$A:$BH,COLUMN(input!AR$2),0)</f>
        <v>1.937216492148</v>
      </c>
      <c r="S192" s="53">
        <f>VLOOKUP($A192,input!$A:$BH,COLUMN(input!AV$2),0)</f>
        <v>0</v>
      </c>
      <c r="T192" s="53">
        <f>VLOOKUP($A192,input!$A:$BH,COLUMN(input!AZ$2),0)</f>
        <v>0</v>
      </c>
      <c r="U192" s="62">
        <f>VLOOKUP($A192,input!$A:$BH,COLUMN(input!BD$2),0)</f>
        <v>0</v>
      </c>
      <c r="V192" s="53">
        <f t="shared" si="16"/>
        <v>0</v>
      </c>
      <c r="W192" s="49">
        <f t="shared" si="17"/>
        <v>2.710660733808</v>
      </c>
      <c r="X192" s="53">
        <f t="shared" si="18"/>
        <v>0</v>
      </c>
      <c r="Y192" s="53">
        <f t="shared" si="19"/>
        <v>0</v>
      </c>
      <c r="Z192" s="62">
        <f t="shared" si="20"/>
        <v>0</v>
      </c>
    </row>
    <row r="193" spans="1:26" x14ac:dyDescent="0.3">
      <c r="A193" s="27" t="s">
        <v>396</v>
      </c>
      <c r="B193" s="27" t="s">
        <v>1012</v>
      </c>
      <c r="C193" s="27" t="s">
        <v>806</v>
      </c>
      <c r="D193" s="30" t="s">
        <v>395</v>
      </c>
      <c r="E193" s="67">
        <f>VLOOKUP(C193,'KI Local Authority Dropdown'!$H$21:$I$31,2,0)</f>
        <v>0.4</v>
      </c>
      <c r="F193" s="49">
        <f t="shared" si="15"/>
        <v>5.1881871482249995</v>
      </c>
      <c r="G193" s="49">
        <f>VLOOKUP($A193,input!$A:$BH,COLUMN(input!C$2),0)</f>
        <v>1.697505306517</v>
      </c>
      <c r="H193" s="49">
        <f>VLOOKUP($A193,input!$A:$BH,COLUMN(input!G$2),0)</f>
        <v>3.4906818417079997</v>
      </c>
      <c r="I193" s="49">
        <f>VLOOKUP($A193,input!$A:$BH,COLUMN(input!K$2),0)</f>
        <v>-12.936117794284577</v>
      </c>
      <c r="J193" s="49">
        <f>H193*'KI Local Authority Dropdown'!$I$6</f>
        <v>3.2288807035798999</v>
      </c>
      <c r="K193" s="31">
        <v>0.5</v>
      </c>
      <c r="L193" s="53">
        <f>VLOOKUP($A193,input!$A:$BH,COLUMN(input!T$2),0)</f>
        <v>0</v>
      </c>
      <c r="M193" s="49">
        <f>VLOOKUP($A193,input!$A:$BH,COLUMN(input!X$2),0)</f>
        <v>1.697505306517</v>
      </c>
      <c r="N193" s="53">
        <f>VLOOKUP($A193,input!$A:$BH,COLUMN(input!AB$2),0)</f>
        <v>0</v>
      </c>
      <c r="O193" s="53">
        <f>VLOOKUP($A193,input!$A:$BH,COLUMN(input!AF$2),0)</f>
        <v>0</v>
      </c>
      <c r="P193" s="62">
        <f>VLOOKUP($A193,input!$A:$BH,COLUMN(input!AJ$2),0)</f>
        <v>0</v>
      </c>
      <c r="Q193" s="53">
        <f>VLOOKUP($A193,input!$A:$BH,COLUMN(input!AN$2),0)</f>
        <v>0</v>
      </c>
      <c r="R193" s="49">
        <f>VLOOKUP($A193,input!$A:$BH,COLUMN(input!AR$2),0)</f>
        <v>3.4906818417079997</v>
      </c>
      <c r="S193" s="53">
        <f>VLOOKUP($A193,input!$A:$BH,COLUMN(input!AV$2),0)</f>
        <v>0</v>
      </c>
      <c r="T193" s="53">
        <f>VLOOKUP($A193,input!$A:$BH,COLUMN(input!AZ$2),0)</f>
        <v>0</v>
      </c>
      <c r="U193" s="62">
        <f>VLOOKUP($A193,input!$A:$BH,COLUMN(input!BD$2),0)</f>
        <v>0</v>
      </c>
      <c r="V193" s="53">
        <f t="shared" si="16"/>
        <v>0</v>
      </c>
      <c r="W193" s="49">
        <f t="shared" si="17"/>
        <v>5.1881871482249995</v>
      </c>
      <c r="X193" s="53">
        <f t="shared" si="18"/>
        <v>0</v>
      </c>
      <c r="Y193" s="53">
        <f t="shared" si="19"/>
        <v>0</v>
      </c>
      <c r="Z193" s="62">
        <f t="shared" si="20"/>
        <v>0</v>
      </c>
    </row>
    <row r="194" spans="1:26" x14ac:dyDescent="0.3">
      <c r="A194" s="27" t="s">
        <v>398</v>
      </c>
      <c r="B194" s="27" t="s">
        <v>1013</v>
      </c>
      <c r="C194" s="27" t="s">
        <v>1254</v>
      </c>
      <c r="D194" s="30" t="s">
        <v>397</v>
      </c>
      <c r="E194" s="67">
        <f>VLOOKUP(C194,'KI Local Authority Dropdown'!$H$21:$I$31,2,0)</f>
        <v>0.1</v>
      </c>
      <c r="F194" s="49">
        <f t="shared" si="15"/>
        <v>172.360609799499</v>
      </c>
      <c r="G194" s="49">
        <f>VLOOKUP($A194,input!$A:$BH,COLUMN(input!C$2),0)</f>
        <v>70.350697798972988</v>
      </c>
      <c r="H194" s="49">
        <f>VLOOKUP($A194,input!$A:$BH,COLUMN(input!G$2),0)</f>
        <v>102.009912000526</v>
      </c>
      <c r="I194" s="49">
        <f>VLOOKUP($A194,input!$A:$BH,COLUMN(input!K$2),0)</f>
        <v>82.425774979390781</v>
      </c>
      <c r="J194" s="49">
        <f>H194*'KI Local Authority Dropdown'!$I$6</f>
        <v>94.359168600486555</v>
      </c>
      <c r="K194" s="31">
        <v>0</v>
      </c>
      <c r="L194" s="53">
        <f>VLOOKUP($A194,input!$A:$BH,COLUMN(input!T$2),0)</f>
        <v>64.910340482340004</v>
      </c>
      <c r="M194" s="49">
        <f>VLOOKUP($A194,input!$A:$BH,COLUMN(input!X$2),0)</f>
        <v>0</v>
      </c>
      <c r="N194" s="53">
        <f>VLOOKUP($A194,input!$A:$BH,COLUMN(input!AB$2),0)</f>
        <v>5.4403573166330004</v>
      </c>
      <c r="O194" s="53">
        <f>VLOOKUP($A194,input!$A:$BH,COLUMN(input!AF$2),0)</f>
        <v>0</v>
      </c>
      <c r="P194" s="62">
        <f>VLOOKUP($A194,input!$A:$BH,COLUMN(input!AJ$2),0)</f>
        <v>0</v>
      </c>
      <c r="Q194" s="53">
        <f>VLOOKUP($A194,input!$A:$BH,COLUMN(input!AN$2),0)</f>
        <v>96.064663679620992</v>
      </c>
      <c r="R194" s="49">
        <f>VLOOKUP($A194,input!$A:$BH,COLUMN(input!AR$2),0)</f>
        <v>0</v>
      </c>
      <c r="S194" s="53">
        <f>VLOOKUP($A194,input!$A:$BH,COLUMN(input!AV$2),0)</f>
        <v>5.9452483209049998</v>
      </c>
      <c r="T194" s="53">
        <f>VLOOKUP($A194,input!$A:$BH,COLUMN(input!AZ$2),0)</f>
        <v>0</v>
      </c>
      <c r="U194" s="62">
        <f>VLOOKUP($A194,input!$A:$BH,COLUMN(input!BD$2),0)</f>
        <v>0</v>
      </c>
      <c r="V194" s="53">
        <f t="shared" si="16"/>
        <v>160.97500416196101</v>
      </c>
      <c r="W194" s="49">
        <f t="shared" si="17"/>
        <v>0</v>
      </c>
      <c r="X194" s="53">
        <f t="shared" si="18"/>
        <v>11.385605637537999</v>
      </c>
      <c r="Y194" s="53">
        <f t="shared" si="19"/>
        <v>0</v>
      </c>
      <c r="Z194" s="62">
        <f t="shared" si="20"/>
        <v>0</v>
      </c>
    </row>
    <row r="195" spans="1:26" x14ac:dyDescent="0.3">
      <c r="A195" s="27" t="s">
        <v>400</v>
      </c>
      <c r="B195" s="27" t="s">
        <v>1014</v>
      </c>
      <c r="C195" s="27" t="s">
        <v>820</v>
      </c>
      <c r="D195" s="30" t="s">
        <v>399</v>
      </c>
      <c r="E195" s="67">
        <f>VLOOKUP(C195,'KI Local Authority Dropdown'!$H$21:$I$31,2,0)</f>
        <v>0.49</v>
      </c>
      <c r="F195" s="49">
        <f t="shared" si="15"/>
        <v>271.15000831408395</v>
      </c>
      <c r="G195" s="49">
        <f>VLOOKUP($A195,input!$A:$BH,COLUMN(input!C$2),0)</f>
        <v>109.43090206351599</v>
      </c>
      <c r="H195" s="49">
        <f>VLOOKUP($A195,input!$A:$BH,COLUMN(input!G$2),0)</f>
        <v>161.71910625056799</v>
      </c>
      <c r="I195" s="49">
        <f>VLOOKUP($A195,input!$A:$BH,COLUMN(input!K$2),0)</f>
        <v>65.120234264565596</v>
      </c>
      <c r="J195" s="49">
        <f>H195*'KI Local Authority Dropdown'!$I$6</f>
        <v>149.59017328177541</v>
      </c>
      <c r="K195" s="31">
        <v>0</v>
      </c>
      <c r="L195" s="53">
        <f>VLOOKUP($A195,input!$A:$BH,COLUMN(input!T$2),0)</f>
        <v>96.085434633104001</v>
      </c>
      <c r="M195" s="49">
        <f>VLOOKUP($A195,input!$A:$BH,COLUMN(input!X$2),0)</f>
        <v>13.345467430412</v>
      </c>
      <c r="N195" s="53">
        <f>VLOOKUP($A195,input!$A:$BH,COLUMN(input!AB$2),0)</f>
        <v>0</v>
      </c>
      <c r="O195" s="53">
        <f>VLOOKUP($A195,input!$A:$BH,COLUMN(input!AF$2),0)</f>
        <v>0</v>
      </c>
      <c r="P195" s="62">
        <f>VLOOKUP($A195,input!$A:$BH,COLUMN(input!AJ$2),0)</f>
        <v>0</v>
      </c>
      <c r="Q195" s="53">
        <f>VLOOKUP($A195,input!$A:$BH,COLUMN(input!AN$2),0)</f>
        <v>136.75218319803</v>
      </c>
      <c r="R195" s="49">
        <f>VLOOKUP($A195,input!$A:$BH,COLUMN(input!AR$2),0)</f>
        <v>24.966923052538</v>
      </c>
      <c r="S195" s="53">
        <f>VLOOKUP($A195,input!$A:$BH,COLUMN(input!AV$2),0)</f>
        <v>0</v>
      </c>
      <c r="T195" s="53">
        <f>VLOOKUP($A195,input!$A:$BH,COLUMN(input!AZ$2),0)</f>
        <v>0</v>
      </c>
      <c r="U195" s="62">
        <f>VLOOKUP($A195,input!$A:$BH,COLUMN(input!BD$2),0)</f>
        <v>0</v>
      </c>
      <c r="V195" s="53">
        <f t="shared" si="16"/>
        <v>232.837617831134</v>
      </c>
      <c r="W195" s="49">
        <f t="shared" si="17"/>
        <v>38.312390482950001</v>
      </c>
      <c r="X195" s="53">
        <f t="shared" si="18"/>
        <v>0</v>
      </c>
      <c r="Y195" s="53">
        <f t="shared" si="19"/>
        <v>0</v>
      </c>
      <c r="Z195" s="62">
        <f t="shared" si="20"/>
        <v>0</v>
      </c>
    </row>
    <row r="196" spans="1:26" x14ac:dyDescent="0.3">
      <c r="A196" s="27" t="s">
        <v>402</v>
      </c>
      <c r="B196" s="27" t="s">
        <v>1015</v>
      </c>
      <c r="C196" s="27" t="s">
        <v>1250</v>
      </c>
      <c r="D196" s="30" t="s">
        <v>401</v>
      </c>
      <c r="E196" s="67">
        <f>VLOOKUP(C196,'KI Local Authority Dropdown'!$H$21:$I$31,2,0)</f>
        <v>0.49</v>
      </c>
      <c r="F196" s="49">
        <f t="shared" si="15"/>
        <v>73.370364724558002</v>
      </c>
      <c r="G196" s="49">
        <f>VLOOKUP($A196,input!$A:$BH,COLUMN(input!C$2),0)</f>
        <v>28.769021449041002</v>
      </c>
      <c r="H196" s="49">
        <f>VLOOKUP($A196,input!$A:$BH,COLUMN(input!G$2),0)</f>
        <v>44.601343275517003</v>
      </c>
      <c r="I196" s="49">
        <f>VLOOKUP($A196,input!$A:$BH,COLUMN(input!K$2),0)</f>
        <v>10.841075194540799</v>
      </c>
      <c r="J196" s="49">
        <f>H196*'KI Local Authority Dropdown'!$I$6</f>
        <v>41.256242529853232</v>
      </c>
      <c r="K196" s="31">
        <v>0</v>
      </c>
      <c r="L196" s="53">
        <f>VLOOKUP($A196,input!$A:$BH,COLUMN(input!T$2),0)</f>
        <v>24.770355402555001</v>
      </c>
      <c r="M196" s="49">
        <f>VLOOKUP($A196,input!$A:$BH,COLUMN(input!X$2),0)</f>
        <v>3.998666046486</v>
      </c>
      <c r="N196" s="53">
        <f>VLOOKUP($A196,input!$A:$BH,COLUMN(input!AB$2),0)</f>
        <v>0</v>
      </c>
      <c r="O196" s="53">
        <f>VLOOKUP($A196,input!$A:$BH,COLUMN(input!AF$2),0)</f>
        <v>0</v>
      </c>
      <c r="P196" s="62">
        <f>VLOOKUP($A196,input!$A:$BH,COLUMN(input!AJ$2),0)</f>
        <v>0</v>
      </c>
      <c r="Q196" s="53">
        <f>VLOOKUP($A196,input!$A:$BH,COLUMN(input!AN$2),0)</f>
        <v>36.580273480152002</v>
      </c>
      <c r="R196" s="49">
        <f>VLOOKUP($A196,input!$A:$BH,COLUMN(input!AR$2),0)</f>
        <v>8.0210697953649994</v>
      </c>
      <c r="S196" s="53">
        <f>VLOOKUP($A196,input!$A:$BH,COLUMN(input!AV$2),0)</f>
        <v>0</v>
      </c>
      <c r="T196" s="53">
        <f>VLOOKUP($A196,input!$A:$BH,COLUMN(input!AZ$2),0)</f>
        <v>0</v>
      </c>
      <c r="U196" s="62">
        <f>VLOOKUP($A196,input!$A:$BH,COLUMN(input!BD$2),0)</f>
        <v>0</v>
      </c>
      <c r="V196" s="53">
        <f t="shared" si="16"/>
        <v>61.350628882706999</v>
      </c>
      <c r="W196" s="49">
        <f t="shared" si="17"/>
        <v>12.019735841850999</v>
      </c>
      <c r="X196" s="53">
        <f t="shared" si="18"/>
        <v>0</v>
      </c>
      <c r="Y196" s="53">
        <f t="shared" si="19"/>
        <v>0</v>
      </c>
      <c r="Z196" s="62">
        <f t="shared" si="20"/>
        <v>0</v>
      </c>
    </row>
    <row r="197" spans="1:26" x14ac:dyDescent="0.3">
      <c r="A197" s="27" t="s">
        <v>404</v>
      </c>
      <c r="B197" s="27" t="s">
        <v>1016</v>
      </c>
      <c r="C197" s="27" t="s">
        <v>806</v>
      </c>
      <c r="D197" s="30" t="s">
        <v>403</v>
      </c>
      <c r="E197" s="67">
        <f>VLOOKUP(C197,'KI Local Authority Dropdown'!$H$21:$I$31,2,0)</f>
        <v>0.4</v>
      </c>
      <c r="F197" s="49">
        <f t="shared" si="15"/>
        <v>3.853520349898</v>
      </c>
      <c r="G197" s="49">
        <f>VLOOKUP($A197,input!$A:$BH,COLUMN(input!C$2),0)</f>
        <v>0.87017941708200008</v>
      </c>
      <c r="H197" s="49">
        <f>VLOOKUP($A197,input!$A:$BH,COLUMN(input!G$2),0)</f>
        <v>2.9833409328160001</v>
      </c>
      <c r="I197" s="49">
        <f>VLOOKUP($A197,input!$A:$BH,COLUMN(input!K$2),0)</f>
        <v>-19.653700387259768</v>
      </c>
      <c r="J197" s="49">
        <f>H197*'KI Local Authority Dropdown'!$I$6</f>
        <v>2.7595903628548002</v>
      </c>
      <c r="K197" s="31">
        <v>0.5</v>
      </c>
      <c r="L197" s="53">
        <f>VLOOKUP($A197,input!$A:$BH,COLUMN(input!T$2),0)</f>
        <v>0</v>
      </c>
      <c r="M197" s="49">
        <f>VLOOKUP($A197,input!$A:$BH,COLUMN(input!X$2),0)</f>
        <v>0.87017941708200008</v>
      </c>
      <c r="N197" s="53">
        <f>VLOOKUP($A197,input!$A:$BH,COLUMN(input!AB$2),0)</f>
        <v>0</v>
      </c>
      <c r="O197" s="53">
        <f>VLOOKUP($A197,input!$A:$BH,COLUMN(input!AF$2),0)</f>
        <v>0</v>
      </c>
      <c r="P197" s="62">
        <f>VLOOKUP($A197,input!$A:$BH,COLUMN(input!AJ$2),0)</f>
        <v>0</v>
      </c>
      <c r="Q197" s="53">
        <f>VLOOKUP($A197,input!$A:$BH,COLUMN(input!AN$2),0)</f>
        <v>0</v>
      </c>
      <c r="R197" s="49">
        <f>VLOOKUP($A197,input!$A:$BH,COLUMN(input!AR$2),0)</f>
        <v>2.9833409328160001</v>
      </c>
      <c r="S197" s="53">
        <f>VLOOKUP($A197,input!$A:$BH,COLUMN(input!AV$2),0)</f>
        <v>0</v>
      </c>
      <c r="T197" s="53">
        <f>VLOOKUP($A197,input!$A:$BH,COLUMN(input!AZ$2),0)</f>
        <v>0</v>
      </c>
      <c r="U197" s="62">
        <f>VLOOKUP($A197,input!$A:$BH,COLUMN(input!BD$2),0)</f>
        <v>0</v>
      </c>
      <c r="V197" s="53">
        <f t="shared" si="16"/>
        <v>0</v>
      </c>
      <c r="W197" s="49">
        <f t="shared" si="17"/>
        <v>3.853520349898</v>
      </c>
      <c r="X197" s="53">
        <f t="shared" si="18"/>
        <v>0</v>
      </c>
      <c r="Y197" s="53">
        <f t="shared" si="19"/>
        <v>0</v>
      </c>
      <c r="Z197" s="62">
        <f t="shared" si="20"/>
        <v>0</v>
      </c>
    </row>
    <row r="198" spans="1:26" x14ac:dyDescent="0.3">
      <c r="A198" s="27" t="s">
        <v>406</v>
      </c>
      <c r="B198" s="27" t="s">
        <v>1017</v>
      </c>
      <c r="C198" s="27" t="s">
        <v>806</v>
      </c>
      <c r="D198" s="30" t="s">
        <v>405</v>
      </c>
      <c r="E198" s="67">
        <f>VLOOKUP(C198,'KI Local Authority Dropdown'!$H$21:$I$31,2,0)</f>
        <v>0.4</v>
      </c>
      <c r="F198" s="49">
        <f t="shared" si="15"/>
        <v>1.9639481879509999</v>
      </c>
      <c r="G198" s="49">
        <f>VLOOKUP($A198,input!$A:$BH,COLUMN(input!C$2),0)</f>
        <v>0.56144276146399996</v>
      </c>
      <c r="H198" s="49">
        <f>VLOOKUP($A198,input!$A:$BH,COLUMN(input!G$2),0)</f>
        <v>1.4025054264870001</v>
      </c>
      <c r="I198" s="49">
        <f>VLOOKUP($A198,input!$A:$BH,COLUMN(input!K$2),0)</f>
        <v>-3.8490071976631919</v>
      </c>
      <c r="J198" s="49">
        <f>H198*'KI Local Authority Dropdown'!$I$6</f>
        <v>1.2973175195004751</v>
      </c>
      <c r="K198" s="31">
        <v>0.5</v>
      </c>
      <c r="L198" s="53">
        <f>VLOOKUP($A198,input!$A:$BH,COLUMN(input!T$2),0)</f>
        <v>0</v>
      </c>
      <c r="M198" s="49">
        <f>VLOOKUP($A198,input!$A:$BH,COLUMN(input!X$2),0)</f>
        <v>0.56144276146399996</v>
      </c>
      <c r="N198" s="53">
        <f>VLOOKUP($A198,input!$A:$BH,COLUMN(input!AB$2),0)</f>
        <v>0</v>
      </c>
      <c r="O198" s="53">
        <f>VLOOKUP($A198,input!$A:$BH,COLUMN(input!AF$2),0)</f>
        <v>0</v>
      </c>
      <c r="P198" s="62">
        <f>VLOOKUP($A198,input!$A:$BH,COLUMN(input!AJ$2),0)</f>
        <v>0</v>
      </c>
      <c r="Q198" s="53">
        <f>VLOOKUP($A198,input!$A:$BH,COLUMN(input!AN$2),0)</f>
        <v>0</v>
      </c>
      <c r="R198" s="49">
        <f>VLOOKUP($A198,input!$A:$BH,COLUMN(input!AR$2),0)</f>
        <v>1.4025054264870001</v>
      </c>
      <c r="S198" s="53">
        <f>VLOOKUP($A198,input!$A:$BH,COLUMN(input!AV$2),0)</f>
        <v>0</v>
      </c>
      <c r="T198" s="53">
        <f>VLOOKUP($A198,input!$A:$BH,COLUMN(input!AZ$2),0)</f>
        <v>0</v>
      </c>
      <c r="U198" s="62">
        <f>VLOOKUP($A198,input!$A:$BH,COLUMN(input!BD$2),0)</f>
        <v>0</v>
      </c>
      <c r="V198" s="53">
        <f t="shared" si="16"/>
        <v>0</v>
      </c>
      <c r="W198" s="49">
        <f t="shared" si="17"/>
        <v>1.9639481879509999</v>
      </c>
      <c r="X198" s="53">
        <f t="shared" si="18"/>
        <v>0</v>
      </c>
      <c r="Y198" s="53">
        <f t="shared" si="19"/>
        <v>0</v>
      </c>
      <c r="Z198" s="62">
        <f t="shared" si="20"/>
        <v>0</v>
      </c>
    </row>
    <row r="199" spans="1:26" x14ac:dyDescent="0.3">
      <c r="A199" s="27" t="s">
        <v>408</v>
      </c>
      <c r="B199" s="27" t="s">
        <v>1018</v>
      </c>
      <c r="C199" s="27" t="s">
        <v>806</v>
      </c>
      <c r="D199" s="30" t="s">
        <v>407</v>
      </c>
      <c r="E199" s="67">
        <f>VLOOKUP(C199,'KI Local Authority Dropdown'!$H$21:$I$31,2,0)</f>
        <v>0.4</v>
      </c>
      <c r="F199" s="49">
        <f t="shared" si="15"/>
        <v>2.452087865323</v>
      </c>
      <c r="G199" s="49">
        <f>VLOOKUP($A199,input!$A:$BH,COLUMN(input!C$2),0)</f>
        <v>0.77878830573000002</v>
      </c>
      <c r="H199" s="49">
        <f>VLOOKUP($A199,input!$A:$BH,COLUMN(input!G$2),0)</f>
        <v>1.673299559593</v>
      </c>
      <c r="I199" s="49">
        <f>VLOOKUP($A199,input!$A:$BH,COLUMN(input!K$2),0)</f>
        <v>-4.8483978754049657</v>
      </c>
      <c r="J199" s="49">
        <f>H199*'KI Local Authority Dropdown'!$I$6</f>
        <v>1.5478020926235252</v>
      </c>
      <c r="K199" s="31">
        <v>0.5</v>
      </c>
      <c r="L199" s="53">
        <f>VLOOKUP($A199,input!$A:$BH,COLUMN(input!T$2),0)</f>
        <v>0</v>
      </c>
      <c r="M199" s="49">
        <f>VLOOKUP($A199,input!$A:$BH,COLUMN(input!X$2),0)</f>
        <v>0.77878830573000002</v>
      </c>
      <c r="N199" s="53">
        <f>VLOOKUP($A199,input!$A:$BH,COLUMN(input!AB$2),0)</f>
        <v>0</v>
      </c>
      <c r="O199" s="53">
        <f>VLOOKUP($A199,input!$A:$BH,COLUMN(input!AF$2),0)</f>
        <v>0</v>
      </c>
      <c r="P199" s="62">
        <f>VLOOKUP($A199,input!$A:$BH,COLUMN(input!AJ$2),0)</f>
        <v>0</v>
      </c>
      <c r="Q199" s="53">
        <f>VLOOKUP($A199,input!$A:$BH,COLUMN(input!AN$2),0)</f>
        <v>0</v>
      </c>
      <c r="R199" s="49">
        <f>VLOOKUP($A199,input!$A:$BH,COLUMN(input!AR$2),0)</f>
        <v>1.673299559593</v>
      </c>
      <c r="S199" s="53">
        <f>VLOOKUP($A199,input!$A:$BH,COLUMN(input!AV$2),0)</f>
        <v>0</v>
      </c>
      <c r="T199" s="53">
        <f>VLOOKUP($A199,input!$A:$BH,COLUMN(input!AZ$2),0)</f>
        <v>0</v>
      </c>
      <c r="U199" s="62">
        <f>VLOOKUP($A199,input!$A:$BH,COLUMN(input!BD$2),0)</f>
        <v>0</v>
      </c>
      <c r="V199" s="53">
        <f t="shared" si="16"/>
        <v>0</v>
      </c>
      <c r="W199" s="49">
        <f t="shared" si="17"/>
        <v>2.452087865323</v>
      </c>
      <c r="X199" s="53">
        <f t="shared" si="18"/>
        <v>0</v>
      </c>
      <c r="Y199" s="53">
        <f t="shared" si="19"/>
        <v>0</v>
      </c>
      <c r="Z199" s="62">
        <f t="shared" si="20"/>
        <v>0</v>
      </c>
    </row>
    <row r="200" spans="1:26" x14ac:dyDescent="0.3">
      <c r="A200" s="27" t="s">
        <v>410</v>
      </c>
      <c r="B200" s="27" t="s">
        <v>1019</v>
      </c>
      <c r="C200" s="27" t="s">
        <v>820</v>
      </c>
      <c r="D200" s="30" t="s">
        <v>409</v>
      </c>
      <c r="E200" s="67">
        <f>VLOOKUP(C200,'KI Local Authority Dropdown'!$H$21:$I$31,2,0)</f>
        <v>0.49</v>
      </c>
      <c r="F200" s="49">
        <f t="shared" ref="F200:F263" si="21">G200+H200</f>
        <v>277.37269391810202</v>
      </c>
      <c r="G200" s="49">
        <f>VLOOKUP($A200,input!$A:$BH,COLUMN(input!C$2),0)</f>
        <v>113.76771094947</v>
      </c>
      <c r="H200" s="49">
        <f>VLOOKUP($A200,input!$A:$BH,COLUMN(input!G$2),0)</f>
        <v>163.60498296863202</v>
      </c>
      <c r="I200" s="49">
        <f>VLOOKUP($A200,input!$A:$BH,COLUMN(input!K$2),0)</f>
        <v>7.5745693574901169</v>
      </c>
      <c r="J200" s="49">
        <f>H200*'KI Local Authority Dropdown'!$I$6</f>
        <v>151.33460924598461</v>
      </c>
      <c r="K200" s="31">
        <v>0</v>
      </c>
      <c r="L200" s="53">
        <f>VLOOKUP($A200,input!$A:$BH,COLUMN(input!T$2),0)</f>
        <v>98.771633720217011</v>
      </c>
      <c r="M200" s="49">
        <f>VLOOKUP($A200,input!$A:$BH,COLUMN(input!X$2),0)</f>
        <v>14.996077229253</v>
      </c>
      <c r="N200" s="53">
        <f>VLOOKUP($A200,input!$A:$BH,COLUMN(input!AB$2),0)</f>
        <v>0</v>
      </c>
      <c r="O200" s="53">
        <f>VLOOKUP($A200,input!$A:$BH,COLUMN(input!AF$2),0)</f>
        <v>0</v>
      </c>
      <c r="P200" s="62">
        <f>VLOOKUP($A200,input!$A:$BH,COLUMN(input!AJ$2),0)</f>
        <v>0</v>
      </c>
      <c r="Q200" s="53">
        <f>VLOOKUP($A200,input!$A:$BH,COLUMN(input!AN$2),0)</f>
        <v>137.04027070019902</v>
      </c>
      <c r="R200" s="49">
        <f>VLOOKUP($A200,input!$A:$BH,COLUMN(input!AR$2),0)</f>
        <v>26.564712268433002</v>
      </c>
      <c r="S200" s="53">
        <f>VLOOKUP($A200,input!$A:$BH,COLUMN(input!AV$2),0)</f>
        <v>0</v>
      </c>
      <c r="T200" s="53">
        <f>VLOOKUP($A200,input!$A:$BH,COLUMN(input!AZ$2),0)</f>
        <v>0</v>
      </c>
      <c r="U200" s="62">
        <f>VLOOKUP($A200,input!$A:$BH,COLUMN(input!BD$2),0)</f>
        <v>0</v>
      </c>
      <c r="V200" s="53">
        <f t="shared" ref="V200:V263" si="22">L200+Q200</f>
        <v>235.81190442041603</v>
      </c>
      <c r="W200" s="49">
        <f t="shared" ref="W200:W263" si="23">M200+R200</f>
        <v>41.560789497686002</v>
      </c>
      <c r="X200" s="53">
        <f t="shared" ref="X200:X263" si="24">N200+S200</f>
        <v>0</v>
      </c>
      <c r="Y200" s="53">
        <f t="shared" ref="Y200:Y263" si="25">O200+T200</f>
        <v>0</v>
      </c>
      <c r="Z200" s="62">
        <f t="shared" ref="Z200:Z263" si="26">P200+U200</f>
        <v>0</v>
      </c>
    </row>
    <row r="201" spans="1:26" x14ac:dyDescent="0.3">
      <c r="A201" s="27" t="s">
        <v>412</v>
      </c>
      <c r="B201" s="27" t="s">
        <v>1020</v>
      </c>
      <c r="C201" s="27" t="s">
        <v>806</v>
      </c>
      <c r="D201" s="30" t="s">
        <v>411</v>
      </c>
      <c r="E201" s="67">
        <f>VLOOKUP(C201,'KI Local Authority Dropdown'!$H$21:$I$31,2,0)</f>
        <v>0.4</v>
      </c>
      <c r="F201" s="49">
        <f t="shared" si="21"/>
        <v>5.2742449636130004</v>
      </c>
      <c r="G201" s="49">
        <f>VLOOKUP($A201,input!$A:$BH,COLUMN(input!C$2),0)</f>
        <v>1.858759408766</v>
      </c>
      <c r="H201" s="49">
        <f>VLOOKUP($A201,input!$A:$BH,COLUMN(input!G$2),0)</f>
        <v>3.4154855548470002</v>
      </c>
      <c r="I201" s="49">
        <f>VLOOKUP($A201,input!$A:$BH,COLUMN(input!K$2),0)</f>
        <v>-7.4760222055781176</v>
      </c>
      <c r="J201" s="49">
        <f>H201*'KI Local Authority Dropdown'!$I$6</f>
        <v>3.1593241382334756</v>
      </c>
      <c r="K201" s="31">
        <v>0.5</v>
      </c>
      <c r="L201" s="53">
        <f>VLOOKUP($A201,input!$A:$BH,COLUMN(input!T$2),0)</f>
        <v>0</v>
      </c>
      <c r="M201" s="49">
        <f>VLOOKUP($A201,input!$A:$BH,COLUMN(input!X$2),0)</f>
        <v>1.858759408766</v>
      </c>
      <c r="N201" s="53">
        <f>VLOOKUP($A201,input!$A:$BH,COLUMN(input!AB$2),0)</f>
        <v>0</v>
      </c>
      <c r="O201" s="53">
        <f>VLOOKUP($A201,input!$A:$BH,COLUMN(input!AF$2),0)</f>
        <v>0</v>
      </c>
      <c r="P201" s="62">
        <f>VLOOKUP($A201,input!$A:$BH,COLUMN(input!AJ$2),0)</f>
        <v>0</v>
      </c>
      <c r="Q201" s="53">
        <f>VLOOKUP($A201,input!$A:$BH,COLUMN(input!AN$2),0)</f>
        <v>0</v>
      </c>
      <c r="R201" s="49">
        <f>VLOOKUP($A201,input!$A:$BH,COLUMN(input!AR$2),0)</f>
        <v>3.4154855548470002</v>
      </c>
      <c r="S201" s="53">
        <f>VLOOKUP($A201,input!$A:$BH,COLUMN(input!AV$2),0)</f>
        <v>0</v>
      </c>
      <c r="T201" s="53">
        <f>VLOOKUP($A201,input!$A:$BH,COLUMN(input!AZ$2),0)</f>
        <v>0</v>
      </c>
      <c r="U201" s="62">
        <f>VLOOKUP($A201,input!$A:$BH,COLUMN(input!BD$2),0)</f>
        <v>0</v>
      </c>
      <c r="V201" s="53">
        <f t="shared" si="22"/>
        <v>0</v>
      </c>
      <c r="W201" s="49">
        <f t="shared" si="23"/>
        <v>5.2742449636130004</v>
      </c>
      <c r="X201" s="53">
        <f t="shared" si="24"/>
        <v>0</v>
      </c>
      <c r="Y201" s="53">
        <f t="shared" si="25"/>
        <v>0</v>
      </c>
      <c r="Z201" s="62">
        <f t="shared" si="26"/>
        <v>0</v>
      </c>
    </row>
    <row r="202" spans="1:26" x14ac:dyDescent="0.3">
      <c r="A202" s="27" t="s">
        <v>414</v>
      </c>
      <c r="B202" s="27" t="s">
        <v>1021</v>
      </c>
      <c r="C202" s="27" t="s">
        <v>1250</v>
      </c>
      <c r="D202" s="30" t="s">
        <v>413</v>
      </c>
      <c r="E202" s="67">
        <f>VLOOKUP(C202,'KI Local Authority Dropdown'!$H$21:$I$31,2,0)</f>
        <v>0.49</v>
      </c>
      <c r="F202" s="49">
        <f t="shared" si="21"/>
        <v>72.156192877875995</v>
      </c>
      <c r="G202" s="49">
        <f>VLOOKUP($A202,input!$A:$BH,COLUMN(input!C$2),0)</f>
        <v>28.031371083614996</v>
      </c>
      <c r="H202" s="49">
        <f>VLOOKUP($A202,input!$A:$BH,COLUMN(input!G$2),0)</f>
        <v>44.124821794261003</v>
      </c>
      <c r="I202" s="49">
        <f>VLOOKUP($A202,input!$A:$BH,COLUMN(input!K$2),0)</f>
        <v>0.43279268851059999</v>
      </c>
      <c r="J202" s="49">
        <f>H202*'KI Local Authority Dropdown'!$I$6</f>
        <v>40.815460159691426</v>
      </c>
      <c r="K202" s="31">
        <v>0</v>
      </c>
      <c r="L202" s="53">
        <f>VLOOKUP($A202,input!$A:$BH,COLUMN(input!T$2),0)</f>
        <v>24.688082561881</v>
      </c>
      <c r="M202" s="49">
        <f>VLOOKUP($A202,input!$A:$BH,COLUMN(input!X$2),0)</f>
        <v>3.3432885217340003</v>
      </c>
      <c r="N202" s="53">
        <f>VLOOKUP($A202,input!$A:$BH,COLUMN(input!AB$2),0)</f>
        <v>0</v>
      </c>
      <c r="O202" s="53">
        <f>VLOOKUP($A202,input!$A:$BH,COLUMN(input!AF$2),0)</f>
        <v>0</v>
      </c>
      <c r="P202" s="62">
        <f>VLOOKUP($A202,input!$A:$BH,COLUMN(input!AJ$2),0)</f>
        <v>0</v>
      </c>
      <c r="Q202" s="53">
        <f>VLOOKUP($A202,input!$A:$BH,COLUMN(input!AN$2),0)</f>
        <v>36.30925342463</v>
      </c>
      <c r="R202" s="49">
        <f>VLOOKUP($A202,input!$A:$BH,COLUMN(input!AR$2),0)</f>
        <v>7.8155683696309994</v>
      </c>
      <c r="S202" s="53">
        <f>VLOOKUP($A202,input!$A:$BH,COLUMN(input!AV$2),0)</f>
        <v>0</v>
      </c>
      <c r="T202" s="53">
        <f>VLOOKUP($A202,input!$A:$BH,COLUMN(input!AZ$2),0)</f>
        <v>0</v>
      </c>
      <c r="U202" s="62">
        <f>VLOOKUP($A202,input!$A:$BH,COLUMN(input!BD$2),0)</f>
        <v>0</v>
      </c>
      <c r="V202" s="53">
        <f t="shared" si="22"/>
        <v>60.997335986511004</v>
      </c>
      <c r="W202" s="49">
        <f t="shared" si="23"/>
        <v>11.158856891365</v>
      </c>
      <c r="X202" s="53">
        <f t="shared" si="24"/>
        <v>0</v>
      </c>
      <c r="Y202" s="53">
        <f t="shared" si="25"/>
        <v>0</v>
      </c>
      <c r="Z202" s="62">
        <f t="shared" si="26"/>
        <v>0</v>
      </c>
    </row>
    <row r="203" spans="1:26" x14ac:dyDescent="0.3">
      <c r="A203" s="27" t="s">
        <v>416</v>
      </c>
      <c r="B203" s="27" t="s">
        <v>1022</v>
      </c>
      <c r="C203" s="27" t="s">
        <v>806</v>
      </c>
      <c r="D203" s="30" t="s">
        <v>415</v>
      </c>
      <c r="E203" s="67">
        <f>VLOOKUP(C203,'KI Local Authority Dropdown'!$H$21:$I$31,2,0)</f>
        <v>0.4</v>
      </c>
      <c r="F203" s="49">
        <f t="shared" si="21"/>
        <v>1.7908888340339999</v>
      </c>
      <c r="G203" s="49">
        <f>VLOOKUP($A203,input!$A:$BH,COLUMN(input!C$2),0)</f>
        <v>0.57586328359100003</v>
      </c>
      <c r="H203" s="49">
        <f>VLOOKUP($A203,input!$A:$BH,COLUMN(input!G$2),0)</f>
        <v>1.2150255504429999</v>
      </c>
      <c r="I203" s="49">
        <f>VLOOKUP($A203,input!$A:$BH,COLUMN(input!K$2),0)</f>
        <v>-3.9885845408369582</v>
      </c>
      <c r="J203" s="49">
        <f>H203*'KI Local Authority Dropdown'!$I$6</f>
        <v>1.123898634159775</v>
      </c>
      <c r="K203" s="31">
        <v>0.5</v>
      </c>
      <c r="L203" s="53">
        <f>VLOOKUP($A203,input!$A:$BH,COLUMN(input!T$2),0)</f>
        <v>0</v>
      </c>
      <c r="M203" s="49">
        <f>VLOOKUP($A203,input!$A:$BH,COLUMN(input!X$2),0)</f>
        <v>0.57586328359100003</v>
      </c>
      <c r="N203" s="53">
        <f>VLOOKUP($A203,input!$A:$BH,COLUMN(input!AB$2),0)</f>
        <v>0</v>
      </c>
      <c r="O203" s="53">
        <f>VLOOKUP($A203,input!$A:$BH,COLUMN(input!AF$2),0)</f>
        <v>0</v>
      </c>
      <c r="P203" s="62">
        <f>VLOOKUP($A203,input!$A:$BH,COLUMN(input!AJ$2),0)</f>
        <v>0</v>
      </c>
      <c r="Q203" s="53">
        <f>VLOOKUP($A203,input!$A:$BH,COLUMN(input!AN$2),0)</f>
        <v>0</v>
      </c>
      <c r="R203" s="49">
        <f>VLOOKUP($A203,input!$A:$BH,COLUMN(input!AR$2),0)</f>
        <v>1.2150255504429999</v>
      </c>
      <c r="S203" s="53">
        <f>VLOOKUP($A203,input!$A:$BH,COLUMN(input!AV$2),0)</f>
        <v>0</v>
      </c>
      <c r="T203" s="53">
        <f>VLOOKUP($A203,input!$A:$BH,COLUMN(input!AZ$2),0)</f>
        <v>0</v>
      </c>
      <c r="U203" s="62">
        <f>VLOOKUP($A203,input!$A:$BH,COLUMN(input!BD$2),0)</f>
        <v>0</v>
      </c>
      <c r="V203" s="53">
        <f t="shared" si="22"/>
        <v>0</v>
      </c>
      <c r="W203" s="49">
        <f t="shared" si="23"/>
        <v>1.7908888340339999</v>
      </c>
      <c r="X203" s="53">
        <f t="shared" si="24"/>
        <v>0</v>
      </c>
      <c r="Y203" s="53">
        <f t="shared" si="25"/>
        <v>0</v>
      </c>
      <c r="Z203" s="62">
        <f t="shared" si="26"/>
        <v>0</v>
      </c>
    </row>
    <row r="204" spans="1:26" x14ac:dyDescent="0.3">
      <c r="A204" s="27" t="s">
        <v>418</v>
      </c>
      <c r="B204" s="27" t="s">
        <v>1023</v>
      </c>
      <c r="C204" s="27" t="s">
        <v>806</v>
      </c>
      <c r="D204" s="30" t="s">
        <v>417</v>
      </c>
      <c r="E204" s="67">
        <f>VLOOKUP(C204,'KI Local Authority Dropdown'!$H$21:$I$31,2,0)</f>
        <v>0.4</v>
      </c>
      <c r="F204" s="49">
        <f t="shared" si="21"/>
        <v>4.0632544229479999</v>
      </c>
      <c r="G204" s="49">
        <f>VLOOKUP($A204,input!$A:$BH,COLUMN(input!C$2),0)</f>
        <v>1.403342933147</v>
      </c>
      <c r="H204" s="49">
        <f>VLOOKUP($A204,input!$A:$BH,COLUMN(input!G$2),0)</f>
        <v>2.6599114898009999</v>
      </c>
      <c r="I204" s="49">
        <f>VLOOKUP($A204,input!$A:$BH,COLUMN(input!K$2),0)</f>
        <v>-10.042598270769716</v>
      </c>
      <c r="J204" s="49">
        <f>H204*'KI Local Authority Dropdown'!$I$6</f>
        <v>2.4604181280659252</v>
      </c>
      <c r="K204" s="31">
        <v>0.5</v>
      </c>
      <c r="L204" s="53">
        <f>VLOOKUP($A204,input!$A:$BH,COLUMN(input!T$2),0)</f>
        <v>0</v>
      </c>
      <c r="M204" s="49">
        <f>VLOOKUP($A204,input!$A:$BH,COLUMN(input!X$2),0)</f>
        <v>1.403342933147</v>
      </c>
      <c r="N204" s="53">
        <f>VLOOKUP($A204,input!$A:$BH,COLUMN(input!AB$2),0)</f>
        <v>0</v>
      </c>
      <c r="O204" s="53">
        <f>VLOOKUP($A204,input!$A:$BH,COLUMN(input!AF$2),0)</f>
        <v>0</v>
      </c>
      <c r="P204" s="62">
        <f>VLOOKUP($A204,input!$A:$BH,COLUMN(input!AJ$2),0)</f>
        <v>0</v>
      </c>
      <c r="Q204" s="53">
        <f>VLOOKUP($A204,input!$A:$BH,COLUMN(input!AN$2),0)</f>
        <v>0</v>
      </c>
      <c r="R204" s="49">
        <f>VLOOKUP($A204,input!$A:$BH,COLUMN(input!AR$2),0)</f>
        <v>2.6599114898009999</v>
      </c>
      <c r="S204" s="53">
        <f>VLOOKUP($A204,input!$A:$BH,COLUMN(input!AV$2),0)</f>
        <v>0</v>
      </c>
      <c r="T204" s="53">
        <f>VLOOKUP($A204,input!$A:$BH,COLUMN(input!AZ$2),0)</f>
        <v>0</v>
      </c>
      <c r="U204" s="62">
        <f>VLOOKUP($A204,input!$A:$BH,COLUMN(input!BD$2),0)</f>
        <v>0</v>
      </c>
      <c r="V204" s="53">
        <f t="shared" si="22"/>
        <v>0</v>
      </c>
      <c r="W204" s="49">
        <f t="shared" si="23"/>
        <v>4.0632544229479999</v>
      </c>
      <c r="X204" s="53">
        <f t="shared" si="24"/>
        <v>0</v>
      </c>
      <c r="Y204" s="53">
        <f t="shared" si="25"/>
        <v>0</v>
      </c>
      <c r="Z204" s="62">
        <f t="shared" si="26"/>
        <v>0</v>
      </c>
    </row>
    <row r="205" spans="1:26" x14ac:dyDescent="0.3">
      <c r="A205" s="27" t="s">
        <v>420</v>
      </c>
      <c r="B205" s="27" t="s">
        <v>1024</v>
      </c>
      <c r="C205" s="27" t="s">
        <v>813</v>
      </c>
      <c r="D205" s="30" t="s">
        <v>419</v>
      </c>
      <c r="E205" s="67">
        <f>VLOOKUP(C205,'KI Local Authority Dropdown'!$H$21:$I$31,2,0)</f>
        <v>0.01</v>
      </c>
      <c r="F205" s="49">
        <f t="shared" si="21"/>
        <v>34.950992933485004</v>
      </c>
      <c r="G205" s="49">
        <f>VLOOKUP($A205,input!$A:$BH,COLUMN(input!C$2),0)</f>
        <v>16.522860822251001</v>
      </c>
      <c r="H205" s="49">
        <f>VLOOKUP($A205,input!$A:$BH,COLUMN(input!G$2),0)</f>
        <v>18.428132111234003</v>
      </c>
      <c r="I205" s="49">
        <f>VLOOKUP($A205,input!$A:$BH,COLUMN(input!K$2),0)</f>
        <v>14.165022456113192</v>
      </c>
      <c r="J205" s="49">
        <f>H205*'KI Local Authority Dropdown'!$I$6</f>
        <v>17.046022202891454</v>
      </c>
      <c r="K205" s="31">
        <v>0</v>
      </c>
      <c r="L205" s="53">
        <f>VLOOKUP($A205,input!$A:$BH,COLUMN(input!T$2),0)</f>
        <v>0</v>
      </c>
      <c r="M205" s="49">
        <f>VLOOKUP($A205,input!$A:$BH,COLUMN(input!X$2),0)</f>
        <v>0</v>
      </c>
      <c r="N205" s="53">
        <f>VLOOKUP($A205,input!$A:$BH,COLUMN(input!AB$2),0)</f>
        <v>16.522860822251001</v>
      </c>
      <c r="O205" s="53">
        <f>VLOOKUP($A205,input!$A:$BH,COLUMN(input!AF$2),0)</f>
        <v>0</v>
      </c>
      <c r="P205" s="62">
        <f>VLOOKUP($A205,input!$A:$BH,COLUMN(input!AJ$2),0)</f>
        <v>0</v>
      </c>
      <c r="Q205" s="53">
        <f>VLOOKUP($A205,input!$A:$BH,COLUMN(input!AN$2),0)</f>
        <v>0</v>
      </c>
      <c r="R205" s="49">
        <f>VLOOKUP($A205,input!$A:$BH,COLUMN(input!AR$2),0)</f>
        <v>0</v>
      </c>
      <c r="S205" s="53">
        <f>VLOOKUP($A205,input!$A:$BH,COLUMN(input!AV$2),0)</f>
        <v>18.428132111234003</v>
      </c>
      <c r="T205" s="53">
        <f>VLOOKUP($A205,input!$A:$BH,COLUMN(input!AZ$2),0)</f>
        <v>0</v>
      </c>
      <c r="U205" s="62">
        <f>VLOOKUP($A205,input!$A:$BH,COLUMN(input!BD$2),0)</f>
        <v>0</v>
      </c>
      <c r="V205" s="53">
        <f t="shared" si="22"/>
        <v>0</v>
      </c>
      <c r="W205" s="49">
        <f t="shared" si="23"/>
        <v>0</v>
      </c>
      <c r="X205" s="53">
        <f t="shared" si="24"/>
        <v>34.950992933485004</v>
      </c>
      <c r="Y205" s="53">
        <f t="shared" si="25"/>
        <v>0</v>
      </c>
      <c r="Z205" s="62">
        <f t="shared" si="26"/>
        <v>0</v>
      </c>
    </row>
    <row r="206" spans="1:26" x14ac:dyDescent="0.3">
      <c r="A206" s="27" t="s">
        <v>422</v>
      </c>
      <c r="B206" s="27" t="s">
        <v>1025</v>
      </c>
      <c r="C206" s="27" t="s">
        <v>1249</v>
      </c>
      <c r="D206" s="30" t="s">
        <v>421</v>
      </c>
      <c r="E206" s="67">
        <f>VLOOKUP(C206,'KI Local Authority Dropdown'!$H$21:$I$31,2,0)</f>
        <v>0.3</v>
      </c>
      <c r="F206" s="49">
        <f t="shared" si="21"/>
        <v>55.500136921189998</v>
      </c>
      <c r="G206" s="49">
        <f>VLOOKUP($A206,input!$A:$BH,COLUMN(input!C$2),0)</f>
        <v>22.589463526762998</v>
      </c>
      <c r="H206" s="49">
        <f>VLOOKUP($A206,input!$A:$BH,COLUMN(input!G$2),0)</f>
        <v>32.910673394427</v>
      </c>
      <c r="I206" s="49">
        <f>VLOOKUP($A206,input!$A:$BH,COLUMN(input!K$2),0)</f>
        <v>7.9063611271249004</v>
      </c>
      <c r="J206" s="49">
        <f>H206*'KI Local Authority Dropdown'!$I$6</f>
        <v>30.442372889844975</v>
      </c>
      <c r="K206" s="31">
        <v>0</v>
      </c>
      <c r="L206" s="53">
        <f>VLOOKUP($A206,input!$A:$BH,COLUMN(input!T$2),0)</f>
        <v>18.301515214538998</v>
      </c>
      <c r="M206" s="49">
        <f>VLOOKUP($A206,input!$A:$BH,COLUMN(input!X$2),0)</f>
        <v>4.2879483122239996</v>
      </c>
      <c r="N206" s="53">
        <f>VLOOKUP($A206,input!$A:$BH,COLUMN(input!AB$2),0)</f>
        <v>0</v>
      </c>
      <c r="O206" s="53">
        <f>VLOOKUP($A206,input!$A:$BH,COLUMN(input!AF$2),0)</f>
        <v>0</v>
      </c>
      <c r="P206" s="62">
        <f>VLOOKUP($A206,input!$A:$BH,COLUMN(input!AJ$2),0)</f>
        <v>0</v>
      </c>
      <c r="Q206" s="53">
        <f>VLOOKUP($A206,input!$A:$BH,COLUMN(input!AN$2),0)</f>
        <v>24.334962646568002</v>
      </c>
      <c r="R206" s="49">
        <f>VLOOKUP($A206,input!$A:$BH,COLUMN(input!AR$2),0)</f>
        <v>8.5757107478589987</v>
      </c>
      <c r="S206" s="53">
        <f>VLOOKUP($A206,input!$A:$BH,COLUMN(input!AV$2),0)</f>
        <v>0</v>
      </c>
      <c r="T206" s="53">
        <f>VLOOKUP($A206,input!$A:$BH,COLUMN(input!AZ$2),0)</f>
        <v>0</v>
      </c>
      <c r="U206" s="62">
        <f>VLOOKUP($A206,input!$A:$BH,COLUMN(input!BD$2),0)</f>
        <v>0</v>
      </c>
      <c r="V206" s="53">
        <f t="shared" si="22"/>
        <v>42.636477861106997</v>
      </c>
      <c r="W206" s="49">
        <f t="shared" si="23"/>
        <v>12.863659060082998</v>
      </c>
      <c r="X206" s="53">
        <f t="shared" si="24"/>
        <v>0</v>
      </c>
      <c r="Y206" s="53">
        <f t="shared" si="25"/>
        <v>0</v>
      </c>
      <c r="Z206" s="62">
        <f t="shared" si="26"/>
        <v>0</v>
      </c>
    </row>
    <row r="207" spans="1:26" x14ac:dyDescent="0.3">
      <c r="A207" s="27" t="s">
        <v>424</v>
      </c>
      <c r="B207" s="27" t="s">
        <v>1026</v>
      </c>
      <c r="C207" s="27" t="s">
        <v>806</v>
      </c>
      <c r="D207" s="30" t="s">
        <v>423</v>
      </c>
      <c r="E207" s="67">
        <f>VLOOKUP(C207,'KI Local Authority Dropdown'!$H$21:$I$31,2,0)</f>
        <v>0.4</v>
      </c>
      <c r="F207" s="49">
        <f t="shared" si="21"/>
        <v>3.0426362923730004</v>
      </c>
      <c r="G207" s="49">
        <f>VLOOKUP($A207,input!$A:$BH,COLUMN(input!C$2),0)</f>
        <v>1.01726634902</v>
      </c>
      <c r="H207" s="49">
        <f>VLOOKUP($A207,input!$A:$BH,COLUMN(input!G$2),0)</f>
        <v>2.0253699433530001</v>
      </c>
      <c r="I207" s="49">
        <f>VLOOKUP($A207,input!$A:$BH,COLUMN(input!K$2),0)</f>
        <v>-4.0965534791452329</v>
      </c>
      <c r="J207" s="49">
        <f>H207*'KI Local Authority Dropdown'!$I$6</f>
        <v>1.8734671976015251</v>
      </c>
      <c r="K207" s="31">
        <v>0.5</v>
      </c>
      <c r="L207" s="53">
        <f>VLOOKUP($A207,input!$A:$BH,COLUMN(input!T$2),0)</f>
        <v>0</v>
      </c>
      <c r="M207" s="49">
        <f>VLOOKUP($A207,input!$A:$BH,COLUMN(input!X$2),0)</f>
        <v>1.01726634902</v>
      </c>
      <c r="N207" s="53">
        <f>VLOOKUP($A207,input!$A:$BH,COLUMN(input!AB$2),0)</f>
        <v>0</v>
      </c>
      <c r="O207" s="53">
        <f>VLOOKUP($A207,input!$A:$BH,COLUMN(input!AF$2),0)</f>
        <v>0</v>
      </c>
      <c r="P207" s="62">
        <f>VLOOKUP($A207,input!$A:$BH,COLUMN(input!AJ$2),0)</f>
        <v>0</v>
      </c>
      <c r="Q207" s="53">
        <f>VLOOKUP($A207,input!$A:$BH,COLUMN(input!AN$2),0)</f>
        <v>0</v>
      </c>
      <c r="R207" s="49">
        <f>VLOOKUP($A207,input!$A:$BH,COLUMN(input!AR$2),0)</f>
        <v>2.0253699433530001</v>
      </c>
      <c r="S207" s="53">
        <f>VLOOKUP($A207,input!$A:$BH,COLUMN(input!AV$2),0)</f>
        <v>0</v>
      </c>
      <c r="T207" s="53">
        <f>VLOOKUP($A207,input!$A:$BH,COLUMN(input!AZ$2),0)</f>
        <v>0</v>
      </c>
      <c r="U207" s="62">
        <f>VLOOKUP($A207,input!$A:$BH,COLUMN(input!BD$2),0)</f>
        <v>0</v>
      </c>
      <c r="V207" s="53">
        <f t="shared" si="22"/>
        <v>0</v>
      </c>
      <c r="W207" s="49">
        <f t="shared" si="23"/>
        <v>3.0426362923730004</v>
      </c>
      <c r="X207" s="53">
        <f t="shared" si="24"/>
        <v>0</v>
      </c>
      <c r="Y207" s="53">
        <f t="shared" si="25"/>
        <v>0</v>
      </c>
      <c r="Z207" s="62">
        <f t="shared" si="26"/>
        <v>0</v>
      </c>
    </row>
    <row r="208" spans="1:26" x14ac:dyDescent="0.3">
      <c r="A208" s="27" t="s">
        <v>426</v>
      </c>
      <c r="B208" s="27" t="s">
        <v>1027</v>
      </c>
      <c r="C208" s="27" t="s">
        <v>806</v>
      </c>
      <c r="D208" s="30" t="s">
        <v>425</v>
      </c>
      <c r="E208" s="67">
        <f>VLOOKUP(C208,'KI Local Authority Dropdown'!$H$21:$I$31,2,0)</f>
        <v>0.4</v>
      </c>
      <c r="F208" s="49">
        <f t="shared" si="21"/>
        <v>2.9991999634760003</v>
      </c>
      <c r="G208" s="49">
        <f>VLOOKUP($A208,input!$A:$BH,COLUMN(input!C$2),0)</f>
        <v>0.91789230999600002</v>
      </c>
      <c r="H208" s="49">
        <f>VLOOKUP($A208,input!$A:$BH,COLUMN(input!G$2),0)</f>
        <v>2.0813076534800001</v>
      </c>
      <c r="I208" s="49">
        <f>VLOOKUP($A208,input!$A:$BH,COLUMN(input!K$2),0)</f>
        <v>-6.6152084576117831</v>
      </c>
      <c r="J208" s="49">
        <f>H208*'KI Local Authority Dropdown'!$I$6</f>
        <v>1.9252095794690003</v>
      </c>
      <c r="K208" s="31">
        <v>0.5</v>
      </c>
      <c r="L208" s="53">
        <f>VLOOKUP($A208,input!$A:$BH,COLUMN(input!T$2),0)</f>
        <v>0</v>
      </c>
      <c r="M208" s="49">
        <f>VLOOKUP($A208,input!$A:$BH,COLUMN(input!X$2),0)</f>
        <v>0.91789230999600002</v>
      </c>
      <c r="N208" s="53">
        <f>VLOOKUP($A208,input!$A:$BH,COLUMN(input!AB$2),0)</f>
        <v>0</v>
      </c>
      <c r="O208" s="53">
        <f>VLOOKUP($A208,input!$A:$BH,COLUMN(input!AF$2),0)</f>
        <v>0</v>
      </c>
      <c r="P208" s="62">
        <f>VLOOKUP($A208,input!$A:$BH,COLUMN(input!AJ$2),0)</f>
        <v>0</v>
      </c>
      <c r="Q208" s="53">
        <f>VLOOKUP($A208,input!$A:$BH,COLUMN(input!AN$2),0)</f>
        <v>0</v>
      </c>
      <c r="R208" s="49">
        <f>VLOOKUP($A208,input!$A:$BH,COLUMN(input!AR$2),0)</f>
        <v>2.0813076534800001</v>
      </c>
      <c r="S208" s="53">
        <f>VLOOKUP($A208,input!$A:$BH,COLUMN(input!AV$2),0)</f>
        <v>0</v>
      </c>
      <c r="T208" s="53">
        <f>VLOOKUP($A208,input!$A:$BH,COLUMN(input!AZ$2),0)</f>
        <v>0</v>
      </c>
      <c r="U208" s="62">
        <f>VLOOKUP($A208,input!$A:$BH,COLUMN(input!BD$2),0)</f>
        <v>0</v>
      </c>
      <c r="V208" s="53">
        <f t="shared" si="22"/>
        <v>0</v>
      </c>
      <c r="W208" s="49">
        <f t="shared" si="23"/>
        <v>2.9991999634760003</v>
      </c>
      <c r="X208" s="53">
        <f t="shared" si="24"/>
        <v>0</v>
      </c>
      <c r="Y208" s="53">
        <f t="shared" si="25"/>
        <v>0</v>
      </c>
      <c r="Z208" s="62">
        <f t="shared" si="26"/>
        <v>0</v>
      </c>
    </row>
    <row r="209" spans="1:26" x14ac:dyDescent="0.3">
      <c r="A209" s="27" t="s">
        <v>428</v>
      </c>
      <c r="B209" s="27" t="s">
        <v>1028</v>
      </c>
      <c r="C209" s="27" t="s">
        <v>806</v>
      </c>
      <c r="D209" s="30" t="s">
        <v>427</v>
      </c>
      <c r="E209" s="67">
        <f>VLOOKUP(C209,'KI Local Authority Dropdown'!$H$21:$I$31,2,0)</f>
        <v>0.4</v>
      </c>
      <c r="F209" s="49">
        <f t="shared" si="21"/>
        <v>2.8058228789140003</v>
      </c>
      <c r="G209" s="49">
        <f>VLOOKUP($A209,input!$A:$BH,COLUMN(input!C$2),0)</f>
        <v>0.84525062160199993</v>
      </c>
      <c r="H209" s="49">
        <f>VLOOKUP($A209,input!$A:$BH,COLUMN(input!G$2),0)</f>
        <v>1.9605722573120001</v>
      </c>
      <c r="I209" s="49">
        <f>VLOOKUP($A209,input!$A:$BH,COLUMN(input!K$2),0)</f>
        <v>-14.9909349391384</v>
      </c>
      <c r="J209" s="49">
        <f>H209*'KI Local Authority Dropdown'!$I$6</f>
        <v>1.8135293380136002</v>
      </c>
      <c r="K209" s="31">
        <v>0.5</v>
      </c>
      <c r="L209" s="53">
        <f>VLOOKUP($A209,input!$A:$BH,COLUMN(input!T$2),0)</f>
        <v>0</v>
      </c>
      <c r="M209" s="49">
        <f>VLOOKUP($A209,input!$A:$BH,COLUMN(input!X$2),0)</f>
        <v>0.84525062160199993</v>
      </c>
      <c r="N209" s="53">
        <f>VLOOKUP($A209,input!$A:$BH,COLUMN(input!AB$2),0)</f>
        <v>0</v>
      </c>
      <c r="O209" s="53">
        <f>VLOOKUP($A209,input!$A:$BH,COLUMN(input!AF$2),0)</f>
        <v>0</v>
      </c>
      <c r="P209" s="62">
        <f>VLOOKUP($A209,input!$A:$BH,COLUMN(input!AJ$2),0)</f>
        <v>0</v>
      </c>
      <c r="Q209" s="53">
        <f>VLOOKUP($A209,input!$A:$BH,COLUMN(input!AN$2),0)</f>
        <v>0</v>
      </c>
      <c r="R209" s="49">
        <f>VLOOKUP($A209,input!$A:$BH,COLUMN(input!AR$2),0)</f>
        <v>1.9605722573120001</v>
      </c>
      <c r="S209" s="53">
        <f>VLOOKUP($A209,input!$A:$BH,COLUMN(input!AV$2),0)</f>
        <v>0</v>
      </c>
      <c r="T209" s="53">
        <f>VLOOKUP($A209,input!$A:$BH,COLUMN(input!AZ$2),0)</f>
        <v>0</v>
      </c>
      <c r="U209" s="62">
        <f>VLOOKUP($A209,input!$A:$BH,COLUMN(input!BD$2),0)</f>
        <v>0</v>
      </c>
      <c r="V209" s="53">
        <f t="shared" si="22"/>
        <v>0</v>
      </c>
      <c r="W209" s="49">
        <f t="shared" si="23"/>
        <v>2.8058228789140003</v>
      </c>
      <c r="X209" s="53">
        <f t="shared" si="24"/>
        <v>0</v>
      </c>
      <c r="Y209" s="53">
        <f t="shared" si="25"/>
        <v>0</v>
      </c>
      <c r="Z209" s="62">
        <f t="shared" si="26"/>
        <v>0</v>
      </c>
    </row>
    <row r="210" spans="1:26" x14ac:dyDescent="0.3">
      <c r="A210" s="27" t="s">
        <v>430</v>
      </c>
      <c r="B210" s="27" t="s">
        <v>1029</v>
      </c>
      <c r="C210" s="27" t="s">
        <v>1250</v>
      </c>
      <c r="D210" s="30" t="s">
        <v>429</v>
      </c>
      <c r="E210" s="67">
        <f>VLOOKUP(C210,'KI Local Authority Dropdown'!$H$21:$I$31,2,0)</f>
        <v>0.49</v>
      </c>
      <c r="F210" s="49">
        <f t="shared" si="21"/>
        <v>69.759385161028007</v>
      </c>
      <c r="G210" s="49">
        <f>VLOOKUP($A210,input!$A:$BH,COLUMN(input!C$2),0)</f>
        <v>27.644535732116999</v>
      </c>
      <c r="H210" s="49">
        <f>VLOOKUP($A210,input!$A:$BH,COLUMN(input!G$2),0)</f>
        <v>42.114849428911</v>
      </c>
      <c r="I210" s="49">
        <f>VLOOKUP($A210,input!$A:$BH,COLUMN(input!K$2),0)</f>
        <v>21.81037034608071</v>
      </c>
      <c r="J210" s="49">
        <f>H210*'KI Local Authority Dropdown'!$I$6</f>
        <v>38.956235721742679</v>
      </c>
      <c r="K210" s="31">
        <v>0</v>
      </c>
      <c r="L210" s="53">
        <f>VLOOKUP($A210,input!$A:$BH,COLUMN(input!T$2),0)</f>
        <v>24.446801954341002</v>
      </c>
      <c r="M210" s="49">
        <f>VLOOKUP($A210,input!$A:$BH,COLUMN(input!X$2),0)</f>
        <v>3.197733777776</v>
      </c>
      <c r="N210" s="53">
        <f>VLOOKUP($A210,input!$A:$BH,COLUMN(input!AB$2),0)</f>
        <v>0</v>
      </c>
      <c r="O210" s="53">
        <f>VLOOKUP($A210,input!$A:$BH,COLUMN(input!AF$2),0)</f>
        <v>0</v>
      </c>
      <c r="P210" s="62">
        <f>VLOOKUP($A210,input!$A:$BH,COLUMN(input!AJ$2),0)</f>
        <v>0</v>
      </c>
      <c r="Q210" s="53">
        <f>VLOOKUP($A210,input!$A:$BH,COLUMN(input!AN$2),0)</f>
        <v>35.988029417824002</v>
      </c>
      <c r="R210" s="49">
        <f>VLOOKUP($A210,input!$A:$BH,COLUMN(input!AR$2),0)</f>
        <v>6.1268200110870001</v>
      </c>
      <c r="S210" s="53">
        <f>VLOOKUP($A210,input!$A:$BH,COLUMN(input!AV$2),0)</f>
        <v>0</v>
      </c>
      <c r="T210" s="53">
        <f>VLOOKUP($A210,input!$A:$BH,COLUMN(input!AZ$2),0)</f>
        <v>0</v>
      </c>
      <c r="U210" s="62">
        <f>VLOOKUP($A210,input!$A:$BH,COLUMN(input!BD$2),0)</f>
        <v>0</v>
      </c>
      <c r="V210" s="53">
        <f t="shared" si="22"/>
        <v>60.434831372165007</v>
      </c>
      <c r="W210" s="49">
        <f t="shared" si="23"/>
        <v>9.3245537888629997</v>
      </c>
      <c r="X210" s="53">
        <f t="shared" si="24"/>
        <v>0</v>
      </c>
      <c r="Y210" s="53">
        <f t="shared" si="25"/>
        <v>0</v>
      </c>
      <c r="Z210" s="62">
        <f t="shared" si="26"/>
        <v>0</v>
      </c>
    </row>
    <row r="211" spans="1:26" x14ac:dyDescent="0.3">
      <c r="A211" s="27" t="s">
        <v>432</v>
      </c>
      <c r="B211" s="27" t="s">
        <v>1030</v>
      </c>
      <c r="C211" s="27" t="s">
        <v>1250</v>
      </c>
      <c r="D211" s="30" t="s">
        <v>431</v>
      </c>
      <c r="E211" s="67">
        <f>VLOOKUP(C211,'KI Local Authority Dropdown'!$H$21:$I$31,2,0)</f>
        <v>0.49</v>
      </c>
      <c r="F211" s="49">
        <f t="shared" si="21"/>
        <v>69.033797917018006</v>
      </c>
      <c r="G211" s="49">
        <f>VLOOKUP($A211,input!$A:$BH,COLUMN(input!C$2),0)</f>
        <v>26.504505517773001</v>
      </c>
      <c r="H211" s="49">
        <f>VLOOKUP($A211,input!$A:$BH,COLUMN(input!G$2),0)</f>
        <v>42.529292399245001</v>
      </c>
      <c r="I211" s="49">
        <f>VLOOKUP($A211,input!$A:$BH,COLUMN(input!K$2),0)</f>
        <v>-27.912368686290552</v>
      </c>
      <c r="J211" s="49">
        <f>H211*'KI Local Authority Dropdown'!$I$6</f>
        <v>39.339595469301628</v>
      </c>
      <c r="K211" s="31">
        <v>0.39624799999999999</v>
      </c>
      <c r="L211" s="53">
        <f>VLOOKUP($A211,input!$A:$BH,COLUMN(input!T$2),0)</f>
        <v>23.101085568920002</v>
      </c>
      <c r="M211" s="49">
        <f>VLOOKUP($A211,input!$A:$BH,COLUMN(input!X$2),0)</f>
        <v>3.4034199488530001</v>
      </c>
      <c r="N211" s="53">
        <f>VLOOKUP($A211,input!$A:$BH,COLUMN(input!AB$2),0)</f>
        <v>0</v>
      </c>
      <c r="O211" s="53">
        <f>VLOOKUP($A211,input!$A:$BH,COLUMN(input!AF$2),0)</f>
        <v>0</v>
      </c>
      <c r="P211" s="62">
        <f>VLOOKUP($A211,input!$A:$BH,COLUMN(input!AJ$2),0)</f>
        <v>0</v>
      </c>
      <c r="Q211" s="53">
        <f>VLOOKUP($A211,input!$A:$BH,COLUMN(input!AN$2),0)</f>
        <v>35.284780250128001</v>
      </c>
      <c r="R211" s="49">
        <f>VLOOKUP($A211,input!$A:$BH,COLUMN(input!AR$2),0)</f>
        <v>7.2445121491170008</v>
      </c>
      <c r="S211" s="53">
        <f>VLOOKUP($A211,input!$A:$BH,COLUMN(input!AV$2),0)</f>
        <v>0</v>
      </c>
      <c r="T211" s="53">
        <f>VLOOKUP($A211,input!$A:$BH,COLUMN(input!AZ$2),0)</f>
        <v>0</v>
      </c>
      <c r="U211" s="62">
        <f>VLOOKUP($A211,input!$A:$BH,COLUMN(input!BD$2),0)</f>
        <v>0</v>
      </c>
      <c r="V211" s="53">
        <f t="shared" si="22"/>
        <v>58.385865819048007</v>
      </c>
      <c r="W211" s="49">
        <f t="shared" si="23"/>
        <v>10.647932097970001</v>
      </c>
      <c r="X211" s="53">
        <f t="shared" si="24"/>
        <v>0</v>
      </c>
      <c r="Y211" s="53">
        <f t="shared" si="25"/>
        <v>0</v>
      </c>
      <c r="Z211" s="62">
        <f t="shared" si="26"/>
        <v>0</v>
      </c>
    </row>
    <row r="212" spans="1:26" x14ac:dyDescent="0.3">
      <c r="A212" s="27" t="s">
        <v>434</v>
      </c>
      <c r="B212" s="27" t="s">
        <v>1031</v>
      </c>
      <c r="C212" s="27" t="s">
        <v>806</v>
      </c>
      <c r="D212" s="30" t="s">
        <v>433</v>
      </c>
      <c r="E212" s="67">
        <f>VLOOKUP(C212,'KI Local Authority Dropdown'!$H$21:$I$31,2,0)</f>
        <v>0.4</v>
      </c>
      <c r="F212" s="49">
        <f t="shared" si="21"/>
        <v>1.45065379699</v>
      </c>
      <c r="G212" s="49">
        <f>VLOOKUP($A212,input!$A:$BH,COLUMN(input!C$2),0)</f>
        <v>0.27353574585599999</v>
      </c>
      <c r="H212" s="49">
        <f>VLOOKUP($A212,input!$A:$BH,COLUMN(input!G$2),0)</f>
        <v>1.177118051134</v>
      </c>
      <c r="I212" s="49">
        <f>VLOOKUP($A212,input!$A:$BH,COLUMN(input!K$2),0)</f>
        <v>-13.4314039819619</v>
      </c>
      <c r="J212" s="49">
        <f>H212*'KI Local Authority Dropdown'!$I$6</f>
        <v>1.0888341972989501</v>
      </c>
      <c r="K212" s="31">
        <v>0.5</v>
      </c>
      <c r="L212" s="53">
        <f>VLOOKUP($A212,input!$A:$BH,COLUMN(input!T$2),0)</f>
        <v>0</v>
      </c>
      <c r="M212" s="49">
        <f>VLOOKUP($A212,input!$A:$BH,COLUMN(input!X$2),0)</f>
        <v>0.27353574585599999</v>
      </c>
      <c r="N212" s="53">
        <f>VLOOKUP($A212,input!$A:$BH,COLUMN(input!AB$2),0)</f>
        <v>0</v>
      </c>
      <c r="O212" s="53">
        <f>VLOOKUP($A212,input!$A:$BH,COLUMN(input!AF$2),0)</f>
        <v>0</v>
      </c>
      <c r="P212" s="62">
        <f>VLOOKUP($A212,input!$A:$BH,COLUMN(input!AJ$2),0)</f>
        <v>0</v>
      </c>
      <c r="Q212" s="53">
        <f>VLOOKUP($A212,input!$A:$BH,COLUMN(input!AN$2),0)</f>
        <v>0</v>
      </c>
      <c r="R212" s="49">
        <f>VLOOKUP($A212,input!$A:$BH,COLUMN(input!AR$2),0)</f>
        <v>1.177118051134</v>
      </c>
      <c r="S212" s="53">
        <f>VLOOKUP($A212,input!$A:$BH,COLUMN(input!AV$2),0)</f>
        <v>0</v>
      </c>
      <c r="T212" s="53">
        <f>VLOOKUP($A212,input!$A:$BH,COLUMN(input!AZ$2),0)</f>
        <v>0</v>
      </c>
      <c r="U212" s="62">
        <f>VLOOKUP($A212,input!$A:$BH,COLUMN(input!BD$2),0)</f>
        <v>0</v>
      </c>
      <c r="V212" s="53">
        <f t="shared" si="22"/>
        <v>0</v>
      </c>
      <c r="W212" s="49">
        <f t="shared" si="23"/>
        <v>1.45065379699</v>
      </c>
      <c r="X212" s="53">
        <f t="shared" si="24"/>
        <v>0</v>
      </c>
      <c r="Y212" s="53">
        <f t="shared" si="25"/>
        <v>0</v>
      </c>
      <c r="Z212" s="62">
        <f t="shared" si="26"/>
        <v>0</v>
      </c>
    </row>
    <row r="213" spans="1:26" x14ac:dyDescent="0.3">
      <c r="A213" s="27" t="s">
        <v>436</v>
      </c>
      <c r="B213" s="27" t="s">
        <v>1032</v>
      </c>
      <c r="C213" s="27" t="s">
        <v>806</v>
      </c>
      <c r="D213" s="30" t="s">
        <v>435</v>
      </c>
      <c r="E213" s="67">
        <f>VLOOKUP(C213,'KI Local Authority Dropdown'!$H$21:$I$31,2,0)</f>
        <v>0.4</v>
      </c>
      <c r="F213" s="49">
        <f t="shared" si="21"/>
        <v>5.4232122896170001</v>
      </c>
      <c r="G213" s="49">
        <f>VLOOKUP($A213,input!$A:$BH,COLUMN(input!C$2),0)</f>
        <v>1.7648605038010001</v>
      </c>
      <c r="H213" s="49">
        <f>VLOOKUP($A213,input!$A:$BH,COLUMN(input!G$2),0)</f>
        <v>3.658351785816</v>
      </c>
      <c r="I213" s="49">
        <f>VLOOKUP($A213,input!$A:$BH,COLUMN(input!K$2),0)</f>
        <v>-22.382629556010812</v>
      </c>
      <c r="J213" s="49">
        <f>H213*'KI Local Authority Dropdown'!$I$6</f>
        <v>3.3839754018798001</v>
      </c>
      <c r="K213" s="31">
        <v>0.5</v>
      </c>
      <c r="L213" s="53">
        <f>VLOOKUP($A213,input!$A:$BH,COLUMN(input!T$2),0)</f>
        <v>0</v>
      </c>
      <c r="M213" s="49">
        <f>VLOOKUP($A213,input!$A:$BH,COLUMN(input!X$2),0)</f>
        <v>1.7648605038010001</v>
      </c>
      <c r="N213" s="53">
        <f>VLOOKUP($A213,input!$A:$BH,COLUMN(input!AB$2),0)</f>
        <v>0</v>
      </c>
      <c r="O213" s="53">
        <f>VLOOKUP($A213,input!$A:$BH,COLUMN(input!AF$2),0)</f>
        <v>0</v>
      </c>
      <c r="P213" s="62">
        <f>VLOOKUP($A213,input!$A:$BH,COLUMN(input!AJ$2),0)</f>
        <v>0</v>
      </c>
      <c r="Q213" s="53">
        <f>VLOOKUP($A213,input!$A:$BH,COLUMN(input!AN$2),0)</f>
        <v>0</v>
      </c>
      <c r="R213" s="49">
        <f>VLOOKUP($A213,input!$A:$BH,COLUMN(input!AR$2),0)</f>
        <v>3.658351785816</v>
      </c>
      <c r="S213" s="53">
        <f>VLOOKUP($A213,input!$A:$BH,COLUMN(input!AV$2),0)</f>
        <v>0</v>
      </c>
      <c r="T213" s="53">
        <f>VLOOKUP($A213,input!$A:$BH,COLUMN(input!AZ$2),0)</f>
        <v>0</v>
      </c>
      <c r="U213" s="62">
        <f>VLOOKUP($A213,input!$A:$BH,COLUMN(input!BD$2),0)</f>
        <v>0</v>
      </c>
      <c r="V213" s="53">
        <f t="shared" si="22"/>
        <v>0</v>
      </c>
      <c r="W213" s="49">
        <f t="shared" si="23"/>
        <v>5.4232122896170001</v>
      </c>
      <c r="X213" s="53">
        <f t="shared" si="24"/>
        <v>0</v>
      </c>
      <c r="Y213" s="53">
        <f t="shared" si="25"/>
        <v>0</v>
      </c>
      <c r="Z213" s="62">
        <f t="shared" si="26"/>
        <v>0</v>
      </c>
    </row>
    <row r="214" spans="1:26" x14ac:dyDescent="0.3">
      <c r="A214" s="27" t="s">
        <v>438</v>
      </c>
      <c r="B214" s="27" t="s">
        <v>1033</v>
      </c>
      <c r="C214" s="27" t="s">
        <v>806</v>
      </c>
      <c r="D214" s="30" t="s">
        <v>437</v>
      </c>
      <c r="E214" s="67">
        <f>VLOOKUP(C214,'KI Local Authority Dropdown'!$H$21:$I$31,2,0)</f>
        <v>0.4</v>
      </c>
      <c r="F214" s="49">
        <f t="shared" si="21"/>
        <v>5.1424711156120004</v>
      </c>
      <c r="G214" s="49">
        <f>VLOOKUP($A214,input!$A:$BH,COLUMN(input!C$2),0)</f>
        <v>1.7766682786200001</v>
      </c>
      <c r="H214" s="49">
        <f>VLOOKUP($A214,input!$A:$BH,COLUMN(input!G$2),0)</f>
        <v>3.3658028369920001</v>
      </c>
      <c r="I214" s="49">
        <f>VLOOKUP($A214,input!$A:$BH,COLUMN(input!K$2),0)</f>
        <v>-10.535446448163723</v>
      </c>
      <c r="J214" s="49">
        <f>H214*'KI Local Authority Dropdown'!$I$6</f>
        <v>3.1133676242176</v>
      </c>
      <c r="K214" s="31">
        <v>0.5</v>
      </c>
      <c r="L214" s="53">
        <f>VLOOKUP($A214,input!$A:$BH,COLUMN(input!T$2),0)</f>
        <v>0</v>
      </c>
      <c r="M214" s="49">
        <f>VLOOKUP($A214,input!$A:$BH,COLUMN(input!X$2),0)</f>
        <v>1.7766682786200001</v>
      </c>
      <c r="N214" s="53">
        <f>VLOOKUP($A214,input!$A:$BH,COLUMN(input!AB$2),0)</f>
        <v>0</v>
      </c>
      <c r="O214" s="53">
        <f>VLOOKUP($A214,input!$A:$BH,COLUMN(input!AF$2),0)</f>
        <v>0</v>
      </c>
      <c r="P214" s="62">
        <f>VLOOKUP($A214,input!$A:$BH,COLUMN(input!AJ$2),0)</f>
        <v>0</v>
      </c>
      <c r="Q214" s="53">
        <f>VLOOKUP($A214,input!$A:$BH,COLUMN(input!AN$2),0)</f>
        <v>0</v>
      </c>
      <c r="R214" s="49">
        <f>VLOOKUP($A214,input!$A:$BH,COLUMN(input!AR$2),0)</f>
        <v>3.3658028369920001</v>
      </c>
      <c r="S214" s="53">
        <f>VLOOKUP($A214,input!$A:$BH,COLUMN(input!AV$2),0)</f>
        <v>0</v>
      </c>
      <c r="T214" s="53">
        <f>VLOOKUP($A214,input!$A:$BH,COLUMN(input!AZ$2),0)</f>
        <v>0</v>
      </c>
      <c r="U214" s="62">
        <f>VLOOKUP($A214,input!$A:$BH,COLUMN(input!BD$2),0)</f>
        <v>0</v>
      </c>
      <c r="V214" s="53">
        <f t="shared" si="22"/>
        <v>0</v>
      </c>
      <c r="W214" s="49">
        <f t="shared" si="23"/>
        <v>5.1424711156120004</v>
      </c>
      <c r="X214" s="53">
        <f t="shared" si="24"/>
        <v>0</v>
      </c>
      <c r="Y214" s="53">
        <f t="shared" si="25"/>
        <v>0</v>
      </c>
      <c r="Z214" s="62">
        <f t="shared" si="26"/>
        <v>0</v>
      </c>
    </row>
    <row r="215" spans="1:26" x14ac:dyDescent="0.3">
      <c r="A215" s="27" t="s">
        <v>440</v>
      </c>
      <c r="B215" s="27" t="s">
        <v>1034</v>
      </c>
      <c r="C215" s="27" t="s">
        <v>820</v>
      </c>
      <c r="D215" s="30" t="s">
        <v>439</v>
      </c>
      <c r="E215" s="67">
        <f>VLOOKUP(C215,'KI Local Authority Dropdown'!$H$21:$I$31,2,0)</f>
        <v>0.49</v>
      </c>
      <c r="F215" s="49">
        <f t="shared" si="21"/>
        <v>140.48841148586999</v>
      </c>
      <c r="G215" s="49">
        <f>VLOOKUP($A215,input!$A:$BH,COLUMN(input!C$2),0)</f>
        <v>57.763289101673003</v>
      </c>
      <c r="H215" s="49">
        <f>VLOOKUP($A215,input!$A:$BH,COLUMN(input!G$2),0)</f>
        <v>82.725122384196993</v>
      </c>
      <c r="I215" s="49">
        <f>VLOOKUP($A215,input!$A:$BH,COLUMN(input!K$2),0)</f>
        <v>8.1700544356232072</v>
      </c>
      <c r="J215" s="49">
        <f>H215*'KI Local Authority Dropdown'!$I$6</f>
        <v>76.520738205382216</v>
      </c>
      <c r="K215" s="31">
        <v>0</v>
      </c>
      <c r="L215" s="53">
        <f>VLOOKUP($A215,input!$A:$BH,COLUMN(input!T$2),0)</f>
        <v>50.907992160949</v>
      </c>
      <c r="M215" s="49">
        <f>VLOOKUP($A215,input!$A:$BH,COLUMN(input!X$2),0)</f>
        <v>6.8552969407240001</v>
      </c>
      <c r="N215" s="53">
        <f>VLOOKUP($A215,input!$A:$BH,COLUMN(input!AB$2),0)</f>
        <v>0</v>
      </c>
      <c r="O215" s="53">
        <f>VLOOKUP($A215,input!$A:$BH,COLUMN(input!AF$2),0)</f>
        <v>0</v>
      </c>
      <c r="P215" s="62">
        <f>VLOOKUP($A215,input!$A:$BH,COLUMN(input!AJ$2),0)</f>
        <v>0</v>
      </c>
      <c r="Q215" s="53">
        <f>VLOOKUP($A215,input!$A:$BH,COLUMN(input!AN$2),0)</f>
        <v>70.157768776674999</v>
      </c>
      <c r="R215" s="49">
        <f>VLOOKUP($A215,input!$A:$BH,COLUMN(input!AR$2),0)</f>
        <v>12.567353607522</v>
      </c>
      <c r="S215" s="53">
        <f>VLOOKUP($A215,input!$A:$BH,COLUMN(input!AV$2),0)</f>
        <v>0</v>
      </c>
      <c r="T215" s="53">
        <f>VLOOKUP($A215,input!$A:$BH,COLUMN(input!AZ$2),0)</f>
        <v>0</v>
      </c>
      <c r="U215" s="62">
        <f>VLOOKUP($A215,input!$A:$BH,COLUMN(input!BD$2),0)</f>
        <v>0</v>
      </c>
      <c r="V215" s="53">
        <f t="shared" si="22"/>
        <v>121.06576093762399</v>
      </c>
      <c r="W215" s="49">
        <f t="shared" si="23"/>
        <v>19.422650548246001</v>
      </c>
      <c r="X215" s="53">
        <f t="shared" si="24"/>
        <v>0</v>
      </c>
      <c r="Y215" s="53">
        <f t="shared" si="25"/>
        <v>0</v>
      </c>
      <c r="Z215" s="62">
        <f t="shared" si="26"/>
        <v>0</v>
      </c>
    </row>
    <row r="216" spans="1:26" x14ac:dyDescent="0.3">
      <c r="A216" s="27" t="s">
        <v>442</v>
      </c>
      <c r="B216" s="27" t="s">
        <v>1035</v>
      </c>
      <c r="C216" s="27" t="s">
        <v>806</v>
      </c>
      <c r="D216" s="30" t="s">
        <v>441</v>
      </c>
      <c r="E216" s="67">
        <f>VLOOKUP(C216,'KI Local Authority Dropdown'!$H$21:$I$31,2,0)</f>
        <v>0.4</v>
      </c>
      <c r="F216" s="49">
        <f t="shared" si="21"/>
        <v>5.2331251647350001</v>
      </c>
      <c r="G216" s="49">
        <f>VLOOKUP($A216,input!$A:$BH,COLUMN(input!C$2),0)</f>
        <v>1.813983746863</v>
      </c>
      <c r="H216" s="49">
        <f>VLOOKUP($A216,input!$A:$BH,COLUMN(input!G$2),0)</f>
        <v>3.4191414178719999</v>
      </c>
      <c r="I216" s="49">
        <f>VLOOKUP($A216,input!$A:$BH,COLUMN(input!K$2),0)</f>
        <v>-9.5869963458914356</v>
      </c>
      <c r="J216" s="49">
        <f>H216*'KI Local Authority Dropdown'!$I$6</f>
        <v>3.1627058115316</v>
      </c>
      <c r="K216" s="31">
        <v>0.5</v>
      </c>
      <c r="L216" s="53">
        <f>VLOOKUP($A216,input!$A:$BH,COLUMN(input!T$2),0)</f>
        <v>0</v>
      </c>
      <c r="M216" s="49">
        <f>VLOOKUP($A216,input!$A:$BH,COLUMN(input!X$2),0)</f>
        <v>1.813983746863</v>
      </c>
      <c r="N216" s="53">
        <f>VLOOKUP($A216,input!$A:$BH,COLUMN(input!AB$2),0)</f>
        <v>0</v>
      </c>
      <c r="O216" s="53">
        <f>VLOOKUP($A216,input!$A:$BH,COLUMN(input!AF$2),0)</f>
        <v>0</v>
      </c>
      <c r="P216" s="62">
        <f>VLOOKUP($A216,input!$A:$BH,COLUMN(input!AJ$2),0)</f>
        <v>0</v>
      </c>
      <c r="Q216" s="53">
        <f>VLOOKUP($A216,input!$A:$BH,COLUMN(input!AN$2),0)</f>
        <v>0</v>
      </c>
      <c r="R216" s="49">
        <f>VLOOKUP($A216,input!$A:$BH,COLUMN(input!AR$2),0)</f>
        <v>3.4191414178719999</v>
      </c>
      <c r="S216" s="53">
        <f>VLOOKUP($A216,input!$A:$BH,COLUMN(input!AV$2),0)</f>
        <v>0</v>
      </c>
      <c r="T216" s="53">
        <f>VLOOKUP($A216,input!$A:$BH,COLUMN(input!AZ$2),0)</f>
        <v>0</v>
      </c>
      <c r="U216" s="62">
        <f>VLOOKUP($A216,input!$A:$BH,COLUMN(input!BD$2),0)</f>
        <v>0</v>
      </c>
      <c r="V216" s="53">
        <f t="shared" si="22"/>
        <v>0</v>
      </c>
      <c r="W216" s="49">
        <f t="shared" si="23"/>
        <v>5.2331251647350001</v>
      </c>
      <c r="X216" s="53">
        <f t="shared" si="24"/>
        <v>0</v>
      </c>
      <c r="Y216" s="53">
        <f t="shared" si="25"/>
        <v>0</v>
      </c>
      <c r="Z216" s="62">
        <f t="shared" si="26"/>
        <v>0</v>
      </c>
    </row>
    <row r="217" spans="1:26" x14ac:dyDescent="0.3">
      <c r="A217" s="27" t="s">
        <v>444</v>
      </c>
      <c r="B217" s="27" t="s">
        <v>1036</v>
      </c>
      <c r="C217" s="27" t="s">
        <v>1249</v>
      </c>
      <c r="D217" s="30" t="s">
        <v>443</v>
      </c>
      <c r="E217" s="67">
        <f>VLOOKUP(C217,'KI Local Authority Dropdown'!$H$21:$I$31,2,0)</f>
        <v>0.3</v>
      </c>
      <c r="F217" s="49">
        <f t="shared" si="21"/>
        <v>172.67713171282901</v>
      </c>
      <c r="G217" s="49">
        <f>VLOOKUP($A217,input!$A:$BH,COLUMN(input!C$2),0)</f>
        <v>70.661153775770003</v>
      </c>
      <c r="H217" s="49">
        <f>VLOOKUP($A217,input!$A:$BH,COLUMN(input!G$2),0)</f>
        <v>102.01597793705901</v>
      </c>
      <c r="I217" s="49">
        <f>VLOOKUP($A217,input!$A:$BH,COLUMN(input!K$2),0)</f>
        <v>71.178799145232347</v>
      </c>
      <c r="J217" s="49">
        <f>H217*'KI Local Authority Dropdown'!$I$6</f>
        <v>94.36477959177958</v>
      </c>
      <c r="K217" s="31">
        <v>0</v>
      </c>
      <c r="L217" s="53">
        <f>VLOOKUP($A217,input!$A:$BH,COLUMN(input!T$2),0)</f>
        <v>58.100843729308004</v>
      </c>
      <c r="M217" s="49">
        <f>VLOOKUP($A217,input!$A:$BH,COLUMN(input!X$2),0)</f>
        <v>12.560310046462</v>
      </c>
      <c r="N217" s="53">
        <f>VLOOKUP($A217,input!$A:$BH,COLUMN(input!AB$2),0)</f>
        <v>0</v>
      </c>
      <c r="O217" s="53">
        <f>VLOOKUP($A217,input!$A:$BH,COLUMN(input!AF$2),0)</f>
        <v>0</v>
      </c>
      <c r="P217" s="62">
        <f>VLOOKUP($A217,input!$A:$BH,COLUMN(input!AJ$2),0)</f>
        <v>0</v>
      </c>
      <c r="Q217" s="53">
        <f>VLOOKUP($A217,input!$A:$BH,COLUMN(input!AN$2),0)</f>
        <v>79.983098590240004</v>
      </c>
      <c r="R217" s="49">
        <f>VLOOKUP($A217,input!$A:$BH,COLUMN(input!AR$2),0)</f>
        <v>22.032879346818998</v>
      </c>
      <c r="S217" s="53">
        <f>VLOOKUP($A217,input!$A:$BH,COLUMN(input!AV$2),0)</f>
        <v>0</v>
      </c>
      <c r="T217" s="53">
        <f>VLOOKUP($A217,input!$A:$BH,COLUMN(input!AZ$2),0)</f>
        <v>0</v>
      </c>
      <c r="U217" s="62">
        <f>VLOOKUP($A217,input!$A:$BH,COLUMN(input!BD$2),0)</f>
        <v>0</v>
      </c>
      <c r="V217" s="53">
        <f t="shared" si="22"/>
        <v>138.08394231954802</v>
      </c>
      <c r="W217" s="49">
        <f t="shared" si="23"/>
        <v>34.593189393280994</v>
      </c>
      <c r="X217" s="53">
        <f t="shared" si="24"/>
        <v>0</v>
      </c>
      <c r="Y217" s="53">
        <f t="shared" si="25"/>
        <v>0</v>
      </c>
      <c r="Z217" s="62">
        <f t="shared" si="26"/>
        <v>0</v>
      </c>
    </row>
    <row r="218" spans="1:26" x14ac:dyDescent="0.3">
      <c r="A218" s="27" t="s">
        <v>446</v>
      </c>
      <c r="B218" s="27" t="s">
        <v>1037</v>
      </c>
      <c r="C218" s="27" t="s">
        <v>1254</v>
      </c>
      <c r="D218" s="30" t="s">
        <v>445</v>
      </c>
      <c r="E218" s="67">
        <f>VLOOKUP(C218,'KI Local Authority Dropdown'!$H$21:$I$31,2,0)</f>
        <v>0.1</v>
      </c>
      <c r="F218" s="49">
        <f t="shared" si="21"/>
        <v>250.38157613395799</v>
      </c>
      <c r="G218" s="49">
        <f>VLOOKUP($A218,input!$A:$BH,COLUMN(input!C$2),0)</f>
        <v>108.511183197856</v>
      </c>
      <c r="H218" s="49">
        <f>VLOOKUP($A218,input!$A:$BH,COLUMN(input!G$2),0)</f>
        <v>141.87039293610201</v>
      </c>
      <c r="I218" s="49">
        <f>VLOOKUP($A218,input!$A:$BH,COLUMN(input!K$2),0)</f>
        <v>115.68546789459779</v>
      </c>
      <c r="J218" s="49">
        <f>H218*'KI Local Authority Dropdown'!$I$6</f>
        <v>131.23011346589436</v>
      </c>
      <c r="K218" s="31">
        <v>0</v>
      </c>
      <c r="L218" s="53">
        <f>VLOOKUP($A218,input!$A:$BH,COLUMN(input!T$2),0)</f>
        <v>101.695660331204</v>
      </c>
      <c r="M218" s="49">
        <f>VLOOKUP($A218,input!$A:$BH,COLUMN(input!X$2),0)</f>
        <v>0</v>
      </c>
      <c r="N218" s="53">
        <f>VLOOKUP($A218,input!$A:$BH,COLUMN(input!AB$2),0)</f>
        <v>6.8155228666519996</v>
      </c>
      <c r="O218" s="53">
        <f>VLOOKUP($A218,input!$A:$BH,COLUMN(input!AF$2),0)</f>
        <v>0</v>
      </c>
      <c r="P218" s="62">
        <f>VLOOKUP($A218,input!$A:$BH,COLUMN(input!AJ$2),0)</f>
        <v>0</v>
      </c>
      <c r="Q218" s="53">
        <f>VLOOKUP($A218,input!$A:$BH,COLUMN(input!AN$2),0)</f>
        <v>134.65491327499802</v>
      </c>
      <c r="R218" s="49">
        <f>VLOOKUP($A218,input!$A:$BH,COLUMN(input!AR$2),0)</f>
        <v>0</v>
      </c>
      <c r="S218" s="53">
        <f>VLOOKUP($A218,input!$A:$BH,COLUMN(input!AV$2),0)</f>
        <v>7.2154796611040002</v>
      </c>
      <c r="T218" s="53">
        <f>VLOOKUP($A218,input!$A:$BH,COLUMN(input!AZ$2),0)</f>
        <v>0</v>
      </c>
      <c r="U218" s="62">
        <f>VLOOKUP($A218,input!$A:$BH,COLUMN(input!BD$2),0)</f>
        <v>0</v>
      </c>
      <c r="V218" s="53">
        <f t="shared" si="22"/>
        <v>236.35057360620203</v>
      </c>
      <c r="W218" s="49">
        <f t="shared" si="23"/>
        <v>0</v>
      </c>
      <c r="X218" s="53">
        <f t="shared" si="24"/>
        <v>14.031002527756</v>
      </c>
      <c r="Y218" s="53">
        <f t="shared" si="25"/>
        <v>0</v>
      </c>
      <c r="Z218" s="62">
        <f t="shared" si="26"/>
        <v>0</v>
      </c>
    </row>
    <row r="219" spans="1:26" x14ac:dyDescent="0.3">
      <c r="A219" s="27" t="s">
        <v>448</v>
      </c>
      <c r="B219" s="27" t="s">
        <v>1038</v>
      </c>
      <c r="C219" s="27" t="s">
        <v>806</v>
      </c>
      <c r="D219" s="30" t="s">
        <v>447</v>
      </c>
      <c r="E219" s="67">
        <f>VLOOKUP(C219,'KI Local Authority Dropdown'!$H$21:$I$31,2,0)</f>
        <v>0.4</v>
      </c>
      <c r="F219" s="49">
        <f t="shared" si="21"/>
        <v>4.1834108638379996</v>
      </c>
      <c r="G219" s="49">
        <f>VLOOKUP($A219,input!$A:$BH,COLUMN(input!C$2),0)</f>
        <v>1.446332425941</v>
      </c>
      <c r="H219" s="49">
        <f>VLOOKUP($A219,input!$A:$BH,COLUMN(input!G$2),0)</f>
        <v>2.7370784378969999</v>
      </c>
      <c r="I219" s="49">
        <f>VLOOKUP($A219,input!$A:$BH,COLUMN(input!K$2),0)</f>
        <v>-10.355198713649258</v>
      </c>
      <c r="J219" s="49">
        <f>H219*'KI Local Authority Dropdown'!$I$6</f>
        <v>2.5317975550547249</v>
      </c>
      <c r="K219" s="31">
        <v>0.5</v>
      </c>
      <c r="L219" s="53">
        <f>VLOOKUP($A219,input!$A:$BH,COLUMN(input!T$2),0)</f>
        <v>0</v>
      </c>
      <c r="M219" s="49">
        <f>VLOOKUP($A219,input!$A:$BH,COLUMN(input!X$2),0)</f>
        <v>1.446332425941</v>
      </c>
      <c r="N219" s="53">
        <f>VLOOKUP($A219,input!$A:$BH,COLUMN(input!AB$2),0)</f>
        <v>0</v>
      </c>
      <c r="O219" s="53">
        <f>VLOOKUP($A219,input!$A:$BH,COLUMN(input!AF$2),0)</f>
        <v>0</v>
      </c>
      <c r="P219" s="62">
        <f>VLOOKUP($A219,input!$A:$BH,COLUMN(input!AJ$2),0)</f>
        <v>0</v>
      </c>
      <c r="Q219" s="53">
        <f>VLOOKUP($A219,input!$A:$BH,COLUMN(input!AN$2),0)</f>
        <v>0</v>
      </c>
      <c r="R219" s="49">
        <f>VLOOKUP($A219,input!$A:$BH,COLUMN(input!AR$2),0)</f>
        <v>2.7370784378969999</v>
      </c>
      <c r="S219" s="53">
        <f>VLOOKUP($A219,input!$A:$BH,COLUMN(input!AV$2),0)</f>
        <v>0</v>
      </c>
      <c r="T219" s="53">
        <f>VLOOKUP($A219,input!$A:$BH,COLUMN(input!AZ$2),0)</f>
        <v>0</v>
      </c>
      <c r="U219" s="62">
        <f>VLOOKUP($A219,input!$A:$BH,COLUMN(input!BD$2),0)</f>
        <v>0</v>
      </c>
      <c r="V219" s="53">
        <f t="shared" si="22"/>
        <v>0</v>
      </c>
      <c r="W219" s="49">
        <f t="shared" si="23"/>
        <v>4.1834108638379996</v>
      </c>
      <c r="X219" s="53">
        <f t="shared" si="24"/>
        <v>0</v>
      </c>
      <c r="Y219" s="53">
        <f t="shared" si="25"/>
        <v>0</v>
      </c>
      <c r="Z219" s="62">
        <f t="shared" si="26"/>
        <v>0</v>
      </c>
    </row>
    <row r="220" spans="1:26" x14ac:dyDescent="0.3">
      <c r="A220" s="27" t="s">
        <v>450</v>
      </c>
      <c r="B220" s="27" t="s">
        <v>1039</v>
      </c>
      <c r="C220" s="27" t="s">
        <v>806</v>
      </c>
      <c r="D220" s="30" t="s">
        <v>449</v>
      </c>
      <c r="E220" s="67">
        <f>VLOOKUP(C220,'KI Local Authority Dropdown'!$H$21:$I$31,2,0)</f>
        <v>0.4</v>
      </c>
      <c r="F220" s="49">
        <f t="shared" si="21"/>
        <v>2.2534006174829999</v>
      </c>
      <c r="G220" s="49">
        <f>VLOOKUP($A220,input!$A:$BH,COLUMN(input!C$2),0)</f>
        <v>0.73481298094399994</v>
      </c>
      <c r="H220" s="49">
        <f>VLOOKUP($A220,input!$A:$BH,COLUMN(input!G$2),0)</f>
        <v>1.5185876365390001</v>
      </c>
      <c r="I220" s="49">
        <f>VLOOKUP($A220,input!$A:$BH,COLUMN(input!K$2),0)</f>
        <v>-4.369059825876259</v>
      </c>
      <c r="J220" s="49">
        <f>H220*'KI Local Authority Dropdown'!$I$6</f>
        <v>1.4046935637985751</v>
      </c>
      <c r="K220" s="31">
        <v>0.5</v>
      </c>
      <c r="L220" s="53">
        <f>VLOOKUP($A220,input!$A:$BH,COLUMN(input!T$2),0)</f>
        <v>0</v>
      </c>
      <c r="M220" s="49">
        <f>VLOOKUP($A220,input!$A:$BH,COLUMN(input!X$2),0)</f>
        <v>0.73481298094399994</v>
      </c>
      <c r="N220" s="53">
        <f>VLOOKUP($A220,input!$A:$BH,COLUMN(input!AB$2),0)</f>
        <v>0</v>
      </c>
      <c r="O220" s="53">
        <f>VLOOKUP($A220,input!$A:$BH,COLUMN(input!AF$2),0)</f>
        <v>0</v>
      </c>
      <c r="P220" s="62">
        <f>VLOOKUP($A220,input!$A:$BH,COLUMN(input!AJ$2),0)</f>
        <v>0</v>
      </c>
      <c r="Q220" s="53">
        <f>VLOOKUP($A220,input!$A:$BH,COLUMN(input!AN$2),0)</f>
        <v>0</v>
      </c>
      <c r="R220" s="49">
        <f>VLOOKUP($A220,input!$A:$BH,COLUMN(input!AR$2),0)</f>
        <v>1.5185876365390001</v>
      </c>
      <c r="S220" s="53">
        <f>VLOOKUP($A220,input!$A:$BH,COLUMN(input!AV$2),0)</f>
        <v>0</v>
      </c>
      <c r="T220" s="53">
        <f>VLOOKUP($A220,input!$A:$BH,COLUMN(input!AZ$2),0)</f>
        <v>0</v>
      </c>
      <c r="U220" s="62">
        <f>VLOOKUP($A220,input!$A:$BH,COLUMN(input!BD$2),0)</f>
        <v>0</v>
      </c>
      <c r="V220" s="53">
        <f t="shared" si="22"/>
        <v>0</v>
      </c>
      <c r="W220" s="49">
        <f t="shared" si="23"/>
        <v>2.2534006174829999</v>
      </c>
      <c r="X220" s="53">
        <f t="shared" si="24"/>
        <v>0</v>
      </c>
      <c r="Y220" s="53">
        <f t="shared" si="25"/>
        <v>0</v>
      </c>
      <c r="Z220" s="62">
        <f t="shared" si="26"/>
        <v>0</v>
      </c>
    </row>
    <row r="221" spans="1:26" x14ac:dyDescent="0.3">
      <c r="A221" s="27" t="s">
        <v>452</v>
      </c>
      <c r="B221" s="27" t="s">
        <v>1040</v>
      </c>
      <c r="C221" s="27" t="s">
        <v>806</v>
      </c>
      <c r="D221" s="30" t="s">
        <v>451</v>
      </c>
      <c r="E221" s="67">
        <f>VLOOKUP(C221,'KI Local Authority Dropdown'!$H$21:$I$31,2,0)</f>
        <v>0.4</v>
      </c>
      <c r="F221" s="49">
        <f t="shared" si="21"/>
        <v>3.8592118150350005</v>
      </c>
      <c r="G221" s="49">
        <f>VLOOKUP($A221,input!$A:$BH,COLUMN(input!C$2),0)</f>
        <v>1.294946472578</v>
      </c>
      <c r="H221" s="49">
        <f>VLOOKUP($A221,input!$A:$BH,COLUMN(input!G$2),0)</f>
        <v>2.5642653424570003</v>
      </c>
      <c r="I221" s="49">
        <f>VLOOKUP($A221,input!$A:$BH,COLUMN(input!K$2),0)</f>
        <v>-3.0070667766061998</v>
      </c>
      <c r="J221" s="49">
        <f>H221*'KI Local Authority Dropdown'!$I$6</f>
        <v>2.3719454417727253</v>
      </c>
      <c r="K221" s="31">
        <v>0.5</v>
      </c>
      <c r="L221" s="53">
        <f>VLOOKUP($A221,input!$A:$BH,COLUMN(input!T$2),0)</f>
        <v>0</v>
      </c>
      <c r="M221" s="49">
        <f>VLOOKUP($A221,input!$A:$BH,COLUMN(input!X$2),0)</f>
        <v>1.294946472578</v>
      </c>
      <c r="N221" s="53">
        <f>VLOOKUP($A221,input!$A:$BH,COLUMN(input!AB$2),0)</f>
        <v>0</v>
      </c>
      <c r="O221" s="53">
        <f>VLOOKUP($A221,input!$A:$BH,COLUMN(input!AF$2),0)</f>
        <v>0</v>
      </c>
      <c r="P221" s="62">
        <f>VLOOKUP($A221,input!$A:$BH,COLUMN(input!AJ$2),0)</f>
        <v>0</v>
      </c>
      <c r="Q221" s="53">
        <f>VLOOKUP($A221,input!$A:$BH,COLUMN(input!AN$2),0)</f>
        <v>0</v>
      </c>
      <c r="R221" s="49">
        <f>VLOOKUP($A221,input!$A:$BH,COLUMN(input!AR$2),0)</f>
        <v>2.5642653424570003</v>
      </c>
      <c r="S221" s="53">
        <f>VLOOKUP($A221,input!$A:$BH,COLUMN(input!AV$2),0)</f>
        <v>0</v>
      </c>
      <c r="T221" s="53">
        <f>VLOOKUP($A221,input!$A:$BH,COLUMN(input!AZ$2),0)</f>
        <v>0</v>
      </c>
      <c r="U221" s="62">
        <f>VLOOKUP($A221,input!$A:$BH,COLUMN(input!BD$2),0)</f>
        <v>0</v>
      </c>
      <c r="V221" s="53">
        <f t="shared" si="22"/>
        <v>0</v>
      </c>
      <c r="W221" s="49">
        <f t="shared" si="23"/>
        <v>3.8592118150350005</v>
      </c>
      <c r="X221" s="53">
        <f t="shared" si="24"/>
        <v>0</v>
      </c>
      <c r="Y221" s="53">
        <f t="shared" si="25"/>
        <v>0</v>
      </c>
      <c r="Z221" s="62">
        <f t="shared" si="26"/>
        <v>0</v>
      </c>
    </row>
    <row r="222" spans="1:26" x14ac:dyDescent="0.3">
      <c r="A222" s="27" t="s">
        <v>454</v>
      </c>
      <c r="B222" s="27" t="s">
        <v>1041</v>
      </c>
      <c r="C222" s="27" t="s">
        <v>1250</v>
      </c>
      <c r="D222" s="30" t="s">
        <v>453</v>
      </c>
      <c r="E222" s="67">
        <f>VLOOKUP(C222,'KI Local Authority Dropdown'!$H$21:$I$31,2,0)</f>
        <v>0.49</v>
      </c>
      <c r="F222" s="49">
        <f t="shared" si="21"/>
        <v>60.626681415871005</v>
      </c>
      <c r="G222" s="49">
        <f>VLOOKUP($A222,input!$A:$BH,COLUMN(input!C$2),0)</f>
        <v>24.264905166744999</v>
      </c>
      <c r="H222" s="49">
        <f>VLOOKUP($A222,input!$A:$BH,COLUMN(input!G$2),0)</f>
        <v>36.361776249126002</v>
      </c>
      <c r="I222" s="49">
        <f>VLOOKUP($A222,input!$A:$BH,COLUMN(input!K$2),0)</f>
        <v>3.5624825882415001</v>
      </c>
      <c r="J222" s="49">
        <f>H222*'KI Local Authority Dropdown'!$I$6</f>
        <v>33.634643030441552</v>
      </c>
      <c r="K222" s="31">
        <v>0</v>
      </c>
      <c r="L222" s="53">
        <f>VLOOKUP($A222,input!$A:$BH,COLUMN(input!T$2),0)</f>
        <v>21.482915875335998</v>
      </c>
      <c r="M222" s="49">
        <f>VLOOKUP($A222,input!$A:$BH,COLUMN(input!X$2),0)</f>
        <v>2.7819892914089999</v>
      </c>
      <c r="N222" s="53">
        <f>VLOOKUP($A222,input!$A:$BH,COLUMN(input!AB$2),0)</f>
        <v>0</v>
      </c>
      <c r="O222" s="53">
        <f>VLOOKUP($A222,input!$A:$BH,COLUMN(input!AF$2),0)</f>
        <v>0</v>
      </c>
      <c r="P222" s="62">
        <f>VLOOKUP($A222,input!$A:$BH,COLUMN(input!AJ$2),0)</f>
        <v>0</v>
      </c>
      <c r="Q222" s="53">
        <f>VLOOKUP($A222,input!$A:$BH,COLUMN(input!AN$2),0)</f>
        <v>30.839544206589</v>
      </c>
      <c r="R222" s="49">
        <f>VLOOKUP($A222,input!$A:$BH,COLUMN(input!AR$2),0)</f>
        <v>5.5222320425370004</v>
      </c>
      <c r="S222" s="53">
        <f>VLOOKUP($A222,input!$A:$BH,COLUMN(input!AV$2),0)</f>
        <v>0</v>
      </c>
      <c r="T222" s="53">
        <f>VLOOKUP($A222,input!$A:$BH,COLUMN(input!AZ$2),0)</f>
        <v>0</v>
      </c>
      <c r="U222" s="62">
        <f>VLOOKUP($A222,input!$A:$BH,COLUMN(input!BD$2),0)</f>
        <v>0</v>
      </c>
      <c r="V222" s="53">
        <f t="shared" si="22"/>
        <v>52.322460081925001</v>
      </c>
      <c r="W222" s="49">
        <f t="shared" si="23"/>
        <v>8.3042213339459998</v>
      </c>
      <c r="X222" s="53">
        <f t="shared" si="24"/>
        <v>0</v>
      </c>
      <c r="Y222" s="53">
        <f t="shared" si="25"/>
        <v>0</v>
      </c>
      <c r="Z222" s="62">
        <f t="shared" si="26"/>
        <v>0</v>
      </c>
    </row>
    <row r="223" spans="1:26" x14ac:dyDescent="0.3">
      <c r="A223" s="27" t="s">
        <v>456</v>
      </c>
      <c r="B223" s="27" t="s">
        <v>1042</v>
      </c>
      <c r="C223" s="27" t="s">
        <v>806</v>
      </c>
      <c r="D223" s="30" t="s">
        <v>455</v>
      </c>
      <c r="E223" s="67">
        <f>VLOOKUP(C223,'KI Local Authority Dropdown'!$H$21:$I$31,2,0)</f>
        <v>0.4</v>
      </c>
      <c r="F223" s="49">
        <f t="shared" si="21"/>
        <v>3.316025856774</v>
      </c>
      <c r="G223" s="49">
        <f>VLOOKUP($A223,input!$A:$BH,COLUMN(input!C$2),0)</f>
        <v>0.82127996586399998</v>
      </c>
      <c r="H223" s="49">
        <f>VLOOKUP($A223,input!$A:$BH,COLUMN(input!G$2),0)</f>
        <v>2.49474589091</v>
      </c>
      <c r="I223" s="49">
        <f>VLOOKUP($A223,input!$A:$BH,COLUMN(input!K$2),0)</f>
        <v>-12.849870597490206</v>
      </c>
      <c r="J223" s="49">
        <f>H223*'KI Local Authority Dropdown'!$I$6</f>
        <v>2.3076399490917501</v>
      </c>
      <c r="K223" s="31">
        <v>0.5</v>
      </c>
      <c r="L223" s="53">
        <f>VLOOKUP($A223,input!$A:$BH,COLUMN(input!T$2),0)</f>
        <v>0</v>
      </c>
      <c r="M223" s="49">
        <f>VLOOKUP($A223,input!$A:$BH,COLUMN(input!X$2),0)</f>
        <v>0.82127996586399998</v>
      </c>
      <c r="N223" s="53">
        <f>VLOOKUP($A223,input!$A:$BH,COLUMN(input!AB$2),0)</f>
        <v>0</v>
      </c>
      <c r="O223" s="53">
        <f>VLOOKUP($A223,input!$A:$BH,COLUMN(input!AF$2),0)</f>
        <v>0</v>
      </c>
      <c r="P223" s="62">
        <f>VLOOKUP($A223,input!$A:$BH,COLUMN(input!AJ$2),0)</f>
        <v>0</v>
      </c>
      <c r="Q223" s="53">
        <f>VLOOKUP($A223,input!$A:$BH,COLUMN(input!AN$2),0)</f>
        <v>0</v>
      </c>
      <c r="R223" s="49">
        <f>VLOOKUP($A223,input!$A:$BH,COLUMN(input!AR$2),0)</f>
        <v>2.49474589091</v>
      </c>
      <c r="S223" s="53">
        <f>VLOOKUP($A223,input!$A:$BH,COLUMN(input!AV$2),0)</f>
        <v>0</v>
      </c>
      <c r="T223" s="53">
        <f>VLOOKUP($A223,input!$A:$BH,COLUMN(input!AZ$2),0)</f>
        <v>0</v>
      </c>
      <c r="U223" s="62">
        <f>VLOOKUP($A223,input!$A:$BH,COLUMN(input!BD$2),0)</f>
        <v>0</v>
      </c>
      <c r="V223" s="53">
        <f t="shared" si="22"/>
        <v>0</v>
      </c>
      <c r="W223" s="49">
        <f t="shared" si="23"/>
        <v>3.316025856774</v>
      </c>
      <c r="X223" s="53">
        <f t="shared" si="24"/>
        <v>0</v>
      </c>
      <c r="Y223" s="53">
        <f t="shared" si="25"/>
        <v>0</v>
      </c>
      <c r="Z223" s="62">
        <f t="shared" si="26"/>
        <v>0</v>
      </c>
    </row>
    <row r="224" spans="1:26" x14ac:dyDescent="0.3">
      <c r="A224" s="27" t="s">
        <v>458</v>
      </c>
      <c r="B224" s="27" t="s">
        <v>1043</v>
      </c>
      <c r="C224" s="27" t="s">
        <v>806</v>
      </c>
      <c r="D224" s="30" t="s">
        <v>457</v>
      </c>
      <c r="E224" s="67">
        <f>VLOOKUP(C224,'KI Local Authority Dropdown'!$H$21:$I$31,2,0)</f>
        <v>0.4</v>
      </c>
      <c r="F224" s="49">
        <f t="shared" si="21"/>
        <v>4.1917722158139998</v>
      </c>
      <c r="G224" s="49">
        <f>VLOOKUP($A224,input!$A:$BH,COLUMN(input!C$2),0)</f>
        <v>1.3421479707390001</v>
      </c>
      <c r="H224" s="49">
        <f>VLOOKUP($A224,input!$A:$BH,COLUMN(input!G$2),0)</f>
        <v>2.8496242450749998</v>
      </c>
      <c r="I224" s="49">
        <f>VLOOKUP($A224,input!$A:$BH,COLUMN(input!K$2),0)</f>
        <v>-6.2183591902555753</v>
      </c>
      <c r="J224" s="49">
        <f>H224*'KI Local Authority Dropdown'!$I$6</f>
        <v>2.6359024266943751</v>
      </c>
      <c r="K224" s="31">
        <v>0.5</v>
      </c>
      <c r="L224" s="53">
        <f>VLOOKUP($A224,input!$A:$BH,COLUMN(input!T$2),0)</f>
        <v>0</v>
      </c>
      <c r="M224" s="49">
        <f>VLOOKUP($A224,input!$A:$BH,COLUMN(input!X$2),0)</f>
        <v>1.3421479707390001</v>
      </c>
      <c r="N224" s="53">
        <f>VLOOKUP($A224,input!$A:$BH,COLUMN(input!AB$2),0)</f>
        <v>0</v>
      </c>
      <c r="O224" s="53">
        <f>VLOOKUP($A224,input!$A:$BH,COLUMN(input!AF$2),0)</f>
        <v>0</v>
      </c>
      <c r="P224" s="62">
        <f>VLOOKUP($A224,input!$A:$BH,COLUMN(input!AJ$2),0)</f>
        <v>0</v>
      </c>
      <c r="Q224" s="53">
        <f>VLOOKUP($A224,input!$A:$BH,COLUMN(input!AN$2),0)</f>
        <v>0</v>
      </c>
      <c r="R224" s="49">
        <f>VLOOKUP($A224,input!$A:$BH,COLUMN(input!AR$2),0)</f>
        <v>2.8496242450749998</v>
      </c>
      <c r="S224" s="53">
        <f>VLOOKUP($A224,input!$A:$BH,COLUMN(input!AV$2),0)</f>
        <v>0</v>
      </c>
      <c r="T224" s="53">
        <f>VLOOKUP($A224,input!$A:$BH,COLUMN(input!AZ$2),0)</f>
        <v>0</v>
      </c>
      <c r="U224" s="62">
        <f>VLOOKUP($A224,input!$A:$BH,COLUMN(input!BD$2),0)</f>
        <v>0</v>
      </c>
      <c r="V224" s="53">
        <f t="shared" si="22"/>
        <v>0</v>
      </c>
      <c r="W224" s="49">
        <f t="shared" si="23"/>
        <v>4.1917722158139998</v>
      </c>
      <c r="X224" s="53">
        <f t="shared" si="24"/>
        <v>0</v>
      </c>
      <c r="Y224" s="53">
        <f t="shared" si="25"/>
        <v>0</v>
      </c>
      <c r="Z224" s="62">
        <f t="shared" si="26"/>
        <v>0</v>
      </c>
    </row>
    <row r="225" spans="1:26" x14ac:dyDescent="0.3">
      <c r="A225" s="27" t="s">
        <v>460</v>
      </c>
      <c r="B225" s="27" t="s">
        <v>1044</v>
      </c>
      <c r="C225" s="27" t="s">
        <v>1250</v>
      </c>
      <c r="D225" s="30" t="s">
        <v>459</v>
      </c>
      <c r="E225" s="67">
        <f>VLOOKUP(C225,'KI Local Authority Dropdown'!$H$21:$I$31,2,0)</f>
        <v>0.49</v>
      </c>
      <c r="F225" s="49">
        <f t="shared" si="21"/>
        <v>50.868562705805999</v>
      </c>
      <c r="G225" s="49">
        <f>VLOOKUP($A225,input!$A:$BH,COLUMN(input!C$2),0)</f>
        <v>20.511009160725003</v>
      </c>
      <c r="H225" s="49">
        <f>VLOOKUP($A225,input!$A:$BH,COLUMN(input!G$2),0)</f>
        <v>30.357553545081</v>
      </c>
      <c r="I225" s="49">
        <f>VLOOKUP($A225,input!$A:$BH,COLUMN(input!K$2),0)</f>
        <v>-9.9019965783950745</v>
      </c>
      <c r="J225" s="49">
        <f>H225*'KI Local Authority Dropdown'!$I$6</f>
        <v>28.080737029199927</v>
      </c>
      <c r="K225" s="31">
        <v>0.24595400000000001</v>
      </c>
      <c r="L225" s="53">
        <f>VLOOKUP($A225,input!$A:$BH,COLUMN(input!T$2),0)</f>
        <v>17.681736827544</v>
      </c>
      <c r="M225" s="49">
        <f>VLOOKUP($A225,input!$A:$BH,COLUMN(input!X$2),0)</f>
        <v>2.8292723331809997</v>
      </c>
      <c r="N225" s="53">
        <f>VLOOKUP($A225,input!$A:$BH,COLUMN(input!AB$2),0)</f>
        <v>0</v>
      </c>
      <c r="O225" s="53">
        <f>VLOOKUP($A225,input!$A:$BH,COLUMN(input!AF$2),0)</f>
        <v>0</v>
      </c>
      <c r="P225" s="62">
        <f>VLOOKUP($A225,input!$A:$BH,COLUMN(input!AJ$2),0)</f>
        <v>0</v>
      </c>
      <c r="Q225" s="53">
        <f>VLOOKUP($A225,input!$A:$BH,COLUMN(input!AN$2),0)</f>
        <v>24.933989883350002</v>
      </c>
      <c r="R225" s="49">
        <f>VLOOKUP($A225,input!$A:$BH,COLUMN(input!AR$2),0)</f>
        <v>5.4235636617310004</v>
      </c>
      <c r="S225" s="53">
        <f>VLOOKUP($A225,input!$A:$BH,COLUMN(input!AV$2),0)</f>
        <v>0</v>
      </c>
      <c r="T225" s="53">
        <f>VLOOKUP($A225,input!$A:$BH,COLUMN(input!AZ$2),0)</f>
        <v>0</v>
      </c>
      <c r="U225" s="62">
        <f>VLOOKUP($A225,input!$A:$BH,COLUMN(input!BD$2),0)</f>
        <v>0</v>
      </c>
      <c r="V225" s="53">
        <f t="shared" si="22"/>
        <v>42.615726710894002</v>
      </c>
      <c r="W225" s="49">
        <f t="shared" si="23"/>
        <v>8.2528359949120009</v>
      </c>
      <c r="X225" s="53">
        <f t="shared" si="24"/>
        <v>0</v>
      </c>
      <c r="Y225" s="53">
        <f t="shared" si="25"/>
        <v>0</v>
      </c>
      <c r="Z225" s="62">
        <f t="shared" si="26"/>
        <v>0</v>
      </c>
    </row>
    <row r="226" spans="1:26" x14ac:dyDescent="0.3">
      <c r="A226" s="27" t="s">
        <v>462</v>
      </c>
      <c r="B226" s="27" t="s">
        <v>1045</v>
      </c>
      <c r="C226" s="27" t="s">
        <v>806</v>
      </c>
      <c r="D226" s="30" t="s">
        <v>461</v>
      </c>
      <c r="E226" s="67">
        <f>VLOOKUP(C226,'KI Local Authority Dropdown'!$H$21:$I$31,2,0)</f>
        <v>0.4</v>
      </c>
      <c r="F226" s="49">
        <f t="shared" si="21"/>
        <v>4.5268192292389999</v>
      </c>
      <c r="G226" s="49">
        <f>VLOOKUP($A226,input!$A:$BH,COLUMN(input!C$2),0)</f>
        <v>1.5751465146029999</v>
      </c>
      <c r="H226" s="49">
        <f>VLOOKUP($A226,input!$A:$BH,COLUMN(input!G$2),0)</f>
        <v>2.951672714636</v>
      </c>
      <c r="I226" s="49">
        <f>VLOOKUP($A226,input!$A:$BH,COLUMN(input!K$2),0)</f>
        <v>-6.8050508756030164</v>
      </c>
      <c r="J226" s="49">
        <f>H226*'KI Local Authority Dropdown'!$I$6</f>
        <v>2.7302972610383001</v>
      </c>
      <c r="K226" s="31">
        <v>0.5</v>
      </c>
      <c r="L226" s="53">
        <f>VLOOKUP($A226,input!$A:$BH,COLUMN(input!T$2),0)</f>
        <v>0</v>
      </c>
      <c r="M226" s="49">
        <f>VLOOKUP($A226,input!$A:$BH,COLUMN(input!X$2),0)</f>
        <v>1.5751465146029999</v>
      </c>
      <c r="N226" s="53">
        <f>VLOOKUP($A226,input!$A:$BH,COLUMN(input!AB$2),0)</f>
        <v>0</v>
      </c>
      <c r="O226" s="53">
        <f>VLOOKUP($A226,input!$A:$BH,COLUMN(input!AF$2),0)</f>
        <v>0</v>
      </c>
      <c r="P226" s="62">
        <f>VLOOKUP($A226,input!$A:$BH,COLUMN(input!AJ$2),0)</f>
        <v>0</v>
      </c>
      <c r="Q226" s="53">
        <f>VLOOKUP($A226,input!$A:$BH,COLUMN(input!AN$2),0)</f>
        <v>0</v>
      </c>
      <c r="R226" s="49">
        <f>VLOOKUP($A226,input!$A:$BH,COLUMN(input!AR$2),0)</f>
        <v>2.951672714636</v>
      </c>
      <c r="S226" s="53">
        <f>VLOOKUP($A226,input!$A:$BH,COLUMN(input!AV$2),0)</f>
        <v>0</v>
      </c>
      <c r="T226" s="53">
        <f>VLOOKUP($A226,input!$A:$BH,COLUMN(input!AZ$2),0)</f>
        <v>0</v>
      </c>
      <c r="U226" s="62">
        <f>VLOOKUP($A226,input!$A:$BH,COLUMN(input!BD$2),0)</f>
        <v>0</v>
      </c>
      <c r="V226" s="53">
        <f t="shared" si="22"/>
        <v>0</v>
      </c>
      <c r="W226" s="49">
        <f t="shared" si="23"/>
        <v>4.5268192292389999</v>
      </c>
      <c r="X226" s="53">
        <f t="shared" si="24"/>
        <v>0</v>
      </c>
      <c r="Y226" s="53">
        <f t="shared" si="25"/>
        <v>0</v>
      </c>
      <c r="Z226" s="62">
        <f t="shared" si="26"/>
        <v>0</v>
      </c>
    </row>
    <row r="227" spans="1:26" x14ac:dyDescent="0.3">
      <c r="A227" s="27" t="s">
        <v>464</v>
      </c>
      <c r="B227" s="27" t="s">
        <v>1046</v>
      </c>
      <c r="C227" s="27" t="s">
        <v>1250</v>
      </c>
      <c r="D227" s="30" t="s">
        <v>463</v>
      </c>
      <c r="E227" s="67">
        <f>VLOOKUP(C227,'KI Local Authority Dropdown'!$H$21:$I$31,2,0)</f>
        <v>0.49</v>
      </c>
      <c r="F227" s="49">
        <f t="shared" si="21"/>
        <v>48.286357910874003</v>
      </c>
      <c r="G227" s="49">
        <f>VLOOKUP($A227,input!$A:$BH,COLUMN(input!C$2),0)</f>
        <v>19.199046115166002</v>
      </c>
      <c r="H227" s="49">
        <f>VLOOKUP($A227,input!$A:$BH,COLUMN(input!G$2),0)</f>
        <v>29.087311795708001</v>
      </c>
      <c r="I227" s="49">
        <f>VLOOKUP($A227,input!$A:$BH,COLUMN(input!K$2),0)</f>
        <v>0.32169487648485001</v>
      </c>
      <c r="J227" s="49">
        <f>H227*'KI Local Authority Dropdown'!$I$6</f>
        <v>26.905763411029902</v>
      </c>
      <c r="K227" s="31">
        <v>0</v>
      </c>
      <c r="L227" s="53">
        <f>VLOOKUP($A227,input!$A:$BH,COLUMN(input!T$2),0)</f>
        <v>17.194911073648999</v>
      </c>
      <c r="M227" s="49">
        <f>VLOOKUP($A227,input!$A:$BH,COLUMN(input!X$2),0)</f>
        <v>2.0041350415169998</v>
      </c>
      <c r="N227" s="53">
        <f>VLOOKUP($A227,input!$A:$BH,COLUMN(input!AB$2),0)</f>
        <v>0</v>
      </c>
      <c r="O227" s="53">
        <f>VLOOKUP($A227,input!$A:$BH,COLUMN(input!AF$2),0)</f>
        <v>0</v>
      </c>
      <c r="P227" s="62">
        <f>VLOOKUP($A227,input!$A:$BH,COLUMN(input!AJ$2),0)</f>
        <v>0</v>
      </c>
      <c r="Q227" s="53">
        <f>VLOOKUP($A227,input!$A:$BH,COLUMN(input!AN$2),0)</f>
        <v>24.514348942568997</v>
      </c>
      <c r="R227" s="49">
        <f>VLOOKUP($A227,input!$A:$BH,COLUMN(input!AR$2),0)</f>
        <v>4.5729628531389999</v>
      </c>
      <c r="S227" s="53">
        <f>VLOOKUP($A227,input!$A:$BH,COLUMN(input!AV$2),0)</f>
        <v>0</v>
      </c>
      <c r="T227" s="53">
        <f>VLOOKUP($A227,input!$A:$BH,COLUMN(input!AZ$2),0)</f>
        <v>0</v>
      </c>
      <c r="U227" s="62">
        <f>VLOOKUP($A227,input!$A:$BH,COLUMN(input!BD$2),0)</f>
        <v>0</v>
      </c>
      <c r="V227" s="53">
        <f t="shared" si="22"/>
        <v>41.709260016217996</v>
      </c>
      <c r="W227" s="49">
        <f t="shared" si="23"/>
        <v>6.5770978946559993</v>
      </c>
      <c r="X227" s="53">
        <f t="shared" si="24"/>
        <v>0</v>
      </c>
      <c r="Y227" s="53">
        <f t="shared" si="25"/>
        <v>0</v>
      </c>
      <c r="Z227" s="62">
        <f t="shared" si="26"/>
        <v>0</v>
      </c>
    </row>
    <row r="228" spans="1:26" x14ac:dyDescent="0.3">
      <c r="A228" s="27" t="s">
        <v>466</v>
      </c>
      <c r="B228" s="27" t="s">
        <v>1047</v>
      </c>
      <c r="C228" s="27" t="s">
        <v>820</v>
      </c>
      <c r="D228" s="30" t="s">
        <v>465</v>
      </c>
      <c r="E228" s="67">
        <f>VLOOKUP(C228,'KI Local Authority Dropdown'!$H$21:$I$31,2,0)</f>
        <v>0.49</v>
      </c>
      <c r="F228" s="49">
        <f t="shared" si="21"/>
        <v>75.388282236370003</v>
      </c>
      <c r="G228" s="49">
        <f>VLOOKUP($A228,input!$A:$BH,COLUMN(input!C$2),0)</f>
        <v>31.183719072423997</v>
      </c>
      <c r="H228" s="49">
        <f>VLOOKUP($A228,input!$A:$BH,COLUMN(input!G$2),0)</f>
        <v>44.204563163946005</v>
      </c>
      <c r="I228" s="49">
        <f>VLOOKUP($A228,input!$A:$BH,COLUMN(input!K$2),0)</f>
        <v>15.673466749365609</v>
      </c>
      <c r="J228" s="49">
        <f>H228*'KI Local Authority Dropdown'!$I$6</f>
        <v>40.889220926650054</v>
      </c>
      <c r="K228" s="31">
        <v>0</v>
      </c>
      <c r="L228" s="53">
        <f>VLOOKUP($A228,input!$A:$BH,COLUMN(input!T$2),0)</f>
        <v>27.801544226895999</v>
      </c>
      <c r="M228" s="49">
        <f>VLOOKUP($A228,input!$A:$BH,COLUMN(input!X$2),0)</f>
        <v>3.3821748455280001</v>
      </c>
      <c r="N228" s="53">
        <f>VLOOKUP($A228,input!$A:$BH,COLUMN(input!AB$2),0)</f>
        <v>0</v>
      </c>
      <c r="O228" s="53">
        <f>VLOOKUP($A228,input!$A:$BH,COLUMN(input!AF$2),0)</f>
        <v>0</v>
      </c>
      <c r="P228" s="62">
        <f>VLOOKUP($A228,input!$A:$BH,COLUMN(input!AJ$2),0)</f>
        <v>0</v>
      </c>
      <c r="Q228" s="53">
        <f>VLOOKUP($A228,input!$A:$BH,COLUMN(input!AN$2),0)</f>
        <v>37.832844539494999</v>
      </c>
      <c r="R228" s="49">
        <f>VLOOKUP($A228,input!$A:$BH,COLUMN(input!AR$2),0)</f>
        <v>6.3717186244510007</v>
      </c>
      <c r="S228" s="53">
        <f>VLOOKUP($A228,input!$A:$BH,COLUMN(input!AV$2),0)</f>
        <v>0</v>
      </c>
      <c r="T228" s="53">
        <f>VLOOKUP($A228,input!$A:$BH,COLUMN(input!AZ$2),0)</f>
        <v>0</v>
      </c>
      <c r="U228" s="62">
        <f>VLOOKUP($A228,input!$A:$BH,COLUMN(input!BD$2),0)</f>
        <v>0</v>
      </c>
      <c r="V228" s="53">
        <f t="shared" si="22"/>
        <v>65.634388766390998</v>
      </c>
      <c r="W228" s="49">
        <f t="shared" si="23"/>
        <v>9.7538934699790012</v>
      </c>
      <c r="X228" s="53">
        <f t="shared" si="24"/>
        <v>0</v>
      </c>
      <c r="Y228" s="53">
        <f t="shared" si="25"/>
        <v>0</v>
      </c>
      <c r="Z228" s="62">
        <f t="shared" si="26"/>
        <v>0</v>
      </c>
    </row>
    <row r="229" spans="1:26" x14ac:dyDescent="0.3">
      <c r="A229" s="27" t="s">
        <v>468</v>
      </c>
      <c r="B229" s="27" t="s">
        <v>1048</v>
      </c>
      <c r="C229" s="27" t="s">
        <v>806</v>
      </c>
      <c r="D229" s="30" t="s">
        <v>467</v>
      </c>
      <c r="E229" s="67">
        <f>VLOOKUP(C229,'KI Local Authority Dropdown'!$H$21:$I$31,2,0)</f>
        <v>0.4</v>
      </c>
      <c r="F229" s="49">
        <f t="shared" si="21"/>
        <v>2.6575830047439997</v>
      </c>
      <c r="G229" s="49">
        <f>VLOOKUP($A229,input!$A:$BH,COLUMN(input!C$2),0)</f>
        <v>0.898915760043</v>
      </c>
      <c r="H229" s="49">
        <f>VLOOKUP($A229,input!$A:$BH,COLUMN(input!G$2),0)</f>
        <v>1.7586672447009999</v>
      </c>
      <c r="I229" s="49">
        <f>VLOOKUP($A229,input!$A:$BH,COLUMN(input!K$2),0)</f>
        <v>-14.649297625981333</v>
      </c>
      <c r="J229" s="49">
        <f>H229*'KI Local Authority Dropdown'!$I$6</f>
        <v>1.6267672013484249</v>
      </c>
      <c r="K229" s="31">
        <v>0.5</v>
      </c>
      <c r="L229" s="53">
        <f>VLOOKUP($A229,input!$A:$BH,COLUMN(input!T$2),0)</f>
        <v>0</v>
      </c>
      <c r="M229" s="49">
        <f>VLOOKUP($A229,input!$A:$BH,COLUMN(input!X$2),0)</f>
        <v>0.898915760043</v>
      </c>
      <c r="N229" s="53">
        <f>VLOOKUP($A229,input!$A:$BH,COLUMN(input!AB$2),0)</f>
        <v>0</v>
      </c>
      <c r="O229" s="53">
        <f>VLOOKUP($A229,input!$A:$BH,COLUMN(input!AF$2),0)</f>
        <v>0</v>
      </c>
      <c r="P229" s="62">
        <f>VLOOKUP($A229,input!$A:$BH,COLUMN(input!AJ$2),0)</f>
        <v>0</v>
      </c>
      <c r="Q229" s="53">
        <f>VLOOKUP($A229,input!$A:$BH,COLUMN(input!AN$2),0)</f>
        <v>0</v>
      </c>
      <c r="R229" s="49">
        <f>VLOOKUP($A229,input!$A:$BH,COLUMN(input!AR$2),0)</f>
        <v>1.7586672447009999</v>
      </c>
      <c r="S229" s="53">
        <f>VLOOKUP($A229,input!$A:$BH,COLUMN(input!AV$2),0)</f>
        <v>0</v>
      </c>
      <c r="T229" s="53">
        <f>VLOOKUP($A229,input!$A:$BH,COLUMN(input!AZ$2),0)</f>
        <v>0</v>
      </c>
      <c r="U229" s="62">
        <f>VLOOKUP($A229,input!$A:$BH,COLUMN(input!BD$2),0)</f>
        <v>0</v>
      </c>
      <c r="V229" s="53">
        <f t="shared" si="22"/>
        <v>0</v>
      </c>
      <c r="W229" s="49">
        <f t="shared" si="23"/>
        <v>2.6575830047439997</v>
      </c>
      <c r="X229" s="53">
        <f t="shared" si="24"/>
        <v>0</v>
      </c>
      <c r="Y229" s="53">
        <f t="shared" si="25"/>
        <v>0</v>
      </c>
      <c r="Z229" s="62">
        <f t="shared" si="26"/>
        <v>0</v>
      </c>
    </row>
    <row r="230" spans="1:26" x14ac:dyDescent="0.3">
      <c r="A230" s="27" t="s">
        <v>470</v>
      </c>
      <c r="B230" s="27" t="s">
        <v>1049</v>
      </c>
      <c r="C230" s="27" t="s">
        <v>806</v>
      </c>
      <c r="D230" s="30" t="s">
        <v>469</v>
      </c>
      <c r="E230" s="67">
        <f>VLOOKUP(C230,'KI Local Authority Dropdown'!$H$21:$I$31,2,0)</f>
        <v>0.4</v>
      </c>
      <c r="F230" s="49">
        <f t="shared" si="21"/>
        <v>3.3213171091209999</v>
      </c>
      <c r="G230" s="49">
        <f>VLOOKUP($A230,input!$A:$BH,COLUMN(input!C$2),0)</f>
        <v>1.1215666241</v>
      </c>
      <c r="H230" s="49">
        <f>VLOOKUP($A230,input!$A:$BH,COLUMN(input!G$2),0)</f>
        <v>2.1997504850209997</v>
      </c>
      <c r="I230" s="49">
        <f>VLOOKUP($A230,input!$A:$BH,COLUMN(input!K$2),0)</f>
        <v>-16.972844842516476</v>
      </c>
      <c r="J230" s="49">
        <f>H230*'KI Local Authority Dropdown'!$I$6</f>
        <v>2.0347691986444247</v>
      </c>
      <c r="K230" s="31">
        <v>0.5</v>
      </c>
      <c r="L230" s="53">
        <f>VLOOKUP($A230,input!$A:$BH,COLUMN(input!T$2),0)</f>
        <v>0</v>
      </c>
      <c r="M230" s="49">
        <f>VLOOKUP($A230,input!$A:$BH,COLUMN(input!X$2),0)</f>
        <v>1.1215666241</v>
      </c>
      <c r="N230" s="53">
        <f>VLOOKUP($A230,input!$A:$BH,COLUMN(input!AB$2),0)</f>
        <v>0</v>
      </c>
      <c r="O230" s="53">
        <f>VLOOKUP($A230,input!$A:$BH,COLUMN(input!AF$2),0)</f>
        <v>0</v>
      </c>
      <c r="P230" s="62">
        <f>VLOOKUP($A230,input!$A:$BH,COLUMN(input!AJ$2),0)</f>
        <v>0</v>
      </c>
      <c r="Q230" s="53">
        <f>VLOOKUP($A230,input!$A:$BH,COLUMN(input!AN$2),0)</f>
        <v>0</v>
      </c>
      <c r="R230" s="49">
        <f>VLOOKUP($A230,input!$A:$BH,COLUMN(input!AR$2),0)</f>
        <v>2.1997504850209997</v>
      </c>
      <c r="S230" s="53">
        <f>VLOOKUP($A230,input!$A:$BH,COLUMN(input!AV$2),0)</f>
        <v>0</v>
      </c>
      <c r="T230" s="53">
        <f>VLOOKUP($A230,input!$A:$BH,COLUMN(input!AZ$2),0)</f>
        <v>0</v>
      </c>
      <c r="U230" s="62">
        <f>VLOOKUP($A230,input!$A:$BH,COLUMN(input!BD$2),0)</f>
        <v>0</v>
      </c>
      <c r="V230" s="53">
        <f t="shared" si="22"/>
        <v>0</v>
      </c>
      <c r="W230" s="49">
        <f t="shared" si="23"/>
        <v>3.3213171091209999</v>
      </c>
      <c r="X230" s="53">
        <f t="shared" si="24"/>
        <v>0</v>
      </c>
      <c r="Y230" s="53">
        <f t="shared" si="25"/>
        <v>0</v>
      </c>
      <c r="Z230" s="62">
        <f t="shared" si="26"/>
        <v>0</v>
      </c>
    </row>
    <row r="231" spans="1:26" x14ac:dyDescent="0.3">
      <c r="A231" s="27" t="s">
        <v>472</v>
      </c>
      <c r="B231" s="27" t="s">
        <v>1050</v>
      </c>
      <c r="C231" s="27" t="s">
        <v>1251</v>
      </c>
      <c r="D231" s="30" t="s">
        <v>471</v>
      </c>
      <c r="E231" s="67">
        <f>VLOOKUP(C231,'KI Local Authority Dropdown'!$H$21:$I$31,2,0)</f>
        <v>0.09</v>
      </c>
      <c r="F231" s="49">
        <f t="shared" si="21"/>
        <v>99.345352445697998</v>
      </c>
      <c r="G231" s="49">
        <f>VLOOKUP($A231,input!$A:$BH,COLUMN(input!C$2),0)</f>
        <v>37.372412963225997</v>
      </c>
      <c r="H231" s="49">
        <f>VLOOKUP($A231,input!$A:$BH,COLUMN(input!G$2),0)</f>
        <v>61.972939482472</v>
      </c>
      <c r="I231" s="49">
        <f>VLOOKUP($A231,input!$A:$BH,COLUMN(input!K$2),0)</f>
        <v>42.942800723694674</v>
      </c>
      <c r="J231" s="49">
        <f>H231*'KI Local Authority Dropdown'!$I$6</f>
        <v>57.324969021286606</v>
      </c>
      <c r="K231" s="31">
        <v>0</v>
      </c>
      <c r="L231" s="53">
        <f>VLOOKUP($A231,input!$A:$BH,COLUMN(input!T$2),0)</f>
        <v>37.372412963225997</v>
      </c>
      <c r="M231" s="49">
        <f>VLOOKUP($A231,input!$A:$BH,COLUMN(input!X$2),0)</f>
        <v>0</v>
      </c>
      <c r="N231" s="53">
        <f>VLOOKUP($A231,input!$A:$BH,COLUMN(input!AB$2),0)</f>
        <v>0</v>
      </c>
      <c r="O231" s="53">
        <f>VLOOKUP($A231,input!$A:$BH,COLUMN(input!AF$2),0)</f>
        <v>0</v>
      </c>
      <c r="P231" s="62">
        <f>VLOOKUP($A231,input!$A:$BH,COLUMN(input!AJ$2),0)</f>
        <v>0</v>
      </c>
      <c r="Q231" s="53">
        <f>VLOOKUP($A231,input!$A:$BH,COLUMN(input!AN$2),0)</f>
        <v>61.972939482472</v>
      </c>
      <c r="R231" s="49">
        <f>VLOOKUP($A231,input!$A:$BH,COLUMN(input!AR$2),0)</f>
        <v>0</v>
      </c>
      <c r="S231" s="53">
        <f>VLOOKUP($A231,input!$A:$BH,COLUMN(input!AV$2),0)</f>
        <v>0</v>
      </c>
      <c r="T231" s="53">
        <f>VLOOKUP($A231,input!$A:$BH,COLUMN(input!AZ$2),0)</f>
        <v>0</v>
      </c>
      <c r="U231" s="62">
        <f>VLOOKUP($A231,input!$A:$BH,COLUMN(input!BD$2),0)</f>
        <v>0</v>
      </c>
      <c r="V231" s="53">
        <f t="shared" si="22"/>
        <v>99.345352445697998</v>
      </c>
      <c r="W231" s="49">
        <f t="shared" si="23"/>
        <v>0</v>
      </c>
      <c r="X231" s="53">
        <f t="shared" si="24"/>
        <v>0</v>
      </c>
      <c r="Y231" s="53">
        <f t="shared" si="25"/>
        <v>0</v>
      </c>
      <c r="Z231" s="62">
        <f t="shared" si="26"/>
        <v>0</v>
      </c>
    </row>
    <row r="232" spans="1:26" x14ac:dyDescent="0.3">
      <c r="A232" s="27" t="s">
        <v>474</v>
      </c>
      <c r="B232" s="27" t="s">
        <v>1051</v>
      </c>
      <c r="C232" s="27" t="s">
        <v>1248</v>
      </c>
      <c r="D232" s="30" t="s">
        <v>1052</v>
      </c>
      <c r="E232" s="67">
        <f>VLOOKUP(C232,'KI Local Authority Dropdown'!$H$21:$I$31,2,0)</f>
        <v>0.01</v>
      </c>
      <c r="F232" s="49">
        <f t="shared" si="21"/>
        <v>10.530609930258001</v>
      </c>
      <c r="G232" s="49">
        <f>VLOOKUP($A232,input!$A:$BH,COLUMN(input!C$2),0)</f>
        <v>4.8979176611050006</v>
      </c>
      <c r="H232" s="49">
        <f>VLOOKUP($A232,input!$A:$BH,COLUMN(input!G$2),0)</f>
        <v>5.6326922691529999</v>
      </c>
      <c r="I232" s="49">
        <f>VLOOKUP($A232,input!$A:$BH,COLUMN(input!K$2),0)</f>
        <v>2.5539577065387919</v>
      </c>
      <c r="J232" s="49">
        <f>H232*'KI Local Authority Dropdown'!$I$6</f>
        <v>5.2102403489665248</v>
      </c>
      <c r="K232" s="31">
        <v>0</v>
      </c>
      <c r="L232" s="53">
        <f>VLOOKUP($A232,input!$A:$BH,COLUMN(input!T$2),0)</f>
        <v>0</v>
      </c>
      <c r="M232" s="49">
        <f>VLOOKUP($A232,input!$A:$BH,COLUMN(input!X$2),0)</f>
        <v>0</v>
      </c>
      <c r="N232" s="53">
        <f>VLOOKUP($A232,input!$A:$BH,COLUMN(input!AB$2),0)</f>
        <v>4.8979176611050006</v>
      </c>
      <c r="O232" s="53">
        <f>VLOOKUP($A232,input!$A:$BH,COLUMN(input!AF$2),0)</f>
        <v>0</v>
      </c>
      <c r="P232" s="62">
        <f>VLOOKUP($A232,input!$A:$BH,COLUMN(input!AJ$2),0)</f>
        <v>0</v>
      </c>
      <c r="Q232" s="53">
        <f>VLOOKUP($A232,input!$A:$BH,COLUMN(input!AN$2),0)</f>
        <v>0</v>
      </c>
      <c r="R232" s="49">
        <f>VLOOKUP($A232,input!$A:$BH,COLUMN(input!AR$2),0)</f>
        <v>0</v>
      </c>
      <c r="S232" s="53">
        <f>VLOOKUP($A232,input!$A:$BH,COLUMN(input!AV$2),0)</f>
        <v>5.6326922691529999</v>
      </c>
      <c r="T232" s="53">
        <f>VLOOKUP($A232,input!$A:$BH,COLUMN(input!AZ$2),0)</f>
        <v>0</v>
      </c>
      <c r="U232" s="62">
        <f>VLOOKUP($A232,input!$A:$BH,COLUMN(input!BD$2),0)</f>
        <v>0</v>
      </c>
      <c r="V232" s="53">
        <f t="shared" si="22"/>
        <v>0</v>
      </c>
      <c r="W232" s="49">
        <f t="shared" si="23"/>
        <v>0</v>
      </c>
      <c r="X232" s="53">
        <f t="shared" si="24"/>
        <v>10.530609930258001</v>
      </c>
      <c r="Y232" s="53">
        <f t="shared" si="25"/>
        <v>0</v>
      </c>
      <c r="Z232" s="62">
        <f t="shared" si="26"/>
        <v>0</v>
      </c>
    </row>
    <row r="233" spans="1:26" x14ac:dyDescent="0.3">
      <c r="A233" s="27" t="s">
        <v>476</v>
      </c>
      <c r="B233" s="27" t="s">
        <v>1053</v>
      </c>
      <c r="C233" s="27" t="s">
        <v>806</v>
      </c>
      <c r="D233" s="30" t="s">
        <v>475</v>
      </c>
      <c r="E233" s="67">
        <f>VLOOKUP(C233,'KI Local Authority Dropdown'!$H$21:$I$31,2,0)</f>
        <v>0.4</v>
      </c>
      <c r="F233" s="49">
        <f t="shared" si="21"/>
        <v>9.5086343797000001</v>
      </c>
      <c r="G233" s="49">
        <f>VLOOKUP($A233,input!$A:$BH,COLUMN(input!C$2),0)</f>
        <v>3.2563821326209998</v>
      </c>
      <c r="H233" s="49">
        <f>VLOOKUP($A233,input!$A:$BH,COLUMN(input!G$2),0)</f>
        <v>6.2522522470790003</v>
      </c>
      <c r="I233" s="49">
        <f>VLOOKUP($A233,input!$A:$BH,COLUMN(input!K$2),0)</f>
        <v>-32.999723381683481</v>
      </c>
      <c r="J233" s="49">
        <f>H233*'KI Local Authority Dropdown'!$I$6</f>
        <v>5.7833333285480757</v>
      </c>
      <c r="K233" s="31">
        <v>0.5</v>
      </c>
      <c r="L233" s="53">
        <f>VLOOKUP($A233,input!$A:$BH,COLUMN(input!T$2),0)</f>
        <v>0</v>
      </c>
      <c r="M233" s="49">
        <f>VLOOKUP($A233,input!$A:$BH,COLUMN(input!X$2),0)</f>
        <v>3.2563821326209998</v>
      </c>
      <c r="N233" s="53">
        <f>VLOOKUP($A233,input!$A:$BH,COLUMN(input!AB$2),0)</f>
        <v>0</v>
      </c>
      <c r="O233" s="53">
        <f>VLOOKUP($A233,input!$A:$BH,COLUMN(input!AF$2),0)</f>
        <v>0</v>
      </c>
      <c r="P233" s="62">
        <f>VLOOKUP($A233,input!$A:$BH,COLUMN(input!AJ$2),0)</f>
        <v>0</v>
      </c>
      <c r="Q233" s="53">
        <f>VLOOKUP($A233,input!$A:$BH,COLUMN(input!AN$2),0)</f>
        <v>0</v>
      </c>
      <c r="R233" s="49">
        <f>VLOOKUP($A233,input!$A:$BH,COLUMN(input!AR$2),0)</f>
        <v>6.2522522470790003</v>
      </c>
      <c r="S233" s="53">
        <f>VLOOKUP($A233,input!$A:$BH,COLUMN(input!AV$2),0)</f>
        <v>0</v>
      </c>
      <c r="T233" s="53">
        <f>VLOOKUP($A233,input!$A:$BH,COLUMN(input!AZ$2),0)</f>
        <v>0</v>
      </c>
      <c r="U233" s="62">
        <f>VLOOKUP($A233,input!$A:$BH,COLUMN(input!BD$2),0)</f>
        <v>0</v>
      </c>
      <c r="V233" s="53">
        <f t="shared" si="22"/>
        <v>0</v>
      </c>
      <c r="W233" s="49">
        <f t="shared" si="23"/>
        <v>9.5086343797000001</v>
      </c>
      <c r="X233" s="53">
        <f t="shared" si="24"/>
        <v>0</v>
      </c>
      <c r="Y233" s="53">
        <f t="shared" si="25"/>
        <v>0</v>
      </c>
      <c r="Z233" s="62">
        <f t="shared" si="26"/>
        <v>0</v>
      </c>
    </row>
    <row r="234" spans="1:26" x14ac:dyDescent="0.3">
      <c r="A234" s="27" t="s">
        <v>478</v>
      </c>
      <c r="B234" s="27" t="s">
        <v>1054</v>
      </c>
      <c r="C234" s="27" t="s">
        <v>1254</v>
      </c>
      <c r="D234" s="30" t="s">
        <v>477</v>
      </c>
      <c r="E234" s="67">
        <f>VLOOKUP(C234,'KI Local Authority Dropdown'!$H$21:$I$31,2,0)</f>
        <v>0.1</v>
      </c>
      <c r="F234" s="49">
        <f t="shared" si="21"/>
        <v>140.07834579294001</v>
      </c>
      <c r="G234" s="49">
        <f>VLOOKUP($A234,input!$A:$BH,COLUMN(input!C$2),0)</f>
        <v>55.865442796540002</v>
      </c>
      <c r="H234" s="49">
        <f>VLOOKUP($A234,input!$A:$BH,COLUMN(input!G$2),0)</f>
        <v>84.212902996400004</v>
      </c>
      <c r="I234" s="49">
        <f>VLOOKUP($A234,input!$A:$BH,COLUMN(input!K$2),0)</f>
        <v>57.95038046000024</v>
      </c>
      <c r="J234" s="49">
        <f>H234*'KI Local Authority Dropdown'!$I$6</f>
        <v>77.896935271670003</v>
      </c>
      <c r="K234" s="31">
        <v>0</v>
      </c>
      <c r="L234" s="53">
        <f>VLOOKUP($A234,input!$A:$BH,COLUMN(input!T$2),0)</f>
        <v>51.555042421981994</v>
      </c>
      <c r="M234" s="49">
        <f>VLOOKUP($A234,input!$A:$BH,COLUMN(input!X$2),0)</f>
        <v>0</v>
      </c>
      <c r="N234" s="53">
        <f>VLOOKUP($A234,input!$A:$BH,COLUMN(input!AB$2),0)</f>
        <v>4.3104003745580002</v>
      </c>
      <c r="O234" s="53">
        <f>VLOOKUP($A234,input!$A:$BH,COLUMN(input!AF$2),0)</f>
        <v>0</v>
      </c>
      <c r="P234" s="62">
        <f>VLOOKUP($A234,input!$A:$BH,COLUMN(input!AJ$2),0)</f>
        <v>0</v>
      </c>
      <c r="Q234" s="53">
        <f>VLOOKUP($A234,input!$A:$BH,COLUMN(input!AN$2),0)</f>
        <v>79.27069629623</v>
      </c>
      <c r="R234" s="49">
        <f>VLOOKUP($A234,input!$A:$BH,COLUMN(input!AR$2),0)</f>
        <v>0</v>
      </c>
      <c r="S234" s="53">
        <f>VLOOKUP($A234,input!$A:$BH,COLUMN(input!AV$2),0)</f>
        <v>4.9422067001699999</v>
      </c>
      <c r="T234" s="53">
        <f>VLOOKUP($A234,input!$A:$BH,COLUMN(input!AZ$2),0)</f>
        <v>0</v>
      </c>
      <c r="U234" s="62">
        <f>VLOOKUP($A234,input!$A:$BH,COLUMN(input!BD$2),0)</f>
        <v>0</v>
      </c>
      <c r="V234" s="53">
        <f t="shared" si="22"/>
        <v>130.82573871821199</v>
      </c>
      <c r="W234" s="49">
        <f t="shared" si="23"/>
        <v>0</v>
      </c>
      <c r="X234" s="53">
        <f t="shared" si="24"/>
        <v>9.2526070747280009</v>
      </c>
      <c r="Y234" s="53">
        <f t="shared" si="25"/>
        <v>0</v>
      </c>
      <c r="Z234" s="62">
        <f t="shared" si="26"/>
        <v>0</v>
      </c>
    </row>
    <row r="235" spans="1:26" x14ac:dyDescent="0.3">
      <c r="A235" s="27" t="s">
        <v>480</v>
      </c>
      <c r="B235" s="27" t="s">
        <v>1055</v>
      </c>
      <c r="C235" s="27" t="s">
        <v>1253</v>
      </c>
      <c r="D235" s="30" t="s">
        <v>479</v>
      </c>
      <c r="E235" s="67">
        <f>VLOOKUP(C235,'KI Local Authority Dropdown'!$H$21:$I$31,2,0)</f>
        <v>0.5</v>
      </c>
      <c r="F235" s="49">
        <f t="shared" si="21"/>
        <v>104.52891571068601</v>
      </c>
      <c r="G235" s="49">
        <f>VLOOKUP($A235,input!$A:$BH,COLUMN(input!C$2),0)</f>
        <v>41.459483576659004</v>
      </c>
      <c r="H235" s="49">
        <f>VLOOKUP($A235,input!$A:$BH,COLUMN(input!G$2),0)</f>
        <v>63.069432134027004</v>
      </c>
      <c r="I235" s="49">
        <f>VLOOKUP($A235,input!$A:$BH,COLUMN(input!K$2),0)</f>
        <v>24.057695023074533</v>
      </c>
      <c r="J235" s="49">
        <f>H235*'KI Local Authority Dropdown'!$I$6</f>
        <v>58.339224723974979</v>
      </c>
      <c r="K235" s="31">
        <v>0</v>
      </c>
      <c r="L235" s="53">
        <f>VLOOKUP($A235,input!$A:$BH,COLUMN(input!T$2),0)</f>
        <v>34.199137294913001</v>
      </c>
      <c r="M235" s="49">
        <f>VLOOKUP($A235,input!$A:$BH,COLUMN(input!X$2),0)</f>
        <v>4.2537314399229995</v>
      </c>
      <c r="N235" s="53">
        <f>VLOOKUP($A235,input!$A:$BH,COLUMN(input!AB$2),0)</f>
        <v>3.0066148418230001</v>
      </c>
      <c r="O235" s="53">
        <f>VLOOKUP($A235,input!$A:$BH,COLUMN(input!AF$2),0)</f>
        <v>0</v>
      </c>
      <c r="P235" s="62">
        <f>VLOOKUP($A235,input!$A:$BH,COLUMN(input!AJ$2),0)</f>
        <v>0</v>
      </c>
      <c r="Q235" s="53">
        <f>VLOOKUP($A235,input!$A:$BH,COLUMN(input!AN$2),0)</f>
        <v>50.471277590153001</v>
      </c>
      <c r="R235" s="49">
        <f>VLOOKUP($A235,input!$A:$BH,COLUMN(input!AR$2),0)</f>
        <v>9.2162687319120007</v>
      </c>
      <c r="S235" s="53">
        <f>VLOOKUP($A235,input!$A:$BH,COLUMN(input!AV$2),0)</f>
        <v>3.3818858119619999</v>
      </c>
      <c r="T235" s="53">
        <f>VLOOKUP($A235,input!$A:$BH,COLUMN(input!AZ$2),0)</f>
        <v>0</v>
      </c>
      <c r="U235" s="62">
        <f>VLOOKUP($A235,input!$A:$BH,COLUMN(input!BD$2),0)</f>
        <v>0</v>
      </c>
      <c r="V235" s="53">
        <f t="shared" si="22"/>
        <v>84.670414885066009</v>
      </c>
      <c r="W235" s="49">
        <f t="shared" si="23"/>
        <v>13.470000171835</v>
      </c>
      <c r="X235" s="53">
        <f t="shared" si="24"/>
        <v>6.388500653785</v>
      </c>
      <c r="Y235" s="53">
        <f t="shared" si="25"/>
        <v>0</v>
      </c>
      <c r="Z235" s="62">
        <f t="shared" si="26"/>
        <v>0</v>
      </c>
    </row>
    <row r="236" spans="1:26" x14ac:dyDescent="0.3">
      <c r="A236" s="27" t="s">
        <v>482</v>
      </c>
      <c r="B236" s="27" t="s">
        <v>1056</v>
      </c>
      <c r="C236" s="27" t="s">
        <v>806</v>
      </c>
      <c r="D236" s="30" t="s">
        <v>481</v>
      </c>
      <c r="E236" s="67">
        <f>VLOOKUP(C236,'KI Local Authority Dropdown'!$H$21:$I$31,2,0)</f>
        <v>0.4</v>
      </c>
      <c r="F236" s="49">
        <f t="shared" si="21"/>
        <v>8.2345350876759991</v>
      </c>
      <c r="G236" s="49">
        <f>VLOOKUP($A236,input!$A:$BH,COLUMN(input!C$2),0)</f>
        <v>2.7557142209029997</v>
      </c>
      <c r="H236" s="49">
        <f>VLOOKUP($A236,input!$A:$BH,COLUMN(input!G$2),0)</f>
        <v>5.4788208667729998</v>
      </c>
      <c r="I236" s="49">
        <f>VLOOKUP($A236,input!$A:$BH,COLUMN(input!K$2),0)</f>
        <v>-26.100933793369421</v>
      </c>
      <c r="J236" s="49">
        <f>H236*'KI Local Authority Dropdown'!$I$6</f>
        <v>5.0679093017650247</v>
      </c>
      <c r="K236" s="31">
        <v>0.5</v>
      </c>
      <c r="L236" s="53">
        <f>VLOOKUP($A236,input!$A:$BH,COLUMN(input!T$2),0)</f>
        <v>0</v>
      </c>
      <c r="M236" s="49">
        <f>VLOOKUP($A236,input!$A:$BH,COLUMN(input!X$2),0)</f>
        <v>2.7557142209029997</v>
      </c>
      <c r="N236" s="53">
        <f>VLOOKUP($A236,input!$A:$BH,COLUMN(input!AB$2),0)</f>
        <v>0</v>
      </c>
      <c r="O236" s="53">
        <f>VLOOKUP($A236,input!$A:$BH,COLUMN(input!AF$2),0)</f>
        <v>0</v>
      </c>
      <c r="P236" s="62">
        <f>VLOOKUP($A236,input!$A:$BH,COLUMN(input!AJ$2),0)</f>
        <v>0</v>
      </c>
      <c r="Q236" s="53">
        <f>VLOOKUP($A236,input!$A:$BH,COLUMN(input!AN$2),0)</f>
        <v>0</v>
      </c>
      <c r="R236" s="49">
        <f>VLOOKUP($A236,input!$A:$BH,COLUMN(input!AR$2),0)</f>
        <v>5.4788208667729998</v>
      </c>
      <c r="S236" s="53">
        <f>VLOOKUP($A236,input!$A:$BH,COLUMN(input!AV$2),0)</f>
        <v>0</v>
      </c>
      <c r="T236" s="53">
        <f>VLOOKUP($A236,input!$A:$BH,COLUMN(input!AZ$2),0)</f>
        <v>0</v>
      </c>
      <c r="U236" s="62">
        <f>VLOOKUP($A236,input!$A:$BH,COLUMN(input!BD$2),0)</f>
        <v>0</v>
      </c>
      <c r="V236" s="53">
        <f t="shared" si="22"/>
        <v>0</v>
      </c>
      <c r="W236" s="49">
        <f t="shared" si="23"/>
        <v>8.2345350876759991</v>
      </c>
      <c r="X236" s="53">
        <f t="shared" si="24"/>
        <v>0</v>
      </c>
      <c r="Y236" s="53">
        <f t="shared" si="25"/>
        <v>0</v>
      </c>
      <c r="Z236" s="62">
        <f t="shared" si="26"/>
        <v>0</v>
      </c>
    </row>
    <row r="237" spans="1:26" x14ac:dyDescent="0.3">
      <c r="A237" s="27" t="s">
        <v>484</v>
      </c>
      <c r="B237" s="27" t="s">
        <v>1057</v>
      </c>
      <c r="C237" s="27" t="s">
        <v>1250</v>
      </c>
      <c r="D237" s="30" t="s">
        <v>483</v>
      </c>
      <c r="E237" s="67">
        <f>VLOOKUP(C237,'KI Local Authority Dropdown'!$H$21:$I$31,2,0)</f>
        <v>0.49</v>
      </c>
      <c r="F237" s="49">
        <f t="shared" si="21"/>
        <v>146.76605403737403</v>
      </c>
      <c r="G237" s="49">
        <f>VLOOKUP($A237,input!$A:$BH,COLUMN(input!C$2),0)</f>
        <v>58.378953366939001</v>
      </c>
      <c r="H237" s="49">
        <f>VLOOKUP($A237,input!$A:$BH,COLUMN(input!G$2),0)</f>
        <v>88.387100670435018</v>
      </c>
      <c r="I237" s="49">
        <f>VLOOKUP($A237,input!$A:$BH,COLUMN(input!K$2),0)</f>
        <v>27.53598088160058</v>
      </c>
      <c r="J237" s="49">
        <f>H237*'KI Local Authority Dropdown'!$I$6</f>
        <v>81.758068120152402</v>
      </c>
      <c r="K237" s="31">
        <v>0</v>
      </c>
      <c r="L237" s="53">
        <f>VLOOKUP($A237,input!$A:$BH,COLUMN(input!T$2),0)</f>
        <v>50.672588737791003</v>
      </c>
      <c r="M237" s="49">
        <f>VLOOKUP($A237,input!$A:$BH,COLUMN(input!X$2),0)</f>
        <v>7.7063646291480001</v>
      </c>
      <c r="N237" s="53">
        <f>VLOOKUP($A237,input!$A:$BH,COLUMN(input!AB$2),0)</f>
        <v>0</v>
      </c>
      <c r="O237" s="53">
        <f>VLOOKUP($A237,input!$A:$BH,COLUMN(input!AF$2),0)</f>
        <v>0</v>
      </c>
      <c r="P237" s="62">
        <f>VLOOKUP($A237,input!$A:$BH,COLUMN(input!AJ$2),0)</f>
        <v>0</v>
      </c>
      <c r="Q237" s="53">
        <f>VLOOKUP($A237,input!$A:$BH,COLUMN(input!AN$2),0)</f>
        <v>73.706941509900005</v>
      </c>
      <c r="R237" s="49">
        <f>VLOOKUP($A237,input!$A:$BH,COLUMN(input!AR$2),0)</f>
        <v>14.680159160535</v>
      </c>
      <c r="S237" s="53">
        <f>VLOOKUP($A237,input!$A:$BH,COLUMN(input!AV$2),0)</f>
        <v>0</v>
      </c>
      <c r="T237" s="53">
        <f>VLOOKUP($A237,input!$A:$BH,COLUMN(input!AZ$2),0)</f>
        <v>0</v>
      </c>
      <c r="U237" s="62">
        <f>VLOOKUP($A237,input!$A:$BH,COLUMN(input!BD$2),0)</f>
        <v>0</v>
      </c>
      <c r="V237" s="53">
        <f t="shared" si="22"/>
        <v>124.37953024769101</v>
      </c>
      <c r="W237" s="49">
        <f t="shared" si="23"/>
        <v>22.386523789683</v>
      </c>
      <c r="X237" s="53">
        <f t="shared" si="24"/>
        <v>0</v>
      </c>
      <c r="Y237" s="53">
        <f t="shared" si="25"/>
        <v>0</v>
      </c>
      <c r="Z237" s="62">
        <f t="shared" si="26"/>
        <v>0</v>
      </c>
    </row>
    <row r="238" spans="1:26" x14ac:dyDescent="0.3">
      <c r="A238" s="27" t="s">
        <v>486</v>
      </c>
      <c r="B238" s="27" t="s">
        <v>1058</v>
      </c>
      <c r="C238" s="27" t="s">
        <v>1251</v>
      </c>
      <c r="D238" s="30" t="s">
        <v>485</v>
      </c>
      <c r="E238" s="67">
        <f>VLOOKUP(C238,'KI Local Authority Dropdown'!$H$21:$I$31,2,0)</f>
        <v>0.09</v>
      </c>
      <c r="F238" s="49">
        <f t="shared" si="21"/>
        <v>162.89624685061199</v>
      </c>
      <c r="G238" s="49">
        <f>VLOOKUP($A238,input!$A:$BH,COLUMN(input!C$2),0)</f>
        <v>63.234072113617998</v>
      </c>
      <c r="H238" s="49">
        <f>VLOOKUP($A238,input!$A:$BH,COLUMN(input!G$2),0)</f>
        <v>99.662174736994004</v>
      </c>
      <c r="I238" s="49">
        <f>VLOOKUP($A238,input!$A:$BH,COLUMN(input!K$2),0)</f>
        <v>80.280261896976</v>
      </c>
      <c r="J238" s="49">
        <f>H238*'KI Local Authority Dropdown'!$I$6</f>
        <v>92.18751163171946</v>
      </c>
      <c r="K238" s="31">
        <v>0</v>
      </c>
      <c r="L238" s="53">
        <f>VLOOKUP($A238,input!$A:$BH,COLUMN(input!T$2),0)</f>
        <v>63.234072113617998</v>
      </c>
      <c r="M238" s="49">
        <f>VLOOKUP($A238,input!$A:$BH,COLUMN(input!X$2),0)</f>
        <v>0</v>
      </c>
      <c r="N238" s="53">
        <f>VLOOKUP($A238,input!$A:$BH,COLUMN(input!AB$2),0)</f>
        <v>0</v>
      </c>
      <c r="O238" s="53">
        <f>VLOOKUP($A238,input!$A:$BH,COLUMN(input!AF$2),0)</f>
        <v>0</v>
      </c>
      <c r="P238" s="62">
        <f>VLOOKUP($A238,input!$A:$BH,COLUMN(input!AJ$2),0)</f>
        <v>0</v>
      </c>
      <c r="Q238" s="53">
        <f>VLOOKUP($A238,input!$A:$BH,COLUMN(input!AN$2),0)</f>
        <v>99.662174736994004</v>
      </c>
      <c r="R238" s="49">
        <f>VLOOKUP($A238,input!$A:$BH,COLUMN(input!AR$2),0)</f>
        <v>0</v>
      </c>
      <c r="S238" s="53">
        <f>VLOOKUP($A238,input!$A:$BH,COLUMN(input!AV$2),0)</f>
        <v>0</v>
      </c>
      <c r="T238" s="53">
        <f>VLOOKUP($A238,input!$A:$BH,COLUMN(input!AZ$2),0)</f>
        <v>0</v>
      </c>
      <c r="U238" s="62">
        <f>VLOOKUP($A238,input!$A:$BH,COLUMN(input!BD$2),0)</f>
        <v>0</v>
      </c>
      <c r="V238" s="53">
        <f t="shared" si="22"/>
        <v>162.89624685061199</v>
      </c>
      <c r="W238" s="49">
        <f t="shared" si="23"/>
        <v>0</v>
      </c>
      <c r="X238" s="53">
        <f t="shared" si="24"/>
        <v>0</v>
      </c>
      <c r="Y238" s="53">
        <f t="shared" si="25"/>
        <v>0</v>
      </c>
      <c r="Z238" s="62">
        <f t="shared" si="26"/>
        <v>0</v>
      </c>
    </row>
    <row r="239" spans="1:26" x14ac:dyDescent="0.3">
      <c r="A239" s="27" t="s">
        <v>488</v>
      </c>
      <c r="B239" s="27" t="s">
        <v>1059</v>
      </c>
      <c r="C239" s="27" t="s">
        <v>1248</v>
      </c>
      <c r="D239" s="30" t="s">
        <v>1060</v>
      </c>
      <c r="E239" s="67">
        <f>VLOOKUP(C239,'KI Local Authority Dropdown'!$H$21:$I$31,2,0)</f>
        <v>0.01</v>
      </c>
      <c r="F239" s="49">
        <f t="shared" si="21"/>
        <v>18.793794522844003</v>
      </c>
      <c r="G239" s="49">
        <f>VLOOKUP($A239,input!$A:$BH,COLUMN(input!C$2),0)</f>
        <v>8.8673361351250009</v>
      </c>
      <c r="H239" s="49">
        <f>VLOOKUP($A239,input!$A:$BH,COLUMN(input!G$2),0)</f>
        <v>9.9264583877190002</v>
      </c>
      <c r="I239" s="49">
        <f>VLOOKUP($A239,input!$A:$BH,COLUMN(input!K$2),0)</f>
        <v>6.5310531986407581</v>
      </c>
      <c r="J239" s="49">
        <f>H239*'KI Local Authority Dropdown'!$I$6</f>
        <v>9.1819740086400756</v>
      </c>
      <c r="K239" s="31">
        <v>0</v>
      </c>
      <c r="L239" s="53">
        <f>VLOOKUP($A239,input!$A:$BH,COLUMN(input!T$2),0)</f>
        <v>0</v>
      </c>
      <c r="M239" s="49">
        <f>VLOOKUP($A239,input!$A:$BH,COLUMN(input!X$2),0)</f>
        <v>0</v>
      </c>
      <c r="N239" s="53">
        <f>VLOOKUP($A239,input!$A:$BH,COLUMN(input!AB$2),0)</f>
        <v>8.8673361351250009</v>
      </c>
      <c r="O239" s="53">
        <f>VLOOKUP($A239,input!$A:$BH,COLUMN(input!AF$2),0)</f>
        <v>0</v>
      </c>
      <c r="P239" s="62">
        <f>VLOOKUP($A239,input!$A:$BH,COLUMN(input!AJ$2),0)</f>
        <v>0</v>
      </c>
      <c r="Q239" s="53">
        <f>VLOOKUP($A239,input!$A:$BH,COLUMN(input!AN$2),0)</f>
        <v>0</v>
      </c>
      <c r="R239" s="49">
        <f>VLOOKUP($A239,input!$A:$BH,COLUMN(input!AR$2),0)</f>
        <v>0</v>
      </c>
      <c r="S239" s="53">
        <f>VLOOKUP($A239,input!$A:$BH,COLUMN(input!AV$2),0)</f>
        <v>9.9264583877190002</v>
      </c>
      <c r="T239" s="53">
        <f>VLOOKUP($A239,input!$A:$BH,COLUMN(input!AZ$2),0)</f>
        <v>0</v>
      </c>
      <c r="U239" s="62">
        <f>VLOOKUP($A239,input!$A:$BH,COLUMN(input!BD$2),0)</f>
        <v>0</v>
      </c>
      <c r="V239" s="53">
        <f t="shared" si="22"/>
        <v>0</v>
      </c>
      <c r="W239" s="49">
        <f t="shared" si="23"/>
        <v>0</v>
      </c>
      <c r="X239" s="53">
        <f t="shared" si="24"/>
        <v>18.793794522844003</v>
      </c>
      <c r="Y239" s="53">
        <f t="shared" si="25"/>
        <v>0</v>
      </c>
      <c r="Z239" s="62">
        <f t="shared" si="26"/>
        <v>0</v>
      </c>
    </row>
    <row r="240" spans="1:26" x14ac:dyDescent="0.3">
      <c r="A240" s="27" t="s">
        <v>490</v>
      </c>
      <c r="B240" s="27" t="s">
        <v>1061</v>
      </c>
      <c r="C240" s="27" t="s">
        <v>806</v>
      </c>
      <c r="D240" s="30" t="s">
        <v>489</v>
      </c>
      <c r="E240" s="67">
        <f>VLOOKUP(C240,'KI Local Authority Dropdown'!$H$21:$I$31,2,0)</f>
        <v>0.4</v>
      </c>
      <c r="F240" s="49">
        <f t="shared" si="21"/>
        <v>4.9553579736250004</v>
      </c>
      <c r="G240" s="49">
        <f>VLOOKUP($A240,input!$A:$BH,COLUMN(input!C$2),0)</f>
        <v>1.576754776614</v>
      </c>
      <c r="H240" s="49">
        <f>VLOOKUP($A240,input!$A:$BH,COLUMN(input!G$2),0)</f>
        <v>3.378603197011</v>
      </c>
      <c r="I240" s="49">
        <f>VLOOKUP($A240,input!$A:$BH,COLUMN(input!K$2),0)</f>
        <v>-9.8980944134752153</v>
      </c>
      <c r="J240" s="49">
        <f>H240*'KI Local Authority Dropdown'!$I$6</f>
        <v>3.1252079572351752</v>
      </c>
      <c r="K240" s="31">
        <v>0.5</v>
      </c>
      <c r="L240" s="53">
        <f>VLOOKUP($A240,input!$A:$BH,COLUMN(input!T$2),0)</f>
        <v>0</v>
      </c>
      <c r="M240" s="49">
        <f>VLOOKUP($A240,input!$A:$BH,COLUMN(input!X$2),0)</f>
        <v>1.576754776614</v>
      </c>
      <c r="N240" s="53">
        <f>VLOOKUP($A240,input!$A:$BH,COLUMN(input!AB$2),0)</f>
        <v>0</v>
      </c>
      <c r="O240" s="53">
        <f>VLOOKUP($A240,input!$A:$BH,COLUMN(input!AF$2),0)</f>
        <v>0</v>
      </c>
      <c r="P240" s="62">
        <f>VLOOKUP($A240,input!$A:$BH,COLUMN(input!AJ$2),0)</f>
        <v>0</v>
      </c>
      <c r="Q240" s="53">
        <f>VLOOKUP($A240,input!$A:$BH,COLUMN(input!AN$2),0)</f>
        <v>0</v>
      </c>
      <c r="R240" s="49">
        <f>VLOOKUP($A240,input!$A:$BH,COLUMN(input!AR$2),0)</f>
        <v>3.378603197011</v>
      </c>
      <c r="S240" s="53">
        <f>VLOOKUP($A240,input!$A:$BH,COLUMN(input!AV$2),0)</f>
        <v>0</v>
      </c>
      <c r="T240" s="53">
        <f>VLOOKUP($A240,input!$A:$BH,COLUMN(input!AZ$2),0)</f>
        <v>0</v>
      </c>
      <c r="U240" s="62">
        <f>VLOOKUP($A240,input!$A:$BH,COLUMN(input!BD$2),0)</f>
        <v>0</v>
      </c>
      <c r="V240" s="53">
        <f t="shared" si="22"/>
        <v>0</v>
      </c>
      <c r="W240" s="49">
        <f t="shared" si="23"/>
        <v>4.9553579736250004</v>
      </c>
      <c r="X240" s="53">
        <f t="shared" si="24"/>
        <v>0</v>
      </c>
      <c r="Y240" s="53">
        <f t="shared" si="25"/>
        <v>0</v>
      </c>
      <c r="Z240" s="62">
        <f t="shared" si="26"/>
        <v>0</v>
      </c>
    </row>
    <row r="241" spans="1:26" x14ac:dyDescent="0.3">
      <c r="A241" s="27" t="s">
        <v>492</v>
      </c>
      <c r="B241" s="27" t="s">
        <v>1062</v>
      </c>
      <c r="C241" s="27" t="s">
        <v>806</v>
      </c>
      <c r="D241" s="30" t="s">
        <v>491</v>
      </c>
      <c r="E241" s="67">
        <f>VLOOKUP(C241,'KI Local Authority Dropdown'!$H$21:$I$31,2,0)</f>
        <v>0.4</v>
      </c>
      <c r="F241" s="49">
        <f t="shared" si="21"/>
        <v>2.1297371375680001</v>
      </c>
      <c r="G241" s="49">
        <f>VLOOKUP($A241,input!$A:$BH,COLUMN(input!C$2),0)</f>
        <v>0.7182751137090001</v>
      </c>
      <c r="H241" s="49">
        <f>VLOOKUP($A241,input!$A:$BH,COLUMN(input!G$2),0)</f>
        <v>1.4114620238590001</v>
      </c>
      <c r="I241" s="49">
        <f>VLOOKUP($A241,input!$A:$BH,COLUMN(input!K$2),0)</f>
        <v>-3.5411716047691497</v>
      </c>
      <c r="J241" s="49">
        <f>H241*'KI Local Authority Dropdown'!$I$6</f>
        <v>1.3056023720695751</v>
      </c>
      <c r="K241" s="31">
        <v>0.5</v>
      </c>
      <c r="L241" s="53">
        <f>VLOOKUP($A241,input!$A:$BH,COLUMN(input!T$2),0)</f>
        <v>0</v>
      </c>
      <c r="M241" s="49">
        <f>VLOOKUP($A241,input!$A:$BH,COLUMN(input!X$2),0)</f>
        <v>0.7182751137090001</v>
      </c>
      <c r="N241" s="53">
        <f>VLOOKUP($A241,input!$A:$BH,COLUMN(input!AB$2),0)</f>
        <v>0</v>
      </c>
      <c r="O241" s="53">
        <f>VLOOKUP($A241,input!$A:$BH,COLUMN(input!AF$2),0)</f>
        <v>0</v>
      </c>
      <c r="P241" s="62">
        <f>VLOOKUP($A241,input!$A:$BH,COLUMN(input!AJ$2),0)</f>
        <v>0</v>
      </c>
      <c r="Q241" s="53">
        <f>VLOOKUP($A241,input!$A:$BH,COLUMN(input!AN$2),0)</f>
        <v>0</v>
      </c>
      <c r="R241" s="49">
        <f>VLOOKUP($A241,input!$A:$BH,COLUMN(input!AR$2),0)</f>
        <v>1.4114620238590001</v>
      </c>
      <c r="S241" s="53">
        <f>VLOOKUP($A241,input!$A:$BH,COLUMN(input!AV$2),0)</f>
        <v>0</v>
      </c>
      <c r="T241" s="53">
        <f>VLOOKUP($A241,input!$A:$BH,COLUMN(input!AZ$2),0)</f>
        <v>0</v>
      </c>
      <c r="U241" s="62">
        <f>VLOOKUP($A241,input!$A:$BH,COLUMN(input!BD$2),0)</f>
        <v>0</v>
      </c>
      <c r="V241" s="53">
        <f t="shared" si="22"/>
        <v>0</v>
      </c>
      <c r="W241" s="49">
        <f t="shared" si="23"/>
        <v>2.1297371375680001</v>
      </c>
      <c r="X241" s="53">
        <f t="shared" si="24"/>
        <v>0</v>
      </c>
      <c r="Y241" s="53">
        <f t="shared" si="25"/>
        <v>0</v>
      </c>
      <c r="Z241" s="62">
        <f t="shared" si="26"/>
        <v>0</v>
      </c>
    </row>
    <row r="242" spans="1:26" x14ac:dyDescent="0.3">
      <c r="A242" s="27" t="s">
        <v>494</v>
      </c>
      <c r="B242" s="27" t="s">
        <v>1063</v>
      </c>
      <c r="C242" s="27" t="s">
        <v>820</v>
      </c>
      <c r="D242" s="30" t="s">
        <v>493</v>
      </c>
      <c r="E242" s="67">
        <f>VLOOKUP(C242,'KI Local Authority Dropdown'!$H$21:$I$31,2,0)</f>
        <v>0.49</v>
      </c>
      <c r="F242" s="49">
        <f t="shared" si="21"/>
        <v>99.840169231439006</v>
      </c>
      <c r="G242" s="49">
        <f>VLOOKUP($A242,input!$A:$BH,COLUMN(input!C$2),0)</f>
        <v>40.543401740736002</v>
      </c>
      <c r="H242" s="49">
        <f>VLOOKUP($A242,input!$A:$BH,COLUMN(input!G$2),0)</f>
        <v>59.296767490703004</v>
      </c>
      <c r="I242" s="49">
        <f>VLOOKUP($A242,input!$A:$BH,COLUMN(input!K$2),0)</f>
        <v>30.2368670942327</v>
      </c>
      <c r="J242" s="49">
        <f>H242*'KI Local Authority Dropdown'!$I$6</f>
        <v>54.849509928900282</v>
      </c>
      <c r="K242" s="31">
        <v>0</v>
      </c>
      <c r="L242" s="53">
        <f>VLOOKUP($A242,input!$A:$BH,COLUMN(input!T$2),0)</f>
        <v>35.923106675298001</v>
      </c>
      <c r="M242" s="49">
        <f>VLOOKUP($A242,input!$A:$BH,COLUMN(input!X$2),0)</f>
        <v>4.6202950654379995</v>
      </c>
      <c r="N242" s="53">
        <f>VLOOKUP($A242,input!$A:$BH,COLUMN(input!AB$2),0)</f>
        <v>0</v>
      </c>
      <c r="O242" s="53">
        <f>VLOOKUP($A242,input!$A:$BH,COLUMN(input!AF$2),0)</f>
        <v>0</v>
      </c>
      <c r="P242" s="62">
        <f>VLOOKUP($A242,input!$A:$BH,COLUMN(input!AJ$2),0)</f>
        <v>0</v>
      </c>
      <c r="Q242" s="53">
        <f>VLOOKUP($A242,input!$A:$BH,COLUMN(input!AN$2),0)</f>
        <v>50.560147146529999</v>
      </c>
      <c r="R242" s="49">
        <f>VLOOKUP($A242,input!$A:$BH,COLUMN(input!AR$2),0)</f>
        <v>8.7366203441729997</v>
      </c>
      <c r="S242" s="53">
        <f>VLOOKUP($A242,input!$A:$BH,COLUMN(input!AV$2),0)</f>
        <v>0</v>
      </c>
      <c r="T242" s="53">
        <f>VLOOKUP($A242,input!$A:$BH,COLUMN(input!AZ$2),0)</f>
        <v>0</v>
      </c>
      <c r="U242" s="62">
        <f>VLOOKUP($A242,input!$A:$BH,COLUMN(input!BD$2),0)</f>
        <v>0</v>
      </c>
      <c r="V242" s="53">
        <f t="shared" si="22"/>
        <v>86.483253821828001</v>
      </c>
      <c r="W242" s="49">
        <f t="shared" si="23"/>
        <v>13.356915409610998</v>
      </c>
      <c r="X242" s="53">
        <f t="shared" si="24"/>
        <v>0</v>
      </c>
      <c r="Y242" s="53">
        <f t="shared" si="25"/>
        <v>0</v>
      </c>
      <c r="Z242" s="62">
        <f t="shared" si="26"/>
        <v>0</v>
      </c>
    </row>
    <row r="243" spans="1:26" x14ac:dyDescent="0.3">
      <c r="A243" s="27" t="s">
        <v>496</v>
      </c>
      <c r="B243" s="27" t="s">
        <v>1064</v>
      </c>
      <c r="C243" s="27" t="s">
        <v>806</v>
      </c>
      <c r="D243" s="30" t="s">
        <v>495</v>
      </c>
      <c r="E243" s="67">
        <f>VLOOKUP(C243,'KI Local Authority Dropdown'!$H$21:$I$31,2,0)</f>
        <v>0.4</v>
      </c>
      <c r="F243" s="49">
        <f t="shared" si="21"/>
        <v>8.522715396353</v>
      </c>
      <c r="G243" s="49">
        <f>VLOOKUP($A243,input!$A:$BH,COLUMN(input!C$2),0)</f>
        <v>2.7938277990690001</v>
      </c>
      <c r="H243" s="49">
        <f>VLOOKUP($A243,input!$A:$BH,COLUMN(input!G$2),0)</f>
        <v>5.7288875972840003</v>
      </c>
      <c r="I243" s="49">
        <f>VLOOKUP($A243,input!$A:$BH,COLUMN(input!K$2),0)</f>
        <v>-27.709264756479072</v>
      </c>
      <c r="J243" s="49">
        <f>H243*'KI Local Authority Dropdown'!$I$6</f>
        <v>5.2992210274877003</v>
      </c>
      <c r="K243" s="31">
        <v>0.5</v>
      </c>
      <c r="L243" s="53">
        <f>VLOOKUP($A243,input!$A:$BH,COLUMN(input!T$2),0)</f>
        <v>0</v>
      </c>
      <c r="M243" s="49">
        <f>VLOOKUP($A243,input!$A:$BH,COLUMN(input!X$2),0)</f>
        <v>2.7938277990690001</v>
      </c>
      <c r="N243" s="53">
        <f>VLOOKUP($A243,input!$A:$BH,COLUMN(input!AB$2),0)</f>
        <v>0</v>
      </c>
      <c r="O243" s="53">
        <f>VLOOKUP($A243,input!$A:$BH,COLUMN(input!AF$2),0)</f>
        <v>0</v>
      </c>
      <c r="P243" s="62">
        <f>VLOOKUP($A243,input!$A:$BH,COLUMN(input!AJ$2),0)</f>
        <v>0</v>
      </c>
      <c r="Q243" s="53">
        <f>VLOOKUP($A243,input!$A:$BH,COLUMN(input!AN$2),0)</f>
        <v>0</v>
      </c>
      <c r="R243" s="49">
        <f>VLOOKUP($A243,input!$A:$BH,COLUMN(input!AR$2),0)</f>
        <v>5.7288875972840003</v>
      </c>
      <c r="S243" s="53">
        <f>VLOOKUP($A243,input!$A:$BH,COLUMN(input!AV$2),0)</f>
        <v>0</v>
      </c>
      <c r="T243" s="53">
        <f>VLOOKUP($A243,input!$A:$BH,COLUMN(input!AZ$2),0)</f>
        <v>0</v>
      </c>
      <c r="U243" s="62">
        <f>VLOOKUP($A243,input!$A:$BH,COLUMN(input!BD$2),0)</f>
        <v>0</v>
      </c>
      <c r="V243" s="53">
        <f t="shared" si="22"/>
        <v>0</v>
      </c>
      <c r="W243" s="49">
        <f t="shared" si="23"/>
        <v>8.522715396353</v>
      </c>
      <c r="X243" s="53">
        <f t="shared" si="24"/>
        <v>0</v>
      </c>
      <c r="Y243" s="53">
        <f t="shared" si="25"/>
        <v>0</v>
      </c>
      <c r="Z243" s="62">
        <f t="shared" si="26"/>
        <v>0</v>
      </c>
    </row>
    <row r="244" spans="1:26" x14ac:dyDescent="0.3">
      <c r="A244" s="27" t="s">
        <v>498</v>
      </c>
      <c r="B244" s="27" t="s">
        <v>1065</v>
      </c>
      <c r="C244" s="27" t="s">
        <v>1254</v>
      </c>
      <c r="D244" s="30" t="s">
        <v>497</v>
      </c>
      <c r="E244" s="67">
        <f>VLOOKUP(C244,'KI Local Authority Dropdown'!$H$21:$I$31,2,0)</f>
        <v>0.1</v>
      </c>
      <c r="F244" s="49">
        <f t="shared" si="21"/>
        <v>105.18372529460299</v>
      </c>
      <c r="G244" s="49">
        <f>VLOOKUP($A244,input!$A:$BH,COLUMN(input!C$2),0)</f>
        <v>39.330916020656993</v>
      </c>
      <c r="H244" s="49">
        <f>VLOOKUP($A244,input!$A:$BH,COLUMN(input!G$2),0)</f>
        <v>65.852809273946008</v>
      </c>
      <c r="I244" s="49">
        <f>VLOOKUP($A244,input!$A:$BH,COLUMN(input!K$2),0)</f>
        <v>37.393905616475926</v>
      </c>
      <c r="J244" s="49">
        <f>H244*'KI Local Authority Dropdown'!$I$6</f>
        <v>60.913848578400064</v>
      </c>
      <c r="K244" s="31">
        <v>0</v>
      </c>
      <c r="L244" s="53">
        <f>VLOOKUP($A244,input!$A:$BH,COLUMN(input!T$2),0)</f>
        <v>35.669890673791002</v>
      </c>
      <c r="M244" s="49">
        <f>VLOOKUP($A244,input!$A:$BH,COLUMN(input!X$2),0)</f>
        <v>0</v>
      </c>
      <c r="N244" s="53">
        <f>VLOOKUP($A244,input!$A:$BH,COLUMN(input!AB$2),0)</f>
        <v>3.6610253468659999</v>
      </c>
      <c r="O244" s="53">
        <f>VLOOKUP($A244,input!$A:$BH,COLUMN(input!AF$2),0)</f>
        <v>0</v>
      </c>
      <c r="P244" s="62">
        <f>VLOOKUP($A244,input!$A:$BH,COLUMN(input!AJ$2),0)</f>
        <v>0</v>
      </c>
      <c r="Q244" s="53">
        <f>VLOOKUP($A244,input!$A:$BH,COLUMN(input!AN$2),0)</f>
        <v>61.092215977513</v>
      </c>
      <c r="R244" s="49">
        <f>VLOOKUP($A244,input!$A:$BH,COLUMN(input!AR$2),0)</f>
        <v>0</v>
      </c>
      <c r="S244" s="53">
        <f>VLOOKUP($A244,input!$A:$BH,COLUMN(input!AV$2),0)</f>
        <v>4.760593296433</v>
      </c>
      <c r="T244" s="53">
        <f>VLOOKUP($A244,input!$A:$BH,COLUMN(input!AZ$2),0)</f>
        <v>0</v>
      </c>
      <c r="U244" s="62">
        <f>VLOOKUP($A244,input!$A:$BH,COLUMN(input!BD$2),0)</f>
        <v>0</v>
      </c>
      <c r="V244" s="53">
        <f t="shared" si="22"/>
        <v>96.762106651304009</v>
      </c>
      <c r="W244" s="49">
        <f t="shared" si="23"/>
        <v>0</v>
      </c>
      <c r="X244" s="53">
        <f t="shared" si="24"/>
        <v>8.4216186432990003</v>
      </c>
      <c r="Y244" s="53">
        <f t="shared" si="25"/>
        <v>0</v>
      </c>
      <c r="Z244" s="62">
        <f t="shared" si="26"/>
        <v>0</v>
      </c>
    </row>
    <row r="245" spans="1:26" x14ac:dyDescent="0.3">
      <c r="A245" s="27" t="s">
        <v>500</v>
      </c>
      <c r="B245" s="27" t="s">
        <v>1066</v>
      </c>
      <c r="C245" s="27" t="s">
        <v>806</v>
      </c>
      <c r="D245" s="30" t="s">
        <v>499</v>
      </c>
      <c r="E245" s="67">
        <f>VLOOKUP(C245,'KI Local Authority Dropdown'!$H$21:$I$31,2,0)</f>
        <v>0.4</v>
      </c>
      <c r="F245" s="49">
        <f t="shared" si="21"/>
        <v>6.7388592459099996</v>
      </c>
      <c r="G245" s="49">
        <f>VLOOKUP($A245,input!$A:$BH,COLUMN(input!C$2),0)</f>
        <v>3.0127923837249999</v>
      </c>
      <c r="H245" s="49">
        <f>VLOOKUP($A245,input!$A:$BH,COLUMN(input!G$2),0)</f>
        <v>3.7260668621850002</v>
      </c>
      <c r="I245" s="49">
        <f>VLOOKUP($A245,input!$A:$BH,COLUMN(input!K$2),0)</f>
        <v>-4.093826687115917</v>
      </c>
      <c r="J245" s="49">
        <f>H245*'KI Local Authority Dropdown'!$I$6</f>
        <v>3.4466118475211251</v>
      </c>
      <c r="K245" s="31">
        <v>0.5</v>
      </c>
      <c r="L245" s="53">
        <f>VLOOKUP($A245,input!$A:$BH,COLUMN(input!T$2),0)</f>
        <v>0</v>
      </c>
      <c r="M245" s="49">
        <f>VLOOKUP($A245,input!$A:$BH,COLUMN(input!X$2),0)</f>
        <v>3.0127923837249999</v>
      </c>
      <c r="N245" s="53">
        <f>VLOOKUP($A245,input!$A:$BH,COLUMN(input!AB$2),0)</f>
        <v>0</v>
      </c>
      <c r="O245" s="53">
        <f>VLOOKUP($A245,input!$A:$BH,COLUMN(input!AF$2),0)</f>
        <v>0</v>
      </c>
      <c r="P245" s="62">
        <f>VLOOKUP($A245,input!$A:$BH,COLUMN(input!AJ$2),0)</f>
        <v>0</v>
      </c>
      <c r="Q245" s="53">
        <f>VLOOKUP($A245,input!$A:$BH,COLUMN(input!AN$2),0)</f>
        <v>0</v>
      </c>
      <c r="R245" s="49">
        <f>VLOOKUP($A245,input!$A:$BH,COLUMN(input!AR$2),0)</f>
        <v>3.7260668621850002</v>
      </c>
      <c r="S245" s="53">
        <f>VLOOKUP($A245,input!$A:$BH,COLUMN(input!AV$2),0)</f>
        <v>0</v>
      </c>
      <c r="T245" s="53">
        <f>VLOOKUP($A245,input!$A:$BH,COLUMN(input!AZ$2),0)</f>
        <v>0</v>
      </c>
      <c r="U245" s="62">
        <f>VLOOKUP($A245,input!$A:$BH,COLUMN(input!BD$2),0)</f>
        <v>0</v>
      </c>
      <c r="V245" s="53">
        <f t="shared" si="22"/>
        <v>0</v>
      </c>
      <c r="W245" s="49">
        <f t="shared" si="23"/>
        <v>6.7388592459099996</v>
      </c>
      <c r="X245" s="53">
        <f t="shared" si="24"/>
        <v>0</v>
      </c>
      <c r="Y245" s="53">
        <f t="shared" si="25"/>
        <v>0</v>
      </c>
      <c r="Z245" s="62">
        <f t="shared" si="26"/>
        <v>0</v>
      </c>
    </row>
    <row r="246" spans="1:26" x14ac:dyDescent="0.3">
      <c r="A246" s="27" t="s">
        <v>502</v>
      </c>
      <c r="B246" s="27" t="s">
        <v>1067</v>
      </c>
      <c r="C246" s="27" t="s">
        <v>1250</v>
      </c>
      <c r="D246" s="30" t="s">
        <v>501</v>
      </c>
      <c r="E246" s="67">
        <f>VLOOKUP(C246,'KI Local Authority Dropdown'!$H$21:$I$31,2,0)</f>
        <v>0.49</v>
      </c>
      <c r="F246" s="49">
        <f t="shared" si="21"/>
        <v>65.430457114858996</v>
      </c>
      <c r="G246" s="49">
        <f>VLOOKUP($A246,input!$A:$BH,COLUMN(input!C$2),0)</f>
        <v>26.982560772308997</v>
      </c>
      <c r="H246" s="49">
        <f>VLOOKUP($A246,input!$A:$BH,COLUMN(input!G$2),0)</f>
        <v>38.447896342550003</v>
      </c>
      <c r="I246" s="49">
        <f>VLOOKUP($A246,input!$A:$BH,COLUMN(input!K$2),0)</f>
        <v>-6.7362906756607916</v>
      </c>
      <c r="J246" s="49">
        <f>H246*'KI Local Authority Dropdown'!$I$6</f>
        <v>35.564304116858757</v>
      </c>
      <c r="K246" s="31">
        <v>0.149085</v>
      </c>
      <c r="L246" s="53">
        <f>VLOOKUP($A246,input!$A:$BH,COLUMN(input!T$2),0)</f>
        <v>23.747184203196998</v>
      </c>
      <c r="M246" s="49">
        <f>VLOOKUP($A246,input!$A:$BH,COLUMN(input!X$2),0)</f>
        <v>3.2353765691120002</v>
      </c>
      <c r="N246" s="53">
        <f>VLOOKUP($A246,input!$A:$BH,COLUMN(input!AB$2),0)</f>
        <v>0</v>
      </c>
      <c r="O246" s="53">
        <f>VLOOKUP($A246,input!$A:$BH,COLUMN(input!AF$2),0)</f>
        <v>0</v>
      </c>
      <c r="P246" s="62">
        <f>VLOOKUP($A246,input!$A:$BH,COLUMN(input!AJ$2),0)</f>
        <v>0</v>
      </c>
      <c r="Q246" s="53">
        <f>VLOOKUP($A246,input!$A:$BH,COLUMN(input!AN$2),0)</f>
        <v>32.399360837494001</v>
      </c>
      <c r="R246" s="49">
        <f>VLOOKUP($A246,input!$A:$BH,COLUMN(input!AR$2),0)</f>
        <v>6.0485355050559999</v>
      </c>
      <c r="S246" s="53">
        <f>VLOOKUP($A246,input!$A:$BH,COLUMN(input!AV$2),0)</f>
        <v>0</v>
      </c>
      <c r="T246" s="53">
        <f>VLOOKUP($A246,input!$A:$BH,COLUMN(input!AZ$2),0)</f>
        <v>0</v>
      </c>
      <c r="U246" s="62">
        <f>VLOOKUP($A246,input!$A:$BH,COLUMN(input!BD$2),0)</f>
        <v>0</v>
      </c>
      <c r="V246" s="53">
        <f t="shared" si="22"/>
        <v>56.146545040690995</v>
      </c>
      <c r="W246" s="49">
        <f t="shared" si="23"/>
        <v>9.2839120741680006</v>
      </c>
      <c r="X246" s="53">
        <f t="shared" si="24"/>
        <v>0</v>
      </c>
      <c r="Y246" s="53">
        <f t="shared" si="25"/>
        <v>0</v>
      </c>
      <c r="Z246" s="62">
        <f t="shared" si="26"/>
        <v>0</v>
      </c>
    </row>
    <row r="247" spans="1:26" x14ac:dyDescent="0.3">
      <c r="A247" s="27" t="s">
        <v>504</v>
      </c>
      <c r="B247" s="27" t="s">
        <v>1068</v>
      </c>
      <c r="C247" s="27" t="s">
        <v>1250</v>
      </c>
      <c r="D247" s="30" t="s">
        <v>503</v>
      </c>
      <c r="E247" s="67">
        <f>VLOOKUP(C247,'KI Local Authority Dropdown'!$H$21:$I$31,2,0)</f>
        <v>0.49</v>
      </c>
      <c r="F247" s="49">
        <f t="shared" si="21"/>
        <v>86.598528984778994</v>
      </c>
      <c r="G247" s="49">
        <f>VLOOKUP($A247,input!$A:$BH,COLUMN(input!C$2),0)</f>
        <v>33.211475570508</v>
      </c>
      <c r="H247" s="49">
        <f>VLOOKUP($A247,input!$A:$BH,COLUMN(input!G$2),0)</f>
        <v>53.387053414270994</v>
      </c>
      <c r="I247" s="49">
        <f>VLOOKUP($A247,input!$A:$BH,COLUMN(input!K$2),0)</f>
        <v>9.2385594316359665</v>
      </c>
      <c r="J247" s="49">
        <f>H247*'KI Local Authority Dropdown'!$I$6</f>
        <v>49.383024408200669</v>
      </c>
      <c r="K247" s="31">
        <v>0</v>
      </c>
      <c r="L247" s="53">
        <f>VLOOKUP($A247,input!$A:$BH,COLUMN(input!T$2),0)</f>
        <v>29.146209008277999</v>
      </c>
      <c r="M247" s="49">
        <f>VLOOKUP($A247,input!$A:$BH,COLUMN(input!X$2),0)</f>
        <v>4.0652665622299997</v>
      </c>
      <c r="N247" s="53">
        <f>VLOOKUP($A247,input!$A:$BH,COLUMN(input!AB$2),0)</f>
        <v>0</v>
      </c>
      <c r="O247" s="53">
        <f>VLOOKUP($A247,input!$A:$BH,COLUMN(input!AF$2),0)</f>
        <v>0</v>
      </c>
      <c r="P247" s="62">
        <f>VLOOKUP($A247,input!$A:$BH,COLUMN(input!AJ$2),0)</f>
        <v>0</v>
      </c>
      <c r="Q247" s="53">
        <f>VLOOKUP($A247,input!$A:$BH,COLUMN(input!AN$2),0)</f>
        <v>45.067261127894</v>
      </c>
      <c r="R247" s="49">
        <f>VLOOKUP($A247,input!$A:$BH,COLUMN(input!AR$2),0)</f>
        <v>8.319792286377</v>
      </c>
      <c r="S247" s="53">
        <f>VLOOKUP($A247,input!$A:$BH,COLUMN(input!AV$2),0)</f>
        <v>0</v>
      </c>
      <c r="T247" s="53">
        <f>VLOOKUP($A247,input!$A:$BH,COLUMN(input!AZ$2),0)</f>
        <v>0</v>
      </c>
      <c r="U247" s="62">
        <f>VLOOKUP($A247,input!$A:$BH,COLUMN(input!BD$2),0)</f>
        <v>0</v>
      </c>
      <c r="V247" s="53">
        <f t="shared" si="22"/>
        <v>74.213470136171992</v>
      </c>
      <c r="W247" s="49">
        <f t="shared" si="23"/>
        <v>12.385058848606999</v>
      </c>
      <c r="X247" s="53">
        <f t="shared" si="24"/>
        <v>0</v>
      </c>
      <c r="Y247" s="53">
        <f t="shared" si="25"/>
        <v>0</v>
      </c>
      <c r="Z247" s="62">
        <f t="shared" si="26"/>
        <v>0</v>
      </c>
    </row>
    <row r="248" spans="1:26" x14ac:dyDescent="0.3">
      <c r="A248" s="27" t="s">
        <v>506</v>
      </c>
      <c r="B248" s="27" t="s">
        <v>1069</v>
      </c>
      <c r="C248" s="27" t="s">
        <v>1250</v>
      </c>
      <c r="D248" s="30" t="s">
        <v>505</v>
      </c>
      <c r="E248" s="67">
        <f>VLOOKUP(C248,'KI Local Authority Dropdown'!$H$21:$I$31,2,0)</f>
        <v>0.49</v>
      </c>
      <c r="F248" s="49">
        <f t="shared" si="21"/>
        <v>25.821538630309</v>
      </c>
      <c r="G248" s="49">
        <f>VLOOKUP($A248,input!$A:$BH,COLUMN(input!C$2),0)</f>
        <v>9.9424072472830005</v>
      </c>
      <c r="H248" s="49">
        <f>VLOOKUP($A248,input!$A:$BH,COLUMN(input!G$2),0)</f>
        <v>15.879131383025999</v>
      </c>
      <c r="I248" s="49">
        <f>VLOOKUP($A248,input!$A:$BH,COLUMN(input!K$2),0)</f>
        <v>-14.649075681511516</v>
      </c>
      <c r="J248" s="49">
        <f>H248*'KI Local Authority Dropdown'!$I$6</f>
        <v>14.68819652929905</v>
      </c>
      <c r="K248" s="31">
        <v>0.479854</v>
      </c>
      <c r="L248" s="53">
        <f>VLOOKUP($A248,input!$A:$BH,COLUMN(input!T$2),0)</f>
        <v>8.7092774395599992</v>
      </c>
      <c r="M248" s="49">
        <f>VLOOKUP($A248,input!$A:$BH,COLUMN(input!X$2),0)</f>
        <v>1.233129807723</v>
      </c>
      <c r="N248" s="53">
        <f>VLOOKUP($A248,input!$A:$BH,COLUMN(input!AB$2),0)</f>
        <v>0</v>
      </c>
      <c r="O248" s="53">
        <f>VLOOKUP($A248,input!$A:$BH,COLUMN(input!AF$2),0)</f>
        <v>0</v>
      </c>
      <c r="P248" s="62">
        <f>VLOOKUP($A248,input!$A:$BH,COLUMN(input!AJ$2),0)</f>
        <v>0</v>
      </c>
      <c r="Q248" s="53">
        <f>VLOOKUP($A248,input!$A:$BH,COLUMN(input!AN$2),0)</f>
        <v>13.162773400869</v>
      </c>
      <c r="R248" s="49">
        <f>VLOOKUP($A248,input!$A:$BH,COLUMN(input!AR$2),0)</f>
        <v>2.7163579821570001</v>
      </c>
      <c r="S248" s="53">
        <f>VLOOKUP($A248,input!$A:$BH,COLUMN(input!AV$2),0)</f>
        <v>0</v>
      </c>
      <c r="T248" s="53">
        <f>VLOOKUP($A248,input!$A:$BH,COLUMN(input!AZ$2),0)</f>
        <v>0</v>
      </c>
      <c r="U248" s="62">
        <f>VLOOKUP($A248,input!$A:$BH,COLUMN(input!BD$2),0)</f>
        <v>0</v>
      </c>
      <c r="V248" s="53">
        <f t="shared" si="22"/>
        <v>21.872050840428997</v>
      </c>
      <c r="W248" s="49">
        <f t="shared" si="23"/>
        <v>3.94948778988</v>
      </c>
      <c r="X248" s="53">
        <f t="shared" si="24"/>
        <v>0</v>
      </c>
      <c r="Y248" s="53">
        <f t="shared" si="25"/>
        <v>0</v>
      </c>
      <c r="Z248" s="62">
        <f t="shared" si="26"/>
        <v>0</v>
      </c>
    </row>
    <row r="249" spans="1:26" x14ac:dyDescent="0.3">
      <c r="A249" s="27" t="s">
        <v>508</v>
      </c>
      <c r="B249" s="27" t="s">
        <v>1070</v>
      </c>
      <c r="C249" s="27" t="s">
        <v>1250</v>
      </c>
      <c r="D249" s="30" t="s">
        <v>507</v>
      </c>
      <c r="E249" s="67">
        <f>VLOOKUP(C249,'KI Local Authority Dropdown'!$H$21:$I$31,2,0)</f>
        <v>0.49</v>
      </c>
      <c r="F249" s="49">
        <f t="shared" si="21"/>
        <v>74.768806587455003</v>
      </c>
      <c r="G249" s="49">
        <f>VLOOKUP($A249,input!$A:$BH,COLUMN(input!C$2),0)</f>
        <v>30.363225494037</v>
      </c>
      <c r="H249" s="49">
        <f>VLOOKUP($A249,input!$A:$BH,COLUMN(input!G$2),0)</f>
        <v>44.405581093418</v>
      </c>
      <c r="I249" s="49">
        <f>VLOOKUP($A249,input!$A:$BH,COLUMN(input!K$2),0)</f>
        <v>4.5030007556178333</v>
      </c>
      <c r="J249" s="49">
        <f>H249*'KI Local Authority Dropdown'!$I$6</f>
        <v>41.075162511411655</v>
      </c>
      <c r="K249" s="31">
        <v>0</v>
      </c>
      <c r="L249" s="53">
        <f>VLOOKUP($A249,input!$A:$BH,COLUMN(input!T$2),0)</f>
        <v>24.731798993951998</v>
      </c>
      <c r="M249" s="49">
        <f>VLOOKUP($A249,input!$A:$BH,COLUMN(input!X$2),0)</f>
        <v>5.6314265000850003</v>
      </c>
      <c r="N249" s="53">
        <f>VLOOKUP($A249,input!$A:$BH,COLUMN(input!AB$2),0)</f>
        <v>0</v>
      </c>
      <c r="O249" s="53">
        <f>VLOOKUP($A249,input!$A:$BH,COLUMN(input!AF$2),0)</f>
        <v>0</v>
      </c>
      <c r="P249" s="62">
        <f>VLOOKUP($A249,input!$A:$BH,COLUMN(input!AJ$2),0)</f>
        <v>0</v>
      </c>
      <c r="Q249" s="53">
        <f>VLOOKUP($A249,input!$A:$BH,COLUMN(input!AN$2),0)</f>
        <v>33.752770011990002</v>
      </c>
      <c r="R249" s="49">
        <f>VLOOKUP($A249,input!$A:$BH,COLUMN(input!AR$2),0)</f>
        <v>10.652811081428</v>
      </c>
      <c r="S249" s="53">
        <f>VLOOKUP($A249,input!$A:$BH,COLUMN(input!AV$2),0)</f>
        <v>0</v>
      </c>
      <c r="T249" s="53">
        <f>VLOOKUP($A249,input!$A:$BH,COLUMN(input!AZ$2),0)</f>
        <v>0</v>
      </c>
      <c r="U249" s="62">
        <f>VLOOKUP($A249,input!$A:$BH,COLUMN(input!BD$2),0)</f>
        <v>0</v>
      </c>
      <c r="V249" s="53">
        <f t="shared" si="22"/>
        <v>58.484569005941999</v>
      </c>
      <c r="W249" s="49">
        <f t="shared" si="23"/>
        <v>16.284237581513</v>
      </c>
      <c r="X249" s="53">
        <f t="shared" si="24"/>
        <v>0</v>
      </c>
      <c r="Y249" s="53">
        <f t="shared" si="25"/>
        <v>0</v>
      </c>
      <c r="Z249" s="62">
        <f t="shared" si="26"/>
        <v>0</v>
      </c>
    </row>
    <row r="250" spans="1:26" x14ac:dyDescent="0.3">
      <c r="A250" s="27" t="s">
        <v>510</v>
      </c>
      <c r="B250" s="27" t="s">
        <v>1071</v>
      </c>
      <c r="C250" s="27" t="s">
        <v>806</v>
      </c>
      <c r="D250" s="30" t="s">
        <v>509</v>
      </c>
      <c r="E250" s="67">
        <f>VLOOKUP(C250,'KI Local Authority Dropdown'!$H$21:$I$31,2,0)</f>
        <v>0.4</v>
      </c>
      <c r="F250" s="49">
        <f t="shared" si="21"/>
        <v>7.6151706562239987</v>
      </c>
      <c r="G250" s="49">
        <f>VLOOKUP($A250,input!$A:$BH,COLUMN(input!C$2),0)</f>
        <v>2.5271312359349998</v>
      </c>
      <c r="H250" s="49">
        <f>VLOOKUP($A250,input!$A:$BH,COLUMN(input!G$2),0)</f>
        <v>5.0880394202889994</v>
      </c>
      <c r="I250" s="49">
        <f>VLOOKUP($A250,input!$A:$BH,COLUMN(input!K$2),0)</f>
        <v>-21.927353282786513</v>
      </c>
      <c r="J250" s="49">
        <f>H250*'KI Local Authority Dropdown'!$I$6</f>
        <v>4.7064364637673251</v>
      </c>
      <c r="K250" s="31">
        <v>0.5</v>
      </c>
      <c r="L250" s="53">
        <f>VLOOKUP($A250,input!$A:$BH,COLUMN(input!T$2),0)</f>
        <v>0</v>
      </c>
      <c r="M250" s="49">
        <f>VLOOKUP($A250,input!$A:$BH,COLUMN(input!X$2),0)</f>
        <v>2.5271312359349998</v>
      </c>
      <c r="N250" s="53">
        <f>VLOOKUP($A250,input!$A:$BH,COLUMN(input!AB$2),0)</f>
        <v>0</v>
      </c>
      <c r="O250" s="53">
        <f>VLOOKUP($A250,input!$A:$BH,COLUMN(input!AF$2),0)</f>
        <v>0</v>
      </c>
      <c r="P250" s="62">
        <f>VLOOKUP($A250,input!$A:$BH,COLUMN(input!AJ$2),0)</f>
        <v>0</v>
      </c>
      <c r="Q250" s="53">
        <f>VLOOKUP($A250,input!$A:$BH,COLUMN(input!AN$2),0)</f>
        <v>0</v>
      </c>
      <c r="R250" s="49">
        <f>VLOOKUP($A250,input!$A:$BH,COLUMN(input!AR$2),0)</f>
        <v>5.0880394202889994</v>
      </c>
      <c r="S250" s="53">
        <f>VLOOKUP($A250,input!$A:$BH,COLUMN(input!AV$2),0)</f>
        <v>0</v>
      </c>
      <c r="T250" s="53">
        <f>VLOOKUP($A250,input!$A:$BH,COLUMN(input!AZ$2),0)</f>
        <v>0</v>
      </c>
      <c r="U250" s="62">
        <f>VLOOKUP($A250,input!$A:$BH,COLUMN(input!BD$2),0)</f>
        <v>0</v>
      </c>
      <c r="V250" s="53">
        <f t="shared" si="22"/>
        <v>0</v>
      </c>
      <c r="W250" s="49">
        <f t="shared" si="23"/>
        <v>7.6151706562239987</v>
      </c>
      <c r="X250" s="53">
        <f t="shared" si="24"/>
        <v>0</v>
      </c>
      <c r="Y250" s="53">
        <f t="shared" si="25"/>
        <v>0</v>
      </c>
      <c r="Z250" s="62">
        <f t="shared" si="26"/>
        <v>0</v>
      </c>
    </row>
    <row r="251" spans="1:26" x14ac:dyDescent="0.3">
      <c r="A251" s="27" t="s">
        <v>512</v>
      </c>
      <c r="B251" s="27" t="s">
        <v>1072</v>
      </c>
      <c r="C251" s="27" t="s">
        <v>806</v>
      </c>
      <c r="D251" s="30" t="s">
        <v>511</v>
      </c>
      <c r="E251" s="67">
        <f>VLOOKUP(C251,'KI Local Authority Dropdown'!$H$21:$I$31,2,0)</f>
        <v>0.4</v>
      </c>
      <c r="F251" s="49">
        <f t="shared" si="21"/>
        <v>1.4766135627829997</v>
      </c>
      <c r="G251" s="49">
        <f>VLOOKUP($A251,input!$A:$BH,COLUMN(input!C$2),0)</f>
        <v>0.41891124103099997</v>
      </c>
      <c r="H251" s="49">
        <f>VLOOKUP($A251,input!$A:$BH,COLUMN(input!G$2),0)</f>
        <v>1.0577023217519999</v>
      </c>
      <c r="I251" s="49">
        <f>VLOOKUP($A251,input!$A:$BH,COLUMN(input!K$2),0)</f>
        <v>-6.0547345455647417</v>
      </c>
      <c r="J251" s="49">
        <f>H251*'KI Local Authority Dropdown'!$I$6</f>
        <v>0.97837464762059989</v>
      </c>
      <c r="K251" s="31">
        <v>0.5</v>
      </c>
      <c r="L251" s="53">
        <f>VLOOKUP($A251,input!$A:$BH,COLUMN(input!T$2),0)</f>
        <v>0</v>
      </c>
      <c r="M251" s="49">
        <f>VLOOKUP($A251,input!$A:$BH,COLUMN(input!X$2),0)</f>
        <v>0.41891124103099997</v>
      </c>
      <c r="N251" s="53">
        <f>VLOOKUP($A251,input!$A:$BH,COLUMN(input!AB$2),0)</f>
        <v>0</v>
      </c>
      <c r="O251" s="53">
        <f>VLOOKUP($A251,input!$A:$BH,COLUMN(input!AF$2),0)</f>
        <v>0</v>
      </c>
      <c r="P251" s="62">
        <f>VLOOKUP($A251,input!$A:$BH,COLUMN(input!AJ$2),0)</f>
        <v>0</v>
      </c>
      <c r="Q251" s="53">
        <f>VLOOKUP($A251,input!$A:$BH,COLUMN(input!AN$2),0)</f>
        <v>0</v>
      </c>
      <c r="R251" s="49">
        <f>VLOOKUP($A251,input!$A:$BH,COLUMN(input!AR$2),0)</f>
        <v>1.0577023217519999</v>
      </c>
      <c r="S251" s="53">
        <f>VLOOKUP($A251,input!$A:$BH,COLUMN(input!AV$2),0)</f>
        <v>0</v>
      </c>
      <c r="T251" s="53">
        <f>VLOOKUP($A251,input!$A:$BH,COLUMN(input!AZ$2),0)</f>
        <v>0</v>
      </c>
      <c r="U251" s="62">
        <f>VLOOKUP($A251,input!$A:$BH,COLUMN(input!BD$2),0)</f>
        <v>0</v>
      </c>
      <c r="V251" s="53">
        <f t="shared" si="22"/>
        <v>0</v>
      </c>
      <c r="W251" s="49">
        <f t="shared" si="23"/>
        <v>1.4766135627829997</v>
      </c>
      <c r="X251" s="53">
        <f t="shared" si="24"/>
        <v>0</v>
      </c>
      <c r="Y251" s="53">
        <f t="shared" si="25"/>
        <v>0</v>
      </c>
      <c r="Z251" s="62">
        <f t="shared" si="26"/>
        <v>0</v>
      </c>
    </row>
    <row r="252" spans="1:26" x14ac:dyDescent="0.3">
      <c r="A252" s="27" t="s">
        <v>198</v>
      </c>
      <c r="B252" s="27" t="s">
        <v>1073</v>
      </c>
      <c r="C252" s="27" t="s">
        <v>1248</v>
      </c>
      <c r="D252" s="30" t="s">
        <v>197</v>
      </c>
      <c r="E252" s="67">
        <f>VLOOKUP(C252,'KI Local Authority Dropdown'!$H$21:$I$31,2,0)</f>
        <v>0.01</v>
      </c>
      <c r="F252" s="49">
        <f t="shared" si="21"/>
        <v>26.872982001564999</v>
      </c>
      <c r="G252" s="49">
        <f>VLOOKUP($A252,input!$A:$BH,COLUMN(input!C$2),0)</f>
        <v>12.294178850618</v>
      </c>
      <c r="H252" s="49">
        <f>VLOOKUP($A252,input!$A:$BH,COLUMN(input!G$2),0)</f>
        <v>14.578803150947001</v>
      </c>
      <c r="I252" s="49">
        <f>VLOOKUP($A252,input!$A:$BH,COLUMN(input!K$2),0)</f>
        <v>9.2536788742743585</v>
      </c>
      <c r="J252" s="49">
        <f>H252*'KI Local Authority Dropdown'!$I$6</f>
        <v>13.485392914625978</v>
      </c>
      <c r="K252" s="31">
        <v>0</v>
      </c>
      <c r="L252" s="53">
        <f>VLOOKUP($A252,input!$A:$BH,COLUMN(input!T$2),0)</f>
        <v>0</v>
      </c>
      <c r="M252" s="49">
        <f>VLOOKUP($A252,input!$A:$BH,COLUMN(input!X$2),0)</f>
        <v>0</v>
      </c>
      <c r="N252" s="53">
        <f>VLOOKUP($A252,input!$A:$BH,COLUMN(input!AB$2),0)</f>
        <v>12.294178850618</v>
      </c>
      <c r="O252" s="53">
        <f>VLOOKUP($A252,input!$A:$BH,COLUMN(input!AF$2),0)</f>
        <v>0</v>
      </c>
      <c r="P252" s="62">
        <f>VLOOKUP($A252,input!$A:$BH,COLUMN(input!AJ$2),0)</f>
        <v>0</v>
      </c>
      <c r="Q252" s="53">
        <f>VLOOKUP($A252,input!$A:$BH,COLUMN(input!AN$2),0)</f>
        <v>0</v>
      </c>
      <c r="R252" s="49">
        <f>VLOOKUP($A252,input!$A:$BH,COLUMN(input!AR$2),0)</f>
        <v>0</v>
      </c>
      <c r="S252" s="53">
        <f>VLOOKUP($A252,input!$A:$BH,COLUMN(input!AV$2),0)</f>
        <v>14.578803150947001</v>
      </c>
      <c r="T252" s="53">
        <f>VLOOKUP($A252,input!$A:$BH,COLUMN(input!AZ$2),0)</f>
        <v>0</v>
      </c>
      <c r="U252" s="62">
        <f>VLOOKUP($A252,input!$A:$BH,COLUMN(input!BD$2),0)</f>
        <v>0</v>
      </c>
      <c r="V252" s="53">
        <f t="shared" si="22"/>
        <v>0</v>
      </c>
      <c r="W252" s="49">
        <f t="shared" si="23"/>
        <v>0</v>
      </c>
      <c r="X252" s="53">
        <f t="shared" si="24"/>
        <v>26.872982001564999</v>
      </c>
      <c r="Y252" s="53">
        <f t="shared" si="25"/>
        <v>0</v>
      </c>
      <c r="Z252" s="62">
        <f t="shared" si="26"/>
        <v>0</v>
      </c>
    </row>
    <row r="253" spans="1:26" x14ac:dyDescent="0.3">
      <c r="A253" s="27" t="s">
        <v>204</v>
      </c>
      <c r="B253" s="27" t="s">
        <v>1074</v>
      </c>
      <c r="C253" s="27" t="s">
        <v>1248</v>
      </c>
      <c r="D253" s="30" t="s">
        <v>1247</v>
      </c>
      <c r="E253" s="67">
        <f>VLOOKUP(C253,'KI Local Authority Dropdown'!$H$21:$I$31,2,0)</f>
        <v>0.01</v>
      </c>
      <c r="F253" s="49">
        <f t="shared" si="21"/>
        <v>17.636116744329001</v>
      </c>
      <c r="G253" s="49">
        <f>VLOOKUP($A253,input!$A:$BH,COLUMN(input!C$2),0)</f>
        <v>8.0689135666669998</v>
      </c>
      <c r="H253" s="49">
        <f>VLOOKUP($A253,input!$A:$BH,COLUMN(input!G$2),0)</f>
        <v>9.5672031776619999</v>
      </c>
      <c r="I253" s="49">
        <f>VLOOKUP($A253,input!$A:$BH,COLUMN(input!K$2),0)</f>
        <v>4.5578385815286495</v>
      </c>
      <c r="J253" s="49">
        <f>H253*'KI Local Authority Dropdown'!$I$6</f>
        <v>8.8496629393373496</v>
      </c>
      <c r="K253" s="31">
        <v>0</v>
      </c>
      <c r="L253" s="53">
        <f>VLOOKUP($A253,input!$A:$BH,COLUMN(input!T$2),0)</f>
        <v>0</v>
      </c>
      <c r="M253" s="49">
        <f>VLOOKUP($A253,input!$A:$BH,COLUMN(input!X$2),0)</f>
        <v>0</v>
      </c>
      <c r="N253" s="53">
        <f>VLOOKUP($A253,input!$A:$BH,COLUMN(input!AB$2),0)</f>
        <v>8.0689135666669998</v>
      </c>
      <c r="O253" s="53">
        <f>VLOOKUP($A253,input!$A:$BH,COLUMN(input!AF$2),0)</f>
        <v>0</v>
      </c>
      <c r="P253" s="62">
        <f>VLOOKUP($A253,input!$A:$BH,COLUMN(input!AJ$2),0)</f>
        <v>0</v>
      </c>
      <c r="Q253" s="53">
        <f>VLOOKUP($A253,input!$A:$BH,COLUMN(input!AN$2),0)</f>
        <v>0</v>
      </c>
      <c r="R253" s="49">
        <f>VLOOKUP($A253,input!$A:$BH,COLUMN(input!AR$2),0)</f>
        <v>0</v>
      </c>
      <c r="S253" s="53">
        <f>VLOOKUP($A253,input!$A:$BH,COLUMN(input!AV$2),0)</f>
        <v>9.5672031776619999</v>
      </c>
      <c r="T253" s="53">
        <f>VLOOKUP($A253,input!$A:$BH,COLUMN(input!AZ$2),0)</f>
        <v>0</v>
      </c>
      <c r="U253" s="62">
        <f>VLOOKUP($A253,input!$A:$BH,COLUMN(input!BD$2),0)</f>
        <v>0</v>
      </c>
      <c r="V253" s="53">
        <f t="shared" si="22"/>
        <v>0</v>
      </c>
      <c r="W253" s="49">
        <f t="shared" si="23"/>
        <v>0</v>
      </c>
      <c r="X253" s="53">
        <f t="shared" si="24"/>
        <v>17.636116744329001</v>
      </c>
      <c r="Y253" s="53">
        <f t="shared" si="25"/>
        <v>0</v>
      </c>
      <c r="Z253" s="62">
        <f t="shared" si="26"/>
        <v>0</v>
      </c>
    </row>
    <row r="254" spans="1:26" x14ac:dyDescent="0.3">
      <c r="A254" s="27" t="s">
        <v>514</v>
      </c>
      <c r="B254" s="27" t="s">
        <v>1075</v>
      </c>
      <c r="C254" s="27" t="s">
        <v>1250</v>
      </c>
      <c r="D254" s="30" t="s">
        <v>513</v>
      </c>
      <c r="E254" s="67">
        <f>VLOOKUP(C254,'KI Local Authority Dropdown'!$H$21:$I$31,2,0)</f>
        <v>0.49</v>
      </c>
      <c r="F254" s="49">
        <f t="shared" si="21"/>
        <v>44.917091337176998</v>
      </c>
      <c r="G254" s="49">
        <f>VLOOKUP($A254,input!$A:$BH,COLUMN(input!C$2),0)</f>
        <v>16.825552671073002</v>
      </c>
      <c r="H254" s="49">
        <f>VLOOKUP($A254,input!$A:$BH,COLUMN(input!G$2),0)</f>
        <v>28.091538666104</v>
      </c>
      <c r="I254" s="49">
        <f>VLOOKUP($A254,input!$A:$BH,COLUMN(input!K$2),0)</f>
        <v>-22.367766939702069</v>
      </c>
      <c r="J254" s="49">
        <f>H254*'KI Local Authority Dropdown'!$I$6</f>
        <v>25.984673266146203</v>
      </c>
      <c r="K254" s="31">
        <v>0.44328299999999998</v>
      </c>
      <c r="L254" s="53">
        <f>VLOOKUP($A254,input!$A:$BH,COLUMN(input!T$2),0)</f>
        <v>14.384378787594001</v>
      </c>
      <c r="M254" s="49">
        <f>VLOOKUP($A254,input!$A:$BH,COLUMN(input!X$2),0)</f>
        <v>2.4411738834790002</v>
      </c>
      <c r="N254" s="53">
        <f>VLOOKUP($A254,input!$A:$BH,COLUMN(input!AB$2),0)</f>
        <v>0</v>
      </c>
      <c r="O254" s="53">
        <f>VLOOKUP($A254,input!$A:$BH,COLUMN(input!AF$2),0)</f>
        <v>0</v>
      </c>
      <c r="P254" s="62">
        <f>VLOOKUP($A254,input!$A:$BH,COLUMN(input!AJ$2),0)</f>
        <v>0</v>
      </c>
      <c r="Q254" s="53">
        <f>VLOOKUP($A254,input!$A:$BH,COLUMN(input!AN$2),0)</f>
        <v>22.222685117476001</v>
      </c>
      <c r="R254" s="49">
        <f>VLOOKUP($A254,input!$A:$BH,COLUMN(input!AR$2),0)</f>
        <v>5.8688535486279996</v>
      </c>
      <c r="S254" s="53">
        <f>VLOOKUP($A254,input!$A:$BH,COLUMN(input!AV$2),0)</f>
        <v>0</v>
      </c>
      <c r="T254" s="53">
        <f>VLOOKUP($A254,input!$A:$BH,COLUMN(input!AZ$2),0)</f>
        <v>0</v>
      </c>
      <c r="U254" s="62">
        <f>VLOOKUP($A254,input!$A:$BH,COLUMN(input!BD$2),0)</f>
        <v>0</v>
      </c>
      <c r="V254" s="53">
        <f t="shared" si="22"/>
        <v>36.60706390507</v>
      </c>
      <c r="W254" s="49">
        <f t="shared" si="23"/>
        <v>8.3100274321069989</v>
      </c>
      <c r="X254" s="53">
        <f t="shared" si="24"/>
        <v>0</v>
      </c>
      <c r="Y254" s="53">
        <f t="shared" si="25"/>
        <v>0</v>
      </c>
      <c r="Z254" s="62">
        <f t="shared" si="26"/>
        <v>0</v>
      </c>
    </row>
    <row r="255" spans="1:26" x14ac:dyDescent="0.3">
      <c r="A255" s="27" t="s">
        <v>516</v>
      </c>
      <c r="B255" s="27" t="s">
        <v>1076</v>
      </c>
      <c r="C255" s="27" t="s">
        <v>1249</v>
      </c>
      <c r="D255" s="30" t="s">
        <v>515</v>
      </c>
      <c r="E255" s="67">
        <f>VLOOKUP(C255,'KI Local Authority Dropdown'!$H$21:$I$31,2,0)</f>
        <v>0.3</v>
      </c>
      <c r="F255" s="49">
        <f t="shared" si="21"/>
        <v>81.955339006238006</v>
      </c>
      <c r="G255" s="49">
        <f>VLOOKUP($A255,input!$A:$BH,COLUMN(input!C$2),0)</f>
        <v>33.047937837330004</v>
      </c>
      <c r="H255" s="49">
        <f>VLOOKUP($A255,input!$A:$BH,COLUMN(input!G$2),0)</f>
        <v>48.907401168908002</v>
      </c>
      <c r="I255" s="49">
        <f>VLOOKUP($A255,input!$A:$BH,COLUMN(input!K$2),0)</f>
        <v>31.702255678758586</v>
      </c>
      <c r="J255" s="49">
        <f>H255*'KI Local Authority Dropdown'!$I$6</f>
        <v>45.239346081239901</v>
      </c>
      <c r="K255" s="31">
        <v>0</v>
      </c>
      <c r="L255" s="53">
        <f>VLOOKUP($A255,input!$A:$BH,COLUMN(input!T$2),0)</f>
        <v>27.369618133792002</v>
      </c>
      <c r="M255" s="49">
        <f>VLOOKUP($A255,input!$A:$BH,COLUMN(input!X$2),0)</f>
        <v>5.6783197035379995</v>
      </c>
      <c r="N255" s="53">
        <f>VLOOKUP($A255,input!$A:$BH,COLUMN(input!AB$2),0)</f>
        <v>0</v>
      </c>
      <c r="O255" s="53">
        <f>VLOOKUP($A255,input!$A:$BH,COLUMN(input!AF$2),0)</f>
        <v>0</v>
      </c>
      <c r="P255" s="62">
        <f>VLOOKUP($A255,input!$A:$BH,COLUMN(input!AJ$2),0)</f>
        <v>0</v>
      </c>
      <c r="Q255" s="53">
        <f>VLOOKUP($A255,input!$A:$BH,COLUMN(input!AN$2),0)</f>
        <v>38.235410597577001</v>
      </c>
      <c r="R255" s="49">
        <f>VLOOKUP($A255,input!$A:$BH,COLUMN(input!AR$2),0)</f>
        <v>10.671990571330999</v>
      </c>
      <c r="S255" s="53">
        <f>VLOOKUP($A255,input!$A:$BH,COLUMN(input!AV$2),0)</f>
        <v>0</v>
      </c>
      <c r="T255" s="53">
        <f>VLOOKUP($A255,input!$A:$BH,COLUMN(input!AZ$2),0)</f>
        <v>0</v>
      </c>
      <c r="U255" s="62">
        <f>VLOOKUP($A255,input!$A:$BH,COLUMN(input!BD$2),0)</f>
        <v>0</v>
      </c>
      <c r="V255" s="53">
        <f t="shared" si="22"/>
        <v>65.605028731369003</v>
      </c>
      <c r="W255" s="49">
        <f t="shared" si="23"/>
        <v>16.350310274868999</v>
      </c>
      <c r="X255" s="53">
        <f t="shared" si="24"/>
        <v>0</v>
      </c>
      <c r="Y255" s="53">
        <f t="shared" si="25"/>
        <v>0</v>
      </c>
      <c r="Z255" s="62">
        <f t="shared" si="26"/>
        <v>0</v>
      </c>
    </row>
    <row r="256" spans="1:26" x14ac:dyDescent="0.3">
      <c r="A256" s="27" t="s">
        <v>518</v>
      </c>
      <c r="B256" s="27" t="s">
        <v>1077</v>
      </c>
      <c r="C256" s="27" t="s">
        <v>1250</v>
      </c>
      <c r="D256" s="30" t="s">
        <v>517</v>
      </c>
      <c r="E256" s="67">
        <f>VLOOKUP(C256,'KI Local Authority Dropdown'!$H$21:$I$31,2,0)</f>
        <v>0.49</v>
      </c>
      <c r="F256" s="49">
        <f t="shared" si="21"/>
        <v>54.548154624299997</v>
      </c>
      <c r="G256" s="49">
        <f>VLOOKUP($A256,input!$A:$BH,COLUMN(input!C$2),0)</f>
        <v>21.550556575250997</v>
      </c>
      <c r="H256" s="49">
        <f>VLOOKUP($A256,input!$A:$BH,COLUMN(input!G$2),0)</f>
        <v>32.997598049048996</v>
      </c>
      <c r="I256" s="49">
        <f>VLOOKUP($A256,input!$A:$BH,COLUMN(input!K$2),0)</f>
        <v>8.5398807328225406</v>
      </c>
      <c r="J256" s="49">
        <f>H256*'KI Local Authority Dropdown'!$I$6</f>
        <v>30.522778195370321</v>
      </c>
      <c r="K256" s="31">
        <v>0</v>
      </c>
      <c r="L256" s="53">
        <f>VLOOKUP($A256,input!$A:$BH,COLUMN(input!T$2),0)</f>
        <v>19.148739404992</v>
      </c>
      <c r="M256" s="49">
        <f>VLOOKUP($A256,input!$A:$BH,COLUMN(input!X$2),0)</f>
        <v>2.4018171702589997</v>
      </c>
      <c r="N256" s="53">
        <f>VLOOKUP($A256,input!$A:$BH,COLUMN(input!AB$2),0)</f>
        <v>0</v>
      </c>
      <c r="O256" s="53">
        <f>VLOOKUP($A256,input!$A:$BH,COLUMN(input!AF$2),0)</f>
        <v>0</v>
      </c>
      <c r="P256" s="62">
        <f>VLOOKUP($A256,input!$A:$BH,COLUMN(input!AJ$2),0)</f>
        <v>0</v>
      </c>
      <c r="Q256" s="53">
        <f>VLOOKUP($A256,input!$A:$BH,COLUMN(input!AN$2),0)</f>
        <v>28.214864048345</v>
      </c>
      <c r="R256" s="49">
        <f>VLOOKUP($A256,input!$A:$BH,COLUMN(input!AR$2),0)</f>
        <v>4.782734000704</v>
      </c>
      <c r="S256" s="53">
        <f>VLOOKUP($A256,input!$A:$BH,COLUMN(input!AV$2),0)</f>
        <v>0</v>
      </c>
      <c r="T256" s="53">
        <f>VLOOKUP($A256,input!$A:$BH,COLUMN(input!AZ$2),0)</f>
        <v>0</v>
      </c>
      <c r="U256" s="62">
        <f>VLOOKUP($A256,input!$A:$BH,COLUMN(input!BD$2),0)</f>
        <v>0</v>
      </c>
      <c r="V256" s="53">
        <f t="shared" si="22"/>
        <v>47.363603453336999</v>
      </c>
      <c r="W256" s="49">
        <f t="shared" si="23"/>
        <v>7.1845511709629992</v>
      </c>
      <c r="X256" s="53">
        <f t="shared" si="24"/>
        <v>0</v>
      </c>
      <c r="Y256" s="53">
        <f t="shared" si="25"/>
        <v>0</v>
      </c>
      <c r="Z256" s="62">
        <f t="shared" si="26"/>
        <v>0</v>
      </c>
    </row>
    <row r="257" spans="1:26" x14ac:dyDescent="0.3">
      <c r="A257" s="27" t="s">
        <v>520</v>
      </c>
      <c r="B257" s="27" t="s">
        <v>1078</v>
      </c>
      <c r="C257" s="27" t="s">
        <v>806</v>
      </c>
      <c r="D257" s="30" t="s">
        <v>519</v>
      </c>
      <c r="E257" s="67">
        <f>VLOOKUP(C257,'KI Local Authority Dropdown'!$H$21:$I$31,2,0)</f>
        <v>0.4</v>
      </c>
      <c r="F257" s="49">
        <f t="shared" si="21"/>
        <v>2.9203338557460001</v>
      </c>
      <c r="G257" s="49">
        <f>VLOOKUP($A257,input!$A:$BH,COLUMN(input!C$2),0)</f>
        <v>0.90108995063300001</v>
      </c>
      <c r="H257" s="49">
        <f>VLOOKUP($A257,input!$A:$BH,COLUMN(input!G$2),0)</f>
        <v>2.019243905113</v>
      </c>
      <c r="I257" s="49">
        <f>VLOOKUP($A257,input!$A:$BH,COLUMN(input!K$2),0)</f>
        <v>-12.500404870471925</v>
      </c>
      <c r="J257" s="49">
        <f>H257*'KI Local Authority Dropdown'!$I$6</f>
        <v>1.8678006122295252</v>
      </c>
      <c r="K257" s="31">
        <v>0.5</v>
      </c>
      <c r="L257" s="53">
        <f>VLOOKUP($A257,input!$A:$BH,COLUMN(input!T$2),0)</f>
        <v>0</v>
      </c>
      <c r="M257" s="49">
        <f>VLOOKUP($A257,input!$A:$BH,COLUMN(input!X$2),0)</f>
        <v>0.90108995063300001</v>
      </c>
      <c r="N257" s="53">
        <f>VLOOKUP($A257,input!$A:$BH,COLUMN(input!AB$2),0)</f>
        <v>0</v>
      </c>
      <c r="O257" s="53">
        <f>VLOOKUP($A257,input!$A:$BH,COLUMN(input!AF$2),0)</f>
        <v>0</v>
      </c>
      <c r="P257" s="62">
        <f>VLOOKUP($A257,input!$A:$BH,COLUMN(input!AJ$2),0)</f>
        <v>0</v>
      </c>
      <c r="Q257" s="53">
        <f>VLOOKUP($A257,input!$A:$BH,COLUMN(input!AN$2),0)</f>
        <v>0</v>
      </c>
      <c r="R257" s="49">
        <f>VLOOKUP($A257,input!$A:$BH,COLUMN(input!AR$2),0)</f>
        <v>2.019243905113</v>
      </c>
      <c r="S257" s="53">
        <f>VLOOKUP($A257,input!$A:$BH,COLUMN(input!AV$2),0)</f>
        <v>0</v>
      </c>
      <c r="T257" s="53">
        <f>VLOOKUP($A257,input!$A:$BH,COLUMN(input!AZ$2),0)</f>
        <v>0</v>
      </c>
      <c r="U257" s="62">
        <f>VLOOKUP($A257,input!$A:$BH,COLUMN(input!BD$2),0)</f>
        <v>0</v>
      </c>
      <c r="V257" s="53">
        <f t="shared" si="22"/>
        <v>0</v>
      </c>
      <c r="W257" s="49">
        <f t="shared" si="23"/>
        <v>2.9203338557460001</v>
      </c>
      <c r="X257" s="53">
        <f t="shared" si="24"/>
        <v>0</v>
      </c>
      <c r="Y257" s="53">
        <f t="shared" si="25"/>
        <v>0</v>
      </c>
      <c r="Z257" s="62">
        <f t="shared" si="26"/>
        <v>0</v>
      </c>
    </row>
    <row r="258" spans="1:26" x14ac:dyDescent="0.3">
      <c r="A258" s="27" t="s">
        <v>522</v>
      </c>
      <c r="B258" s="27" t="s">
        <v>1079</v>
      </c>
      <c r="C258" s="27" t="s">
        <v>806</v>
      </c>
      <c r="D258" s="30" t="s">
        <v>521</v>
      </c>
      <c r="E258" s="67">
        <f>VLOOKUP(C258,'KI Local Authority Dropdown'!$H$21:$I$31,2,0)</f>
        <v>0.4</v>
      </c>
      <c r="F258" s="49">
        <f t="shared" si="21"/>
        <v>2.6783291498340001</v>
      </c>
      <c r="G258" s="49">
        <f>VLOOKUP($A258,input!$A:$BH,COLUMN(input!C$2),0)</f>
        <v>0.49510465097399997</v>
      </c>
      <c r="H258" s="49">
        <f>VLOOKUP($A258,input!$A:$BH,COLUMN(input!G$2),0)</f>
        <v>2.18322449886</v>
      </c>
      <c r="I258" s="49">
        <f>VLOOKUP($A258,input!$A:$BH,COLUMN(input!K$2),0)</f>
        <v>-17.462019751354106</v>
      </c>
      <c r="J258" s="49">
        <f>H258*'KI Local Authority Dropdown'!$I$6</f>
        <v>2.0194826614455001</v>
      </c>
      <c r="K258" s="31">
        <v>0.5</v>
      </c>
      <c r="L258" s="53">
        <f>VLOOKUP($A258,input!$A:$BH,COLUMN(input!T$2),0)</f>
        <v>0</v>
      </c>
      <c r="M258" s="49">
        <f>VLOOKUP($A258,input!$A:$BH,COLUMN(input!X$2),0)</f>
        <v>0.49510465097399997</v>
      </c>
      <c r="N258" s="53">
        <f>VLOOKUP($A258,input!$A:$BH,COLUMN(input!AB$2),0)</f>
        <v>0</v>
      </c>
      <c r="O258" s="53">
        <f>VLOOKUP($A258,input!$A:$BH,COLUMN(input!AF$2),0)</f>
        <v>0</v>
      </c>
      <c r="P258" s="62">
        <f>VLOOKUP($A258,input!$A:$BH,COLUMN(input!AJ$2),0)</f>
        <v>0</v>
      </c>
      <c r="Q258" s="53">
        <f>VLOOKUP($A258,input!$A:$BH,COLUMN(input!AN$2),0)</f>
        <v>0</v>
      </c>
      <c r="R258" s="49">
        <f>VLOOKUP($A258,input!$A:$BH,COLUMN(input!AR$2),0)</f>
        <v>2.18322449886</v>
      </c>
      <c r="S258" s="53">
        <f>VLOOKUP($A258,input!$A:$BH,COLUMN(input!AV$2),0)</f>
        <v>0</v>
      </c>
      <c r="T258" s="53">
        <f>VLOOKUP($A258,input!$A:$BH,COLUMN(input!AZ$2),0)</f>
        <v>0</v>
      </c>
      <c r="U258" s="62">
        <f>VLOOKUP($A258,input!$A:$BH,COLUMN(input!BD$2),0)</f>
        <v>0</v>
      </c>
      <c r="V258" s="53">
        <f t="shared" si="22"/>
        <v>0</v>
      </c>
      <c r="W258" s="49">
        <f t="shared" si="23"/>
        <v>2.6783291498340001</v>
      </c>
      <c r="X258" s="53">
        <f t="shared" si="24"/>
        <v>0</v>
      </c>
      <c r="Y258" s="53">
        <f t="shared" si="25"/>
        <v>0</v>
      </c>
      <c r="Z258" s="62">
        <f t="shared" si="26"/>
        <v>0</v>
      </c>
    </row>
    <row r="259" spans="1:26" x14ac:dyDescent="0.3">
      <c r="A259" s="27" t="s">
        <v>524</v>
      </c>
      <c r="B259" s="27" t="s">
        <v>1080</v>
      </c>
      <c r="C259" s="27" t="s">
        <v>806</v>
      </c>
      <c r="D259" s="30" t="s">
        <v>523</v>
      </c>
      <c r="E259" s="67">
        <f>VLOOKUP(C259,'KI Local Authority Dropdown'!$H$21:$I$31,2,0)</f>
        <v>0.4</v>
      </c>
      <c r="F259" s="49">
        <f t="shared" si="21"/>
        <v>1.8626056090650001</v>
      </c>
      <c r="G259" s="49">
        <f>VLOOKUP($A259,input!$A:$BH,COLUMN(input!C$2),0)</f>
        <v>0.62308749706800004</v>
      </c>
      <c r="H259" s="49">
        <f>VLOOKUP($A259,input!$A:$BH,COLUMN(input!G$2),0)</f>
        <v>1.239518111997</v>
      </c>
      <c r="I259" s="49">
        <f>VLOOKUP($A259,input!$A:$BH,COLUMN(input!K$2),0)</f>
        <v>-4.3614928210936501</v>
      </c>
      <c r="J259" s="49">
        <f>H259*'KI Local Authority Dropdown'!$I$6</f>
        <v>1.1465542535972251</v>
      </c>
      <c r="K259" s="31">
        <v>0.5</v>
      </c>
      <c r="L259" s="53">
        <f>VLOOKUP($A259,input!$A:$BH,COLUMN(input!T$2),0)</f>
        <v>0</v>
      </c>
      <c r="M259" s="49">
        <f>VLOOKUP($A259,input!$A:$BH,COLUMN(input!X$2),0)</f>
        <v>0.62308749706800004</v>
      </c>
      <c r="N259" s="53">
        <f>VLOOKUP($A259,input!$A:$BH,COLUMN(input!AB$2),0)</f>
        <v>0</v>
      </c>
      <c r="O259" s="53">
        <f>VLOOKUP($A259,input!$A:$BH,COLUMN(input!AF$2),0)</f>
        <v>0</v>
      </c>
      <c r="P259" s="62">
        <f>VLOOKUP($A259,input!$A:$BH,COLUMN(input!AJ$2),0)</f>
        <v>0</v>
      </c>
      <c r="Q259" s="53">
        <f>VLOOKUP($A259,input!$A:$BH,COLUMN(input!AN$2),0)</f>
        <v>0</v>
      </c>
      <c r="R259" s="49">
        <f>VLOOKUP($A259,input!$A:$BH,COLUMN(input!AR$2),0)</f>
        <v>1.239518111997</v>
      </c>
      <c r="S259" s="53">
        <f>VLOOKUP($A259,input!$A:$BH,COLUMN(input!AV$2),0)</f>
        <v>0</v>
      </c>
      <c r="T259" s="53">
        <f>VLOOKUP($A259,input!$A:$BH,COLUMN(input!AZ$2),0)</f>
        <v>0</v>
      </c>
      <c r="U259" s="62">
        <f>VLOOKUP($A259,input!$A:$BH,COLUMN(input!BD$2),0)</f>
        <v>0</v>
      </c>
      <c r="V259" s="53">
        <f t="shared" si="22"/>
        <v>0</v>
      </c>
      <c r="W259" s="49">
        <f t="shared" si="23"/>
        <v>1.8626056090650001</v>
      </c>
      <c r="X259" s="53">
        <f t="shared" si="24"/>
        <v>0</v>
      </c>
      <c r="Y259" s="53">
        <f t="shared" si="25"/>
        <v>0</v>
      </c>
      <c r="Z259" s="62">
        <f t="shared" si="26"/>
        <v>0</v>
      </c>
    </row>
    <row r="260" spans="1:26" x14ac:dyDescent="0.3">
      <c r="A260" s="27" t="s">
        <v>526</v>
      </c>
      <c r="B260" s="27" t="s">
        <v>1081</v>
      </c>
      <c r="C260" s="27" t="s">
        <v>1249</v>
      </c>
      <c r="D260" s="30" t="s">
        <v>525</v>
      </c>
      <c r="E260" s="67">
        <f>VLOOKUP(C260,'KI Local Authority Dropdown'!$H$21:$I$31,2,0)</f>
        <v>0.3</v>
      </c>
      <c r="F260" s="49">
        <f t="shared" si="21"/>
        <v>32.992984952123997</v>
      </c>
      <c r="G260" s="49">
        <f>VLOOKUP($A260,input!$A:$BH,COLUMN(input!C$2),0)</f>
        <v>12.333793662011999</v>
      </c>
      <c r="H260" s="49">
        <f>VLOOKUP($A260,input!$A:$BH,COLUMN(input!G$2),0)</f>
        <v>20.659191290111998</v>
      </c>
      <c r="I260" s="49">
        <f>VLOOKUP($A260,input!$A:$BH,COLUMN(input!K$2),0)</f>
        <v>-3.7926862358307085</v>
      </c>
      <c r="J260" s="49">
        <f>H260*'KI Local Authority Dropdown'!$I$6</f>
        <v>19.109751943353601</v>
      </c>
      <c r="K260" s="31">
        <v>0.155108</v>
      </c>
      <c r="L260" s="53">
        <f>VLOOKUP($A260,input!$A:$BH,COLUMN(input!T$2),0)</f>
        <v>9.0136422567010008</v>
      </c>
      <c r="M260" s="49">
        <f>VLOOKUP($A260,input!$A:$BH,COLUMN(input!X$2),0)</f>
        <v>3.3201514053109999</v>
      </c>
      <c r="N260" s="53">
        <f>VLOOKUP($A260,input!$A:$BH,COLUMN(input!AB$2),0)</f>
        <v>0</v>
      </c>
      <c r="O260" s="53">
        <f>VLOOKUP($A260,input!$A:$BH,COLUMN(input!AF$2),0)</f>
        <v>0</v>
      </c>
      <c r="P260" s="62">
        <f>VLOOKUP($A260,input!$A:$BH,COLUMN(input!AJ$2),0)</f>
        <v>0</v>
      </c>
      <c r="Q260" s="53">
        <f>VLOOKUP($A260,input!$A:$BH,COLUMN(input!AN$2),0)</f>
        <v>7.482815362527</v>
      </c>
      <c r="R260" s="49">
        <f>VLOOKUP($A260,input!$A:$BH,COLUMN(input!AR$2),0)</f>
        <v>13.176375927585001</v>
      </c>
      <c r="S260" s="53">
        <f>VLOOKUP($A260,input!$A:$BH,COLUMN(input!AV$2),0)</f>
        <v>0</v>
      </c>
      <c r="T260" s="53">
        <f>VLOOKUP($A260,input!$A:$BH,COLUMN(input!AZ$2),0)</f>
        <v>0</v>
      </c>
      <c r="U260" s="62">
        <f>VLOOKUP($A260,input!$A:$BH,COLUMN(input!BD$2),0)</f>
        <v>0</v>
      </c>
      <c r="V260" s="53">
        <f t="shared" si="22"/>
        <v>16.496457619228</v>
      </c>
      <c r="W260" s="49">
        <f t="shared" si="23"/>
        <v>16.496527332896001</v>
      </c>
      <c r="X260" s="53">
        <f t="shared" si="24"/>
        <v>0</v>
      </c>
      <c r="Y260" s="53">
        <f t="shared" si="25"/>
        <v>0</v>
      </c>
      <c r="Z260" s="62">
        <f t="shared" si="26"/>
        <v>0</v>
      </c>
    </row>
    <row r="261" spans="1:26" x14ac:dyDescent="0.3">
      <c r="A261" s="27" t="s">
        <v>528</v>
      </c>
      <c r="B261" s="27" t="s">
        <v>1082</v>
      </c>
      <c r="C261" s="27" t="s">
        <v>806</v>
      </c>
      <c r="D261" s="30" t="s">
        <v>527</v>
      </c>
      <c r="E261" s="67">
        <f>VLOOKUP(C261,'KI Local Authority Dropdown'!$H$21:$I$31,2,0)</f>
        <v>0.4</v>
      </c>
      <c r="F261" s="49">
        <f t="shared" si="21"/>
        <v>1.987599597655</v>
      </c>
      <c r="G261" s="49">
        <f>VLOOKUP($A261,input!$A:$BH,COLUMN(input!C$2),0)</f>
        <v>0.61093234839800004</v>
      </c>
      <c r="H261" s="49">
        <f>VLOOKUP($A261,input!$A:$BH,COLUMN(input!G$2),0)</f>
        <v>1.376667249257</v>
      </c>
      <c r="I261" s="49">
        <f>VLOOKUP($A261,input!$A:$BH,COLUMN(input!K$2),0)</f>
        <v>-3.7624183433045917</v>
      </c>
      <c r="J261" s="49">
        <f>H261*'KI Local Authority Dropdown'!$I$6</f>
        <v>1.2734172055627251</v>
      </c>
      <c r="K261" s="31">
        <v>0.5</v>
      </c>
      <c r="L261" s="53">
        <f>VLOOKUP($A261,input!$A:$BH,COLUMN(input!T$2),0)</f>
        <v>0</v>
      </c>
      <c r="M261" s="49">
        <f>VLOOKUP($A261,input!$A:$BH,COLUMN(input!X$2),0)</f>
        <v>0.61093234839800004</v>
      </c>
      <c r="N261" s="53">
        <f>VLOOKUP($A261,input!$A:$BH,COLUMN(input!AB$2),0)</f>
        <v>0</v>
      </c>
      <c r="O261" s="53">
        <f>VLOOKUP($A261,input!$A:$BH,COLUMN(input!AF$2),0)</f>
        <v>0</v>
      </c>
      <c r="P261" s="62">
        <f>VLOOKUP($A261,input!$A:$BH,COLUMN(input!AJ$2),0)</f>
        <v>0</v>
      </c>
      <c r="Q261" s="53">
        <f>VLOOKUP($A261,input!$A:$BH,COLUMN(input!AN$2),0)</f>
        <v>0</v>
      </c>
      <c r="R261" s="49">
        <f>VLOOKUP($A261,input!$A:$BH,COLUMN(input!AR$2),0)</f>
        <v>1.376667249257</v>
      </c>
      <c r="S261" s="53">
        <f>VLOOKUP($A261,input!$A:$BH,COLUMN(input!AV$2),0)</f>
        <v>0</v>
      </c>
      <c r="T261" s="53">
        <f>VLOOKUP($A261,input!$A:$BH,COLUMN(input!AZ$2),0)</f>
        <v>0</v>
      </c>
      <c r="U261" s="62">
        <f>VLOOKUP($A261,input!$A:$BH,COLUMN(input!BD$2),0)</f>
        <v>0</v>
      </c>
      <c r="V261" s="53">
        <f t="shared" si="22"/>
        <v>0</v>
      </c>
      <c r="W261" s="49">
        <f t="shared" si="23"/>
        <v>1.987599597655</v>
      </c>
      <c r="X261" s="53">
        <f t="shared" si="24"/>
        <v>0</v>
      </c>
      <c r="Y261" s="53">
        <f t="shared" si="25"/>
        <v>0</v>
      </c>
      <c r="Z261" s="62">
        <f t="shared" si="26"/>
        <v>0</v>
      </c>
    </row>
    <row r="262" spans="1:26" x14ac:dyDescent="0.3">
      <c r="A262" s="27" t="s">
        <v>530</v>
      </c>
      <c r="B262" s="27" t="s">
        <v>1083</v>
      </c>
      <c r="C262" s="27" t="s">
        <v>820</v>
      </c>
      <c r="D262" s="30" t="s">
        <v>529</v>
      </c>
      <c r="E262" s="67">
        <f>VLOOKUP(C262,'KI Local Authority Dropdown'!$H$21:$I$31,2,0)</f>
        <v>0.49</v>
      </c>
      <c r="F262" s="49">
        <f t="shared" si="21"/>
        <v>95.426024666631008</v>
      </c>
      <c r="G262" s="49">
        <f>VLOOKUP($A262,input!$A:$BH,COLUMN(input!C$2),0)</f>
        <v>39.272577461802001</v>
      </c>
      <c r="H262" s="49">
        <f>VLOOKUP($A262,input!$A:$BH,COLUMN(input!G$2),0)</f>
        <v>56.153447204829</v>
      </c>
      <c r="I262" s="49">
        <f>VLOOKUP($A262,input!$A:$BH,COLUMN(input!K$2),0)</f>
        <v>25.803194926514227</v>
      </c>
      <c r="J262" s="49">
        <f>H262*'KI Local Authority Dropdown'!$I$6</f>
        <v>51.941938664466825</v>
      </c>
      <c r="K262" s="31">
        <v>0</v>
      </c>
      <c r="L262" s="53">
        <f>VLOOKUP($A262,input!$A:$BH,COLUMN(input!T$2),0)</f>
        <v>35.124453039468001</v>
      </c>
      <c r="M262" s="49">
        <f>VLOOKUP($A262,input!$A:$BH,COLUMN(input!X$2),0)</f>
        <v>4.1481244223339999</v>
      </c>
      <c r="N262" s="53">
        <f>VLOOKUP($A262,input!$A:$BH,COLUMN(input!AB$2),0)</f>
        <v>0</v>
      </c>
      <c r="O262" s="53">
        <f>VLOOKUP($A262,input!$A:$BH,COLUMN(input!AF$2),0)</f>
        <v>0</v>
      </c>
      <c r="P262" s="62">
        <f>VLOOKUP($A262,input!$A:$BH,COLUMN(input!AJ$2),0)</f>
        <v>0</v>
      </c>
      <c r="Q262" s="53">
        <f>VLOOKUP($A262,input!$A:$BH,COLUMN(input!AN$2),0)</f>
        <v>48.372289722764002</v>
      </c>
      <c r="R262" s="49">
        <f>VLOOKUP($A262,input!$A:$BH,COLUMN(input!AR$2),0)</f>
        <v>7.7811574820649998</v>
      </c>
      <c r="S262" s="53">
        <f>VLOOKUP($A262,input!$A:$BH,COLUMN(input!AV$2),0)</f>
        <v>0</v>
      </c>
      <c r="T262" s="53">
        <f>VLOOKUP($A262,input!$A:$BH,COLUMN(input!AZ$2),0)</f>
        <v>0</v>
      </c>
      <c r="U262" s="62">
        <f>VLOOKUP($A262,input!$A:$BH,COLUMN(input!BD$2),0)</f>
        <v>0</v>
      </c>
      <c r="V262" s="53">
        <f t="shared" si="22"/>
        <v>83.496742762232003</v>
      </c>
      <c r="W262" s="49">
        <f t="shared" si="23"/>
        <v>11.929281904399</v>
      </c>
      <c r="X262" s="53">
        <f t="shared" si="24"/>
        <v>0</v>
      </c>
      <c r="Y262" s="53">
        <f t="shared" si="25"/>
        <v>0</v>
      </c>
      <c r="Z262" s="62">
        <f t="shared" si="26"/>
        <v>0</v>
      </c>
    </row>
    <row r="263" spans="1:26" x14ac:dyDescent="0.3">
      <c r="A263" s="27" t="s">
        <v>532</v>
      </c>
      <c r="B263" s="27" t="s">
        <v>1084</v>
      </c>
      <c r="C263" s="27" t="s">
        <v>806</v>
      </c>
      <c r="D263" s="30" t="s">
        <v>531</v>
      </c>
      <c r="E263" s="67">
        <f>VLOOKUP(C263,'KI Local Authority Dropdown'!$H$21:$I$31,2,0)</f>
        <v>0.4</v>
      </c>
      <c r="F263" s="49">
        <f t="shared" si="21"/>
        <v>2.1738753076149999</v>
      </c>
      <c r="G263" s="49">
        <f>VLOOKUP($A263,input!$A:$BH,COLUMN(input!C$2),0)</f>
        <v>0.58346610371000007</v>
      </c>
      <c r="H263" s="49">
        <f>VLOOKUP($A263,input!$A:$BH,COLUMN(input!G$2),0)</f>
        <v>1.590409203905</v>
      </c>
      <c r="I263" s="49">
        <f>VLOOKUP($A263,input!$A:$BH,COLUMN(input!K$2),0)</f>
        <v>-4.8838887526218162</v>
      </c>
      <c r="J263" s="49">
        <f>H263*'KI Local Authority Dropdown'!$I$6</f>
        <v>1.471128513612125</v>
      </c>
      <c r="K263" s="31">
        <v>0.5</v>
      </c>
      <c r="L263" s="53">
        <f>VLOOKUP($A263,input!$A:$BH,COLUMN(input!T$2),0)</f>
        <v>0</v>
      </c>
      <c r="M263" s="49">
        <f>VLOOKUP($A263,input!$A:$BH,COLUMN(input!X$2),0)</f>
        <v>0.58346610371000007</v>
      </c>
      <c r="N263" s="53">
        <f>VLOOKUP($A263,input!$A:$BH,COLUMN(input!AB$2),0)</f>
        <v>0</v>
      </c>
      <c r="O263" s="53">
        <f>VLOOKUP($A263,input!$A:$BH,COLUMN(input!AF$2),0)</f>
        <v>0</v>
      </c>
      <c r="P263" s="62">
        <f>VLOOKUP($A263,input!$A:$BH,COLUMN(input!AJ$2),0)</f>
        <v>0</v>
      </c>
      <c r="Q263" s="53">
        <f>VLOOKUP($A263,input!$A:$BH,COLUMN(input!AN$2),0)</f>
        <v>0</v>
      </c>
      <c r="R263" s="49">
        <f>VLOOKUP($A263,input!$A:$BH,COLUMN(input!AR$2),0)</f>
        <v>1.590409203905</v>
      </c>
      <c r="S263" s="53">
        <f>VLOOKUP($A263,input!$A:$BH,COLUMN(input!AV$2),0)</f>
        <v>0</v>
      </c>
      <c r="T263" s="53">
        <f>VLOOKUP($A263,input!$A:$BH,COLUMN(input!AZ$2),0)</f>
        <v>0</v>
      </c>
      <c r="U263" s="62">
        <f>VLOOKUP($A263,input!$A:$BH,COLUMN(input!BD$2),0)</f>
        <v>0</v>
      </c>
      <c r="V263" s="53">
        <f t="shared" si="22"/>
        <v>0</v>
      </c>
      <c r="W263" s="49">
        <f t="shared" si="23"/>
        <v>2.1738753076149999</v>
      </c>
      <c r="X263" s="53">
        <f t="shared" si="24"/>
        <v>0</v>
      </c>
      <c r="Y263" s="53">
        <f t="shared" si="25"/>
        <v>0</v>
      </c>
      <c r="Z263" s="62">
        <f t="shared" si="26"/>
        <v>0</v>
      </c>
    </row>
    <row r="264" spans="1:26" x14ac:dyDescent="0.3">
      <c r="A264" s="27" t="s">
        <v>534</v>
      </c>
      <c r="B264" s="27" t="s">
        <v>1085</v>
      </c>
      <c r="C264" s="27" t="s">
        <v>806</v>
      </c>
      <c r="D264" s="30" t="s">
        <v>533</v>
      </c>
      <c r="E264" s="67">
        <f>VLOOKUP(C264,'KI Local Authority Dropdown'!$H$21:$I$31,2,0)</f>
        <v>0.4</v>
      </c>
      <c r="F264" s="49">
        <f t="shared" ref="F264:F327" si="27">G264+H264</f>
        <v>3.0103664348120001</v>
      </c>
      <c r="G264" s="49">
        <f>VLOOKUP($A264,input!$A:$BH,COLUMN(input!C$2),0)</f>
        <v>1.015671475112</v>
      </c>
      <c r="H264" s="49">
        <f>VLOOKUP($A264,input!$A:$BH,COLUMN(input!G$2),0)</f>
        <v>1.9946949597000001</v>
      </c>
      <c r="I264" s="49">
        <f>VLOOKUP($A264,input!$A:$BH,COLUMN(input!K$2),0)</f>
        <v>-3.3057802374178999</v>
      </c>
      <c r="J264" s="49">
        <f>H264*'KI Local Authority Dropdown'!$I$6</f>
        <v>1.8450928377225002</v>
      </c>
      <c r="K264" s="31">
        <v>0.5</v>
      </c>
      <c r="L264" s="53">
        <f>VLOOKUP($A264,input!$A:$BH,COLUMN(input!T$2),0)</f>
        <v>0</v>
      </c>
      <c r="M264" s="49">
        <f>VLOOKUP($A264,input!$A:$BH,COLUMN(input!X$2),0)</f>
        <v>1.015671475112</v>
      </c>
      <c r="N264" s="53">
        <f>VLOOKUP($A264,input!$A:$BH,COLUMN(input!AB$2),0)</f>
        <v>0</v>
      </c>
      <c r="O264" s="53">
        <f>VLOOKUP($A264,input!$A:$BH,COLUMN(input!AF$2),0)</f>
        <v>0</v>
      </c>
      <c r="P264" s="62">
        <f>VLOOKUP($A264,input!$A:$BH,COLUMN(input!AJ$2),0)</f>
        <v>0</v>
      </c>
      <c r="Q264" s="53">
        <f>VLOOKUP($A264,input!$A:$BH,COLUMN(input!AN$2),0)</f>
        <v>0</v>
      </c>
      <c r="R264" s="49">
        <f>VLOOKUP($A264,input!$A:$BH,COLUMN(input!AR$2),0)</f>
        <v>1.9946949597000001</v>
      </c>
      <c r="S264" s="53">
        <f>VLOOKUP($A264,input!$A:$BH,COLUMN(input!AV$2),0)</f>
        <v>0</v>
      </c>
      <c r="T264" s="53">
        <f>VLOOKUP($A264,input!$A:$BH,COLUMN(input!AZ$2),0)</f>
        <v>0</v>
      </c>
      <c r="U264" s="62">
        <f>VLOOKUP($A264,input!$A:$BH,COLUMN(input!BD$2),0)</f>
        <v>0</v>
      </c>
      <c r="V264" s="53">
        <f t="shared" ref="V264:V327" si="28">L264+Q264</f>
        <v>0</v>
      </c>
      <c r="W264" s="49">
        <f t="shared" ref="W264:W327" si="29">M264+R264</f>
        <v>3.0103664348120001</v>
      </c>
      <c r="X264" s="53">
        <f t="shared" ref="X264:X327" si="30">N264+S264</f>
        <v>0</v>
      </c>
      <c r="Y264" s="53">
        <f t="shared" ref="Y264:Y327" si="31">O264+T264</f>
        <v>0</v>
      </c>
      <c r="Z264" s="62">
        <f t="shared" ref="Z264:Z327" si="32">P264+U264</f>
        <v>0</v>
      </c>
    </row>
    <row r="265" spans="1:26" x14ac:dyDescent="0.3">
      <c r="A265" s="27" t="s">
        <v>536</v>
      </c>
      <c r="B265" s="27" t="s">
        <v>1086</v>
      </c>
      <c r="C265" s="27" t="s">
        <v>806</v>
      </c>
      <c r="D265" s="30" t="s">
        <v>535</v>
      </c>
      <c r="E265" s="67">
        <f>VLOOKUP(C265,'KI Local Authority Dropdown'!$H$21:$I$31,2,0)</f>
        <v>0.4</v>
      </c>
      <c r="F265" s="49">
        <f t="shared" si="27"/>
        <v>3.2474019215890002</v>
      </c>
      <c r="G265" s="49">
        <f>VLOOKUP($A265,input!$A:$BH,COLUMN(input!C$2),0)</f>
        <v>1.073470547416</v>
      </c>
      <c r="H265" s="49">
        <f>VLOOKUP($A265,input!$A:$BH,COLUMN(input!G$2),0)</f>
        <v>2.1739313741730002</v>
      </c>
      <c r="I265" s="49">
        <f>VLOOKUP($A265,input!$A:$BH,COLUMN(input!K$2),0)</f>
        <v>-4.5982363197971754</v>
      </c>
      <c r="J265" s="49">
        <f>H265*'KI Local Authority Dropdown'!$I$6</f>
        <v>2.0108865211100251</v>
      </c>
      <c r="K265" s="31">
        <v>0.5</v>
      </c>
      <c r="L265" s="53">
        <f>VLOOKUP($A265,input!$A:$BH,COLUMN(input!T$2),0)</f>
        <v>0</v>
      </c>
      <c r="M265" s="49">
        <f>VLOOKUP($A265,input!$A:$BH,COLUMN(input!X$2),0)</f>
        <v>1.073470547416</v>
      </c>
      <c r="N265" s="53">
        <f>VLOOKUP($A265,input!$A:$BH,COLUMN(input!AB$2),0)</f>
        <v>0</v>
      </c>
      <c r="O265" s="53">
        <f>VLOOKUP($A265,input!$A:$BH,COLUMN(input!AF$2),0)</f>
        <v>0</v>
      </c>
      <c r="P265" s="62">
        <f>VLOOKUP($A265,input!$A:$BH,COLUMN(input!AJ$2),0)</f>
        <v>0</v>
      </c>
      <c r="Q265" s="53">
        <f>VLOOKUP($A265,input!$A:$BH,COLUMN(input!AN$2),0)</f>
        <v>0</v>
      </c>
      <c r="R265" s="49">
        <f>VLOOKUP($A265,input!$A:$BH,COLUMN(input!AR$2),0)</f>
        <v>2.1739313741730002</v>
      </c>
      <c r="S265" s="53">
        <f>VLOOKUP($A265,input!$A:$BH,COLUMN(input!AV$2),0)</f>
        <v>0</v>
      </c>
      <c r="T265" s="53">
        <f>VLOOKUP($A265,input!$A:$BH,COLUMN(input!AZ$2),0)</f>
        <v>0</v>
      </c>
      <c r="U265" s="62">
        <f>VLOOKUP($A265,input!$A:$BH,COLUMN(input!BD$2),0)</f>
        <v>0</v>
      </c>
      <c r="V265" s="53">
        <f t="shared" si="28"/>
        <v>0</v>
      </c>
      <c r="W265" s="49">
        <f t="shared" si="29"/>
        <v>3.2474019215890002</v>
      </c>
      <c r="X265" s="53">
        <f t="shared" si="30"/>
        <v>0</v>
      </c>
      <c r="Y265" s="53">
        <f t="shared" si="31"/>
        <v>0</v>
      </c>
      <c r="Z265" s="62">
        <f t="shared" si="32"/>
        <v>0</v>
      </c>
    </row>
    <row r="266" spans="1:26" x14ac:dyDescent="0.3">
      <c r="A266" s="27" t="s">
        <v>538</v>
      </c>
      <c r="B266" s="27" t="s">
        <v>1087</v>
      </c>
      <c r="C266" s="27" t="s">
        <v>820</v>
      </c>
      <c r="D266" s="30" t="s">
        <v>537</v>
      </c>
      <c r="E266" s="67">
        <f>VLOOKUP(C266,'KI Local Authority Dropdown'!$H$21:$I$31,2,0)</f>
        <v>0.49</v>
      </c>
      <c r="F266" s="49">
        <f t="shared" si="27"/>
        <v>98.159201714967992</v>
      </c>
      <c r="G266" s="49">
        <f>VLOOKUP($A266,input!$A:$BH,COLUMN(input!C$2),0)</f>
        <v>39.404609931714994</v>
      </c>
      <c r="H266" s="49">
        <f>VLOOKUP($A266,input!$A:$BH,COLUMN(input!G$2),0)</f>
        <v>58.754591783252998</v>
      </c>
      <c r="I266" s="49">
        <f>VLOOKUP($A266,input!$A:$BH,COLUMN(input!K$2),0)</f>
        <v>22.816630951176609</v>
      </c>
      <c r="J266" s="49">
        <f>H266*'KI Local Authority Dropdown'!$I$6</f>
        <v>54.347997399509026</v>
      </c>
      <c r="K266" s="31">
        <v>0</v>
      </c>
      <c r="L266" s="53">
        <f>VLOOKUP($A266,input!$A:$BH,COLUMN(input!T$2),0)</f>
        <v>35.554296408336</v>
      </c>
      <c r="M266" s="49">
        <f>VLOOKUP($A266,input!$A:$BH,COLUMN(input!X$2),0)</f>
        <v>3.850313523379</v>
      </c>
      <c r="N266" s="53">
        <f>VLOOKUP($A266,input!$A:$BH,COLUMN(input!AB$2),0)</f>
        <v>0</v>
      </c>
      <c r="O266" s="53">
        <f>VLOOKUP($A266,input!$A:$BH,COLUMN(input!AF$2),0)</f>
        <v>0</v>
      </c>
      <c r="P266" s="62">
        <f>VLOOKUP($A266,input!$A:$BH,COLUMN(input!AJ$2),0)</f>
        <v>0</v>
      </c>
      <c r="Q266" s="53">
        <f>VLOOKUP($A266,input!$A:$BH,COLUMN(input!AN$2),0)</f>
        <v>51.146575880855004</v>
      </c>
      <c r="R266" s="49">
        <f>VLOOKUP($A266,input!$A:$BH,COLUMN(input!AR$2),0)</f>
        <v>7.6080159023979999</v>
      </c>
      <c r="S266" s="53">
        <f>VLOOKUP($A266,input!$A:$BH,COLUMN(input!AV$2),0)</f>
        <v>0</v>
      </c>
      <c r="T266" s="53">
        <f>VLOOKUP($A266,input!$A:$BH,COLUMN(input!AZ$2),0)</f>
        <v>0</v>
      </c>
      <c r="U266" s="62">
        <f>VLOOKUP($A266,input!$A:$BH,COLUMN(input!BD$2),0)</f>
        <v>0</v>
      </c>
      <c r="V266" s="53">
        <f t="shared" si="28"/>
        <v>86.700872289191011</v>
      </c>
      <c r="W266" s="49">
        <f t="shared" si="29"/>
        <v>11.458329425777</v>
      </c>
      <c r="X266" s="53">
        <f t="shared" si="30"/>
        <v>0</v>
      </c>
      <c r="Y266" s="53">
        <f t="shared" si="31"/>
        <v>0</v>
      </c>
      <c r="Z266" s="62">
        <f t="shared" si="32"/>
        <v>0</v>
      </c>
    </row>
    <row r="267" spans="1:26" x14ac:dyDescent="0.3">
      <c r="A267" s="27" t="s">
        <v>540</v>
      </c>
      <c r="B267" s="27" t="s">
        <v>1088</v>
      </c>
      <c r="C267" s="27" t="s">
        <v>806</v>
      </c>
      <c r="D267" s="30" t="s">
        <v>539</v>
      </c>
      <c r="E267" s="67">
        <f>VLOOKUP(C267,'KI Local Authority Dropdown'!$H$21:$I$31,2,0)</f>
        <v>0.4</v>
      </c>
      <c r="F267" s="49">
        <f t="shared" si="27"/>
        <v>3.3080359830230002</v>
      </c>
      <c r="G267" s="49">
        <f>VLOOKUP($A267,input!$A:$BH,COLUMN(input!C$2),0)</f>
        <v>1.0984547301900001</v>
      </c>
      <c r="H267" s="49">
        <f>VLOOKUP($A267,input!$A:$BH,COLUMN(input!G$2),0)</f>
        <v>2.2095812528329999</v>
      </c>
      <c r="I267" s="49">
        <f>VLOOKUP($A267,input!$A:$BH,COLUMN(input!K$2),0)</f>
        <v>-13.7697918023831</v>
      </c>
      <c r="J267" s="49">
        <f>H267*'KI Local Authority Dropdown'!$I$6</f>
        <v>2.0438626588705251</v>
      </c>
      <c r="K267" s="31">
        <v>0.5</v>
      </c>
      <c r="L267" s="53">
        <f>VLOOKUP($A267,input!$A:$BH,COLUMN(input!T$2),0)</f>
        <v>0</v>
      </c>
      <c r="M267" s="49">
        <f>VLOOKUP($A267,input!$A:$BH,COLUMN(input!X$2),0)</f>
        <v>1.0984547301900001</v>
      </c>
      <c r="N267" s="53">
        <f>VLOOKUP($A267,input!$A:$BH,COLUMN(input!AB$2),0)</f>
        <v>0</v>
      </c>
      <c r="O267" s="53">
        <f>VLOOKUP($A267,input!$A:$BH,COLUMN(input!AF$2),0)</f>
        <v>0</v>
      </c>
      <c r="P267" s="62">
        <f>VLOOKUP($A267,input!$A:$BH,COLUMN(input!AJ$2),0)</f>
        <v>0</v>
      </c>
      <c r="Q267" s="53">
        <f>VLOOKUP($A267,input!$A:$BH,COLUMN(input!AN$2),0)</f>
        <v>0</v>
      </c>
      <c r="R267" s="49">
        <f>VLOOKUP($A267,input!$A:$BH,COLUMN(input!AR$2),0)</f>
        <v>2.2095812528329999</v>
      </c>
      <c r="S267" s="53">
        <f>VLOOKUP($A267,input!$A:$BH,COLUMN(input!AV$2),0)</f>
        <v>0</v>
      </c>
      <c r="T267" s="53">
        <f>VLOOKUP($A267,input!$A:$BH,COLUMN(input!AZ$2),0)</f>
        <v>0</v>
      </c>
      <c r="U267" s="62">
        <f>VLOOKUP($A267,input!$A:$BH,COLUMN(input!BD$2),0)</f>
        <v>0</v>
      </c>
      <c r="V267" s="53">
        <f t="shared" si="28"/>
        <v>0</v>
      </c>
      <c r="W267" s="49">
        <f t="shared" si="29"/>
        <v>3.3080359830230002</v>
      </c>
      <c r="X267" s="53">
        <f t="shared" si="30"/>
        <v>0</v>
      </c>
      <c r="Y267" s="53">
        <f t="shared" si="31"/>
        <v>0</v>
      </c>
      <c r="Z267" s="62">
        <f t="shared" si="32"/>
        <v>0</v>
      </c>
    </row>
    <row r="268" spans="1:26" x14ac:dyDescent="0.3">
      <c r="A268" s="27" t="s">
        <v>542</v>
      </c>
      <c r="B268" s="27" t="s">
        <v>1089</v>
      </c>
      <c r="C268" s="27" t="s">
        <v>806</v>
      </c>
      <c r="D268" s="30" t="s">
        <v>541</v>
      </c>
      <c r="E268" s="67">
        <f>VLOOKUP(C268,'KI Local Authority Dropdown'!$H$21:$I$31,2,0)</f>
        <v>0.4</v>
      </c>
      <c r="F268" s="49">
        <f t="shared" si="27"/>
        <v>2.4425222310750003</v>
      </c>
      <c r="G268" s="49">
        <f>VLOOKUP($A268,input!$A:$BH,COLUMN(input!C$2),0)</f>
        <v>0.74622846223299999</v>
      </c>
      <c r="H268" s="49">
        <f>VLOOKUP($A268,input!$A:$BH,COLUMN(input!G$2),0)</f>
        <v>1.6962937688420001</v>
      </c>
      <c r="I268" s="49">
        <f>VLOOKUP($A268,input!$A:$BH,COLUMN(input!K$2),0)</f>
        <v>-15.947378213399325</v>
      </c>
      <c r="J268" s="49">
        <f>H268*'KI Local Authority Dropdown'!$I$6</f>
        <v>1.5690717361788502</v>
      </c>
      <c r="K268" s="31">
        <v>0.5</v>
      </c>
      <c r="L268" s="53">
        <f>VLOOKUP($A268,input!$A:$BH,COLUMN(input!T$2),0)</f>
        <v>0</v>
      </c>
      <c r="M268" s="49">
        <f>VLOOKUP($A268,input!$A:$BH,COLUMN(input!X$2),0)</f>
        <v>0.74622846223299999</v>
      </c>
      <c r="N268" s="53">
        <f>VLOOKUP($A268,input!$A:$BH,COLUMN(input!AB$2),0)</f>
        <v>0</v>
      </c>
      <c r="O268" s="53">
        <f>VLOOKUP($A268,input!$A:$BH,COLUMN(input!AF$2),0)</f>
        <v>0</v>
      </c>
      <c r="P268" s="62">
        <f>VLOOKUP($A268,input!$A:$BH,COLUMN(input!AJ$2),0)</f>
        <v>0</v>
      </c>
      <c r="Q268" s="53">
        <f>VLOOKUP($A268,input!$A:$BH,COLUMN(input!AN$2),0)</f>
        <v>0</v>
      </c>
      <c r="R268" s="49">
        <f>VLOOKUP($A268,input!$A:$BH,COLUMN(input!AR$2),0)</f>
        <v>1.6962937688420001</v>
      </c>
      <c r="S268" s="53">
        <f>VLOOKUP($A268,input!$A:$BH,COLUMN(input!AV$2),0)</f>
        <v>0</v>
      </c>
      <c r="T268" s="53">
        <f>VLOOKUP($A268,input!$A:$BH,COLUMN(input!AZ$2),0)</f>
        <v>0</v>
      </c>
      <c r="U268" s="62">
        <f>VLOOKUP($A268,input!$A:$BH,COLUMN(input!BD$2),0)</f>
        <v>0</v>
      </c>
      <c r="V268" s="53">
        <f t="shared" si="28"/>
        <v>0</v>
      </c>
      <c r="W268" s="49">
        <f t="shared" si="29"/>
        <v>2.4425222310750003</v>
      </c>
      <c r="X268" s="53">
        <f t="shared" si="30"/>
        <v>0</v>
      </c>
      <c r="Y268" s="53">
        <f t="shared" si="31"/>
        <v>0</v>
      </c>
      <c r="Z268" s="62">
        <f t="shared" si="32"/>
        <v>0</v>
      </c>
    </row>
    <row r="269" spans="1:26" x14ac:dyDescent="0.3">
      <c r="A269" s="27" t="s">
        <v>544</v>
      </c>
      <c r="B269" s="27" t="s">
        <v>1090</v>
      </c>
      <c r="C269" s="27" t="s">
        <v>806</v>
      </c>
      <c r="D269" s="30" t="s">
        <v>543</v>
      </c>
      <c r="E269" s="67">
        <f>VLOOKUP(C269,'KI Local Authority Dropdown'!$H$21:$I$31,2,0)</f>
        <v>0.4</v>
      </c>
      <c r="F269" s="49">
        <f t="shared" si="27"/>
        <v>3.2158354670099998</v>
      </c>
      <c r="G269" s="49">
        <f>VLOOKUP($A269,input!$A:$BH,COLUMN(input!C$2),0)</f>
        <v>1.033742643141</v>
      </c>
      <c r="H269" s="49">
        <f>VLOOKUP($A269,input!$A:$BH,COLUMN(input!G$2),0)</f>
        <v>2.1820928238690001</v>
      </c>
      <c r="I269" s="49">
        <f>VLOOKUP($A269,input!$A:$BH,COLUMN(input!K$2),0)</f>
        <v>-8.9287704553192739</v>
      </c>
      <c r="J269" s="49">
        <f>H269*'KI Local Authority Dropdown'!$I$6</f>
        <v>2.018435862078825</v>
      </c>
      <c r="K269" s="31">
        <v>0.5</v>
      </c>
      <c r="L269" s="53">
        <f>VLOOKUP($A269,input!$A:$BH,COLUMN(input!T$2),0)</f>
        <v>0</v>
      </c>
      <c r="M269" s="49">
        <f>VLOOKUP($A269,input!$A:$BH,COLUMN(input!X$2),0)</f>
        <v>1.033742643141</v>
      </c>
      <c r="N269" s="53">
        <f>VLOOKUP($A269,input!$A:$BH,COLUMN(input!AB$2),0)</f>
        <v>0</v>
      </c>
      <c r="O269" s="53">
        <f>VLOOKUP($A269,input!$A:$BH,COLUMN(input!AF$2),0)</f>
        <v>0</v>
      </c>
      <c r="P269" s="62">
        <f>VLOOKUP($A269,input!$A:$BH,COLUMN(input!AJ$2),0)</f>
        <v>0</v>
      </c>
      <c r="Q269" s="53">
        <f>VLOOKUP($A269,input!$A:$BH,COLUMN(input!AN$2),0)</f>
        <v>0</v>
      </c>
      <c r="R269" s="49">
        <f>VLOOKUP($A269,input!$A:$BH,COLUMN(input!AR$2),0)</f>
        <v>2.1820928238690001</v>
      </c>
      <c r="S269" s="53">
        <f>VLOOKUP($A269,input!$A:$BH,COLUMN(input!AV$2),0)</f>
        <v>0</v>
      </c>
      <c r="T269" s="53">
        <f>VLOOKUP($A269,input!$A:$BH,COLUMN(input!AZ$2),0)</f>
        <v>0</v>
      </c>
      <c r="U269" s="62">
        <f>VLOOKUP($A269,input!$A:$BH,COLUMN(input!BD$2),0)</f>
        <v>0</v>
      </c>
      <c r="V269" s="53">
        <f t="shared" si="28"/>
        <v>0</v>
      </c>
      <c r="W269" s="49">
        <f t="shared" si="29"/>
        <v>3.2158354670099998</v>
      </c>
      <c r="X269" s="53">
        <f t="shared" si="30"/>
        <v>0</v>
      </c>
      <c r="Y269" s="53">
        <f t="shared" si="31"/>
        <v>0</v>
      </c>
      <c r="Z269" s="62">
        <f t="shared" si="32"/>
        <v>0</v>
      </c>
    </row>
    <row r="270" spans="1:26" x14ac:dyDescent="0.3">
      <c r="A270" s="27" t="s">
        <v>546</v>
      </c>
      <c r="B270" s="27" t="s">
        <v>1091</v>
      </c>
      <c r="C270" s="27" t="s">
        <v>806</v>
      </c>
      <c r="D270" s="30" t="s">
        <v>545</v>
      </c>
      <c r="E270" s="67">
        <f>VLOOKUP(C270,'KI Local Authority Dropdown'!$H$21:$I$31,2,0)</f>
        <v>0.4</v>
      </c>
      <c r="F270" s="49">
        <f t="shared" si="27"/>
        <v>3.2828235382590005</v>
      </c>
      <c r="G270" s="49">
        <f>VLOOKUP($A270,input!$A:$BH,COLUMN(input!C$2),0)</f>
        <v>1.10383039627</v>
      </c>
      <c r="H270" s="49">
        <f>VLOOKUP($A270,input!$A:$BH,COLUMN(input!G$2),0)</f>
        <v>2.1789931419890003</v>
      </c>
      <c r="I270" s="49">
        <f>VLOOKUP($A270,input!$A:$BH,COLUMN(input!K$2),0)</f>
        <v>-15.304837665030467</v>
      </c>
      <c r="J270" s="49">
        <f>H270*'KI Local Authority Dropdown'!$I$6</f>
        <v>2.0155686563398252</v>
      </c>
      <c r="K270" s="31">
        <v>0.5</v>
      </c>
      <c r="L270" s="53">
        <f>VLOOKUP($A270,input!$A:$BH,COLUMN(input!T$2),0)</f>
        <v>0</v>
      </c>
      <c r="M270" s="49">
        <f>VLOOKUP($A270,input!$A:$BH,COLUMN(input!X$2),0)</f>
        <v>1.10383039627</v>
      </c>
      <c r="N270" s="53">
        <f>VLOOKUP($A270,input!$A:$BH,COLUMN(input!AB$2),0)</f>
        <v>0</v>
      </c>
      <c r="O270" s="53">
        <f>VLOOKUP($A270,input!$A:$BH,COLUMN(input!AF$2),0)</f>
        <v>0</v>
      </c>
      <c r="P270" s="62">
        <f>VLOOKUP($A270,input!$A:$BH,COLUMN(input!AJ$2),0)</f>
        <v>0</v>
      </c>
      <c r="Q270" s="53">
        <f>VLOOKUP($A270,input!$A:$BH,COLUMN(input!AN$2),0)</f>
        <v>0</v>
      </c>
      <c r="R270" s="49">
        <f>VLOOKUP($A270,input!$A:$BH,COLUMN(input!AR$2),0)</f>
        <v>2.1789931419890003</v>
      </c>
      <c r="S270" s="53">
        <f>VLOOKUP($A270,input!$A:$BH,COLUMN(input!AV$2),0)</f>
        <v>0</v>
      </c>
      <c r="T270" s="53">
        <f>VLOOKUP($A270,input!$A:$BH,COLUMN(input!AZ$2),0)</f>
        <v>0</v>
      </c>
      <c r="U270" s="62">
        <f>VLOOKUP($A270,input!$A:$BH,COLUMN(input!BD$2),0)</f>
        <v>0</v>
      </c>
      <c r="V270" s="53">
        <f t="shared" si="28"/>
        <v>0</v>
      </c>
      <c r="W270" s="49">
        <f t="shared" si="29"/>
        <v>3.2828235382590005</v>
      </c>
      <c r="X270" s="53">
        <f t="shared" si="30"/>
        <v>0</v>
      </c>
      <c r="Y270" s="53">
        <f t="shared" si="31"/>
        <v>0</v>
      </c>
      <c r="Z270" s="62">
        <f t="shared" si="32"/>
        <v>0</v>
      </c>
    </row>
    <row r="271" spans="1:26" x14ac:dyDescent="0.3">
      <c r="A271" s="27" t="s">
        <v>548</v>
      </c>
      <c r="B271" s="27" t="s">
        <v>1092</v>
      </c>
      <c r="C271" s="27" t="s">
        <v>1250</v>
      </c>
      <c r="D271" s="30" t="s">
        <v>547</v>
      </c>
      <c r="E271" s="67">
        <f>VLOOKUP(C271,'KI Local Authority Dropdown'!$H$21:$I$31,2,0)</f>
        <v>0.49</v>
      </c>
      <c r="F271" s="49">
        <f t="shared" si="27"/>
        <v>6.4685605231470005</v>
      </c>
      <c r="G271" s="49">
        <f>VLOOKUP($A271,input!$A:$BH,COLUMN(input!C$2),0)</f>
        <v>2.3919190416870002</v>
      </c>
      <c r="H271" s="49">
        <f>VLOOKUP($A271,input!$A:$BH,COLUMN(input!G$2),0)</f>
        <v>4.0766414814600003</v>
      </c>
      <c r="I271" s="49">
        <f>VLOOKUP($A271,input!$A:$BH,COLUMN(input!K$2),0)</f>
        <v>-0.79635474152584174</v>
      </c>
      <c r="J271" s="49">
        <f>H271*'KI Local Authority Dropdown'!$I$6</f>
        <v>3.7708933703505005</v>
      </c>
      <c r="K271" s="31">
        <v>0.16342200000000001</v>
      </c>
      <c r="L271" s="53">
        <f>VLOOKUP($A271,input!$A:$BH,COLUMN(input!T$2),0)</f>
        <v>2.0249160699069999</v>
      </c>
      <c r="M271" s="49">
        <f>VLOOKUP($A271,input!$A:$BH,COLUMN(input!X$2),0)</f>
        <v>0.36700297178000002</v>
      </c>
      <c r="N271" s="53">
        <f>VLOOKUP($A271,input!$A:$BH,COLUMN(input!AB$2),0)</f>
        <v>0</v>
      </c>
      <c r="O271" s="53">
        <f>VLOOKUP($A271,input!$A:$BH,COLUMN(input!AF$2),0)</f>
        <v>0</v>
      </c>
      <c r="P271" s="62">
        <f>VLOOKUP($A271,input!$A:$BH,COLUMN(input!AJ$2),0)</f>
        <v>0</v>
      </c>
      <c r="Q271" s="53">
        <f>VLOOKUP($A271,input!$A:$BH,COLUMN(input!AN$2),0)</f>
        <v>3.1158221754029998</v>
      </c>
      <c r="R271" s="49">
        <f>VLOOKUP($A271,input!$A:$BH,COLUMN(input!AR$2),0)</f>
        <v>0.96081930605699994</v>
      </c>
      <c r="S271" s="53">
        <f>VLOOKUP($A271,input!$A:$BH,COLUMN(input!AV$2),0)</f>
        <v>0</v>
      </c>
      <c r="T271" s="53">
        <f>VLOOKUP($A271,input!$A:$BH,COLUMN(input!AZ$2),0)</f>
        <v>0</v>
      </c>
      <c r="U271" s="62">
        <f>VLOOKUP($A271,input!$A:$BH,COLUMN(input!BD$2),0)</f>
        <v>0</v>
      </c>
      <c r="V271" s="53">
        <f t="shared" si="28"/>
        <v>5.1407382453099997</v>
      </c>
      <c r="W271" s="49">
        <f t="shared" si="29"/>
        <v>1.3278222778369999</v>
      </c>
      <c r="X271" s="53">
        <f t="shared" si="30"/>
        <v>0</v>
      </c>
      <c r="Y271" s="53">
        <f t="shared" si="31"/>
        <v>0</v>
      </c>
      <c r="Z271" s="62">
        <f t="shared" si="32"/>
        <v>0</v>
      </c>
    </row>
    <row r="272" spans="1:26" x14ac:dyDescent="0.3">
      <c r="A272" s="27" t="s">
        <v>550</v>
      </c>
      <c r="B272" s="27" t="s">
        <v>1093</v>
      </c>
      <c r="C272" s="27" t="s">
        <v>806</v>
      </c>
      <c r="D272" s="30" t="s">
        <v>549</v>
      </c>
      <c r="E272" s="67">
        <f>VLOOKUP(C272,'KI Local Authority Dropdown'!$H$21:$I$31,2,0)</f>
        <v>0.4</v>
      </c>
      <c r="F272" s="49">
        <f t="shared" si="27"/>
        <v>2.2625665924480001</v>
      </c>
      <c r="G272" s="49">
        <f>VLOOKUP($A272,input!$A:$BH,COLUMN(input!C$2),0)</f>
        <v>0.76291488192400003</v>
      </c>
      <c r="H272" s="49">
        <f>VLOOKUP($A272,input!$A:$BH,COLUMN(input!G$2),0)</f>
        <v>1.4996517105239999</v>
      </c>
      <c r="I272" s="49">
        <f>VLOOKUP($A272,input!$A:$BH,COLUMN(input!K$2),0)</f>
        <v>-5.1737984814670925</v>
      </c>
      <c r="J272" s="49">
        <f>H272*'KI Local Authority Dropdown'!$I$6</f>
        <v>1.3871778322346999</v>
      </c>
      <c r="K272" s="31">
        <v>0.5</v>
      </c>
      <c r="L272" s="53">
        <f>VLOOKUP($A272,input!$A:$BH,COLUMN(input!T$2),0)</f>
        <v>0</v>
      </c>
      <c r="M272" s="49">
        <f>VLOOKUP($A272,input!$A:$BH,COLUMN(input!X$2),0)</f>
        <v>0.76291488192400003</v>
      </c>
      <c r="N272" s="53">
        <f>VLOOKUP($A272,input!$A:$BH,COLUMN(input!AB$2),0)</f>
        <v>0</v>
      </c>
      <c r="O272" s="53">
        <f>VLOOKUP($A272,input!$A:$BH,COLUMN(input!AF$2),0)</f>
        <v>0</v>
      </c>
      <c r="P272" s="62">
        <f>VLOOKUP($A272,input!$A:$BH,COLUMN(input!AJ$2),0)</f>
        <v>0</v>
      </c>
      <c r="Q272" s="53">
        <f>VLOOKUP($A272,input!$A:$BH,COLUMN(input!AN$2),0)</f>
        <v>0</v>
      </c>
      <c r="R272" s="49">
        <f>VLOOKUP($A272,input!$A:$BH,COLUMN(input!AR$2),0)</f>
        <v>1.4996517105239999</v>
      </c>
      <c r="S272" s="53">
        <f>VLOOKUP($A272,input!$A:$BH,COLUMN(input!AV$2),0)</f>
        <v>0</v>
      </c>
      <c r="T272" s="53">
        <f>VLOOKUP($A272,input!$A:$BH,COLUMN(input!AZ$2),0)</f>
        <v>0</v>
      </c>
      <c r="U272" s="62">
        <f>VLOOKUP($A272,input!$A:$BH,COLUMN(input!BD$2),0)</f>
        <v>0</v>
      </c>
      <c r="V272" s="53">
        <f t="shared" si="28"/>
        <v>0</v>
      </c>
      <c r="W272" s="49">
        <f t="shared" si="29"/>
        <v>2.2625665924480001</v>
      </c>
      <c r="X272" s="53">
        <f t="shared" si="30"/>
        <v>0</v>
      </c>
      <c r="Y272" s="53">
        <f t="shared" si="31"/>
        <v>0</v>
      </c>
      <c r="Z272" s="62">
        <f t="shared" si="32"/>
        <v>0</v>
      </c>
    </row>
    <row r="273" spans="1:26" x14ac:dyDescent="0.3">
      <c r="A273" s="27" t="s">
        <v>552</v>
      </c>
      <c r="B273" s="27" t="s">
        <v>1094</v>
      </c>
      <c r="C273" s="27" t="s">
        <v>820</v>
      </c>
      <c r="D273" s="30" t="s">
        <v>551</v>
      </c>
      <c r="E273" s="67">
        <f>VLOOKUP(C273,'KI Local Authority Dropdown'!$H$21:$I$31,2,0)</f>
        <v>0.49</v>
      </c>
      <c r="F273" s="49">
        <f t="shared" si="27"/>
        <v>113.22751679029798</v>
      </c>
      <c r="G273" s="49">
        <f>VLOOKUP($A273,input!$A:$BH,COLUMN(input!C$2),0)</f>
        <v>46.755436936157999</v>
      </c>
      <c r="H273" s="49">
        <f>VLOOKUP($A273,input!$A:$BH,COLUMN(input!G$2),0)</f>
        <v>66.472079854139992</v>
      </c>
      <c r="I273" s="49">
        <f>VLOOKUP($A273,input!$A:$BH,COLUMN(input!K$2),0)</f>
        <v>25.657722161841736</v>
      </c>
      <c r="J273" s="49">
        <f>H273*'KI Local Authority Dropdown'!$I$6</f>
        <v>61.486673865079496</v>
      </c>
      <c r="K273" s="31">
        <v>0</v>
      </c>
      <c r="L273" s="53">
        <f>VLOOKUP($A273,input!$A:$BH,COLUMN(input!T$2),0)</f>
        <v>41.664367575873001</v>
      </c>
      <c r="M273" s="49">
        <f>VLOOKUP($A273,input!$A:$BH,COLUMN(input!X$2),0)</f>
        <v>5.0910693602850001</v>
      </c>
      <c r="N273" s="53">
        <f>VLOOKUP($A273,input!$A:$BH,COLUMN(input!AB$2),0)</f>
        <v>0</v>
      </c>
      <c r="O273" s="53">
        <f>VLOOKUP($A273,input!$A:$BH,COLUMN(input!AF$2),0)</f>
        <v>0</v>
      </c>
      <c r="P273" s="62">
        <f>VLOOKUP($A273,input!$A:$BH,COLUMN(input!AJ$2),0)</f>
        <v>0</v>
      </c>
      <c r="Q273" s="53">
        <f>VLOOKUP($A273,input!$A:$BH,COLUMN(input!AN$2),0)</f>
        <v>57.168635102986002</v>
      </c>
      <c r="R273" s="49">
        <f>VLOOKUP($A273,input!$A:$BH,COLUMN(input!AR$2),0)</f>
        <v>9.3034447511540002</v>
      </c>
      <c r="S273" s="53">
        <f>VLOOKUP($A273,input!$A:$BH,COLUMN(input!AV$2),0)</f>
        <v>0</v>
      </c>
      <c r="T273" s="53">
        <f>VLOOKUP($A273,input!$A:$BH,COLUMN(input!AZ$2),0)</f>
        <v>0</v>
      </c>
      <c r="U273" s="62">
        <f>VLOOKUP($A273,input!$A:$BH,COLUMN(input!BD$2),0)</f>
        <v>0</v>
      </c>
      <c r="V273" s="53">
        <f t="shared" si="28"/>
        <v>98.833002678859003</v>
      </c>
      <c r="W273" s="49">
        <f t="shared" si="29"/>
        <v>14.394514111439001</v>
      </c>
      <c r="X273" s="53">
        <f t="shared" si="30"/>
        <v>0</v>
      </c>
      <c r="Y273" s="53">
        <f t="shared" si="31"/>
        <v>0</v>
      </c>
      <c r="Z273" s="62">
        <f t="shared" si="32"/>
        <v>0</v>
      </c>
    </row>
    <row r="274" spans="1:26" x14ac:dyDescent="0.3">
      <c r="A274" s="27" t="s">
        <v>554</v>
      </c>
      <c r="B274" s="27" t="s">
        <v>1095</v>
      </c>
      <c r="C274" s="27" t="s">
        <v>820</v>
      </c>
      <c r="D274" s="30" t="s">
        <v>553</v>
      </c>
      <c r="E274" s="67">
        <f>VLOOKUP(C274,'KI Local Authority Dropdown'!$H$21:$I$31,2,0)</f>
        <v>0.49</v>
      </c>
      <c r="F274" s="49">
        <f t="shared" si="27"/>
        <v>160.554771584772</v>
      </c>
      <c r="G274" s="49">
        <f>VLOOKUP($A274,input!$A:$BH,COLUMN(input!C$2),0)</f>
        <v>67.424828316076002</v>
      </c>
      <c r="H274" s="49">
        <f>VLOOKUP($A274,input!$A:$BH,COLUMN(input!G$2),0)</f>
        <v>93.129943268695996</v>
      </c>
      <c r="I274" s="49">
        <f>VLOOKUP($A274,input!$A:$BH,COLUMN(input!K$2),0)</f>
        <v>45.002044768241369</v>
      </c>
      <c r="J274" s="49">
        <f>H274*'KI Local Authority Dropdown'!$I$6</f>
        <v>86.1451975235438</v>
      </c>
      <c r="K274" s="31">
        <v>0</v>
      </c>
      <c r="L274" s="53">
        <f>VLOOKUP($A274,input!$A:$BH,COLUMN(input!T$2),0)</f>
        <v>60.610950798032</v>
      </c>
      <c r="M274" s="49">
        <f>VLOOKUP($A274,input!$A:$BH,COLUMN(input!X$2),0)</f>
        <v>6.8138775180439994</v>
      </c>
      <c r="N274" s="53">
        <f>VLOOKUP($A274,input!$A:$BH,COLUMN(input!AB$2),0)</f>
        <v>0</v>
      </c>
      <c r="O274" s="53">
        <f>VLOOKUP($A274,input!$A:$BH,COLUMN(input!AF$2),0)</f>
        <v>0</v>
      </c>
      <c r="P274" s="62">
        <f>VLOOKUP($A274,input!$A:$BH,COLUMN(input!AJ$2),0)</f>
        <v>0</v>
      </c>
      <c r="Q274" s="53">
        <f>VLOOKUP($A274,input!$A:$BH,COLUMN(input!AN$2),0)</f>
        <v>80.963092031087001</v>
      </c>
      <c r="R274" s="49">
        <f>VLOOKUP($A274,input!$A:$BH,COLUMN(input!AR$2),0)</f>
        <v>12.166851237609</v>
      </c>
      <c r="S274" s="53">
        <f>VLOOKUP($A274,input!$A:$BH,COLUMN(input!AV$2),0)</f>
        <v>0</v>
      </c>
      <c r="T274" s="53">
        <f>VLOOKUP($A274,input!$A:$BH,COLUMN(input!AZ$2),0)</f>
        <v>0</v>
      </c>
      <c r="U274" s="62">
        <f>VLOOKUP($A274,input!$A:$BH,COLUMN(input!BD$2),0)</f>
        <v>0</v>
      </c>
      <c r="V274" s="53">
        <f t="shared" si="28"/>
        <v>141.57404282911901</v>
      </c>
      <c r="W274" s="49">
        <f t="shared" si="29"/>
        <v>18.980728755653001</v>
      </c>
      <c r="X274" s="53">
        <f t="shared" si="30"/>
        <v>0</v>
      </c>
      <c r="Y274" s="53">
        <f t="shared" si="31"/>
        <v>0</v>
      </c>
      <c r="Z274" s="62">
        <f t="shared" si="32"/>
        <v>0</v>
      </c>
    </row>
    <row r="275" spans="1:26" x14ac:dyDescent="0.3">
      <c r="A275" s="27" t="s">
        <v>556</v>
      </c>
      <c r="B275" s="27" t="s">
        <v>1096</v>
      </c>
      <c r="C275" s="27" t="s">
        <v>806</v>
      </c>
      <c r="D275" s="30" t="s">
        <v>555</v>
      </c>
      <c r="E275" s="67">
        <f>VLOOKUP(C275,'KI Local Authority Dropdown'!$H$21:$I$31,2,0)</f>
        <v>0.4</v>
      </c>
      <c r="F275" s="49">
        <f t="shared" si="27"/>
        <v>6.0510439217809999</v>
      </c>
      <c r="G275" s="49">
        <f>VLOOKUP($A275,input!$A:$BH,COLUMN(input!C$2),0)</f>
        <v>2.1285053716650002</v>
      </c>
      <c r="H275" s="49">
        <f>VLOOKUP($A275,input!$A:$BH,COLUMN(input!G$2),0)</f>
        <v>3.9225385501160002</v>
      </c>
      <c r="I275" s="49">
        <f>VLOOKUP($A275,input!$A:$BH,COLUMN(input!K$2),0)</f>
        <v>-9.1688458172394434</v>
      </c>
      <c r="J275" s="49">
        <f>H275*'KI Local Authority Dropdown'!$I$6</f>
        <v>3.6283481588573001</v>
      </c>
      <c r="K275" s="31">
        <v>0.5</v>
      </c>
      <c r="L275" s="53">
        <f>VLOOKUP($A275,input!$A:$BH,COLUMN(input!T$2),0)</f>
        <v>0</v>
      </c>
      <c r="M275" s="49">
        <f>VLOOKUP($A275,input!$A:$BH,COLUMN(input!X$2),0)</f>
        <v>2.1285053716650002</v>
      </c>
      <c r="N275" s="53">
        <f>VLOOKUP($A275,input!$A:$BH,COLUMN(input!AB$2),0)</f>
        <v>0</v>
      </c>
      <c r="O275" s="53">
        <f>VLOOKUP($A275,input!$A:$BH,COLUMN(input!AF$2),0)</f>
        <v>0</v>
      </c>
      <c r="P275" s="62">
        <f>VLOOKUP($A275,input!$A:$BH,COLUMN(input!AJ$2),0)</f>
        <v>0</v>
      </c>
      <c r="Q275" s="53">
        <f>VLOOKUP($A275,input!$A:$BH,COLUMN(input!AN$2),0)</f>
        <v>0</v>
      </c>
      <c r="R275" s="49">
        <f>VLOOKUP($A275,input!$A:$BH,COLUMN(input!AR$2),0)</f>
        <v>3.9225385501160002</v>
      </c>
      <c r="S275" s="53">
        <f>VLOOKUP($A275,input!$A:$BH,COLUMN(input!AV$2),0)</f>
        <v>0</v>
      </c>
      <c r="T275" s="53">
        <f>VLOOKUP($A275,input!$A:$BH,COLUMN(input!AZ$2),0)</f>
        <v>0</v>
      </c>
      <c r="U275" s="62">
        <f>VLOOKUP($A275,input!$A:$BH,COLUMN(input!BD$2),0)</f>
        <v>0</v>
      </c>
      <c r="V275" s="53">
        <f t="shared" si="28"/>
        <v>0</v>
      </c>
      <c r="W275" s="49">
        <f t="shared" si="29"/>
        <v>6.0510439217809999</v>
      </c>
      <c r="X275" s="53">
        <f t="shared" si="30"/>
        <v>0</v>
      </c>
      <c r="Y275" s="53">
        <f t="shared" si="31"/>
        <v>0</v>
      </c>
      <c r="Z275" s="62">
        <f t="shared" si="32"/>
        <v>0</v>
      </c>
    </row>
    <row r="276" spans="1:26" x14ac:dyDescent="0.3">
      <c r="A276" s="27" t="s">
        <v>558</v>
      </c>
      <c r="B276" s="27" t="s">
        <v>1097</v>
      </c>
      <c r="C276" s="27" t="s">
        <v>806</v>
      </c>
      <c r="D276" s="30" t="s">
        <v>557</v>
      </c>
      <c r="E276" s="67">
        <f>VLOOKUP(C276,'KI Local Authority Dropdown'!$H$21:$I$31,2,0)</f>
        <v>0.4</v>
      </c>
      <c r="F276" s="49">
        <f t="shared" si="27"/>
        <v>4.8325643018819999</v>
      </c>
      <c r="G276" s="49">
        <f>VLOOKUP($A276,input!$A:$BH,COLUMN(input!C$2),0)</f>
        <v>1.581042631748</v>
      </c>
      <c r="H276" s="49">
        <f>VLOOKUP($A276,input!$A:$BH,COLUMN(input!G$2),0)</f>
        <v>3.2515216701340002</v>
      </c>
      <c r="I276" s="49">
        <f>VLOOKUP($A276,input!$A:$BH,COLUMN(input!K$2),0)</f>
        <v>-10.643091576105267</v>
      </c>
      <c r="J276" s="49">
        <f>H276*'KI Local Authority Dropdown'!$I$6</f>
        <v>3.0076575448739504</v>
      </c>
      <c r="K276" s="31">
        <v>0.5</v>
      </c>
      <c r="L276" s="53">
        <f>VLOOKUP($A276,input!$A:$BH,COLUMN(input!T$2),0)</f>
        <v>0</v>
      </c>
      <c r="M276" s="49">
        <f>VLOOKUP($A276,input!$A:$BH,COLUMN(input!X$2),0)</f>
        <v>1.581042631748</v>
      </c>
      <c r="N276" s="53">
        <f>VLOOKUP($A276,input!$A:$BH,COLUMN(input!AB$2),0)</f>
        <v>0</v>
      </c>
      <c r="O276" s="53">
        <f>VLOOKUP($A276,input!$A:$BH,COLUMN(input!AF$2),0)</f>
        <v>0</v>
      </c>
      <c r="P276" s="62">
        <f>VLOOKUP($A276,input!$A:$BH,COLUMN(input!AJ$2),0)</f>
        <v>0</v>
      </c>
      <c r="Q276" s="53">
        <f>VLOOKUP($A276,input!$A:$BH,COLUMN(input!AN$2),0)</f>
        <v>0</v>
      </c>
      <c r="R276" s="49">
        <f>VLOOKUP($A276,input!$A:$BH,COLUMN(input!AR$2),0)</f>
        <v>3.2515216701340002</v>
      </c>
      <c r="S276" s="53">
        <f>VLOOKUP($A276,input!$A:$BH,COLUMN(input!AV$2),0)</f>
        <v>0</v>
      </c>
      <c r="T276" s="53">
        <f>VLOOKUP($A276,input!$A:$BH,COLUMN(input!AZ$2),0)</f>
        <v>0</v>
      </c>
      <c r="U276" s="62">
        <f>VLOOKUP($A276,input!$A:$BH,COLUMN(input!BD$2),0)</f>
        <v>0</v>
      </c>
      <c r="V276" s="53">
        <f t="shared" si="28"/>
        <v>0</v>
      </c>
      <c r="W276" s="49">
        <f t="shared" si="29"/>
        <v>4.8325643018819999</v>
      </c>
      <c r="X276" s="53">
        <f t="shared" si="30"/>
        <v>0</v>
      </c>
      <c r="Y276" s="53">
        <f t="shared" si="31"/>
        <v>0</v>
      </c>
      <c r="Z276" s="62">
        <f t="shared" si="32"/>
        <v>0</v>
      </c>
    </row>
    <row r="277" spans="1:26" x14ac:dyDescent="0.3">
      <c r="A277" s="27" t="s">
        <v>560</v>
      </c>
      <c r="B277" s="27" t="s">
        <v>1098</v>
      </c>
      <c r="C277" s="27" t="s">
        <v>820</v>
      </c>
      <c r="D277" s="30" t="s">
        <v>559</v>
      </c>
      <c r="E277" s="67">
        <f>VLOOKUP(C277,'KI Local Authority Dropdown'!$H$21:$I$31,2,0)</f>
        <v>0.49</v>
      </c>
      <c r="F277" s="49">
        <f t="shared" si="27"/>
        <v>98.008397135701003</v>
      </c>
      <c r="G277" s="49">
        <f>VLOOKUP($A277,input!$A:$BH,COLUMN(input!C$2),0)</f>
        <v>38.576743378041002</v>
      </c>
      <c r="H277" s="49">
        <f>VLOOKUP($A277,input!$A:$BH,COLUMN(input!G$2),0)</f>
        <v>59.431653757660001</v>
      </c>
      <c r="I277" s="49">
        <f>VLOOKUP($A277,input!$A:$BH,COLUMN(input!K$2),0)</f>
        <v>24.463952274127113</v>
      </c>
      <c r="J277" s="49">
        <f>H277*'KI Local Authority Dropdown'!$I$6</f>
        <v>54.974279725835501</v>
      </c>
      <c r="K277" s="31">
        <v>0</v>
      </c>
      <c r="L277" s="53">
        <f>VLOOKUP($A277,input!$A:$BH,COLUMN(input!T$2),0)</f>
        <v>34.063060417879996</v>
      </c>
      <c r="M277" s="49">
        <f>VLOOKUP($A277,input!$A:$BH,COLUMN(input!X$2),0)</f>
        <v>4.5136829601609998</v>
      </c>
      <c r="N277" s="53">
        <f>VLOOKUP($A277,input!$A:$BH,COLUMN(input!AB$2),0)</f>
        <v>0</v>
      </c>
      <c r="O277" s="53">
        <f>VLOOKUP($A277,input!$A:$BH,COLUMN(input!AF$2),0)</f>
        <v>0</v>
      </c>
      <c r="P277" s="62">
        <f>VLOOKUP($A277,input!$A:$BH,COLUMN(input!AJ$2),0)</f>
        <v>0</v>
      </c>
      <c r="Q277" s="53">
        <f>VLOOKUP($A277,input!$A:$BH,COLUMN(input!AN$2),0)</f>
        <v>50.193881186988001</v>
      </c>
      <c r="R277" s="49">
        <f>VLOOKUP($A277,input!$A:$BH,COLUMN(input!AR$2),0)</f>
        <v>9.237772570672</v>
      </c>
      <c r="S277" s="53">
        <f>VLOOKUP($A277,input!$A:$BH,COLUMN(input!AV$2),0)</f>
        <v>0</v>
      </c>
      <c r="T277" s="53">
        <f>VLOOKUP($A277,input!$A:$BH,COLUMN(input!AZ$2),0)</f>
        <v>0</v>
      </c>
      <c r="U277" s="62">
        <f>VLOOKUP($A277,input!$A:$BH,COLUMN(input!BD$2),0)</f>
        <v>0</v>
      </c>
      <c r="V277" s="53">
        <f t="shared" si="28"/>
        <v>84.25694160486799</v>
      </c>
      <c r="W277" s="49">
        <f t="shared" si="29"/>
        <v>13.751455530832999</v>
      </c>
      <c r="X277" s="53">
        <f t="shared" si="30"/>
        <v>0</v>
      </c>
      <c r="Y277" s="53">
        <f t="shared" si="31"/>
        <v>0</v>
      </c>
      <c r="Z277" s="62">
        <f t="shared" si="32"/>
        <v>0</v>
      </c>
    </row>
    <row r="278" spans="1:26" x14ac:dyDescent="0.3">
      <c r="A278" s="27" t="s">
        <v>562</v>
      </c>
      <c r="B278" s="27" t="s">
        <v>1099</v>
      </c>
      <c r="C278" s="27" t="s">
        <v>806</v>
      </c>
      <c r="D278" s="30" t="s">
        <v>561</v>
      </c>
      <c r="E278" s="67">
        <f>VLOOKUP(C278,'KI Local Authority Dropdown'!$H$21:$I$31,2,0)</f>
        <v>0.4</v>
      </c>
      <c r="F278" s="49">
        <f t="shared" si="27"/>
        <v>3.3714915411700002</v>
      </c>
      <c r="G278" s="49">
        <f>VLOOKUP($A278,input!$A:$BH,COLUMN(input!C$2),0)</f>
        <v>1.1212975333890001</v>
      </c>
      <c r="H278" s="49">
        <f>VLOOKUP($A278,input!$A:$BH,COLUMN(input!G$2),0)</f>
        <v>2.2501940077809999</v>
      </c>
      <c r="I278" s="49">
        <f>VLOOKUP($A278,input!$A:$BH,COLUMN(input!K$2),0)</f>
        <v>-14.819209312466256</v>
      </c>
      <c r="J278" s="49">
        <f>H278*'KI Local Authority Dropdown'!$I$6</f>
        <v>2.0814294571974248</v>
      </c>
      <c r="K278" s="31">
        <v>0.5</v>
      </c>
      <c r="L278" s="53">
        <f>VLOOKUP($A278,input!$A:$BH,COLUMN(input!T$2),0)</f>
        <v>0</v>
      </c>
      <c r="M278" s="49">
        <f>VLOOKUP($A278,input!$A:$BH,COLUMN(input!X$2),0)</f>
        <v>1.1212975333890001</v>
      </c>
      <c r="N278" s="53">
        <f>VLOOKUP($A278,input!$A:$BH,COLUMN(input!AB$2),0)</f>
        <v>0</v>
      </c>
      <c r="O278" s="53">
        <f>VLOOKUP($A278,input!$A:$BH,COLUMN(input!AF$2),0)</f>
        <v>0</v>
      </c>
      <c r="P278" s="62">
        <f>VLOOKUP($A278,input!$A:$BH,COLUMN(input!AJ$2),0)</f>
        <v>0</v>
      </c>
      <c r="Q278" s="53">
        <f>VLOOKUP($A278,input!$A:$BH,COLUMN(input!AN$2),0)</f>
        <v>0</v>
      </c>
      <c r="R278" s="49">
        <f>VLOOKUP($A278,input!$A:$BH,COLUMN(input!AR$2),0)</f>
        <v>2.2501940077809999</v>
      </c>
      <c r="S278" s="53">
        <f>VLOOKUP($A278,input!$A:$BH,COLUMN(input!AV$2),0)</f>
        <v>0</v>
      </c>
      <c r="T278" s="53">
        <f>VLOOKUP($A278,input!$A:$BH,COLUMN(input!AZ$2),0)</f>
        <v>0</v>
      </c>
      <c r="U278" s="62">
        <f>VLOOKUP($A278,input!$A:$BH,COLUMN(input!BD$2),0)</f>
        <v>0</v>
      </c>
      <c r="V278" s="53">
        <f t="shared" si="28"/>
        <v>0</v>
      </c>
      <c r="W278" s="49">
        <f t="shared" si="29"/>
        <v>3.3714915411700002</v>
      </c>
      <c r="X278" s="53">
        <f t="shared" si="30"/>
        <v>0</v>
      </c>
      <c r="Y278" s="53">
        <f t="shared" si="31"/>
        <v>0</v>
      </c>
      <c r="Z278" s="62">
        <f t="shared" si="32"/>
        <v>0</v>
      </c>
    </row>
    <row r="279" spans="1:26" x14ac:dyDescent="0.3">
      <c r="A279" s="27" t="s">
        <v>564</v>
      </c>
      <c r="B279" s="27" t="s">
        <v>1100</v>
      </c>
      <c r="C279" s="27" t="s">
        <v>806</v>
      </c>
      <c r="D279" s="30" t="s">
        <v>563</v>
      </c>
      <c r="E279" s="67">
        <f>VLOOKUP(C279,'KI Local Authority Dropdown'!$H$21:$I$31,2,0)</f>
        <v>0.4</v>
      </c>
      <c r="F279" s="49">
        <f t="shared" si="27"/>
        <v>2.7415981106230003</v>
      </c>
      <c r="G279" s="49">
        <f>VLOOKUP($A279,input!$A:$BH,COLUMN(input!C$2),0)</f>
        <v>0.63279128287700004</v>
      </c>
      <c r="H279" s="49">
        <f>VLOOKUP($A279,input!$A:$BH,COLUMN(input!G$2),0)</f>
        <v>2.1088068277460001</v>
      </c>
      <c r="I279" s="49">
        <f>VLOOKUP($A279,input!$A:$BH,COLUMN(input!K$2),0)</f>
        <v>-12.108519269647168</v>
      </c>
      <c r="J279" s="49">
        <f>H279*'KI Local Authority Dropdown'!$I$6</f>
        <v>1.9506463156650502</v>
      </c>
      <c r="K279" s="31">
        <v>0.5</v>
      </c>
      <c r="L279" s="53">
        <f>VLOOKUP($A279,input!$A:$BH,COLUMN(input!T$2),0)</f>
        <v>0</v>
      </c>
      <c r="M279" s="49">
        <f>VLOOKUP($A279,input!$A:$BH,COLUMN(input!X$2),0)</f>
        <v>0.63279128287700004</v>
      </c>
      <c r="N279" s="53">
        <f>VLOOKUP($A279,input!$A:$BH,COLUMN(input!AB$2),0)</f>
        <v>0</v>
      </c>
      <c r="O279" s="53">
        <f>VLOOKUP($A279,input!$A:$BH,COLUMN(input!AF$2),0)</f>
        <v>0</v>
      </c>
      <c r="P279" s="62">
        <f>VLOOKUP($A279,input!$A:$BH,COLUMN(input!AJ$2),0)</f>
        <v>0</v>
      </c>
      <c r="Q279" s="53">
        <f>VLOOKUP($A279,input!$A:$BH,COLUMN(input!AN$2),0)</f>
        <v>0</v>
      </c>
      <c r="R279" s="49">
        <f>VLOOKUP($A279,input!$A:$BH,COLUMN(input!AR$2),0)</f>
        <v>2.1088068277460001</v>
      </c>
      <c r="S279" s="53">
        <f>VLOOKUP($A279,input!$A:$BH,COLUMN(input!AV$2),0)</f>
        <v>0</v>
      </c>
      <c r="T279" s="53">
        <f>VLOOKUP($A279,input!$A:$BH,COLUMN(input!AZ$2),0)</f>
        <v>0</v>
      </c>
      <c r="U279" s="62">
        <f>VLOOKUP($A279,input!$A:$BH,COLUMN(input!BD$2),0)</f>
        <v>0</v>
      </c>
      <c r="V279" s="53">
        <f t="shared" si="28"/>
        <v>0</v>
      </c>
      <c r="W279" s="49">
        <f t="shared" si="29"/>
        <v>2.7415981106230003</v>
      </c>
      <c r="X279" s="53">
        <f t="shared" si="30"/>
        <v>0</v>
      </c>
      <c r="Y279" s="53">
        <f t="shared" si="31"/>
        <v>0</v>
      </c>
      <c r="Z279" s="62">
        <f t="shared" si="32"/>
        <v>0</v>
      </c>
    </row>
    <row r="280" spans="1:26" x14ac:dyDescent="0.3">
      <c r="A280" s="27" t="s">
        <v>566</v>
      </c>
      <c r="B280" s="27" t="s">
        <v>1101</v>
      </c>
      <c r="C280" s="27" t="s">
        <v>820</v>
      </c>
      <c r="D280" s="30" t="s">
        <v>565</v>
      </c>
      <c r="E280" s="67">
        <f>VLOOKUP(C280,'KI Local Authority Dropdown'!$H$21:$I$31,2,0)</f>
        <v>0.49</v>
      </c>
      <c r="F280" s="49">
        <f t="shared" si="27"/>
        <v>223.08674128557101</v>
      </c>
      <c r="G280" s="49">
        <f>VLOOKUP($A280,input!$A:$BH,COLUMN(input!C$2),0)</f>
        <v>90.592462328616008</v>
      </c>
      <c r="H280" s="49">
        <f>VLOOKUP($A280,input!$A:$BH,COLUMN(input!G$2),0)</f>
        <v>132.49427895695501</v>
      </c>
      <c r="I280" s="49">
        <f>VLOOKUP($A280,input!$A:$BH,COLUMN(input!K$2),0)</f>
        <v>29.123990539160275</v>
      </c>
      <c r="J280" s="49">
        <f>H280*'KI Local Authority Dropdown'!$I$6</f>
        <v>122.55720803518339</v>
      </c>
      <c r="K280" s="31">
        <v>0</v>
      </c>
      <c r="L280" s="53">
        <f>VLOOKUP($A280,input!$A:$BH,COLUMN(input!T$2),0)</f>
        <v>80.38470911261301</v>
      </c>
      <c r="M280" s="49">
        <f>VLOOKUP($A280,input!$A:$BH,COLUMN(input!X$2),0)</f>
        <v>10.207753216003001</v>
      </c>
      <c r="N280" s="53">
        <f>VLOOKUP($A280,input!$A:$BH,COLUMN(input!AB$2),0)</f>
        <v>0</v>
      </c>
      <c r="O280" s="53">
        <f>VLOOKUP($A280,input!$A:$BH,COLUMN(input!AF$2),0)</f>
        <v>0</v>
      </c>
      <c r="P280" s="62">
        <f>VLOOKUP($A280,input!$A:$BH,COLUMN(input!AJ$2),0)</f>
        <v>0</v>
      </c>
      <c r="Q280" s="53">
        <f>VLOOKUP($A280,input!$A:$BH,COLUMN(input!AN$2),0)</f>
        <v>113.301226463799</v>
      </c>
      <c r="R280" s="49">
        <f>VLOOKUP($A280,input!$A:$BH,COLUMN(input!AR$2),0)</f>
        <v>19.193052493155999</v>
      </c>
      <c r="S280" s="53">
        <f>VLOOKUP($A280,input!$A:$BH,COLUMN(input!AV$2),0)</f>
        <v>0</v>
      </c>
      <c r="T280" s="53">
        <f>VLOOKUP($A280,input!$A:$BH,COLUMN(input!AZ$2),0)</f>
        <v>0</v>
      </c>
      <c r="U280" s="62">
        <f>VLOOKUP($A280,input!$A:$BH,COLUMN(input!BD$2),0)</f>
        <v>0</v>
      </c>
      <c r="V280" s="53">
        <f t="shared" si="28"/>
        <v>193.68593557641202</v>
      </c>
      <c r="W280" s="49">
        <f t="shared" si="29"/>
        <v>29.400805709159002</v>
      </c>
      <c r="X280" s="53">
        <f t="shared" si="30"/>
        <v>0</v>
      </c>
      <c r="Y280" s="53">
        <f t="shared" si="31"/>
        <v>0</v>
      </c>
      <c r="Z280" s="62">
        <f t="shared" si="32"/>
        <v>0</v>
      </c>
    </row>
    <row r="281" spans="1:26" x14ac:dyDescent="0.3">
      <c r="A281" s="27" t="s">
        <v>568</v>
      </c>
      <c r="B281" s="27" t="s">
        <v>1102</v>
      </c>
      <c r="C281" s="27" t="s">
        <v>806</v>
      </c>
      <c r="D281" s="30" t="s">
        <v>567</v>
      </c>
      <c r="E281" s="67">
        <f>VLOOKUP(C281,'KI Local Authority Dropdown'!$H$21:$I$31,2,0)</f>
        <v>0.4</v>
      </c>
      <c r="F281" s="49">
        <f t="shared" si="27"/>
        <v>5.1521880662239994</v>
      </c>
      <c r="G281" s="49">
        <f>VLOOKUP($A281,input!$A:$BH,COLUMN(input!C$2),0)</f>
        <v>1.73622119269</v>
      </c>
      <c r="H281" s="49">
        <f>VLOOKUP($A281,input!$A:$BH,COLUMN(input!G$2),0)</f>
        <v>3.4159668735339999</v>
      </c>
      <c r="I281" s="49">
        <f>VLOOKUP($A281,input!$A:$BH,COLUMN(input!K$2),0)</f>
        <v>-6.4039363241570753</v>
      </c>
      <c r="J281" s="49">
        <f>H281*'KI Local Authority Dropdown'!$I$6</f>
        <v>3.1597693580189499</v>
      </c>
      <c r="K281" s="31">
        <v>0.5</v>
      </c>
      <c r="L281" s="53">
        <f>VLOOKUP($A281,input!$A:$BH,COLUMN(input!T$2),0)</f>
        <v>0</v>
      </c>
      <c r="M281" s="49">
        <f>VLOOKUP($A281,input!$A:$BH,COLUMN(input!X$2),0)</f>
        <v>1.73622119269</v>
      </c>
      <c r="N281" s="53">
        <f>VLOOKUP($A281,input!$A:$BH,COLUMN(input!AB$2),0)</f>
        <v>0</v>
      </c>
      <c r="O281" s="53">
        <f>VLOOKUP($A281,input!$A:$BH,COLUMN(input!AF$2),0)</f>
        <v>0</v>
      </c>
      <c r="P281" s="62">
        <f>VLOOKUP($A281,input!$A:$BH,COLUMN(input!AJ$2),0)</f>
        <v>0</v>
      </c>
      <c r="Q281" s="53">
        <f>VLOOKUP($A281,input!$A:$BH,COLUMN(input!AN$2),0)</f>
        <v>0</v>
      </c>
      <c r="R281" s="49">
        <f>VLOOKUP($A281,input!$A:$BH,COLUMN(input!AR$2),0)</f>
        <v>3.4159668735339999</v>
      </c>
      <c r="S281" s="53">
        <f>VLOOKUP($A281,input!$A:$BH,COLUMN(input!AV$2),0)</f>
        <v>0</v>
      </c>
      <c r="T281" s="53">
        <f>VLOOKUP($A281,input!$A:$BH,COLUMN(input!AZ$2),0)</f>
        <v>0</v>
      </c>
      <c r="U281" s="62">
        <f>VLOOKUP($A281,input!$A:$BH,COLUMN(input!BD$2),0)</f>
        <v>0</v>
      </c>
      <c r="V281" s="53">
        <f t="shared" si="28"/>
        <v>0</v>
      </c>
      <c r="W281" s="49">
        <f t="shared" si="29"/>
        <v>5.1521880662239994</v>
      </c>
      <c r="X281" s="53">
        <f t="shared" si="30"/>
        <v>0</v>
      </c>
      <c r="Y281" s="53">
        <f t="shared" si="31"/>
        <v>0</v>
      </c>
      <c r="Z281" s="62">
        <f t="shared" si="32"/>
        <v>0</v>
      </c>
    </row>
    <row r="282" spans="1:26" x14ac:dyDescent="0.3">
      <c r="A282" s="27" t="s">
        <v>570</v>
      </c>
      <c r="B282" s="27" t="s">
        <v>1103</v>
      </c>
      <c r="C282" s="27" t="s">
        <v>1250</v>
      </c>
      <c r="D282" s="30" t="s">
        <v>569</v>
      </c>
      <c r="E282" s="67">
        <f>VLOOKUP(C282,'KI Local Authority Dropdown'!$H$21:$I$31,2,0)</f>
        <v>0.49</v>
      </c>
      <c r="F282" s="49">
        <f t="shared" si="27"/>
        <v>78.313310796324998</v>
      </c>
      <c r="G282" s="49">
        <f>VLOOKUP($A282,input!$A:$BH,COLUMN(input!C$2),0)</f>
        <v>31.565931388938999</v>
      </c>
      <c r="H282" s="49">
        <f>VLOOKUP($A282,input!$A:$BH,COLUMN(input!G$2),0)</f>
        <v>46.747379407385999</v>
      </c>
      <c r="I282" s="49">
        <f>VLOOKUP($A282,input!$A:$BH,COLUMN(input!K$2),0)</f>
        <v>10.119907683465801</v>
      </c>
      <c r="J282" s="49">
        <f>H282*'KI Local Authority Dropdown'!$I$6</f>
        <v>43.241325951832053</v>
      </c>
      <c r="K282" s="31">
        <v>0</v>
      </c>
      <c r="L282" s="53">
        <f>VLOOKUP($A282,input!$A:$BH,COLUMN(input!T$2),0)</f>
        <v>27.623430933449001</v>
      </c>
      <c r="M282" s="49">
        <f>VLOOKUP($A282,input!$A:$BH,COLUMN(input!X$2),0)</f>
        <v>3.9425004554900003</v>
      </c>
      <c r="N282" s="53">
        <f>VLOOKUP($A282,input!$A:$BH,COLUMN(input!AB$2),0)</f>
        <v>0</v>
      </c>
      <c r="O282" s="53">
        <f>VLOOKUP($A282,input!$A:$BH,COLUMN(input!AF$2),0)</f>
        <v>0</v>
      </c>
      <c r="P282" s="62">
        <f>VLOOKUP($A282,input!$A:$BH,COLUMN(input!AJ$2),0)</f>
        <v>0</v>
      </c>
      <c r="Q282" s="53">
        <f>VLOOKUP($A282,input!$A:$BH,COLUMN(input!AN$2),0)</f>
        <v>38.798546999091002</v>
      </c>
      <c r="R282" s="49">
        <f>VLOOKUP($A282,input!$A:$BH,COLUMN(input!AR$2),0)</f>
        <v>7.9488324082949999</v>
      </c>
      <c r="S282" s="53">
        <f>VLOOKUP($A282,input!$A:$BH,COLUMN(input!AV$2),0)</f>
        <v>0</v>
      </c>
      <c r="T282" s="53">
        <f>VLOOKUP($A282,input!$A:$BH,COLUMN(input!AZ$2),0)</f>
        <v>0</v>
      </c>
      <c r="U282" s="62">
        <f>VLOOKUP($A282,input!$A:$BH,COLUMN(input!BD$2),0)</f>
        <v>0</v>
      </c>
      <c r="V282" s="53">
        <f t="shared" si="28"/>
        <v>66.421977932540003</v>
      </c>
      <c r="W282" s="49">
        <f t="shared" si="29"/>
        <v>11.891332863784999</v>
      </c>
      <c r="X282" s="53">
        <f t="shared" si="30"/>
        <v>0</v>
      </c>
      <c r="Y282" s="53">
        <f t="shared" si="31"/>
        <v>0</v>
      </c>
      <c r="Z282" s="62">
        <f t="shared" si="32"/>
        <v>0</v>
      </c>
    </row>
    <row r="283" spans="1:26" x14ac:dyDescent="0.3">
      <c r="A283" s="27" t="s">
        <v>572</v>
      </c>
      <c r="B283" s="27" t="s">
        <v>1104</v>
      </c>
      <c r="C283" s="27" t="s">
        <v>1248</v>
      </c>
      <c r="D283" s="30" t="s">
        <v>1105</v>
      </c>
      <c r="E283" s="67">
        <f>VLOOKUP(C283,'KI Local Authority Dropdown'!$H$21:$I$31,2,0)</f>
        <v>0.01</v>
      </c>
      <c r="F283" s="49">
        <f t="shared" si="27"/>
        <v>6.5332059855409996</v>
      </c>
      <c r="G283" s="49">
        <f>VLOOKUP($A283,input!$A:$BH,COLUMN(input!C$2),0)</f>
        <v>2.944349999815</v>
      </c>
      <c r="H283" s="49">
        <f>VLOOKUP($A283,input!$A:$BH,COLUMN(input!G$2),0)</f>
        <v>3.5888559857259996</v>
      </c>
      <c r="I283" s="49">
        <f>VLOOKUP($A283,input!$A:$BH,COLUMN(input!K$2),0)</f>
        <v>2.1613386026139416</v>
      </c>
      <c r="J283" s="49">
        <f>H283*'KI Local Authority Dropdown'!$I$6</f>
        <v>3.3196917867965499</v>
      </c>
      <c r="K283" s="31">
        <v>0</v>
      </c>
      <c r="L283" s="53">
        <f>VLOOKUP($A283,input!$A:$BH,COLUMN(input!T$2),0)</f>
        <v>0</v>
      </c>
      <c r="M283" s="49">
        <f>VLOOKUP($A283,input!$A:$BH,COLUMN(input!X$2),0)</f>
        <v>0</v>
      </c>
      <c r="N283" s="53">
        <f>VLOOKUP($A283,input!$A:$BH,COLUMN(input!AB$2),0)</f>
        <v>2.944349999815</v>
      </c>
      <c r="O283" s="53">
        <f>VLOOKUP($A283,input!$A:$BH,COLUMN(input!AF$2),0)</f>
        <v>0</v>
      </c>
      <c r="P283" s="62">
        <f>VLOOKUP($A283,input!$A:$BH,COLUMN(input!AJ$2),0)</f>
        <v>0</v>
      </c>
      <c r="Q283" s="53">
        <f>VLOOKUP($A283,input!$A:$BH,COLUMN(input!AN$2),0)</f>
        <v>0</v>
      </c>
      <c r="R283" s="49">
        <f>VLOOKUP($A283,input!$A:$BH,COLUMN(input!AR$2),0)</f>
        <v>0</v>
      </c>
      <c r="S283" s="53">
        <f>VLOOKUP($A283,input!$A:$BH,COLUMN(input!AV$2),0)</f>
        <v>3.5888559857259996</v>
      </c>
      <c r="T283" s="53">
        <f>VLOOKUP($A283,input!$A:$BH,COLUMN(input!AZ$2),0)</f>
        <v>0</v>
      </c>
      <c r="U283" s="62">
        <f>VLOOKUP($A283,input!$A:$BH,COLUMN(input!BD$2),0)</f>
        <v>0</v>
      </c>
      <c r="V283" s="53">
        <f t="shared" si="28"/>
        <v>0</v>
      </c>
      <c r="W283" s="49">
        <f t="shared" si="29"/>
        <v>0</v>
      </c>
      <c r="X283" s="53">
        <f t="shared" si="30"/>
        <v>6.5332059855409996</v>
      </c>
      <c r="Y283" s="53">
        <f t="shared" si="31"/>
        <v>0</v>
      </c>
      <c r="Z283" s="62">
        <f t="shared" si="32"/>
        <v>0</v>
      </c>
    </row>
    <row r="284" spans="1:26" x14ac:dyDescent="0.3">
      <c r="A284" s="27" t="s">
        <v>574</v>
      </c>
      <c r="B284" s="27" t="s">
        <v>1106</v>
      </c>
      <c r="C284" s="27" t="s">
        <v>1250</v>
      </c>
      <c r="D284" s="30" t="s">
        <v>573</v>
      </c>
      <c r="E284" s="67">
        <f>VLOOKUP(C284,'KI Local Authority Dropdown'!$H$21:$I$31,2,0)</f>
        <v>0.49</v>
      </c>
      <c r="F284" s="49">
        <f t="shared" si="27"/>
        <v>46.189676508402002</v>
      </c>
      <c r="G284" s="49">
        <f>VLOOKUP($A284,input!$A:$BH,COLUMN(input!C$2),0)</f>
        <v>18.476595917975999</v>
      </c>
      <c r="H284" s="49">
        <f>VLOOKUP($A284,input!$A:$BH,COLUMN(input!G$2),0)</f>
        <v>27.713080590426003</v>
      </c>
      <c r="I284" s="49">
        <f>VLOOKUP($A284,input!$A:$BH,COLUMN(input!K$2),0)</f>
        <v>-18.557043368576622</v>
      </c>
      <c r="J284" s="49">
        <f>H284*'KI Local Authority Dropdown'!$I$6</f>
        <v>25.634599546144052</v>
      </c>
      <c r="K284" s="31">
        <v>0.401059</v>
      </c>
      <c r="L284" s="53">
        <f>VLOOKUP($A284,input!$A:$BH,COLUMN(input!T$2),0)</f>
        <v>15.488835179300999</v>
      </c>
      <c r="M284" s="49">
        <f>VLOOKUP($A284,input!$A:$BH,COLUMN(input!X$2),0)</f>
        <v>2.987760738675</v>
      </c>
      <c r="N284" s="53">
        <f>VLOOKUP($A284,input!$A:$BH,COLUMN(input!AB$2),0)</f>
        <v>0</v>
      </c>
      <c r="O284" s="53">
        <f>VLOOKUP($A284,input!$A:$BH,COLUMN(input!AF$2),0)</f>
        <v>0</v>
      </c>
      <c r="P284" s="62">
        <f>VLOOKUP($A284,input!$A:$BH,COLUMN(input!AJ$2),0)</f>
        <v>0</v>
      </c>
      <c r="Q284" s="53">
        <f>VLOOKUP($A284,input!$A:$BH,COLUMN(input!AN$2),0)</f>
        <v>21.873218493668002</v>
      </c>
      <c r="R284" s="49">
        <f>VLOOKUP($A284,input!$A:$BH,COLUMN(input!AR$2),0)</f>
        <v>5.8398620967579999</v>
      </c>
      <c r="S284" s="53">
        <f>VLOOKUP($A284,input!$A:$BH,COLUMN(input!AV$2),0)</f>
        <v>0</v>
      </c>
      <c r="T284" s="53">
        <f>VLOOKUP($A284,input!$A:$BH,COLUMN(input!AZ$2),0)</f>
        <v>0</v>
      </c>
      <c r="U284" s="62">
        <f>VLOOKUP($A284,input!$A:$BH,COLUMN(input!BD$2),0)</f>
        <v>0</v>
      </c>
      <c r="V284" s="53">
        <f t="shared" si="28"/>
        <v>37.362053672968997</v>
      </c>
      <c r="W284" s="49">
        <f t="shared" si="29"/>
        <v>8.8276228354330009</v>
      </c>
      <c r="X284" s="53">
        <f t="shared" si="30"/>
        <v>0</v>
      </c>
      <c r="Y284" s="53">
        <f t="shared" si="31"/>
        <v>0</v>
      </c>
      <c r="Z284" s="62">
        <f t="shared" si="32"/>
        <v>0</v>
      </c>
    </row>
    <row r="285" spans="1:26" x14ac:dyDescent="0.3">
      <c r="A285" s="27" t="s">
        <v>576</v>
      </c>
      <c r="B285" s="27" t="s">
        <v>1107</v>
      </c>
      <c r="C285" s="27" t="s">
        <v>820</v>
      </c>
      <c r="D285" s="30" t="s">
        <v>575</v>
      </c>
      <c r="E285" s="67">
        <f>VLOOKUP(C285,'KI Local Authority Dropdown'!$H$21:$I$31,2,0)</f>
        <v>0.49</v>
      </c>
      <c r="F285" s="49">
        <f t="shared" si="27"/>
        <v>46.850392703890002</v>
      </c>
      <c r="G285" s="49">
        <f>VLOOKUP($A285,input!$A:$BH,COLUMN(input!C$2),0)</f>
        <v>19.199702162678999</v>
      </c>
      <c r="H285" s="49">
        <f>VLOOKUP($A285,input!$A:$BH,COLUMN(input!G$2),0)</f>
        <v>27.650690541211002</v>
      </c>
      <c r="I285" s="49">
        <f>VLOOKUP($A285,input!$A:$BH,COLUMN(input!K$2),0)</f>
        <v>-26.231715504511367</v>
      </c>
      <c r="J285" s="49">
        <f>H285*'KI Local Authority Dropdown'!$I$6</f>
        <v>25.576888750620178</v>
      </c>
      <c r="K285" s="31">
        <v>0.48683300000000002</v>
      </c>
      <c r="L285" s="53">
        <f>VLOOKUP($A285,input!$A:$BH,COLUMN(input!T$2),0)</f>
        <v>17.212294388674</v>
      </c>
      <c r="M285" s="49">
        <f>VLOOKUP($A285,input!$A:$BH,COLUMN(input!X$2),0)</f>
        <v>1.987407774005</v>
      </c>
      <c r="N285" s="53">
        <f>VLOOKUP($A285,input!$A:$BH,COLUMN(input!AB$2),0)</f>
        <v>0</v>
      </c>
      <c r="O285" s="53">
        <f>VLOOKUP($A285,input!$A:$BH,COLUMN(input!AF$2),0)</f>
        <v>0</v>
      </c>
      <c r="P285" s="62">
        <f>VLOOKUP($A285,input!$A:$BH,COLUMN(input!AJ$2),0)</f>
        <v>0</v>
      </c>
      <c r="Q285" s="53">
        <f>VLOOKUP($A285,input!$A:$BH,COLUMN(input!AN$2),0)</f>
        <v>23.544232676015</v>
      </c>
      <c r="R285" s="49">
        <f>VLOOKUP($A285,input!$A:$BH,COLUMN(input!AR$2),0)</f>
        <v>4.106457865196</v>
      </c>
      <c r="S285" s="53">
        <f>VLOOKUP($A285,input!$A:$BH,COLUMN(input!AV$2),0)</f>
        <v>0</v>
      </c>
      <c r="T285" s="53">
        <f>VLOOKUP($A285,input!$A:$BH,COLUMN(input!AZ$2),0)</f>
        <v>0</v>
      </c>
      <c r="U285" s="62">
        <f>VLOOKUP($A285,input!$A:$BH,COLUMN(input!BD$2),0)</f>
        <v>0</v>
      </c>
      <c r="V285" s="53">
        <f t="shared" si="28"/>
        <v>40.756527064688996</v>
      </c>
      <c r="W285" s="49">
        <f t="shared" si="29"/>
        <v>6.0938656392009998</v>
      </c>
      <c r="X285" s="53">
        <f t="shared" si="30"/>
        <v>0</v>
      </c>
      <c r="Y285" s="53">
        <f t="shared" si="31"/>
        <v>0</v>
      </c>
      <c r="Z285" s="62">
        <f t="shared" si="32"/>
        <v>0</v>
      </c>
    </row>
    <row r="286" spans="1:26" x14ac:dyDescent="0.3">
      <c r="A286" s="27" t="s">
        <v>578</v>
      </c>
      <c r="B286" s="27" t="s">
        <v>1108</v>
      </c>
      <c r="C286" s="27" t="s">
        <v>1251</v>
      </c>
      <c r="D286" s="30" t="s">
        <v>577</v>
      </c>
      <c r="E286" s="67">
        <f>VLOOKUP(C286,'KI Local Authority Dropdown'!$H$21:$I$31,2,0)</f>
        <v>0.09</v>
      </c>
      <c r="F286" s="49">
        <f t="shared" si="27"/>
        <v>104.750179774675</v>
      </c>
      <c r="G286" s="49">
        <f>VLOOKUP($A286,input!$A:$BH,COLUMN(input!C$2),0)</f>
        <v>42.241058992144005</v>
      </c>
      <c r="H286" s="49">
        <f>VLOOKUP($A286,input!$A:$BH,COLUMN(input!G$2),0)</f>
        <v>62.509120782530999</v>
      </c>
      <c r="I286" s="49">
        <f>VLOOKUP($A286,input!$A:$BH,COLUMN(input!K$2),0)</f>
        <v>47.995966833061864</v>
      </c>
      <c r="J286" s="49">
        <f>H286*'KI Local Authority Dropdown'!$I$6</f>
        <v>57.820936723841179</v>
      </c>
      <c r="K286" s="31">
        <v>0</v>
      </c>
      <c r="L286" s="53">
        <f>VLOOKUP($A286,input!$A:$BH,COLUMN(input!T$2),0)</f>
        <v>42.241058992144005</v>
      </c>
      <c r="M286" s="49">
        <f>VLOOKUP($A286,input!$A:$BH,COLUMN(input!X$2),0)</f>
        <v>0</v>
      </c>
      <c r="N286" s="53">
        <f>VLOOKUP($A286,input!$A:$BH,COLUMN(input!AB$2),0)</f>
        <v>0</v>
      </c>
      <c r="O286" s="53">
        <f>VLOOKUP($A286,input!$A:$BH,COLUMN(input!AF$2),0)</f>
        <v>0</v>
      </c>
      <c r="P286" s="62">
        <f>VLOOKUP($A286,input!$A:$BH,COLUMN(input!AJ$2),0)</f>
        <v>0</v>
      </c>
      <c r="Q286" s="53">
        <f>VLOOKUP($A286,input!$A:$BH,COLUMN(input!AN$2),0)</f>
        <v>62.509120782530999</v>
      </c>
      <c r="R286" s="49">
        <f>VLOOKUP($A286,input!$A:$BH,COLUMN(input!AR$2),0)</f>
        <v>0</v>
      </c>
      <c r="S286" s="53">
        <f>VLOOKUP($A286,input!$A:$BH,COLUMN(input!AV$2),0)</f>
        <v>0</v>
      </c>
      <c r="T286" s="53">
        <f>VLOOKUP($A286,input!$A:$BH,COLUMN(input!AZ$2),0)</f>
        <v>0</v>
      </c>
      <c r="U286" s="62">
        <f>VLOOKUP($A286,input!$A:$BH,COLUMN(input!BD$2),0)</f>
        <v>0</v>
      </c>
      <c r="V286" s="53">
        <f t="shared" si="28"/>
        <v>104.750179774675</v>
      </c>
      <c r="W286" s="49">
        <f t="shared" si="29"/>
        <v>0</v>
      </c>
      <c r="X286" s="53">
        <f t="shared" si="30"/>
        <v>0</v>
      </c>
      <c r="Y286" s="53">
        <f t="shared" si="31"/>
        <v>0</v>
      </c>
      <c r="Z286" s="62">
        <f t="shared" si="32"/>
        <v>0</v>
      </c>
    </row>
    <row r="287" spans="1:26" x14ac:dyDescent="0.3">
      <c r="A287" s="27" t="s">
        <v>580</v>
      </c>
      <c r="B287" s="27" t="s">
        <v>1109</v>
      </c>
      <c r="C287" s="27" t="s">
        <v>806</v>
      </c>
      <c r="D287" s="30" t="s">
        <v>579</v>
      </c>
      <c r="E287" s="67">
        <f>VLOOKUP(C287,'KI Local Authority Dropdown'!$H$21:$I$31,2,0)</f>
        <v>0.4</v>
      </c>
      <c r="F287" s="49">
        <f t="shared" si="27"/>
        <v>1.447718122633</v>
      </c>
      <c r="G287" s="49">
        <f>VLOOKUP($A287,input!$A:$BH,COLUMN(input!C$2),0)</f>
        <v>0.43581344556000001</v>
      </c>
      <c r="H287" s="49">
        <f>VLOOKUP($A287,input!$A:$BH,COLUMN(input!G$2),0)</f>
        <v>1.011904677073</v>
      </c>
      <c r="I287" s="49">
        <f>VLOOKUP($A287,input!$A:$BH,COLUMN(input!K$2),0)</f>
        <v>-11.011909664021474</v>
      </c>
      <c r="J287" s="49">
        <f>H287*'KI Local Authority Dropdown'!$I$6</f>
        <v>0.93601182629252511</v>
      </c>
      <c r="K287" s="31">
        <v>0.5</v>
      </c>
      <c r="L287" s="53">
        <f>VLOOKUP($A287,input!$A:$BH,COLUMN(input!T$2),0)</f>
        <v>0</v>
      </c>
      <c r="M287" s="49">
        <f>VLOOKUP($A287,input!$A:$BH,COLUMN(input!X$2),0)</f>
        <v>0.43581344556000001</v>
      </c>
      <c r="N287" s="53">
        <f>VLOOKUP($A287,input!$A:$BH,COLUMN(input!AB$2),0)</f>
        <v>0</v>
      </c>
      <c r="O287" s="53">
        <f>VLOOKUP($A287,input!$A:$BH,COLUMN(input!AF$2),0)</f>
        <v>0</v>
      </c>
      <c r="P287" s="62">
        <f>VLOOKUP($A287,input!$A:$BH,COLUMN(input!AJ$2),0)</f>
        <v>0</v>
      </c>
      <c r="Q287" s="53">
        <f>VLOOKUP($A287,input!$A:$BH,COLUMN(input!AN$2),0)</f>
        <v>0</v>
      </c>
      <c r="R287" s="49">
        <f>VLOOKUP($A287,input!$A:$BH,COLUMN(input!AR$2),0)</f>
        <v>1.011904677073</v>
      </c>
      <c r="S287" s="53">
        <f>VLOOKUP($A287,input!$A:$BH,COLUMN(input!AV$2),0)</f>
        <v>0</v>
      </c>
      <c r="T287" s="53">
        <f>VLOOKUP($A287,input!$A:$BH,COLUMN(input!AZ$2),0)</f>
        <v>0</v>
      </c>
      <c r="U287" s="62">
        <f>VLOOKUP($A287,input!$A:$BH,COLUMN(input!BD$2),0)</f>
        <v>0</v>
      </c>
      <c r="V287" s="53">
        <f t="shared" si="28"/>
        <v>0</v>
      </c>
      <c r="W287" s="49">
        <f t="shared" si="29"/>
        <v>1.447718122633</v>
      </c>
      <c r="X287" s="53">
        <f t="shared" si="30"/>
        <v>0</v>
      </c>
      <c r="Y287" s="53">
        <f t="shared" si="31"/>
        <v>0</v>
      </c>
      <c r="Z287" s="62">
        <f t="shared" si="32"/>
        <v>0</v>
      </c>
    </row>
    <row r="288" spans="1:26" x14ac:dyDescent="0.3">
      <c r="A288" s="27" t="s">
        <v>582</v>
      </c>
      <c r="B288" s="27" t="s">
        <v>1110</v>
      </c>
      <c r="C288" s="27" t="s">
        <v>806</v>
      </c>
      <c r="D288" s="30" t="s">
        <v>581</v>
      </c>
      <c r="E288" s="67">
        <f>VLOOKUP(C288,'KI Local Authority Dropdown'!$H$21:$I$31,2,0)</f>
        <v>0.4</v>
      </c>
      <c r="F288" s="49">
        <f t="shared" si="27"/>
        <v>3.3483894219030002</v>
      </c>
      <c r="G288" s="49">
        <f>VLOOKUP($A288,input!$A:$BH,COLUMN(input!C$2),0)</f>
        <v>0.92575385468100002</v>
      </c>
      <c r="H288" s="49">
        <f>VLOOKUP($A288,input!$A:$BH,COLUMN(input!G$2),0)</f>
        <v>2.4226355672220001</v>
      </c>
      <c r="I288" s="49">
        <f>VLOOKUP($A288,input!$A:$BH,COLUMN(input!K$2),0)</f>
        <v>-24.25083941337915</v>
      </c>
      <c r="J288" s="49">
        <f>H288*'KI Local Authority Dropdown'!$I$6</f>
        <v>2.2409378996803504</v>
      </c>
      <c r="K288" s="31">
        <v>0.5</v>
      </c>
      <c r="L288" s="53">
        <f>VLOOKUP($A288,input!$A:$BH,COLUMN(input!T$2),0)</f>
        <v>0</v>
      </c>
      <c r="M288" s="49">
        <f>VLOOKUP($A288,input!$A:$BH,COLUMN(input!X$2),0)</f>
        <v>0.92575385468100002</v>
      </c>
      <c r="N288" s="53">
        <f>VLOOKUP($A288,input!$A:$BH,COLUMN(input!AB$2),0)</f>
        <v>0</v>
      </c>
      <c r="O288" s="53">
        <f>VLOOKUP($A288,input!$A:$BH,COLUMN(input!AF$2),0)</f>
        <v>0</v>
      </c>
      <c r="P288" s="62">
        <f>VLOOKUP($A288,input!$A:$BH,COLUMN(input!AJ$2),0)</f>
        <v>0</v>
      </c>
      <c r="Q288" s="53">
        <f>VLOOKUP($A288,input!$A:$BH,COLUMN(input!AN$2),0)</f>
        <v>0</v>
      </c>
      <c r="R288" s="49">
        <f>VLOOKUP($A288,input!$A:$BH,COLUMN(input!AR$2),0)</f>
        <v>2.4226355672220001</v>
      </c>
      <c r="S288" s="53">
        <f>VLOOKUP($A288,input!$A:$BH,COLUMN(input!AV$2),0)</f>
        <v>0</v>
      </c>
      <c r="T288" s="53">
        <f>VLOOKUP($A288,input!$A:$BH,COLUMN(input!AZ$2),0)</f>
        <v>0</v>
      </c>
      <c r="U288" s="62">
        <f>VLOOKUP($A288,input!$A:$BH,COLUMN(input!BD$2),0)</f>
        <v>0</v>
      </c>
      <c r="V288" s="53">
        <f t="shared" si="28"/>
        <v>0</v>
      </c>
      <c r="W288" s="49">
        <f t="shared" si="29"/>
        <v>3.3483894219030002</v>
      </c>
      <c r="X288" s="53">
        <f t="shared" si="30"/>
        <v>0</v>
      </c>
      <c r="Y288" s="53">
        <f t="shared" si="31"/>
        <v>0</v>
      </c>
      <c r="Z288" s="62">
        <f t="shared" si="32"/>
        <v>0</v>
      </c>
    </row>
    <row r="289" spans="1:26" x14ac:dyDescent="0.3">
      <c r="A289" s="27" t="s">
        <v>584</v>
      </c>
      <c r="B289" s="27" t="s">
        <v>1111</v>
      </c>
      <c r="C289" s="27" t="s">
        <v>806</v>
      </c>
      <c r="D289" s="30" t="s">
        <v>583</v>
      </c>
      <c r="E289" s="67">
        <f>VLOOKUP(C289,'KI Local Authority Dropdown'!$H$21:$I$31,2,0)</f>
        <v>0.4</v>
      </c>
      <c r="F289" s="49">
        <f t="shared" si="27"/>
        <v>3.5089371922729997</v>
      </c>
      <c r="G289" s="49">
        <f>VLOOKUP($A289,input!$A:$BH,COLUMN(input!C$2),0)</f>
        <v>1.199194207988</v>
      </c>
      <c r="H289" s="49">
        <f>VLOOKUP($A289,input!$A:$BH,COLUMN(input!G$2),0)</f>
        <v>2.3097429842849997</v>
      </c>
      <c r="I289" s="49">
        <f>VLOOKUP($A289,input!$A:$BH,COLUMN(input!K$2),0)</f>
        <v>-6.2520312029562763</v>
      </c>
      <c r="J289" s="49">
        <f>H289*'KI Local Authority Dropdown'!$I$6</f>
        <v>2.1365122604636246</v>
      </c>
      <c r="K289" s="31">
        <v>0.5</v>
      </c>
      <c r="L289" s="53">
        <f>VLOOKUP($A289,input!$A:$BH,COLUMN(input!T$2),0)</f>
        <v>0</v>
      </c>
      <c r="M289" s="49">
        <f>VLOOKUP($A289,input!$A:$BH,COLUMN(input!X$2),0)</f>
        <v>1.199194207988</v>
      </c>
      <c r="N289" s="53">
        <f>VLOOKUP($A289,input!$A:$BH,COLUMN(input!AB$2),0)</f>
        <v>0</v>
      </c>
      <c r="O289" s="53">
        <f>VLOOKUP($A289,input!$A:$BH,COLUMN(input!AF$2),0)</f>
        <v>0</v>
      </c>
      <c r="P289" s="62">
        <f>VLOOKUP($A289,input!$A:$BH,COLUMN(input!AJ$2),0)</f>
        <v>0</v>
      </c>
      <c r="Q289" s="53">
        <f>VLOOKUP($A289,input!$A:$BH,COLUMN(input!AN$2),0)</f>
        <v>0</v>
      </c>
      <c r="R289" s="49">
        <f>VLOOKUP($A289,input!$A:$BH,COLUMN(input!AR$2),0)</f>
        <v>2.3097429842849997</v>
      </c>
      <c r="S289" s="53">
        <f>VLOOKUP($A289,input!$A:$BH,COLUMN(input!AV$2),0)</f>
        <v>0</v>
      </c>
      <c r="T289" s="53">
        <f>VLOOKUP($A289,input!$A:$BH,COLUMN(input!AZ$2),0)</f>
        <v>0</v>
      </c>
      <c r="U289" s="62">
        <f>VLOOKUP($A289,input!$A:$BH,COLUMN(input!BD$2),0)</f>
        <v>0</v>
      </c>
      <c r="V289" s="53">
        <f t="shared" si="28"/>
        <v>0</v>
      </c>
      <c r="W289" s="49">
        <f t="shared" si="29"/>
        <v>3.5089371922729997</v>
      </c>
      <c r="X289" s="53">
        <f t="shared" si="30"/>
        <v>0</v>
      </c>
      <c r="Y289" s="53">
        <f t="shared" si="31"/>
        <v>0</v>
      </c>
      <c r="Z289" s="62">
        <f t="shared" si="32"/>
        <v>0</v>
      </c>
    </row>
    <row r="290" spans="1:26" x14ac:dyDescent="0.3">
      <c r="A290" s="27" t="s">
        <v>586</v>
      </c>
      <c r="B290" s="27" t="s">
        <v>1112</v>
      </c>
      <c r="C290" s="27" t="s">
        <v>1250</v>
      </c>
      <c r="D290" s="30" t="s">
        <v>585</v>
      </c>
      <c r="E290" s="67">
        <f>VLOOKUP(C290,'KI Local Authority Dropdown'!$H$21:$I$31,2,0)</f>
        <v>0.49</v>
      </c>
      <c r="F290" s="49">
        <f t="shared" si="27"/>
        <v>59.755310532282998</v>
      </c>
      <c r="G290" s="49">
        <f>VLOOKUP($A290,input!$A:$BH,COLUMN(input!C$2),0)</f>
        <v>25.283959800736</v>
      </c>
      <c r="H290" s="49">
        <f>VLOOKUP($A290,input!$A:$BH,COLUMN(input!G$2),0)</f>
        <v>34.471350731546998</v>
      </c>
      <c r="I290" s="49">
        <f>VLOOKUP($A290,input!$A:$BH,COLUMN(input!K$2),0)</f>
        <v>-31.067225905898599</v>
      </c>
      <c r="J290" s="49">
        <f>H290*'KI Local Authority Dropdown'!$I$6</f>
        <v>31.885999426680975</v>
      </c>
      <c r="K290" s="31">
        <v>0.47403000000000001</v>
      </c>
      <c r="L290" s="53">
        <f>VLOOKUP($A290,input!$A:$BH,COLUMN(input!T$2),0)</f>
        <v>22.739599388310999</v>
      </c>
      <c r="M290" s="49">
        <f>VLOOKUP($A290,input!$A:$BH,COLUMN(input!X$2),0)</f>
        <v>2.5443604124250001</v>
      </c>
      <c r="N290" s="53">
        <f>VLOOKUP($A290,input!$A:$BH,COLUMN(input!AB$2),0)</f>
        <v>0</v>
      </c>
      <c r="O290" s="53">
        <f>VLOOKUP($A290,input!$A:$BH,COLUMN(input!AF$2),0)</f>
        <v>0</v>
      </c>
      <c r="P290" s="62">
        <f>VLOOKUP($A290,input!$A:$BH,COLUMN(input!AJ$2),0)</f>
        <v>0</v>
      </c>
      <c r="Q290" s="53">
        <f>VLOOKUP($A290,input!$A:$BH,COLUMN(input!AN$2),0)</f>
        <v>28.712965981082</v>
      </c>
      <c r="R290" s="49">
        <f>VLOOKUP($A290,input!$A:$BH,COLUMN(input!AR$2),0)</f>
        <v>5.7583847504649999</v>
      </c>
      <c r="S290" s="53">
        <f>VLOOKUP($A290,input!$A:$BH,COLUMN(input!AV$2),0)</f>
        <v>0</v>
      </c>
      <c r="T290" s="53">
        <f>VLOOKUP($A290,input!$A:$BH,COLUMN(input!AZ$2),0)</f>
        <v>0</v>
      </c>
      <c r="U290" s="62">
        <f>VLOOKUP($A290,input!$A:$BH,COLUMN(input!BD$2),0)</f>
        <v>0</v>
      </c>
      <c r="V290" s="53">
        <f t="shared" si="28"/>
        <v>51.452565369393</v>
      </c>
      <c r="W290" s="49">
        <f t="shared" si="29"/>
        <v>8.30274516289</v>
      </c>
      <c r="X290" s="53">
        <f t="shared" si="30"/>
        <v>0</v>
      </c>
      <c r="Y290" s="53">
        <f t="shared" si="31"/>
        <v>0</v>
      </c>
      <c r="Z290" s="62">
        <f t="shared" si="32"/>
        <v>0</v>
      </c>
    </row>
    <row r="291" spans="1:26" x14ac:dyDescent="0.3">
      <c r="A291" s="27" t="s">
        <v>588</v>
      </c>
      <c r="B291" s="27" t="s">
        <v>1113</v>
      </c>
      <c r="C291" s="27" t="s">
        <v>806</v>
      </c>
      <c r="D291" s="30" t="s">
        <v>587</v>
      </c>
      <c r="E291" s="67">
        <f>VLOOKUP(C291,'KI Local Authority Dropdown'!$H$21:$I$31,2,0)</f>
        <v>0.4</v>
      </c>
      <c r="F291" s="49">
        <f t="shared" si="27"/>
        <v>2.5142510415719999</v>
      </c>
      <c r="G291" s="49">
        <f>VLOOKUP($A291,input!$A:$BH,COLUMN(input!C$2),0)</f>
        <v>0.74945187869800001</v>
      </c>
      <c r="H291" s="49">
        <f>VLOOKUP($A291,input!$A:$BH,COLUMN(input!G$2),0)</f>
        <v>1.7647991628739998</v>
      </c>
      <c r="I291" s="49">
        <f>VLOOKUP($A291,input!$A:$BH,COLUMN(input!K$2),0)</f>
        <v>-11.350318842354341</v>
      </c>
      <c r="J291" s="49">
        <f>H291*'KI Local Authority Dropdown'!$I$6</f>
        <v>1.6324392256584499</v>
      </c>
      <c r="K291" s="31">
        <v>0.5</v>
      </c>
      <c r="L291" s="53">
        <f>VLOOKUP($A291,input!$A:$BH,COLUMN(input!T$2),0)</f>
        <v>0</v>
      </c>
      <c r="M291" s="49">
        <f>VLOOKUP($A291,input!$A:$BH,COLUMN(input!X$2),0)</f>
        <v>0.74945187869800001</v>
      </c>
      <c r="N291" s="53">
        <f>VLOOKUP($A291,input!$A:$BH,COLUMN(input!AB$2),0)</f>
        <v>0</v>
      </c>
      <c r="O291" s="53">
        <f>VLOOKUP($A291,input!$A:$BH,COLUMN(input!AF$2),0)</f>
        <v>0</v>
      </c>
      <c r="P291" s="62">
        <f>VLOOKUP($A291,input!$A:$BH,COLUMN(input!AJ$2),0)</f>
        <v>0</v>
      </c>
      <c r="Q291" s="53">
        <f>VLOOKUP($A291,input!$A:$BH,COLUMN(input!AN$2),0)</f>
        <v>0</v>
      </c>
      <c r="R291" s="49">
        <f>VLOOKUP($A291,input!$A:$BH,COLUMN(input!AR$2),0)</f>
        <v>1.7647991628739998</v>
      </c>
      <c r="S291" s="53">
        <f>VLOOKUP($A291,input!$A:$BH,COLUMN(input!AV$2),0)</f>
        <v>0</v>
      </c>
      <c r="T291" s="53">
        <f>VLOOKUP($A291,input!$A:$BH,COLUMN(input!AZ$2),0)</f>
        <v>0</v>
      </c>
      <c r="U291" s="62">
        <f>VLOOKUP($A291,input!$A:$BH,COLUMN(input!BD$2),0)</f>
        <v>0</v>
      </c>
      <c r="V291" s="53">
        <f t="shared" si="28"/>
        <v>0</v>
      </c>
      <c r="W291" s="49">
        <f t="shared" si="29"/>
        <v>2.5142510415719999</v>
      </c>
      <c r="X291" s="53">
        <f t="shared" si="30"/>
        <v>0</v>
      </c>
      <c r="Y291" s="53">
        <f t="shared" si="31"/>
        <v>0</v>
      </c>
      <c r="Z291" s="62">
        <f t="shared" si="32"/>
        <v>0</v>
      </c>
    </row>
    <row r="292" spans="1:26" x14ac:dyDescent="0.3">
      <c r="A292" s="27" t="s">
        <v>590</v>
      </c>
      <c r="B292" s="27" t="s">
        <v>1114</v>
      </c>
      <c r="C292" s="27" t="s">
        <v>806</v>
      </c>
      <c r="D292" s="30" t="s">
        <v>589</v>
      </c>
      <c r="E292" s="67">
        <f>VLOOKUP(C292,'KI Local Authority Dropdown'!$H$21:$I$31,2,0)</f>
        <v>0.4</v>
      </c>
      <c r="F292" s="49">
        <f t="shared" si="27"/>
        <v>4.7275213174870006</v>
      </c>
      <c r="G292" s="49">
        <f>VLOOKUP($A292,input!$A:$BH,COLUMN(input!C$2),0)</f>
        <v>1.6655577582090002</v>
      </c>
      <c r="H292" s="49">
        <f>VLOOKUP($A292,input!$A:$BH,COLUMN(input!G$2),0)</f>
        <v>3.0619635592780003</v>
      </c>
      <c r="I292" s="49">
        <f>VLOOKUP($A292,input!$A:$BH,COLUMN(input!K$2),0)</f>
        <v>-6.7505567309350489</v>
      </c>
      <c r="J292" s="49">
        <f>H292*'KI Local Authority Dropdown'!$I$6</f>
        <v>2.8323162923321505</v>
      </c>
      <c r="K292" s="31">
        <v>0.5</v>
      </c>
      <c r="L292" s="53">
        <f>VLOOKUP($A292,input!$A:$BH,COLUMN(input!T$2),0)</f>
        <v>0</v>
      </c>
      <c r="M292" s="49">
        <f>VLOOKUP($A292,input!$A:$BH,COLUMN(input!X$2),0)</f>
        <v>1.6655577582090002</v>
      </c>
      <c r="N292" s="53">
        <f>VLOOKUP($A292,input!$A:$BH,COLUMN(input!AB$2),0)</f>
        <v>0</v>
      </c>
      <c r="O292" s="53">
        <f>VLOOKUP($A292,input!$A:$BH,COLUMN(input!AF$2),0)</f>
        <v>0</v>
      </c>
      <c r="P292" s="62">
        <f>VLOOKUP($A292,input!$A:$BH,COLUMN(input!AJ$2),0)</f>
        <v>0</v>
      </c>
      <c r="Q292" s="53">
        <f>VLOOKUP($A292,input!$A:$BH,COLUMN(input!AN$2),0)</f>
        <v>0</v>
      </c>
      <c r="R292" s="49">
        <f>VLOOKUP($A292,input!$A:$BH,COLUMN(input!AR$2),0)</f>
        <v>3.0619635592780003</v>
      </c>
      <c r="S292" s="53">
        <f>VLOOKUP($A292,input!$A:$BH,COLUMN(input!AV$2),0)</f>
        <v>0</v>
      </c>
      <c r="T292" s="53">
        <f>VLOOKUP($A292,input!$A:$BH,COLUMN(input!AZ$2),0)</f>
        <v>0</v>
      </c>
      <c r="U292" s="62">
        <f>VLOOKUP($A292,input!$A:$BH,COLUMN(input!BD$2),0)</f>
        <v>0</v>
      </c>
      <c r="V292" s="53">
        <f t="shared" si="28"/>
        <v>0</v>
      </c>
      <c r="W292" s="49">
        <f t="shared" si="29"/>
        <v>4.7275213174870006</v>
      </c>
      <c r="X292" s="53">
        <f t="shared" si="30"/>
        <v>0</v>
      </c>
      <c r="Y292" s="53">
        <f t="shared" si="31"/>
        <v>0</v>
      </c>
      <c r="Z292" s="62">
        <f t="shared" si="32"/>
        <v>0</v>
      </c>
    </row>
    <row r="293" spans="1:26" x14ac:dyDescent="0.3">
      <c r="A293" s="27" t="s">
        <v>592</v>
      </c>
      <c r="B293" s="27" t="s">
        <v>1115</v>
      </c>
      <c r="C293" s="27" t="s">
        <v>806</v>
      </c>
      <c r="D293" s="30" t="s">
        <v>591</v>
      </c>
      <c r="E293" s="67">
        <f>VLOOKUP(C293,'KI Local Authority Dropdown'!$H$21:$I$31,2,0)</f>
        <v>0.4</v>
      </c>
      <c r="F293" s="49">
        <f t="shared" si="27"/>
        <v>5.0577410276389996</v>
      </c>
      <c r="G293" s="49">
        <f>VLOOKUP($A293,input!$A:$BH,COLUMN(input!C$2),0)</f>
        <v>1.699697494112</v>
      </c>
      <c r="H293" s="49">
        <f>VLOOKUP($A293,input!$A:$BH,COLUMN(input!G$2),0)</f>
        <v>3.3580435335269998</v>
      </c>
      <c r="I293" s="49">
        <f>VLOOKUP($A293,input!$A:$BH,COLUMN(input!K$2),0)</f>
        <v>-12.871470239446868</v>
      </c>
      <c r="J293" s="49">
        <f>H293*'KI Local Authority Dropdown'!$I$6</f>
        <v>3.1061902685124751</v>
      </c>
      <c r="K293" s="31">
        <v>0.5</v>
      </c>
      <c r="L293" s="53">
        <f>VLOOKUP($A293,input!$A:$BH,COLUMN(input!T$2),0)</f>
        <v>0</v>
      </c>
      <c r="M293" s="49">
        <f>VLOOKUP($A293,input!$A:$BH,COLUMN(input!X$2),0)</f>
        <v>1.699697494112</v>
      </c>
      <c r="N293" s="53">
        <f>VLOOKUP($A293,input!$A:$BH,COLUMN(input!AB$2),0)</f>
        <v>0</v>
      </c>
      <c r="O293" s="53">
        <f>VLOOKUP($A293,input!$A:$BH,COLUMN(input!AF$2),0)</f>
        <v>0</v>
      </c>
      <c r="P293" s="62">
        <f>VLOOKUP($A293,input!$A:$BH,COLUMN(input!AJ$2),0)</f>
        <v>0</v>
      </c>
      <c r="Q293" s="53">
        <f>VLOOKUP($A293,input!$A:$BH,COLUMN(input!AN$2),0)</f>
        <v>0</v>
      </c>
      <c r="R293" s="49">
        <f>VLOOKUP($A293,input!$A:$BH,COLUMN(input!AR$2),0)</f>
        <v>3.3580435335269998</v>
      </c>
      <c r="S293" s="53">
        <f>VLOOKUP($A293,input!$A:$BH,COLUMN(input!AV$2),0)</f>
        <v>0</v>
      </c>
      <c r="T293" s="53">
        <f>VLOOKUP($A293,input!$A:$BH,COLUMN(input!AZ$2),0)</f>
        <v>0</v>
      </c>
      <c r="U293" s="62">
        <f>VLOOKUP($A293,input!$A:$BH,COLUMN(input!BD$2),0)</f>
        <v>0</v>
      </c>
      <c r="V293" s="53">
        <f t="shared" si="28"/>
        <v>0</v>
      </c>
      <c r="W293" s="49">
        <f t="shared" si="29"/>
        <v>5.0577410276389996</v>
      </c>
      <c r="X293" s="53">
        <f t="shared" si="30"/>
        <v>0</v>
      </c>
      <c r="Y293" s="53">
        <f t="shared" si="31"/>
        <v>0</v>
      </c>
      <c r="Z293" s="62">
        <f t="shared" si="32"/>
        <v>0</v>
      </c>
    </row>
    <row r="294" spans="1:26" x14ac:dyDescent="0.3">
      <c r="A294" s="27" t="s">
        <v>594</v>
      </c>
      <c r="B294" s="27" t="s">
        <v>1116</v>
      </c>
      <c r="C294" s="27" t="s">
        <v>806</v>
      </c>
      <c r="D294" s="30" t="s">
        <v>593</v>
      </c>
      <c r="E294" s="67">
        <f>VLOOKUP(C294,'KI Local Authority Dropdown'!$H$21:$I$31,2,0)</f>
        <v>0.4</v>
      </c>
      <c r="F294" s="49">
        <f t="shared" si="27"/>
        <v>2.9923754962220004</v>
      </c>
      <c r="G294" s="49">
        <f>VLOOKUP($A294,input!$A:$BH,COLUMN(input!C$2),0)</f>
        <v>0.93399565310600008</v>
      </c>
      <c r="H294" s="49">
        <f>VLOOKUP($A294,input!$A:$BH,COLUMN(input!G$2),0)</f>
        <v>2.0583798431160001</v>
      </c>
      <c r="I294" s="49">
        <f>VLOOKUP($A294,input!$A:$BH,COLUMN(input!K$2),0)</f>
        <v>-14.221681045957826</v>
      </c>
      <c r="J294" s="49">
        <f>H294*'KI Local Authority Dropdown'!$I$6</f>
        <v>1.9040013548823003</v>
      </c>
      <c r="K294" s="31">
        <v>0.5</v>
      </c>
      <c r="L294" s="53">
        <f>VLOOKUP($A294,input!$A:$BH,COLUMN(input!T$2),0)</f>
        <v>0</v>
      </c>
      <c r="M294" s="49">
        <f>VLOOKUP($A294,input!$A:$BH,COLUMN(input!X$2),0)</f>
        <v>0.93399565310600008</v>
      </c>
      <c r="N294" s="53">
        <f>VLOOKUP($A294,input!$A:$BH,COLUMN(input!AB$2),0)</f>
        <v>0</v>
      </c>
      <c r="O294" s="53">
        <f>VLOOKUP($A294,input!$A:$BH,COLUMN(input!AF$2),0)</f>
        <v>0</v>
      </c>
      <c r="P294" s="62">
        <f>VLOOKUP($A294,input!$A:$BH,COLUMN(input!AJ$2),0)</f>
        <v>0</v>
      </c>
      <c r="Q294" s="53">
        <f>VLOOKUP($A294,input!$A:$BH,COLUMN(input!AN$2),0)</f>
        <v>0</v>
      </c>
      <c r="R294" s="49">
        <f>VLOOKUP($A294,input!$A:$BH,COLUMN(input!AR$2),0)</f>
        <v>2.0583798431160001</v>
      </c>
      <c r="S294" s="53">
        <f>VLOOKUP($A294,input!$A:$BH,COLUMN(input!AV$2),0)</f>
        <v>0</v>
      </c>
      <c r="T294" s="53">
        <f>VLOOKUP($A294,input!$A:$BH,COLUMN(input!AZ$2),0)</f>
        <v>0</v>
      </c>
      <c r="U294" s="62">
        <f>VLOOKUP($A294,input!$A:$BH,COLUMN(input!BD$2),0)</f>
        <v>0</v>
      </c>
      <c r="V294" s="53">
        <f t="shared" si="28"/>
        <v>0</v>
      </c>
      <c r="W294" s="49">
        <f t="shared" si="29"/>
        <v>2.9923754962220004</v>
      </c>
      <c r="X294" s="53">
        <f t="shared" si="30"/>
        <v>0</v>
      </c>
      <c r="Y294" s="53">
        <f t="shared" si="31"/>
        <v>0</v>
      </c>
      <c r="Z294" s="62">
        <f t="shared" si="32"/>
        <v>0</v>
      </c>
    </row>
    <row r="295" spans="1:26" x14ac:dyDescent="0.3">
      <c r="A295" s="27" t="s">
        <v>596</v>
      </c>
      <c r="B295" s="27" t="s">
        <v>1117</v>
      </c>
      <c r="C295" s="27" t="s">
        <v>806</v>
      </c>
      <c r="D295" s="30" t="s">
        <v>595</v>
      </c>
      <c r="E295" s="67">
        <f>VLOOKUP(C295,'KI Local Authority Dropdown'!$H$21:$I$31,2,0)</f>
        <v>0.4</v>
      </c>
      <c r="F295" s="49">
        <f t="shared" si="27"/>
        <v>4.3587391849900001</v>
      </c>
      <c r="G295" s="49">
        <f>VLOOKUP($A295,input!$A:$BH,COLUMN(input!C$2),0)</f>
        <v>1.5020464274650001</v>
      </c>
      <c r="H295" s="49">
        <f>VLOOKUP($A295,input!$A:$BH,COLUMN(input!G$2),0)</f>
        <v>2.8566927575249998</v>
      </c>
      <c r="I295" s="49">
        <f>VLOOKUP($A295,input!$A:$BH,COLUMN(input!K$2),0)</f>
        <v>-8.2383625912489915</v>
      </c>
      <c r="J295" s="49">
        <f>H295*'KI Local Authority Dropdown'!$I$6</f>
        <v>2.642440800710625</v>
      </c>
      <c r="K295" s="31">
        <v>0.5</v>
      </c>
      <c r="L295" s="53">
        <f>VLOOKUP($A295,input!$A:$BH,COLUMN(input!T$2),0)</f>
        <v>0</v>
      </c>
      <c r="M295" s="49">
        <f>VLOOKUP($A295,input!$A:$BH,COLUMN(input!X$2),0)</f>
        <v>1.5020464274650001</v>
      </c>
      <c r="N295" s="53">
        <f>VLOOKUP($A295,input!$A:$BH,COLUMN(input!AB$2),0)</f>
        <v>0</v>
      </c>
      <c r="O295" s="53">
        <f>VLOOKUP($A295,input!$A:$BH,COLUMN(input!AF$2),0)</f>
        <v>0</v>
      </c>
      <c r="P295" s="62">
        <f>VLOOKUP($A295,input!$A:$BH,COLUMN(input!AJ$2),0)</f>
        <v>0</v>
      </c>
      <c r="Q295" s="53">
        <f>VLOOKUP($A295,input!$A:$BH,COLUMN(input!AN$2),0)</f>
        <v>0</v>
      </c>
      <c r="R295" s="49">
        <f>VLOOKUP($A295,input!$A:$BH,COLUMN(input!AR$2),0)</f>
        <v>2.8566927575249998</v>
      </c>
      <c r="S295" s="53">
        <f>VLOOKUP($A295,input!$A:$BH,COLUMN(input!AV$2),0)</f>
        <v>0</v>
      </c>
      <c r="T295" s="53">
        <f>VLOOKUP($A295,input!$A:$BH,COLUMN(input!AZ$2),0)</f>
        <v>0</v>
      </c>
      <c r="U295" s="62">
        <f>VLOOKUP($A295,input!$A:$BH,COLUMN(input!BD$2),0)</f>
        <v>0</v>
      </c>
      <c r="V295" s="53">
        <f t="shared" si="28"/>
        <v>0</v>
      </c>
      <c r="W295" s="49">
        <f t="shared" si="29"/>
        <v>4.3587391849900001</v>
      </c>
      <c r="X295" s="53">
        <f t="shared" si="30"/>
        <v>0</v>
      </c>
      <c r="Y295" s="53">
        <f t="shared" si="31"/>
        <v>0</v>
      </c>
      <c r="Z295" s="62">
        <f t="shared" si="32"/>
        <v>0</v>
      </c>
    </row>
    <row r="296" spans="1:26" x14ac:dyDescent="0.3">
      <c r="A296" s="27" t="s">
        <v>598</v>
      </c>
      <c r="B296" s="27" t="s">
        <v>1118</v>
      </c>
      <c r="C296" s="27" t="s">
        <v>806</v>
      </c>
      <c r="D296" s="30" t="s">
        <v>597</v>
      </c>
      <c r="E296" s="67">
        <f>VLOOKUP(C296,'KI Local Authority Dropdown'!$H$21:$I$31,2,0)</f>
        <v>0.4</v>
      </c>
      <c r="F296" s="49">
        <f t="shared" si="27"/>
        <v>2.5375317723490003</v>
      </c>
      <c r="G296" s="49">
        <f>VLOOKUP($A296,input!$A:$BH,COLUMN(input!C$2),0)</f>
        <v>0.81166743204299996</v>
      </c>
      <c r="H296" s="49">
        <f>VLOOKUP($A296,input!$A:$BH,COLUMN(input!G$2),0)</f>
        <v>1.7258643403060001</v>
      </c>
      <c r="I296" s="49">
        <f>VLOOKUP($A296,input!$A:$BH,COLUMN(input!K$2),0)</f>
        <v>-6.3963002907560167</v>
      </c>
      <c r="J296" s="49">
        <f>H296*'KI Local Authority Dropdown'!$I$6</f>
        <v>1.5964245147830503</v>
      </c>
      <c r="K296" s="31">
        <v>0.5</v>
      </c>
      <c r="L296" s="53">
        <f>VLOOKUP($A296,input!$A:$BH,COLUMN(input!T$2),0)</f>
        <v>0</v>
      </c>
      <c r="M296" s="49">
        <f>VLOOKUP($A296,input!$A:$BH,COLUMN(input!X$2),0)</f>
        <v>0.81166743204299996</v>
      </c>
      <c r="N296" s="53">
        <f>VLOOKUP($A296,input!$A:$BH,COLUMN(input!AB$2),0)</f>
        <v>0</v>
      </c>
      <c r="O296" s="53">
        <f>VLOOKUP($A296,input!$A:$BH,COLUMN(input!AF$2),0)</f>
        <v>0</v>
      </c>
      <c r="P296" s="62">
        <f>VLOOKUP($A296,input!$A:$BH,COLUMN(input!AJ$2),0)</f>
        <v>0</v>
      </c>
      <c r="Q296" s="53">
        <f>VLOOKUP($A296,input!$A:$BH,COLUMN(input!AN$2),0)</f>
        <v>0</v>
      </c>
      <c r="R296" s="49">
        <f>VLOOKUP($A296,input!$A:$BH,COLUMN(input!AR$2),0)</f>
        <v>1.7258643403060001</v>
      </c>
      <c r="S296" s="53">
        <f>VLOOKUP($A296,input!$A:$BH,COLUMN(input!AV$2),0)</f>
        <v>0</v>
      </c>
      <c r="T296" s="53">
        <f>VLOOKUP($A296,input!$A:$BH,COLUMN(input!AZ$2),0)</f>
        <v>0</v>
      </c>
      <c r="U296" s="62">
        <f>VLOOKUP($A296,input!$A:$BH,COLUMN(input!BD$2),0)</f>
        <v>0</v>
      </c>
      <c r="V296" s="53">
        <f t="shared" si="28"/>
        <v>0</v>
      </c>
      <c r="W296" s="49">
        <f t="shared" si="29"/>
        <v>2.5375317723490003</v>
      </c>
      <c r="X296" s="53">
        <f t="shared" si="30"/>
        <v>0</v>
      </c>
      <c r="Y296" s="53">
        <f t="shared" si="31"/>
        <v>0</v>
      </c>
      <c r="Z296" s="62">
        <f t="shared" si="32"/>
        <v>0</v>
      </c>
    </row>
    <row r="297" spans="1:26" x14ac:dyDescent="0.3">
      <c r="A297" s="27" t="s">
        <v>600</v>
      </c>
      <c r="B297" s="27" t="s">
        <v>1119</v>
      </c>
      <c r="C297" s="27" t="s">
        <v>806</v>
      </c>
      <c r="D297" s="30" t="s">
        <v>599</v>
      </c>
      <c r="E297" s="67">
        <f>VLOOKUP(C297,'KI Local Authority Dropdown'!$H$21:$I$31,2,0)</f>
        <v>0.4</v>
      </c>
      <c r="F297" s="49">
        <f t="shared" si="27"/>
        <v>3.5788181810789998</v>
      </c>
      <c r="G297" s="49">
        <f>VLOOKUP($A297,input!$A:$BH,COLUMN(input!C$2),0)</f>
        <v>1.1948647260990002</v>
      </c>
      <c r="H297" s="49">
        <f>VLOOKUP($A297,input!$A:$BH,COLUMN(input!G$2),0)</f>
        <v>2.3839534549799999</v>
      </c>
      <c r="I297" s="49">
        <f>VLOOKUP($A297,input!$A:$BH,COLUMN(input!K$2),0)</f>
        <v>-15.00205915897755</v>
      </c>
      <c r="J297" s="49">
        <f>H297*'KI Local Authority Dropdown'!$I$6</f>
        <v>2.2051569458564999</v>
      </c>
      <c r="K297" s="31">
        <v>0.5</v>
      </c>
      <c r="L297" s="53">
        <f>VLOOKUP($A297,input!$A:$BH,COLUMN(input!T$2),0)</f>
        <v>0</v>
      </c>
      <c r="M297" s="49">
        <f>VLOOKUP($A297,input!$A:$BH,COLUMN(input!X$2),0)</f>
        <v>1.1948647260990002</v>
      </c>
      <c r="N297" s="53">
        <f>VLOOKUP($A297,input!$A:$BH,COLUMN(input!AB$2),0)</f>
        <v>0</v>
      </c>
      <c r="O297" s="53">
        <f>VLOOKUP($A297,input!$A:$BH,COLUMN(input!AF$2),0)</f>
        <v>0</v>
      </c>
      <c r="P297" s="62">
        <f>VLOOKUP($A297,input!$A:$BH,COLUMN(input!AJ$2),0)</f>
        <v>0</v>
      </c>
      <c r="Q297" s="53">
        <f>VLOOKUP($A297,input!$A:$BH,COLUMN(input!AN$2),0)</f>
        <v>0</v>
      </c>
      <c r="R297" s="49">
        <f>VLOOKUP($A297,input!$A:$BH,COLUMN(input!AR$2),0)</f>
        <v>2.3839534549799999</v>
      </c>
      <c r="S297" s="53">
        <f>VLOOKUP($A297,input!$A:$BH,COLUMN(input!AV$2),0)</f>
        <v>0</v>
      </c>
      <c r="T297" s="53">
        <f>VLOOKUP($A297,input!$A:$BH,COLUMN(input!AZ$2),0)</f>
        <v>0</v>
      </c>
      <c r="U297" s="62">
        <f>VLOOKUP($A297,input!$A:$BH,COLUMN(input!BD$2),0)</f>
        <v>0</v>
      </c>
      <c r="V297" s="53">
        <f t="shared" si="28"/>
        <v>0</v>
      </c>
      <c r="W297" s="49">
        <f t="shared" si="29"/>
        <v>3.5788181810789998</v>
      </c>
      <c r="X297" s="53">
        <f t="shared" si="30"/>
        <v>0</v>
      </c>
      <c r="Y297" s="53">
        <f t="shared" si="31"/>
        <v>0</v>
      </c>
      <c r="Z297" s="62">
        <f t="shared" si="32"/>
        <v>0</v>
      </c>
    </row>
    <row r="298" spans="1:26" x14ac:dyDescent="0.3">
      <c r="A298" s="27" t="s">
        <v>602</v>
      </c>
      <c r="B298" s="27" t="s">
        <v>1120</v>
      </c>
      <c r="C298" s="27" t="s">
        <v>806</v>
      </c>
      <c r="D298" s="30" t="s">
        <v>601</v>
      </c>
      <c r="E298" s="67">
        <f>VLOOKUP(C298,'KI Local Authority Dropdown'!$H$21:$I$31,2,0)</f>
        <v>0.4</v>
      </c>
      <c r="F298" s="49">
        <f t="shared" si="27"/>
        <v>3.1540815201469998</v>
      </c>
      <c r="G298" s="49">
        <f>VLOOKUP($A298,input!$A:$BH,COLUMN(input!C$2),0)</f>
        <v>1.0066512934380001</v>
      </c>
      <c r="H298" s="49">
        <f>VLOOKUP($A298,input!$A:$BH,COLUMN(input!G$2),0)</f>
        <v>2.147430226709</v>
      </c>
      <c r="I298" s="49">
        <f>VLOOKUP($A298,input!$A:$BH,COLUMN(input!K$2),0)</f>
        <v>-11.954756714949308</v>
      </c>
      <c r="J298" s="49">
        <f>H298*'KI Local Authority Dropdown'!$I$6</f>
        <v>1.9863729597058251</v>
      </c>
      <c r="K298" s="31">
        <v>0.5</v>
      </c>
      <c r="L298" s="53">
        <f>VLOOKUP($A298,input!$A:$BH,COLUMN(input!T$2),0)</f>
        <v>0</v>
      </c>
      <c r="M298" s="49">
        <f>VLOOKUP($A298,input!$A:$BH,COLUMN(input!X$2),0)</f>
        <v>1.0066512934380001</v>
      </c>
      <c r="N298" s="53">
        <f>VLOOKUP($A298,input!$A:$BH,COLUMN(input!AB$2),0)</f>
        <v>0</v>
      </c>
      <c r="O298" s="53">
        <f>VLOOKUP($A298,input!$A:$BH,COLUMN(input!AF$2),0)</f>
        <v>0</v>
      </c>
      <c r="P298" s="62">
        <f>VLOOKUP($A298,input!$A:$BH,COLUMN(input!AJ$2),0)</f>
        <v>0</v>
      </c>
      <c r="Q298" s="53">
        <f>VLOOKUP($A298,input!$A:$BH,COLUMN(input!AN$2),0)</f>
        <v>0</v>
      </c>
      <c r="R298" s="49">
        <f>VLOOKUP($A298,input!$A:$BH,COLUMN(input!AR$2),0)</f>
        <v>2.147430226709</v>
      </c>
      <c r="S298" s="53">
        <f>VLOOKUP($A298,input!$A:$BH,COLUMN(input!AV$2),0)</f>
        <v>0</v>
      </c>
      <c r="T298" s="53">
        <f>VLOOKUP($A298,input!$A:$BH,COLUMN(input!AZ$2),0)</f>
        <v>0</v>
      </c>
      <c r="U298" s="62">
        <f>VLOOKUP($A298,input!$A:$BH,COLUMN(input!BD$2),0)</f>
        <v>0</v>
      </c>
      <c r="V298" s="53">
        <f t="shared" si="28"/>
        <v>0</v>
      </c>
      <c r="W298" s="49">
        <f t="shared" si="29"/>
        <v>3.1540815201469998</v>
      </c>
      <c r="X298" s="53">
        <f t="shared" si="30"/>
        <v>0</v>
      </c>
      <c r="Y298" s="53">
        <f t="shared" si="31"/>
        <v>0</v>
      </c>
      <c r="Z298" s="62">
        <f t="shared" si="32"/>
        <v>0</v>
      </c>
    </row>
    <row r="299" spans="1:26" x14ac:dyDescent="0.3">
      <c r="A299" s="27" t="s">
        <v>604</v>
      </c>
      <c r="B299" s="27" t="s">
        <v>1121</v>
      </c>
      <c r="C299" s="27" t="s">
        <v>806</v>
      </c>
      <c r="D299" s="30" t="s">
        <v>603</v>
      </c>
      <c r="E299" s="67">
        <f>VLOOKUP(C299,'KI Local Authority Dropdown'!$H$21:$I$31,2,0)</f>
        <v>0.4</v>
      </c>
      <c r="F299" s="49">
        <f t="shared" si="27"/>
        <v>5.0317335073599994</v>
      </c>
      <c r="G299" s="49">
        <f>VLOOKUP($A299,input!$A:$BH,COLUMN(input!C$2),0)</f>
        <v>1.6755495587889999</v>
      </c>
      <c r="H299" s="49">
        <f>VLOOKUP($A299,input!$A:$BH,COLUMN(input!G$2),0)</f>
        <v>3.3561839485709997</v>
      </c>
      <c r="I299" s="49">
        <f>VLOOKUP($A299,input!$A:$BH,COLUMN(input!K$2),0)</f>
        <v>-14.065381226865743</v>
      </c>
      <c r="J299" s="49">
        <f>H299*'KI Local Authority Dropdown'!$I$6</f>
        <v>3.104470152428175</v>
      </c>
      <c r="K299" s="31">
        <v>0.5</v>
      </c>
      <c r="L299" s="53">
        <f>VLOOKUP($A299,input!$A:$BH,COLUMN(input!T$2),0)</f>
        <v>0</v>
      </c>
      <c r="M299" s="49">
        <f>VLOOKUP($A299,input!$A:$BH,COLUMN(input!X$2),0)</f>
        <v>1.6755495587889999</v>
      </c>
      <c r="N299" s="53">
        <f>VLOOKUP($A299,input!$A:$BH,COLUMN(input!AB$2),0)</f>
        <v>0</v>
      </c>
      <c r="O299" s="53">
        <f>VLOOKUP($A299,input!$A:$BH,COLUMN(input!AF$2),0)</f>
        <v>0</v>
      </c>
      <c r="P299" s="62">
        <f>VLOOKUP($A299,input!$A:$BH,COLUMN(input!AJ$2),0)</f>
        <v>0</v>
      </c>
      <c r="Q299" s="53">
        <f>VLOOKUP($A299,input!$A:$BH,COLUMN(input!AN$2),0)</f>
        <v>0</v>
      </c>
      <c r="R299" s="49">
        <f>VLOOKUP($A299,input!$A:$BH,COLUMN(input!AR$2),0)</f>
        <v>3.3561839485709997</v>
      </c>
      <c r="S299" s="53">
        <f>VLOOKUP($A299,input!$A:$BH,COLUMN(input!AV$2),0)</f>
        <v>0</v>
      </c>
      <c r="T299" s="53">
        <f>VLOOKUP($A299,input!$A:$BH,COLUMN(input!AZ$2),0)</f>
        <v>0</v>
      </c>
      <c r="U299" s="62">
        <f>VLOOKUP($A299,input!$A:$BH,COLUMN(input!BD$2),0)</f>
        <v>0</v>
      </c>
      <c r="V299" s="53">
        <f t="shared" si="28"/>
        <v>0</v>
      </c>
      <c r="W299" s="49">
        <f t="shared" si="29"/>
        <v>5.0317335073599994</v>
      </c>
      <c r="X299" s="53">
        <f t="shared" si="30"/>
        <v>0</v>
      </c>
      <c r="Y299" s="53">
        <f t="shared" si="31"/>
        <v>0</v>
      </c>
      <c r="Z299" s="62">
        <f t="shared" si="32"/>
        <v>0</v>
      </c>
    </row>
    <row r="300" spans="1:26" x14ac:dyDescent="0.3">
      <c r="A300" s="27" t="s">
        <v>606</v>
      </c>
      <c r="B300" s="27" t="s">
        <v>1122</v>
      </c>
      <c r="C300" s="27" t="s">
        <v>806</v>
      </c>
      <c r="D300" s="30" t="s">
        <v>605</v>
      </c>
      <c r="E300" s="67">
        <f>VLOOKUP(C300,'KI Local Authority Dropdown'!$H$21:$I$31,2,0)</f>
        <v>0.4</v>
      </c>
      <c r="F300" s="49">
        <f t="shared" si="27"/>
        <v>3.2922167179940001</v>
      </c>
      <c r="G300" s="49">
        <f>VLOOKUP($A300,input!$A:$BH,COLUMN(input!C$2),0)</f>
        <v>1.1435124128759999</v>
      </c>
      <c r="H300" s="49">
        <f>VLOOKUP($A300,input!$A:$BH,COLUMN(input!G$2),0)</f>
        <v>2.1487043051180001</v>
      </c>
      <c r="I300" s="49">
        <f>VLOOKUP($A300,input!$A:$BH,COLUMN(input!K$2),0)</f>
        <v>-5.8709439050564498</v>
      </c>
      <c r="J300" s="49">
        <f>H300*'KI Local Authority Dropdown'!$I$6</f>
        <v>1.9875514822341502</v>
      </c>
      <c r="K300" s="31">
        <v>0.5</v>
      </c>
      <c r="L300" s="53">
        <f>VLOOKUP($A300,input!$A:$BH,COLUMN(input!T$2),0)</f>
        <v>0</v>
      </c>
      <c r="M300" s="49">
        <f>VLOOKUP($A300,input!$A:$BH,COLUMN(input!X$2),0)</f>
        <v>1.1435124128759999</v>
      </c>
      <c r="N300" s="53">
        <f>VLOOKUP($A300,input!$A:$BH,COLUMN(input!AB$2),0)</f>
        <v>0</v>
      </c>
      <c r="O300" s="53">
        <f>VLOOKUP($A300,input!$A:$BH,COLUMN(input!AF$2),0)</f>
        <v>0</v>
      </c>
      <c r="P300" s="62">
        <f>VLOOKUP($A300,input!$A:$BH,COLUMN(input!AJ$2),0)</f>
        <v>0</v>
      </c>
      <c r="Q300" s="53">
        <f>VLOOKUP($A300,input!$A:$BH,COLUMN(input!AN$2),0)</f>
        <v>0</v>
      </c>
      <c r="R300" s="49">
        <f>VLOOKUP($A300,input!$A:$BH,COLUMN(input!AR$2),0)</f>
        <v>2.1487043051180001</v>
      </c>
      <c r="S300" s="53">
        <f>VLOOKUP($A300,input!$A:$BH,COLUMN(input!AV$2),0)</f>
        <v>0</v>
      </c>
      <c r="T300" s="53">
        <f>VLOOKUP($A300,input!$A:$BH,COLUMN(input!AZ$2),0)</f>
        <v>0</v>
      </c>
      <c r="U300" s="62">
        <f>VLOOKUP($A300,input!$A:$BH,COLUMN(input!BD$2),0)</f>
        <v>0</v>
      </c>
      <c r="V300" s="53">
        <f t="shared" si="28"/>
        <v>0</v>
      </c>
      <c r="W300" s="49">
        <f t="shared" si="29"/>
        <v>3.2922167179940001</v>
      </c>
      <c r="X300" s="53">
        <f t="shared" si="30"/>
        <v>0</v>
      </c>
      <c r="Y300" s="53">
        <f t="shared" si="31"/>
        <v>0</v>
      </c>
      <c r="Z300" s="62">
        <f t="shared" si="32"/>
        <v>0</v>
      </c>
    </row>
    <row r="301" spans="1:26" x14ac:dyDescent="0.3">
      <c r="A301" s="27" t="s">
        <v>608</v>
      </c>
      <c r="B301" s="27" t="s">
        <v>1123</v>
      </c>
      <c r="C301" s="27" t="s">
        <v>820</v>
      </c>
      <c r="D301" s="30" t="s">
        <v>607</v>
      </c>
      <c r="E301" s="67">
        <f>VLOOKUP(C301,'KI Local Authority Dropdown'!$H$21:$I$31,2,0)</f>
        <v>0.49</v>
      </c>
      <c r="F301" s="49">
        <f t="shared" si="27"/>
        <v>77.246170329408002</v>
      </c>
      <c r="G301" s="49">
        <f>VLOOKUP($A301,input!$A:$BH,COLUMN(input!C$2),0)</f>
        <v>31.980637744235</v>
      </c>
      <c r="H301" s="49">
        <f>VLOOKUP($A301,input!$A:$BH,COLUMN(input!G$2),0)</f>
        <v>45.265532585172998</v>
      </c>
      <c r="I301" s="49">
        <f>VLOOKUP($A301,input!$A:$BH,COLUMN(input!K$2),0)</f>
        <v>30.251705843829892</v>
      </c>
      <c r="J301" s="49">
        <f>H301*'KI Local Authority Dropdown'!$I$6</f>
        <v>41.870617641285023</v>
      </c>
      <c r="K301" s="31">
        <v>0</v>
      </c>
      <c r="L301" s="53">
        <f>VLOOKUP($A301,input!$A:$BH,COLUMN(input!T$2),0)</f>
        <v>28.817177975055003</v>
      </c>
      <c r="M301" s="49">
        <f>VLOOKUP($A301,input!$A:$BH,COLUMN(input!X$2),0)</f>
        <v>3.1634597691799997</v>
      </c>
      <c r="N301" s="53">
        <f>VLOOKUP($A301,input!$A:$BH,COLUMN(input!AB$2),0)</f>
        <v>0</v>
      </c>
      <c r="O301" s="53">
        <f>VLOOKUP($A301,input!$A:$BH,COLUMN(input!AF$2),0)</f>
        <v>0</v>
      </c>
      <c r="P301" s="62">
        <f>VLOOKUP($A301,input!$A:$BH,COLUMN(input!AJ$2),0)</f>
        <v>0</v>
      </c>
      <c r="Q301" s="53">
        <f>VLOOKUP($A301,input!$A:$BH,COLUMN(input!AN$2),0)</f>
        <v>39.413016149907996</v>
      </c>
      <c r="R301" s="49">
        <f>VLOOKUP($A301,input!$A:$BH,COLUMN(input!AR$2),0)</f>
        <v>5.8525164352649997</v>
      </c>
      <c r="S301" s="53">
        <f>VLOOKUP($A301,input!$A:$BH,COLUMN(input!AV$2),0)</f>
        <v>0</v>
      </c>
      <c r="T301" s="53">
        <f>VLOOKUP($A301,input!$A:$BH,COLUMN(input!AZ$2),0)</f>
        <v>0</v>
      </c>
      <c r="U301" s="62">
        <f>VLOOKUP($A301,input!$A:$BH,COLUMN(input!BD$2),0)</f>
        <v>0</v>
      </c>
      <c r="V301" s="53">
        <f t="shared" si="28"/>
        <v>68.230194124962992</v>
      </c>
      <c r="W301" s="49">
        <f t="shared" si="29"/>
        <v>9.0159762044449998</v>
      </c>
      <c r="X301" s="53">
        <f t="shared" si="30"/>
        <v>0</v>
      </c>
      <c r="Y301" s="53">
        <f t="shared" si="31"/>
        <v>0</v>
      </c>
      <c r="Z301" s="62">
        <f t="shared" si="32"/>
        <v>0</v>
      </c>
    </row>
    <row r="302" spans="1:26" x14ac:dyDescent="0.3">
      <c r="A302" s="27" t="s">
        <v>610</v>
      </c>
      <c r="B302" s="27" t="s">
        <v>1124</v>
      </c>
      <c r="C302" s="27" t="s">
        <v>813</v>
      </c>
      <c r="D302" s="30" t="s">
        <v>609</v>
      </c>
      <c r="E302" s="67">
        <f>VLOOKUP(C302,'KI Local Authority Dropdown'!$H$21:$I$31,2,0)</f>
        <v>0.01</v>
      </c>
      <c r="F302" s="49">
        <f t="shared" si="27"/>
        <v>27.111483523791001</v>
      </c>
      <c r="G302" s="49">
        <f>VLOOKUP($A302,input!$A:$BH,COLUMN(input!C$2),0)</f>
        <v>12.766507600100999</v>
      </c>
      <c r="H302" s="49">
        <f>VLOOKUP($A302,input!$A:$BH,COLUMN(input!G$2),0)</f>
        <v>14.344975923690001</v>
      </c>
      <c r="I302" s="49">
        <f>VLOOKUP($A302,input!$A:$BH,COLUMN(input!K$2),0)</f>
        <v>10.111275672742201</v>
      </c>
      <c r="J302" s="49">
        <f>H302*'KI Local Authority Dropdown'!$I$6</f>
        <v>13.269102729413252</v>
      </c>
      <c r="K302" s="31">
        <v>0</v>
      </c>
      <c r="L302" s="53">
        <f>VLOOKUP($A302,input!$A:$BH,COLUMN(input!T$2),0)</f>
        <v>0</v>
      </c>
      <c r="M302" s="49">
        <f>VLOOKUP($A302,input!$A:$BH,COLUMN(input!X$2),0)</f>
        <v>0</v>
      </c>
      <c r="N302" s="53">
        <f>VLOOKUP($A302,input!$A:$BH,COLUMN(input!AB$2),0)</f>
        <v>12.766507600100999</v>
      </c>
      <c r="O302" s="53">
        <f>VLOOKUP($A302,input!$A:$BH,COLUMN(input!AF$2),0)</f>
        <v>0</v>
      </c>
      <c r="P302" s="62">
        <f>VLOOKUP($A302,input!$A:$BH,COLUMN(input!AJ$2),0)</f>
        <v>0</v>
      </c>
      <c r="Q302" s="53">
        <f>VLOOKUP($A302,input!$A:$BH,COLUMN(input!AN$2),0)</f>
        <v>0</v>
      </c>
      <c r="R302" s="49">
        <f>VLOOKUP($A302,input!$A:$BH,COLUMN(input!AR$2),0)</f>
        <v>0</v>
      </c>
      <c r="S302" s="53">
        <f>VLOOKUP($A302,input!$A:$BH,COLUMN(input!AV$2),0)</f>
        <v>14.344975923690001</v>
      </c>
      <c r="T302" s="53">
        <f>VLOOKUP($A302,input!$A:$BH,COLUMN(input!AZ$2),0)</f>
        <v>0</v>
      </c>
      <c r="U302" s="62">
        <f>VLOOKUP($A302,input!$A:$BH,COLUMN(input!BD$2),0)</f>
        <v>0</v>
      </c>
      <c r="V302" s="53">
        <f t="shared" si="28"/>
        <v>0</v>
      </c>
      <c r="W302" s="49">
        <f t="shared" si="29"/>
        <v>0</v>
      </c>
      <c r="X302" s="53">
        <f t="shared" si="30"/>
        <v>27.111483523791001</v>
      </c>
      <c r="Y302" s="53">
        <f t="shared" si="31"/>
        <v>0</v>
      </c>
      <c r="Z302" s="62">
        <f t="shared" si="32"/>
        <v>0</v>
      </c>
    </row>
    <row r="303" spans="1:26" x14ac:dyDescent="0.3">
      <c r="A303" s="27" t="s">
        <v>612</v>
      </c>
      <c r="B303" s="27" t="s">
        <v>1125</v>
      </c>
      <c r="C303" s="27" t="s">
        <v>1250</v>
      </c>
      <c r="D303" s="30" t="s">
        <v>611</v>
      </c>
      <c r="E303" s="67">
        <f>VLOOKUP(C303,'KI Local Authority Dropdown'!$H$21:$I$31,2,0)</f>
        <v>0.49</v>
      </c>
      <c r="F303" s="49">
        <f t="shared" si="27"/>
        <v>83.198542708814998</v>
      </c>
      <c r="G303" s="49">
        <f>VLOOKUP($A303,input!$A:$BH,COLUMN(input!C$2),0)</f>
        <v>32.538934737851001</v>
      </c>
      <c r="H303" s="49">
        <f>VLOOKUP($A303,input!$A:$BH,COLUMN(input!G$2),0)</f>
        <v>50.659607970963997</v>
      </c>
      <c r="I303" s="49">
        <f>VLOOKUP($A303,input!$A:$BH,COLUMN(input!K$2),0)</f>
        <v>1.6225404474233165</v>
      </c>
      <c r="J303" s="49">
        <f>H303*'KI Local Authority Dropdown'!$I$6</f>
        <v>46.860137373141697</v>
      </c>
      <c r="K303" s="31">
        <v>0</v>
      </c>
      <c r="L303" s="53">
        <f>VLOOKUP($A303,input!$A:$BH,COLUMN(input!T$2),0)</f>
        <v>28.041741328768001</v>
      </c>
      <c r="M303" s="49">
        <f>VLOOKUP($A303,input!$A:$BH,COLUMN(input!X$2),0)</f>
        <v>4.4971934090830006</v>
      </c>
      <c r="N303" s="53">
        <f>VLOOKUP($A303,input!$A:$BH,COLUMN(input!AB$2),0)</f>
        <v>0</v>
      </c>
      <c r="O303" s="53">
        <f>VLOOKUP($A303,input!$A:$BH,COLUMN(input!AF$2),0)</f>
        <v>0</v>
      </c>
      <c r="P303" s="62">
        <f>VLOOKUP($A303,input!$A:$BH,COLUMN(input!AJ$2),0)</f>
        <v>0</v>
      </c>
      <c r="Q303" s="53">
        <f>VLOOKUP($A303,input!$A:$BH,COLUMN(input!AN$2),0)</f>
        <v>41.538700938120996</v>
      </c>
      <c r="R303" s="49">
        <f>VLOOKUP($A303,input!$A:$BH,COLUMN(input!AR$2),0)</f>
        <v>9.1209070328430002</v>
      </c>
      <c r="S303" s="53">
        <f>VLOOKUP($A303,input!$A:$BH,COLUMN(input!AV$2),0)</f>
        <v>0</v>
      </c>
      <c r="T303" s="53">
        <f>VLOOKUP($A303,input!$A:$BH,COLUMN(input!AZ$2),0)</f>
        <v>0</v>
      </c>
      <c r="U303" s="62">
        <f>VLOOKUP($A303,input!$A:$BH,COLUMN(input!BD$2),0)</f>
        <v>0</v>
      </c>
      <c r="V303" s="53">
        <f t="shared" si="28"/>
        <v>69.580442266888994</v>
      </c>
      <c r="W303" s="49">
        <f t="shared" si="29"/>
        <v>13.618100441926</v>
      </c>
      <c r="X303" s="53">
        <f t="shared" si="30"/>
        <v>0</v>
      </c>
      <c r="Y303" s="53">
        <f t="shared" si="31"/>
        <v>0</v>
      </c>
      <c r="Z303" s="62">
        <f t="shared" si="32"/>
        <v>0</v>
      </c>
    </row>
    <row r="304" spans="1:26" x14ac:dyDescent="0.3">
      <c r="A304" s="27" t="s">
        <v>614</v>
      </c>
      <c r="B304" s="27" t="s">
        <v>1126</v>
      </c>
      <c r="C304" s="27" t="s">
        <v>1250</v>
      </c>
      <c r="D304" s="30" t="s">
        <v>613</v>
      </c>
      <c r="E304" s="67">
        <f>VLOOKUP(C304,'KI Local Authority Dropdown'!$H$21:$I$31,2,0)</f>
        <v>0.49</v>
      </c>
      <c r="F304" s="49">
        <f t="shared" si="27"/>
        <v>53.638942116860996</v>
      </c>
      <c r="G304" s="49">
        <f>VLOOKUP($A304,input!$A:$BH,COLUMN(input!C$2),0)</f>
        <v>21.337974987928</v>
      </c>
      <c r="H304" s="49">
        <f>VLOOKUP($A304,input!$A:$BH,COLUMN(input!G$2),0)</f>
        <v>32.300967128932996</v>
      </c>
      <c r="I304" s="49">
        <f>VLOOKUP($A304,input!$A:$BH,COLUMN(input!K$2),0)</f>
        <v>9.5274756160633505</v>
      </c>
      <c r="J304" s="49">
        <f>H304*'KI Local Authority Dropdown'!$I$6</f>
        <v>29.878394594263021</v>
      </c>
      <c r="K304" s="31">
        <v>0</v>
      </c>
      <c r="L304" s="53">
        <f>VLOOKUP($A304,input!$A:$BH,COLUMN(input!T$2),0)</f>
        <v>18.889872394104</v>
      </c>
      <c r="M304" s="49">
        <f>VLOOKUP($A304,input!$A:$BH,COLUMN(input!X$2),0)</f>
        <v>2.4481025938240002</v>
      </c>
      <c r="N304" s="53">
        <f>VLOOKUP($A304,input!$A:$BH,COLUMN(input!AB$2),0)</f>
        <v>0</v>
      </c>
      <c r="O304" s="53">
        <f>VLOOKUP($A304,input!$A:$BH,COLUMN(input!AF$2),0)</f>
        <v>0</v>
      </c>
      <c r="P304" s="62">
        <f>VLOOKUP($A304,input!$A:$BH,COLUMN(input!AJ$2),0)</f>
        <v>0</v>
      </c>
      <c r="Q304" s="53">
        <f>VLOOKUP($A304,input!$A:$BH,COLUMN(input!AN$2),0)</f>
        <v>27.188138175355</v>
      </c>
      <c r="R304" s="49">
        <f>VLOOKUP($A304,input!$A:$BH,COLUMN(input!AR$2),0)</f>
        <v>5.112828953578</v>
      </c>
      <c r="S304" s="53">
        <f>VLOOKUP($A304,input!$A:$BH,COLUMN(input!AV$2),0)</f>
        <v>0</v>
      </c>
      <c r="T304" s="53">
        <f>VLOOKUP($A304,input!$A:$BH,COLUMN(input!AZ$2),0)</f>
        <v>0</v>
      </c>
      <c r="U304" s="62">
        <f>VLOOKUP($A304,input!$A:$BH,COLUMN(input!BD$2),0)</f>
        <v>0</v>
      </c>
      <c r="V304" s="53">
        <f t="shared" si="28"/>
        <v>46.078010569458996</v>
      </c>
      <c r="W304" s="49">
        <f t="shared" si="29"/>
        <v>7.5609315474020002</v>
      </c>
      <c r="X304" s="53">
        <f t="shared" si="30"/>
        <v>0</v>
      </c>
      <c r="Y304" s="53">
        <f t="shared" si="31"/>
        <v>0</v>
      </c>
      <c r="Z304" s="62">
        <f t="shared" si="32"/>
        <v>0</v>
      </c>
    </row>
    <row r="305" spans="1:26" x14ac:dyDescent="0.3">
      <c r="A305" s="27" t="s">
        <v>616</v>
      </c>
      <c r="B305" s="27" t="s">
        <v>1127</v>
      </c>
      <c r="C305" s="27" t="s">
        <v>1252</v>
      </c>
      <c r="D305" s="30" t="s">
        <v>615</v>
      </c>
      <c r="E305" s="67">
        <f>VLOOKUP(C305,'KI Local Authority Dropdown'!$H$21:$I$31,2,0)</f>
        <v>0.3</v>
      </c>
      <c r="F305" s="49">
        <f t="shared" si="27"/>
        <v>179.52125418561999</v>
      </c>
      <c r="G305" s="49">
        <f>VLOOKUP($A305,input!$A:$BH,COLUMN(input!C$2),0)</f>
        <v>73.479778812673999</v>
      </c>
      <c r="H305" s="49">
        <f>VLOOKUP($A305,input!$A:$BH,COLUMN(input!G$2),0)</f>
        <v>106.041475372946</v>
      </c>
      <c r="I305" s="49">
        <f>VLOOKUP($A305,input!$A:$BH,COLUMN(input!K$2),0)</f>
        <v>45.339358260103147</v>
      </c>
      <c r="J305" s="49">
        <f>H305*'KI Local Authority Dropdown'!$I$6</f>
        <v>98.088364719975047</v>
      </c>
      <c r="K305" s="31">
        <v>0</v>
      </c>
      <c r="L305" s="53">
        <f>VLOOKUP($A305,input!$A:$BH,COLUMN(input!T$2),0)</f>
        <v>57.938643114394999</v>
      </c>
      <c r="M305" s="49">
        <f>VLOOKUP($A305,input!$A:$BH,COLUMN(input!X$2),0)</f>
        <v>15.541135698279001</v>
      </c>
      <c r="N305" s="53">
        <f>VLOOKUP($A305,input!$A:$BH,COLUMN(input!AB$2),0)</f>
        <v>0</v>
      </c>
      <c r="O305" s="53">
        <f>VLOOKUP($A305,input!$A:$BH,COLUMN(input!AF$2),0)</f>
        <v>0</v>
      </c>
      <c r="P305" s="62">
        <f>VLOOKUP($A305,input!$A:$BH,COLUMN(input!AJ$2),0)</f>
        <v>0</v>
      </c>
      <c r="Q305" s="53">
        <f>VLOOKUP($A305,input!$A:$BH,COLUMN(input!AN$2),0)</f>
        <v>78.884975196412995</v>
      </c>
      <c r="R305" s="49">
        <f>VLOOKUP($A305,input!$A:$BH,COLUMN(input!AR$2),0)</f>
        <v>27.156500176532997</v>
      </c>
      <c r="S305" s="53">
        <f>VLOOKUP($A305,input!$A:$BH,COLUMN(input!AV$2),0)</f>
        <v>0</v>
      </c>
      <c r="T305" s="53">
        <f>VLOOKUP($A305,input!$A:$BH,COLUMN(input!AZ$2),0)</f>
        <v>0</v>
      </c>
      <c r="U305" s="62">
        <f>VLOOKUP($A305,input!$A:$BH,COLUMN(input!BD$2),0)</f>
        <v>0</v>
      </c>
      <c r="V305" s="53">
        <f t="shared" si="28"/>
        <v>136.823618310808</v>
      </c>
      <c r="W305" s="49">
        <f t="shared" si="29"/>
        <v>42.697635874812001</v>
      </c>
      <c r="X305" s="53">
        <f t="shared" si="30"/>
        <v>0</v>
      </c>
      <c r="Y305" s="53">
        <f t="shared" si="31"/>
        <v>0</v>
      </c>
      <c r="Z305" s="62">
        <f t="shared" si="32"/>
        <v>0</v>
      </c>
    </row>
    <row r="306" spans="1:26" x14ac:dyDescent="0.3">
      <c r="A306" s="27" t="s">
        <v>618</v>
      </c>
      <c r="B306" s="27" t="s">
        <v>1128</v>
      </c>
      <c r="C306" s="27" t="s">
        <v>806</v>
      </c>
      <c r="D306" s="30" t="s">
        <v>617</v>
      </c>
      <c r="E306" s="67">
        <f>VLOOKUP(C306,'KI Local Authority Dropdown'!$H$21:$I$31,2,0)</f>
        <v>0.4</v>
      </c>
      <c r="F306" s="49">
        <f t="shared" si="27"/>
        <v>2.3455169275300003</v>
      </c>
      <c r="G306" s="49">
        <f>VLOOKUP($A306,input!$A:$BH,COLUMN(input!C$2),0)</f>
        <v>0.58024775055200006</v>
      </c>
      <c r="H306" s="49">
        <f>VLOOKUP($A306,input!$A:$BH,COLUMN(input!G$2),0)</f>
        <v>1.765269176978</v>
      </c>
      <c r="I306" s="49">
        <f>VLOOKUP($A306,input!$A:$BH,COLUMN(input!K$2),0)</f>
        <v>-14.214615324153749</v>
      </c>
      <c r="J306" s="49">
        <f>H306*'KI Local Authority Dropdown'!$I$6</f>
        <v>1.6328739887046502</v>
      </c>
      <c r="K306" s="31">
        <v>0.5</v>
      </c>
      <c r="L306" s="53">
        <f>VLOOKUP($A306,input!$A:$BH,COLUMN(input!T$2),0)</f>
        <v>0</v>
      </c>
      <c r="M306" s="49">
        <f>VLOOKUP($A306,input!$A:$BH,COLUMN(input!X$2),0)</f>
        <v>0.58024775055200006</v>
      </c>
      <c r="N306" s="53">
        <f>VLOOKUP($A306,input!$A:$BH,COLUMN(input!AB$2),0)</f>
        <v>0</v>
      </c>
      <c r="O306" s="53">
        <f>VLOOKUP($A306,input!$A:$BH,COLUMN(input!AF$2),0)</f>
        <v>0</v>
      </c>
      <c r="P306" s="62">
        <f>VLOOKUP($A306,input!$A:$BH,COLUMN(input!AJ$2),0)</f>
        <v>0</v>
      </c>
      <c r="Q306" s="53">
        <f>VLOOKUP($A306,input!$A:$BH,COLUMN(input!AN$2),0)</f>
        <v>0</v>
      </c>
      <c r="R306" s="49">
        <f>VLOOKUP($A306,input!$A:$BH,COLUMN(input!AR$2),0)</f>
        <v>1.765269176978</v>
      </c>
      <c r="S306" s="53">
        <f>VLOOKUP($A306,input!$A:$BH,COLUMN(input!AV$2),0)</f>
        <v>0</v>
      </c>
      <c r="T306" s="53">
        <f>VLOOKUP($A306,input!$A:$BH,COLUMN(input!AZ$2),0)</f>
        <v>0</v>
      </c>
      <c r="U306" s="62">
        <f>VLOOKUP($A306,input!$A:$BH,COLUMN(input!BD$2),0)</f>
        <v>0</v>
      </c>
      <c r="V306" s="53">
        <f t="shared" si="28"/>
        <v>0</v>
      </c>
      <c r="W306" s="49">
        <f t="shared" si="29"/>
        <v>2.3455169275300003</v>
      </c>
      <c r="X306" s="53">
        <f t="shared" si="30"/>
        <v>0</v>
      </c>
      <c r="Y306" s="53">
        <f t="shared" si="31"/>
        <v>0</v>
      </c>
      <c r="Z306" s="62">
        <f t="shared" si="32"/>
        <v>0</v>
      </c>
    </row>
    <row r="307" spans="1:26" x14ac:dyDescent="0.3">
      <c r="A307" s="27" t="s">
        <v>620</v>
      </c>
      <c r="B307" s="27" t="s">
        <v>1129</v>
      </c>
      <c r="C307" s="27" t="s">
        <v>806</v>
      </c>
      <c r="D307" s="30" t="s">
        <v>619</v>
      </c>
      <c r="E307" s="67">
        <f>VLOOKUP(C307,'KI Local Authority Dropdown'!$H$21:$I$31,2,0)</f>
        <v>0.4</v>
      </c>
      <c r="F307" s="49">
        <f t="shared" si="27"/>
        <v>3.3092602106029996</v>
      </c>
      <c r="G307" s="49">
        <f>VLOOKUP($A307,input!$A:$BH,COLUMN(input!C$2),0)</f>
        <v>0.99836975539700001</v>
      </c>
      <c r="H307" s="49">
        <f>VLOOKUP($A307,input!$A:$BH,COLUMN(input!G$2),0)</f>
        <v>2.3108904552059997</v>
      </c>
      <c r="I307" s="49">
        <f>VLOOKUP($A307,input!$A:$BH,COLUMN(input!K$2),0)</f>
        <v>-23.708336057681731</v>
      </c>
      <c r="J307" s="49">
        <f>H307*'KI Local Authority Dropdown'!$I$6</f>
        <v>2.13757367106555</v>
      </c>
      <c r="K307" s="31">
        <v>0.5</v>
      </c>
      <c r="L307" s="53">
        <f>VLOOKUP($A307,input!$A:$BH,COLUMN(input!T$2),0)</f>
        <v>0</v>
      </c>
      <c r="M307" s="49">
        <f>VLOOKUP($A307,input!$A:$BH,COLUMN(input!X$2),0)</f>
        <v>0.99836975539700001</v>
      </c>
      <c r="N307" s="53">
        <f>VLOOKUP($A307,input!$A:$BH,COLUMN(input!AB$2),0)</f>
        <v>0</v>
      </c>
      <c r="O307" s="53">
        <f>VLOOKUP($A307,input!$A:$BH,COLUMN(input!AF$2),0)</f>
        <v>0</v>
      </c>
      <c r="P307" s="62">
        <f>VLOOKUP($A307,input!$A:$BH,COLUMN(input!AJ$2),0)</f>
        <v>0</v>
      </c>
      <c r="Q307" s="53">
        <f>VLOOKUP($A307,input!$A:$BH,COLUMN(input!AN$2),0)</f>
        <v>0</v>
      </c>
      <c r="R307" s="49">
        <f>VLOOKUP($A307,input!$A:$BH,COLUMN(input!AR$2),0)</f>
        <v>2.3108904552059997</v>
      </c>
      <c r="S307" s="53">
        <f>VLOOKUP($A307,input!$A:$BH,COLUMN(input!AV$2),0)</f>
        <v>0</v>
      </c>
      <c r="T307" s="53">
        <f>VLOOKUP($A307,input!$A:$BH,COLUMN(input!AZ$2),0)</f>
        <v>0</v>
      </c>
      <c r="U307" s="62">
        <f>VLOOKUP($A307,input!$A:$BH,COLUMN(input!BD$2),0)</f>
        <v>0</v>
      </c>
      <c r="V307" s="53">
        <f t="shared" si="28"/>
        <v>0</v>
      </c>
      <c r="W307" s="49">
        <f t="shared" si="29"/>
        <v>3.3092602106029996</v>
      </c>
      <c r="X307" s="53">
        <f t="shared" si="30"/>
        <v>0</v>
      </c>
      <c r="Y307" s="53">
        <f t="shared" si="31"/>
        <v>0</v>
      </c>
      <c r="Z307" s="62">
        <f t="shared" si="32"/>
        <v>0</v>
      </c>
    </row>
    <row r="308" spans="1:26" x14ac:dyDescent="0.3">
      <c r="A308" s="27" t="s">
        <v>622</v>
      </c>
      <c r="B308" s="27" t="s">
        <v>1130</v>
      </c>
      <c r="C308" s="27" t="s">
        <v>806</v>
      </c>
      <c r="D308" s="30" t="s">
        <v>621</v>
      </c>
      <c r="E308" s="67">
        <f>VLOOKUP(C308,'KI Local Authority Dropdown'!$H$21:$I$31,2,0)</f>
        <v>0.4</v>
      </c>
      <c r="F308" s="49">
        <f t="shared" si="27"/>
        <v>3.4466774522529997</v>
      </c>
      <c r="G308" s="49">
        <f>VLOOKUP($A308,input!$A:$BH,COLUMN(input!C$2),0)</f>
        <v>1.1407434197780002</v>
      </c>
      <c r="H308" s="49">
        <f>VLOOKUP($A308,input!$A:$BH,COLUMN(input!G$2),0)</f>
        <v>2.3059340324749997</v>
      </c>
      <c r="I308" s="49">
        <f>VLOOKUP($A308,input!$A:$BH,COLUMN(input!K$2),0)</f>
        <v>-16.048735791812625</v>
      </c>
      <c r="J308" s="49">
        <f>H308*'KI Local Authority Dropdown'!$I$6</f>
        <v>2.1329889800393746</v>
      </c>
      <c r="K308" s="31">
        <v>0.5</v>
      </c>
      <c r="L308" s="53">
        <f>VLOOKUP($A308,input!$A:$BH,COLUMN(input!T$2),0)</f>
        <v>0</v>
      </c>
      <c r="M308" s="49">
        <f>VLOOKUP($A308,input!$A:$BH,COLUMN(input!X$2),0)</f>
        <v>1.1407434197780002</v>
      </c>
      <c r="N308" s="53">
        <f>VLOOKUP($A308,input!$A:$BH,COLUMN(input!AB$2),0)</f>
        <v>0</v>
      </c>
      <c r="O308" s="53">
        <f>VLOOKUP($A308,input!$A:$BH,COLUMN(input!AF$2),0)</f>
        <v>0</v>
      </c>
      <c r="P308" s="62">
        <f>VLOOKUP($A308,input!$A:$BH,COLUMN(input!AJ$2),0)</f>
        <v>0</v>
      </c>
      <c r="Q308" s="53">
        <f>VLOOKUP($A308,input!$A:$BH,COLUMN(input!AN$2),0)</f>
        <v>0</v>
      </c>
      <c r="R308" s="49">
        <f>VLOOKUP($A308,input!$A:$BH,COLUMN(input!AR$2),0)</f>
        <v>2.3059340324749997</v>
      </c>
      <c r="S308" s="53">
        <f>VLOOKUP($A308,input!$A:$BH,COLUMN(input!AV$2),0)</f>
        <v>0</v>
      </c>
      <c r="T308" s="53">
        <f>VLOOKUP($A308,input!$A:$BH,COLUMN(input!AZ$2),0)</f>
        <v>0</v>
      </c>
      <c r="U308" s="62">
        <f>VLOOKUP($A308,input!$A:$BH,COLUMN(input!BD$2),0)</f>
        <v>0</v>
      </c>
      <c r="V308" s="53">
        <f t="shared" si="28"/>
        <v>0</v>
      </c>
      <c r="W308" s="49">
        <f t="shared" si="29"/>
        <v>3.4466774522529997</v>
      </c>
      <c r="X308" s="53">
        <f t="shared" si="30"/>
        <v>0</v>
      </c>
      <c r="Y308" s="53">
        <f t="shared" si="31"/>
        <v>0</v>
      </c>
      <c r="Z308" s="62">
        <f t="shared" si="32"/>
        <v>0</v>
      </c>
    </row>
    <row r="309" spans="1:26" x14ac:dyDescent="0.3">
      <c r="A309" s="27" t="s">
        <v>624</v>
      </c>
      <c r="B309" s="27" t="s">
        <v>1131</v>
      </c>
      <c r="C309" s="27" t="s">
        <v>820</v>
      </c>
      <c r="D309" s="30" t="s">
        <v>623</v>
      </c>
      <c r="E309" s="67">
        <f>VLOOKUP(C309,'KI Local Authority Dropdown'!$H$21:$I$31,2,0)</f>
        <v>0.49</v>
      </c>
      <c r="F309" s="49">
        <f t="shared" si="27"/>
        <v>70.357749376095001</v>
      </c>
      <c r="G309" s="49">
        <f>VLOOKUP($A309,input!$A:$BH,COLUMN(input!C$2),0)</f>
        <v>28.057499155710001</v>
      </c>
      <c r="H309" s="49">
        <f>VLOOKUP($A309,input!$A:$BH,COLUMN(input!G$2),0)</f>
        <v>42.300250220385003</v>
      </c>
      <c r="I309" s="49">
        <f>VLOOKUP($A309,input!$A:$BH,COLUMN(input!K$2),0)</f>
        <v>18.146576024376799</v>
      </c>
      <c r="J309" s="49">
        <f>H309*'KI Local Authority Dropdown'!$I$6</f>
        <v>39.127731453856128</v>
      </c>
      <c r="K309" s="31">
        <v>0</v>
      </c>
      <c r="L309" s="53">
        <f>VLOOKUP($A309,input!$A:$BH,COLUMN(input!T$2),0)</f>
        <v>25.100770468827999</v>
      </c>
      <c r="M309" s="49">
        <f>VLOOKUP($A309,input!$A:$BH,COLUMN(input!X$2),0)</f>
        <v>2.9567286868819997</v>
      </c>
      <c r="N309" s="53">
        <f>VLOOKUP($A309,input!$A:$BH,COLUMN(input!AB$2),0)</f>
        <v>0</v>
      </c>
      <c r="O309" s="53">
        <f>VLOOKUP($A309,input!$A:$BH,COLUMN(input!AF$2),0)</f>
        <v>0</v>
      </c>
      <c r="P309" s="62">
        <f>VLOOKUP($A309,input!$A:$BH,COLUMN(input!AJ$2),0)</f>
        <v>0</v>
      </c>
      <c r="Q309" s="53">
        <f>VLOOKUP($A309,input!$A:$BH,COLUMN(input!AN$2),0)</f>
        <v>36.479621245711002</v>
      </c>
      <c r="R309" s="49">
        <f>VLOOKUP($A309,input!$A:$BH,COLUMN(input!AR$2),0)</f>
        <v>5.8206289746740003</v>
      </c>
      <c r="S309" s="53">
        <f>VLOOKUP($A309,input!$A:$BH,COLUMN(input!AV$2),0)</f>
        <v>0</v>
      </c>
      <c r="T309" s="53">
        <f>VLOOKUP($A309,input!$A:$BH,COLUMN(input!AZ$2),0)</f>
        <v>0</v>
      </c>
      <c r="U309" s="62">
        <f>VLOOKUP($A309,input!$A:$BH,COLUMN(input!BD$2),0)</f>
        <v>0</v>
      </c>
      <c r="V309" s="53">
        <f t="shared" si="28"/>
        <v>61.580391714539005</v>
      </c>
      <c r="W309" s="49">
        <f t="shared" si="29"/>
        <v>8.7773576615559996</v>
      </c>
      <c r="X309" s="53">
        <f t="shared" si="30"/>
        <v>0</v>
      </c>
      <c r="Y309" s="53">
        <f t="shared" si="31"/>
        <v>0</v>
      </c>
      <c r="Z309" s="62">
        <f t="shared" si="32"/>
        <v>0</v>
      </c>
    </row>
    <row r="310" spans="1:26" x14ac:dyDescent="0.3">
      <c r="A310" s="27" t="s">
        <v>626</v>
      </c>
      <c r="B310" s="27" t="s">
        <v>1132</v>
      </c>
      <c r="C310" s="27" t="s">
        <v>806</v>
      </c>
      <c r="D310" s="30" t="s">
        <v>625</v>
      </c>
      <c r="E310" s="67">
        <f>VLOOKUP(C310,'KI Local Authority Dropdown'!$H$21:$I$31,2,0)</f>
        <v>0.4</v>
      </c>
      <c r="F310" s="49">
        <f t="shared" si="27"/>
        <v>3.8732740989259997</v>
      </c>
      <c r="G310" s="49">
        <f>VLOOKUP($A310,input!$A:$BH,COLUMN(input!C$2),0)</f>
        <v>1.2884093632</v>
      </c>
      <c r="H310" s="49">
        <f>VLOOKUP($A310,input!$A:$BH,COLUMN(input!G$2),0)</f>
        <v>2.5848647357259997</v>
      </c>
      <c r="I310" s="49">
        <f>VLOOKUP($A310,input!$A:$BH,COLUMN(input!K$2),0)</f>
        <v>-14.493676632846126</v>
      </c>
      <c r="J310" s="49">
        <f>H310*'KI Local Authority Dropdown'!$I$6</f>
        <v>2.3909998805465498</v>
      </c>
      <c r="K310" s="31">
        <v>0.5</v>
      </c>
      <c r="L310" s="53">
        <f>VLOOKUP($A310,input!$A:$BH,COLUMN(input!T$2),0)</f>
        <v>0</v>
      </c>
      <c r="M310" s="49">
        <f>VLOOKUP($A310,input!$A:$BH,COLUMN(input!X$2),0)</f>
        <v>1.2884093632</v>
      </c>
      <c r="N310" s="53">
        <f>VLOOKUP($A310,input!$A:$BH,COLUMN(input!AB$2),0)</f>
        <v>0</v>
      </c>
      <c r="O310" s="53">
        <f>VLOOKUP($A310,input!$A:$BH,COLUMN(input!AF$2),0)</f>
        <v>0</v>
      </c>
      <c r="P310" s="62">
        <f>VLOOKUP($A310,input!$A:$BH,COLUMN(input!AJ$2),0)</f>
        <v>0</v>
      </c>
      <c r="Q310" s="53">
        <f>VLOOKUP($A310,input!$A:$BH,COLUMN(input!AN$2),0)</f>
        <v>0</v>
      </c>
      <c r="R310" s="49">
        <f>VLOOKUP($A310,input!$A:$BH,COLUMN(input!AR$2),0)</f>
        <v>2.5848647357259997</v>
      </c>
      <c r="S310" s="53">
        <f>VLOOKUP($A310,input!$A:$BH,COLUMN(input!AV$2),0)</f>
        <v>0</v>
      </c>
      <c r="T310" s="53">
        <f>VLOOKUP($A310,input!$A:$BH,COLUMN(input!AZ$2),0)</f>
        <v>0</v>
      </c>
      <c r="U310" s="62">
        <f>VLOOKUP($A310,input!$A:$BH,COLUMN(input!BD$2),0)</f>
        <v>0</v>
      </c>
      <c r="V310" s="53">
        <f t="shared" si="28"/>
        <v>0</v>
      </c>
      <c r="W310" s="49">
        <f t="shared" si="29"/>
        <v>3.8732740989259997</v>
      </c>
      <c r="X310" s="53">
        <f t="shared" si="30"/>
        <v>0</v>
      </c>
      <c r="Y310" s="53">
        <f t="shared" si="31"/>
        <v>0</v>
      </c>
      <c r="Z310" s="62">
        <f t="shared" si="32"/>
        <v>0</v>
      </c>
    </row>
    <row r="311" spans="1:26" x14ac:dyDescent="0.3">
      <c r="A311" s="27" t="s">
        <v>628</v>
      </c>
      <c r="B311" s="27" t="s">
        <v>1133</v>
      </c>
      <c r="C311" s="27" t="s">
        <v>1251</v>
      </c>
      <c r="D311" s="30" t="s">
        <v>627</v>
      </c>
      <c r="E311" s="67">
        <f>VLOOKUP(C311,'KI Local Authority Dropdown'!$H$21:$I$31,2,0)</f>
        <v>0.09</v>
      </c>
      <c r="F311" s="49">
        <f t="shared" si="27"/>
        <v>156.87606218771901</v>
      </c>
      <c r="G311" s="49">
        <f>VLOOKUP($A311,input!$A:$BH,COLUMN(input!C$2),0)</f>
        <v>64.266804040891998</v>
      </c>
      <c r="H311" s="49">
        <f>VLOOKUP($A311,input!$A:$BH,COLUMN(input!G$2),0)</f>
        <v>92.609258146827003</v>
      </c>
      <c r="I311" s="49">
        <f>VLOOKUP($A311,input!$A:$BH,COLUMN(input!K$2),0)</f>
        <v>68.665546612528885</v>
      </c>
      <c r="J311" s="49">
        <f>H311*'KI Local Authority Dropdown'!$I$6</f>
        <v>85.663563785814986</v>
      </c>
      <c r="K311" s="31">
        <v>0</v>
      </c>
      <c r="L311" s="53">
        <f>VLOOKUP($A311,input!$A:$BH,COLUMN(input!T$2),0)</f>
        <v>64.266804040891998</v>
      </c>
      <c r="M311" s="49">
        <f>VLOOKUP($A311,input!$A:$BH,COLUMN(input!X$2),0)</f>
        <v>0</v>
      </c>
      <c r="N311" s="53">
        <f>VLOOKUP($A311,input!$A:$BH,COLUMN(input!AB$2),0)</f>
        <v>0</v>
      </c>
      <c r="O311" s="53">
        <f>VLOOKUP($A311,input!$A:$BH,COLUMN(input!AF$2),0)</f>
        <v>0</v>
      </c>
      <c r="P311" s="62">
        <f>VLOOKUP($A311,input!$A:$BH,COLUMN(input!AJ$2),0)</f>
        <v>0</v>
      </c>
      <c r="Q311" s="53">
        <f>VLOOKUP($A311,input!$A:$BH,COLUMN(input!AN$2),0)</f>
        <v>92.609258146827003</v>
      </c>
      <c r="R311" s="49">
        <f>VLOOKUP($A311,input!$A:$BH,COLUMN(input!AR$2),0)</f>
        <v>0</v>
      </c>
      <c r="S311" s="53">
        <f>VLOOKUP($A311,input!$A:$BH,COLUMN(input!AV$2),0)</f>
        <v>0</v>
      </c>
      <c r="T311" s="53">
        <f>VLOOKUP($A311,input!$A:$BH,COLUMN(input!AZ$2),0)</f>
        <v>0</v>
      </c>
      <c r="U311" s="62">
        <f>VLOOKUP($A311,input!$A:$BH,COLUMN(input!BD$2),0)</f>
        <v>0</v>
      </c>
      <c r="V311" s="53">
        <f t="shared" si="28"/>
        <v>156.87606218771901</v>
      </c>
      <c r="W311" s="49">
        <f t="shared" si="29"/>
        <v>0</v>
      </c>
      <c r="X311" s="53">
        <f t="shared" si="30"/>
        <v>0</v>
      </c>
      <c r="Y311" s="53">
        <f t="shared" si="31"/>
        <v>0</v>
      </c>
      <c r="Z311" s="62">
        <f t="shared" si="32"/>
        <v>0</v>
      </c>
    </row>
    <row r="312" spans="1:26" x14ac:dyDescent="0.3">
      <c r="A312" s="27" t="s">
        <v>630</v>
      </c>
      <c r="B312" s="27" t="s">
        <v>1134</v>
      </c>
      <c r="C312" s="27" t="s">
        <v>1248</v>
      </c>
      <c r="D312" s="30" t="s">
        <v>1135</v>
      </c>
      <c r="E312" s="67">
        <f>VLOOKUP(C312,'KI Local Authority Dropdown'!$H$21:$I$31,2,0)</f>
        <v>0.01</v>
      </c>
      <c r="F312" s="49">
        <f t="shared" si="27"/>
        <v>16.845596251810001</v>
      </c>
      <c r="G312" s="49">
        <f>VLOOKUP($A312,input!$A:$BH,COLUMN(input!C$2),0)</f>
        <v>8.0426510731949996</v>
      </c>
      <c r="H312" s="49">
        <f>VLOOKUP($A312,input!$A:$BH,COLUMN(input!G$2),0)</f>
        <v>8.8029451786149995</v>
      </c>
      <c r="I312" s="49">
        <f>VLOOKUP($A312,input!$A:$BH,COLUMN(input!K$2),0)</f>
        <v>5.3043034615535252</v>
      </c>
      <c r="J312" s="49">
        <f>H312*'KI Local Authority Dropdown'!$I$6</f>
        <v>8.1427242902188741</v>
      </c>
      <c r="K312" s="31">
        <v>0</v>
      </c>
      <c r="L312" s="53">
        <f>VLOOKUP($A312,input!$A:$BH,COLUMN(input!T$2),0)</f>
        <v>0</v>
      </c>
      <c r="M312" s="49">
        <f>VLOOKUP($A312,input!$A:$BH,COLUMN(input!X$2),0)</f>
        <v>0</v>
      </c>
      <c r="N312" s="53">
        <f>VLOOKUP($A312,input!$A:$BH,COLUMN(input!AB$2),0)</f>
        <v>8.0426510731949996</v>
      </c>
      <c r="O312" s="53">
        <f>VLOOKUP($A312,input!$A:$BH,COLUMN(input!AF$2),0)</f>
        <v>0</v>
      </c>
      <c r="P312" s="62">
        <f>VLOOKUP($A312,input!$A:$BH,COLUMN(input!AJ$2),0)</f>
        <v>0</v>
      </c>
      <c r="Q312" s="53">
        <f>VLOOKUP($A312,input!$A:$BH,COLUMN(input!AN$2),0)</f>
        <v>0</v>
      </c>
      <c r="R312" s="49">
        <f>VLOOKUP($A312,input!$A:$BH,COLUMN(input!AR$2),0)</f>
        <v>0</v>
      </c>
      <c r="S312" s="53">
        <f>VLOOKUP($A312,input!$A:$BH,COLUMN(input!AV$2),0)</f>
        <v>8.8029451786149995</v>
      </c>
      <c r="T312" s="53">
        <f>VLOOKUP($A312,input!$A:$BH,COLUMN(input!AZ$2),0)</f>
        <v>0</v>
      </c>
      <c r="U312" s="62">
        <f>VLOOKUP($A312,input!$A:$BH,COLUMN(input!BD$2),0)</f>
        <v>0</v>
      </c>
      <c r="V312" s="53">
        <f t="shared" si="28"/>
        <v>0</v>
      </c>
      <c r="W312" s="49">
        <f t="shared" si="29"/>
        <v>0</v>
      </c>
      <c r="X312" s="53">
        <f t="shared" si="30"/>
        <v>16.845596251810001</v>
      </c>
      <c r="Y312" s="53">
        <f t="shared" si="31"/>
        <v>0</v>
      </c>
      <c r="Z312" s="62">
        <f t="shared" si="32"/>
        <v>0</v>
      </c>
    </row>
    <row r="313" spans="1:26" x14ac:dyDescent="0.3">
      <c r="A313" s="27" t="s">
        <v>632</v>
      </c>
      <c r="B313" s="27" t="s">
        <v>1136</v>
      </c>
      <c r="C313" s="27" t="s">
        <v>806</v>
      </c>
      <c r="D313" s="30" t="s">
        <v>631</v>
      </c>
      <c r="E313" s="67">
        <f>VLOOKUP(C313,'KI Local Authority Dropdown'!$H$21:$I$31,2,0)</f>
        <v>0.4</v>
      </c>
      <c r="F313" s="49">
        <f t="shared" si="27"/>
        <v>3.6462912427590002</v>
      </c>
      <c r="G313" s="49">
        <f>VLOOKUP($A313,input!$A:$BH,COLUMN(input!C$2),0)</f>
        <v>1.2462905062980001</v>
      </c>
      <c r="H313" s="49">
        <f>VLOOKUP($A313,input!$A:$BH,COLUMN(input!G$2),0)</f>
        <v>2.4000007364610001</v>
      </c>
      <c r="I313" s="49">
        <f>VLOOKUP($A313,input!$A:$BH,COLUMN(input!K$2),0)</f>
        <v>-4.7552425798210658</v>
      </c>
      <c r="J313" s="49">
        <f>H313*'KI Local Authority Dropdown'!$I$6</f>
        <v>2.2200006812264252</v>
      </c>
      <c r="K313" s="31">
        <v>0.5</v>
      </c>
      <c r="L313" s="53">
        <f>VLOOKUP($A313,input!$A:$BH,COLUMN(input!T$2),0)</f>
        <v>0</v>
      </c>
      <c r="M313" s="49">
        <f>VLOOKUP($A313,input!$A:$BH,COLUMN(input!X$2),0)</f>
        <v>1.2462905062980001</v>
      </c>
      <c r="N313" s="53">
        <f>VLOOKUP($A313,input!$A:$BH,COLUMN(input!AB$2),0)</f>
        <v>0</v>
      </c>
      <c r="O313" s="53">
        <f>VLOOKUP($A313,input!$A:$BH,COLUMN(input!AF$2),0)</f>
        <v>0</v>
      </c>
      <c r="P313" s="62">
        <f>VLOOKUP($A313,input!$A:$BH,COLUMN(input!AJ$2),0)</f>
        <v>0</v>
      </c>
      <c r="Q313" s="53">
        <f>VLOOKUP($A313,input!$A:$BH,COLUMN(input!AN$2),0)</f>
        <v>0</v>
      </c>
      <c r="R313" s="49">
        <f>VLOOKUP($A313,input!$A:$BH,COLUMN(input!AR$2),0)</f>
        <v>2.4000007364610001</v>
      </c>
      <c r="S313" s="53">
        <f>VLOOKUP($A313,input!$A:$BH,COLUMN(input!AV$2),0)</f>
        <v>0</v>
      </c>
      <c r="T313" s="53">
        <f>VLOOKUP($A313,input!$A:$BH,COLUMN(input!AZ$2),0)</f>
        <v>0</v>
      </c>
      <c r="U313" s="62">
        <f>VLOOKUP($A313,input!$A:$BH,COLUMN(input!BD$2),0)</f>
        <v>0</v>
      </c>
      <c r="V313" s="53">
        <f t="shared" si="28"/>
        <v>0</v>
      </c>
      <c r="W313" s="49">
        <f t="shared" si="29"/>
        <v>3.6462912427590002</v>
      </c>
      <c r="X313" s="53">
        <f t="shared" si="30"/>
        <v>0</v>
      </c>
      <c r="Y313" s="53">
        <f t="shared" si="31"/>
        <v>0</v>
      </c>
      <c r="Z313" s="62">
        <f t="shared" si="32"/>
        <v>0</v>
      </c>
    </row>
    <row r="314" spans="1:26" x14ac:dyDescent="0.3">
      <c r="A314" s="27" t="s">
        <v>634</v>
      </c>
      <c r="B314" s="27" t="s">
        <v>1137</v>
      </c>
      <c r="C314" s="27" t="s">
        <v>806</v>
      </c>
      <c r="D314" s="30" t="s">
        <v>633</v>
      </c>
      <c r="E314" s="67">
        <f>VLOOKUP(C314,'KI Local Authority Dropdown'!$H$21:$I$31,2,0)</f>
        <v>0.4</v>
      </c>
      <c r="F314" s="49">
        <f t="shared" si="27"/>
        <v>3.5900890565320003</v>
      </c>
      <c r="G314" s="49">
        <f>VLOOKUP($A314,input!$A:$BH,COLUMN(input!C$2),0)</f>
        <v>1.2358359841509998</v>
      </c>
      <c r="H314" s="49">
        <f>VLOOKUP($A314,input!$A:$BH,COLUMN(input!G$2),0)</f>
        <v>2.3542530723810002</v>
      </c>
      <c r="I314" s="49">
        <f>VLOOKUP($A314,input!$A:$BH,COLUMN(input!K$2),0)</f>
        <v>-16.373442513255117</v>
      </c>
      <c r="J314" s="49">
        <f>H314*'KI Local Authority Dropdown'!$I$6</f>
        <v>2.1776840919524254</v>
      </c>
      <c r="K314" s="31">
        <v>0.5</v>
      </c>
      <c r="L314" s="53">
        <f>VLOOKUP($A314,input!$A:$BH,COLUMN(input!T$2),0)</f>
        <v>0</v>
      </c>
      <c r="M314" s="49">
        <f>VLOOKUP($A314,input!$A:$BH,COLUMN(input!X$2),0)</f>
        <v>1.2358359841509998</v>
      </c>
      <c r="N314" s="53">
        <f>VLOOKUP($A314,input!$A:$BH,COLUMN(input!AB$2),0)</f>
        <v>0</v>
      </c>
      <c r="O314" s="53">
        <f>VLOOKUP($A314,input!$A:$BH,COLUMN(input!AF$2),0)</f>
        <v>0</v>
      </c>
      <c r="P314" s="62">
        <f>VLOOKUP($A314,input!$A:$BH,COLUMN(input!AJ$2),0)</f>
        <v>0</v>
      </c>
      <c r="Q314" s="53">
        <f>VLOOKUP($A314,input!$A:$BH,COLUMN(input!AN$2),0)</f>
        <v>0</v>
      </c>
      <c r="R314" s="49">
        <f>VLOOKUP($A314,input!$A:$BH,COLUMN(input!AR$2),0)</f>
        <v>2.3542530723810002</v>
      </c>
      <c r="S314" s="53">
        <f>VLOOKUP($A314,input!$A:$BH,COLUMN(input!AV$2),0)</f>
        <v>0</v>
      </c>
      <c r="T314" s="53">
        <f>VLOOKUP($A314,input!$A:$BH,COLUMN(input!AZ$2),0)</f>
        <v>0</v>
      </c>
      <c r="U314" s="62">
        <f>VLOOKUP($A314,input!$A:$BH,COLUMN(input!BD$2),0)</f>
        <v>0</v>
      </c>
      <c r="V314" s="53">
        <f t="shared" si="28"/>
        <v>0</v>
      </c>
      <c r="W314" s="49">
        <f t="shared" si="29"/>
        <v>3.5900890565320003</v>
      </c>
      <c r="X314" s="53">
        <f t="shared" si="30"/>
        <v>0</v>
      </c>
      <c r="Y314" s="53">
        <f t="shared" si="31"/>
        <v>0</v>
      </c>
      <c r="Z314" s="62">
        <f t="shared" si="32"/>
        <v>0</v>
      </c>
    </row>
    <row r="315" spans="1:26" x14ac:dyDescent="0.3">
      <c r="A315" s="27" t="s">
        <v>636</v>
      </c>
      <c r="B315" s="27" t="s">
        <v>1138</v>
      </c>
      <c r="C315" s="27" t="s">
        <v>820</v>
      </c>
      <c r="D315" s="30" t="s">
        <v>635</v>
      </c>
      <c r="E315" s="67">
        <f>VLOOKUP(C315,'KI Local Authority Dropdown'!$H$21:$I$31,2,0)</f>
        <v>0.49</v>
      </c>
      <c r="F315" s="49">
        <f t="shared" si="27"/>
        <v>72.141057959440005</v>
      </c>
      <c r="G315" s="49">
        <f>VLOOKUP($A315,input!$A:$BH,COLUMN(input!C$2),0)</f>
        <v>28.289482959900997</v>
      </c>
      <c r="H315" s="49">
        <f>VLOOKUP($A315,input!$A:$BH,COLUMN(input!G$2),0)</f>
        <v>43.851574999539004</v>
      </c>
      <c r="I315" s="49">
        <f>VLOOKUP($A315,input!$A:$BH,COLUMN(input!K$2),0)</f>
        <v>-1.710746639468075</v>
      </c>
      <c r="J315" s="49">
        <f>H315*'KI Local Authority Dropdown'!$I$6</f>
        <v>40.562706874573578</v>
      </c>
      <c r="K315" s="31">
        <v>3.7546999999999997E-2</v>
      </c>
      <c r="L315" s="53">
        <f>VLOOKUP($A315,input!$A:$BH,COLUMN(input!T$2),0)</f>
        <v>25.202493113027</v>
      </c>
      <c r="M315" s="49">
        <f>VLOOKUP($A315,input!$A:$BH,COLUMN(input!X$2),0)</f>
        <v>3.0869898468740002</v>
      </c>
      <c r="N315" s="53">
        <f>VLOOKUP($A315,input!$A:$BH,COLUMN(input!AB$2),0)</f>
        <v>0</v>
      </c>
      <c r="O315" s="53">
        <f>VLOOKUP($A315,input!$A:$BH,COLUMN(input!AF$2),0)</f>
        <v>0</v>
      </c>
      <c r="P315" s="62">
        <f>VLOOKUP($A315,input!$A:$BH,COLUMN(input!AJ$2),0)</f>
        <v>0</v>
      </c>
      <c r="Q315" s="53">
        <f>VLOOKUP($A315,input!$A:$BH,COLUMN(input!AN$2),0)</f>
        <v>37.036269746582001</v>
      </c>
      <c r="R315" s="49">
        <f>VLOOKUP($A315,input!$A:$BH,COLUMN(input!AR$2),0)</f>
        <v>6.8153052529570006</v>
      </c>
      <c r="S315" s="53">
        <f>VLOOKUP($A315,input!$A:$BH,COLUMN(input!AV$2),0)</f>
        <v>0</v>
      </c>
      <c r="T315" s="53">
        <f>VLOOKUP($A315,input!$A:$BH,COLUMN(input!AZ$2),0)</f>
        <v>0</v>
      </c>
      <c r="U315" s="62">
        <f>VLOOKUP($A315,input!$A:$BH,COLUMN(input!BD$2),0)</f>
        <v>0</v>
      </c>
      <c r="V315" s="53">
        <f t="shared" si="28"/>
        <v>62.238762859608997</v>
      </c>
      <c r="W315" s="49">
        <f t="shared" si="29"/>
        <v>9.9022950998310009</v>
      </c>
      <c r="X315" s="53">
        <f t="shared" si="30"/>
        <v>0</v>
      </c>
      <c r="Y315" s="53">
        <f t="shared" si="31"/>
        <v>0</v>
      </c>
      <c r="Z315" s="62">
        <f t="shared" si="32"/>
        <v>0</v>
      </c>
    </row>
    <row r="316" spans="1:26" x14ac:dyDescent="0.3">
      <c r="A316" s="27" t="s">
        <v>638</v>
      </c>
      <c r="B316" s="27" t="s">
        <v>1139</v>
      </c>
      <c r="C316" s="27" t="s">
        <v>1250</v>
      </c>
      <c r="D316" s="30" t="s">
        <v>637</v>
      </c>
      <c r="E316" s="67">
        <f>VLOOKUP(C316,'KI Local Authority Dropdown'!$H$21:$I$31,2,0)</f>
        <v>0.49</v>
      </c>
      <c r="F316" s="49">
        <f t="shared" si="27"/>
        <v>58.265333041222995</v>
      </c>
      <c r="G316" s="49">
        <f>VLOOKUP($A316,input!$A:$BH,COLUMN(input!C$2),0)</f>
        <v>21.959902066307002</v>
      </c>
      <c r="H316" s="49">
        <f>VLOOKUP($A316,input!$A:$BH,COLUMN(input!G$2),0)</f>
        <v>36.305430974915993</v>
      </c>
      <c r="I316" s="49">
        <f>VLOOKUP($A316,input!$A:$BH,COLUMN(input!K$2),0)</f>
        <v>-2.5165202513960669</v>
      </c>
      <c r="J316" s="49">
        <f>H316*'KI Local Authority Dropdown'!$I$6</f>
        <v>33.582523651797295</v>
      </c>
      <c r="K316" s="31">
        <v>6.4822000000000005E-2</v>
      </c>
      <c r="L316" s="53">
        <f>VLOOKUP($A316,input!$A:$BH,COLUMN(input!T$2),0)</f>
        <v>19.283638445110999</v>
      </c>
      <c r="M316" s="49">
        <f>VLOOKUP($A316,input!$A:$BH,COLUMN(input!X$2),0)</f>
        <v>2.676263621196</v>
      </c>
      <c r="N316" s="53">
        <f>VLOOKUP($A316,input!$A:$BH,COLUMN(input!AB$2),0)</f>
        <v>0</v>
      </c>
      <c r="O316" s="53">
        <f>VLOOKUP($A316,input!$A:$BH,COLUMN(input!AF$2),0)</f>
        <v>0</v>
      </c>
      <c r="P316" s="62">
        <f>VLOOKUP($A316,input!$A:$BH,COLUMN(input!AJ$2),0)</f>
        <v>0</v>
      </c>
      <c r="Q316" s="53">
        <f>VLOOKUP($A316,input!$A:$BH,COLUMN(input!AN$2),0)</f>
        <v>30.457027558949999</v>
      </c>
      <c r="R316" s="49">
        <f>VLOOKUP($A316,input!$A:$BH,COLUMN(input!AR$2),0)</f>
        <v>5.8484034159660006</v>
      </c>
      <c r="S316" s="53">
        <f>VLOOKUP($A316,input!$A:$BH,COLUMN(input!AV$2),0)</f>
        <v>0</v>
      </c>
      <c r="T316" s="53">
        <f>VLOOKUP($A316,input!$A:$BH,COLUMN(input!AZ$2),0)</f>
        <v>0</v>
      </c>
      <c r="U316" s="62">
        <f>VLOOKUP($A316,input!$A:$BH,COLUMN(input!BD$2),0)</f>
        <v>0</v>
      </c>
      <c r="V316" s="53">
        <f t="shared" si="28"/>
        <v>49.740666004060998</v>
      </c>
      <c r="W316" s="49">
        <f t="shared" si="29"/>
        <v>8.5246670371620006</v>
      </c>
      <c r="X316" s="53">
        <f t="shared" si="30"/>
        <v>0</v>
      </c>
      <c r="Y316" s="53">
        <f t="shared" si="31"/>
        <v>0</v>
      </c>
      <c r="Z316" s="62">
        <f t="shared" si="32"/>
        <v>0</v>
      </c>
    </row>
    <row r="317" spans="1:26" x14ac:dyDescent="0.3">
      <c r="A317" s="27" t="s">
        <v>640</v>
      </c>
      <c r="B317" s="27" t="s">
        <v>1140</v>
      </c>
      <c r="C317" s="27" t="s">
        <v>1250</v>
      </c>
      <c r="D317" s="30" t="s">
        <v>639</v>
      </c>
      <c r="E317" s="67">
        <f>VLOOKUP(C317,'KI Local Authority Dropdown'!$H$21:$I$31,2,0)</f>
        <v>0.49</v>
      </c>
      <c r="F317" s="49">
        <f t="shared" si="27"/>
        <v>115.23234259917001</v>
      </c>
      <c r="G317" s="49">
        <f>VLOOKUP($A317,input!$A:$BH,COLUMN(input!C$2),0)</f>
        <v>48.544935325114004</v>
      </c>
      <c r="H317" s="49">
        <f>VLOOKUP($A317,input!$A:$BH,COLUMN(input!G$2),0)</f>
        <v>66.687407274056</v>
      </c>
      <c r="I317" s="49">
        <f>VLOOKUP($A317,input!$A:$BH,COLUMN(input!K$2),0)</f>
        <v>25.614183265371064</v>
      </c>
      <c r="J317" s="49">
        <f>H317*'KI Local Authority Dropdown'!$I$6</f>
        <v>61.685851728501802</v>
      </c>
      <c r="K317" s="31">
        <v>0</v>
      </c>
      <c r="L317" s="53">
        <f>VLOOKUP($A317,input!$A:$BH,COLUMN(input!T$2),0)</f>
        <v>43.459750363250002</v>
      </c>
      <c r="M317" s="49">
        <f>VLOOKUP($A317,input!$A:$BH,COLUMN(input!X$2),0)</f>
        <v>5.0851849618639999</v>
      </c>
      <c r="N317" s="53">
        <f>VLOOKUP($A317,input!$A:$BH,COLUMN(input!AB$2),0)</f>
        <v>0</v>
      </c>
      <c r="O317" s="53">
        <f>VLOOKUP($A317,input!$A:$BH,COLUMN(input!AF$2),0)</f>
        <v>0</v>
      </c>
      <c r="P317" s="62">
        <f>VLOOKUP($A317,input!$A:$BH,COLUMN(input!AJ$2),0)</f>
        <v>0</v>
      </c>
      <c r="Q317" s="53">
        <f>VLOOKUP($A317,input!$A:$BH,COLUMN(input!AN$2),0)</f>
        <v>57.717828332181</v>
      </c>
      <c r="R317" s="49">
        <f>VLOOKUP($A317,input!$A:$BH,COLUMN(input!AR$2),0)</f>
        <v>8.9695789418749996</v>
      </c>
      <c r="S317" s="53">
        <f>VLOOKUP($A317,input!$A:$BH,COLUMN(input!AV$2),0)</f>
        <v>0</v>
      </c>
      <c r="T317" s="53">
        <f>VLOOKUP($A317,input!$A:$BH,COLUMN(input!AZ$2),0)</f>
        <v>0</v>
      </c>
      <c r="U317" s="62">
        <f>VLOOKUP($A317,input!$A:$BH,COLUMN(input!BD$2),0)</f>
        <v>0</v>
      </c>
      <c r="V317" s="53">
        <f t="shared" si="28"/>
        <v>101.17757869543101</v>
      </c>
      <c r="W317" s="49">
        <f t="shared" si="29"/>
        <v>14.054763903739</v>
      </c>
      <c r="X317" s="53">
        <f t="shared" si="30"/>
        <v>0</v>
      </c>
      <c r="Y317" s="53">
        <f t="shared" si="31"/>
        <v>0</v>
      </c>
      <c r="Z317" s="62">
        <f t="shared" si="32"/>
        <v>0</v>
      </c>
    </row>
    <row r="318" spans="1:26" x14ac:dyDescent="0.3">
      <c r="A318" s="27" t="s">
        <v>642</v>
      </c>
      <c r="B318" s="27" t="s">
        <v>1141</v>
      </c>
      <c r="C318" s="27" t="s">
        <v>806</v>
      </c>
      <c r="D318" s="30" t="s">
        <v>641</v>
      </c>
      <c r="E318" s="67">
        <f>VLOOKUP(C318,'KI Local Authority Dropdown'!$H$21:$I$31,2,0)</f>
        <v>0.4</v>
      </c>
      <c r="F318" s="49">
        <f t="shared" si="27"/>
        <v>3.3782125454330005</v>
      </c>
      <c r="G318" s="49">
        <f>VLOOKUP($A318,input!$A:$BH,COLUMN(input!C$2),0)</f>
        <v>1.1173336217000001</v>
      </c>
      <c r="H318" s="49">
        <f>VLOOKUP($A318,input!$A:$BH,COLUMN(input!G$2),0)</f>
        <v>2.2608789237330003</v>
      </c>
      <c r="I318" s="49">
        <f>VLOOKUP($A318,input!$A:$BH,COLUMN(input!K$2),0)</f>
        <v>-18.748105586107794</v>
      </c>
      <c r="J318" s="49">
        <f>H318*'KI Local Authority Dropdown'!$I$6</f>
        <v>2.0913130044530255</v>
      </c>
      <c r="K318" s="31">
        <v>0.5</v>
      </c>
      <c r="L318" s="53">
        <f>VLOOKUP($A318,input!$A:$BH,COLUMN(input!T$2),0)</f>
        <v>0</v>
      </c>
      <c r="M318" s="49">
        <f>VLOOKUP($A318,input!$A:$BH,COLUMN(input!X$2),0)</f>
        <v>1.1173336217000001</v>
      </c>
      <c r="N318" s="53">
        <f>VLOOKUP($A318,input!$A:$BH,COLUMN(input!AB$2),0)</f>
        <v>0</v>
      </c>
      <c r="O318" s="53">
        <f>VLOOKUP($A318,input!$A:$BH,COLUMN(input!AF$2),0)</f>
        <v>0</v>
      </c>
      <c r="P318" s="62">
        <f>VLOOKUP($A318,input!$A:$BH,COLUMN(input!AJ$2),0)</f>
        <v>0</v>
      </c>
      <c r="Q318" s="53">
        <f>VLOOKUP($A318,input!$A:$BH,COLUMN(input!AN$2),0)</f>
        <v>0</v>
      </c>
      <c r="R318" s="49">
        <f>VLOOKUP($A318,input!$A:$BH,COLUMN(input!AR$2),0)</f>
        <v>2.2608789237330003</v>
      </c>
      <c r="S318" s="53">
        <f>VLOOKUP($A318,input!$A:$BH,COLUMN(input!AV$2),0)</f>
        <v>0</v>
      </c>
      <c r="T318" s="53">
        <f>VLOOKUP($A318,input!$A:$BH,COLUMN(input!AZ$2),0)</f>
        <v>0</v>
      </c>
      <c r="U318" s="62">
        <f>VLOOKUP($A318,input!$A:$BH,COLUMN(input!BD$2),0)</f>
        <v>0</v>
      </c>
      <c r="V318" s="53">
        <f t="shared" si="28"/>
        <v>0</v>
      </c>
      <c r="W318" s="49">
        <f t="shared" si="29"/>
        <v>3.3782125454330005</v>
      </c>
      <c r="X318" s="53">
        <f t="shared" si="30"/>
        <v>0</v>
      </c>
      <c r="Y318" s="53">
        <f t="shared" si="31"/>
        <v>0</v>
      </c>
      <c r="Z318" s="62">
        <f t="shared" si="32"/>
        <v>0</v>
      </c>
    </row>
    <row r="319" spans="1:26" x14ac:dyDescent="0.3">
      <c r="A319" s="27" t="s">
        <v>644</v>
      </c>
      <c r="B319" s="27" t="s">
        <v>1142</v>
      </c>
      <c r="C319" s="27" t="s">
        <v>806</v>
      </c>
      <c r="D319" s="30" t="s">
        <v>643</v>
      </c>
      <c r="E319" s="67">
        <f>VLOOKUP(C319,'KI Local Authority Dropdown'!$H$21:$I$31,2,0)</f>
        <v>0.4</v>
      </c>
      <c r="F319" s="49">
        <f t="shared" si="27"/>
        <v>3.3139378571910001</v>
      </c>
      <c r="G319" s="49">
        <f>VLOOKUP($A319,input!$A:$BH,COLUMN(input!C$2),0)</f>
        <v>1.0532850199670001</v>
      </c>
      <c r="H319" s="49">
        <f>VLOOKUP($A319,input!$A:$BH,COLUMN(input!G$2),0)</f>
        <v>2.2606528372240002</v>
      </c>
      <c r="I319" s="49">
        <f>VLOOKUP($A319,input!$A:$BH,COLUMN(input!K$2),0)</f>
        <v>-7.7015858863642421</v>
      </c>
      <c r="J319" s="49">
        <f>H319*'KI Local Authority Dropdown'!$I$6</f>
        <v>2.0911038744322004</v>
      </c>
      <c r="K319" s="31">
        <v>0.5</v>
      </c>
      <c r="L319" s="53">
        <f>VLOOKUP($A319,input!$A:$BH,COLUMN(input!T$2),0)</f>
        <v>0</v>
      </c>
      <c r="M319" s="49">
        <f>VLOOKUP($A319,input!$A:$BH,COLUMN(input!X$2),0)</f>
        <v>1.0532850199670001</v>
      </c>
      <c r="N319" s="53">
        <f>VLOOKUP($A319,input!$A:$BH,COLUMN(input!AB$2),0)</f>
        <v>0</v>
      </c>
      <c r="O319" s="53">
        <f>VLOOKUP($A319,input!$A:$BH,COLUMN(input!AF$2),0)</f>
        <v>0</v>
      </c>
      <c r="P319" s="62">
        <f>VLOOKUP($A319,input!$A:$BH,COLUMN(input!AJ$2),0)</f>
        <v>0</v>
      </c>
      <c r="Q319" s="53">
        <f>VLOOKUP($A319,input!$A:$BH,COLUMN(input!AN$2),0)</f>
        <v>0</v>
      </c>
      <c r="R319" s="49">
        <f>VLOOKUP($A319,input!$A:$BH,COLUMN(input!AR$2),0)</f>
        <v>2.2606528372240002</v>
      </c>
      <c r="S319" s="53">
        <f>VLOOKUP($A319,input!$A:$BH,COLUMN(input!AV$2),0)</f>
        <v>0</v>
      </c>
      <c r="T319" s="53">
        <f>VLOOKUP($A319,input!$A:$BH,COLUMN(input!AZ$2),0)</f>
        <v>0</v>
      </c>
      <c r="U319" s="62">
        <f>VLOOKUP($A319,input!$A:$BH,COLUMN(input!BD$2),0)</f>
        <v>0</v>
      </c>
      <c r="V319" s="53">
        <f t="shared" si="28"/>
        <v>0</v>
      </c>
      <c r="W319" s="49">
        <f t="shared" si="29"/>
        <v>3.3139378571910001</v>
      </c>
      <c r="X319" s="53">
        <f t="shared" si="30"/>
        <v>0</v>
      </c>
      <c r="Y319" s="53">
        <f t="shared" si="31"/>
        <v>0</v>
      </c>
      <c r="Z319" s="62">
        <f t="shared" si="32"/>
        <v>0</v>
      </c>
    </row>
    <row r="320" spans="1:26" x14ac:dyDescent="0.3">
      <c r="A320" s="27" t="s">
        <v>646</v>
      </c>
      <c r="B320" s="27" t="s">
        <v>1143</v>
      </c>
      <c r="C320" s="27" t="s">
        <v>1254</v>
      </c>
      <c r="D320" s="30" t="s">
        <v>645</v>
      </c>
      <c r="E320" s="67">
        <f>VLOOKUP(C320,'KI Local Authority Dropdown'!$H$21:$I$31,2,0)</f>
        <v>0.1</v>
      </c>
      <c r="F320" s="49">
        <f t="shared" si="27"/>
        <v>162.22399896265802</v>
      </c>
      <c r="G320" s="49">
        <f>VLOOKUP($A320,input!$A:$BH,COLUMN(input!C$2),0)</f>
        <v>68.230297971726003</v>
      </c>
      <c r="H320" s="49">
        <f>VLOOKUP($A320,input!$A:$BH,COLUMN(input!G$2),0)</f>
        <v>93.993700990931998</v>
      </c>
      <c r="I320" s="49">
        <f>VLOOKUP($A320,input!$A:$BH,COLUMN(input!K$2),0)</f>
        <v>69.56074500587016</v>
      </c>
      <c r="J320" s="49">
        <f>H320*'KI Local Authority Dropdown'!$I$6</f>
        <v>86.944173416612102</v>
      </c>
      <c r="K320" s="31">
        <v>0</v>
      </c>
      <c r="L320" s="53">
        <f>VLOOKUP($A320,input!$A:$BH,COLUMN(input!T$2),0)</f>
        <v>63.510640075955003</v>
      </c>
      <c r="M320" s="49">
        <f>VLOOKUP($A320,input!$A:$BH,COLUMN(input!X$2),0)</f>
        <v>0</v>
      </c>
      <c r="N320" s="53">
        <f>VLOOKUP($A320,input!$A:$BH,COLUMN(input!AB$2),0)</f>
        <v>4.7196578957709994</v>
      </c>
      <c r="O320" s="53">
        <f>VLOOKUP($A320,input!$A:$BH,COLUMN(input!AF$2),0)</f>
        <v>0</v>
      </c>
      <c r="P320" s="62">
        <f>VLOOKUP($A320,input!$A:$BH,COLUMN(input!AJ$2),0)</f>
        <v>0</v>
      </c>
      <c r="Q320" s="53">
        <f>VLOOKUP($A320,input!$A:$BH,COLUMN(input!AN$2),0)</f>
        <v>88.993871291163003</v>
      </c>
      <c r="R320" s="49">
        <f>VLOOKUP($A320,input!$A:$BH,COLUMN(input!AR$2),0)</f>
        <v>0</v>
      </c>
      <c r="S320" s="53">
        <f>VLOOKUP($A320,input!$A:$BH,COLUMN(input!AV$2),0)</f>
        <v>4.9998296997689993</v>
      </c>
      <c r="T320" s="53">
        <f>VLOOKUP($A320,input!$A:$BH,COLUMN(input!AZ$2),0)</f>
        <v>0</v>
      </c>
      <c r="U320" s="62">
        <f>VLOOKUP($A320,input!$A:$BH,COLUMN(input!BD$2),0)</f>
        <v>0</v>
      </c>
      <c r="V320" s="53">
        <f t="shared" si="28"/>
        <v>152.504511367118</v>
      </c>
      <c r="W320" s="49">
        <f t="shared" si="29"/>
        <v>0</v>
      </c>
      <c r="X320" s="53">
        <f t="shared" si="30"/>
        <v>9.7194875955399986</v>
      </c>
      <c r="Y320" s="53">
        <f t="shared" si="31"/>
        <v>0</v>
      </c>
      <c r="Z320" s="62">
        <f t="shared" si="32"/>
        <v>0</v>
      </c>
    </row>
    <row r="321" spans="1:26" x14ac:dyDescent="0.3">
      <c r="A321" s="27" t="s">
        <v>648</v>
      </c>
      <c r="B321" s="27" t="s">
        <v>1144</v>
      </c>
      <c r="C321" s="27" t="s">
        <v>806</v>
      </c>
      <c r="D321" s="30" t="s">
        <v>647</v>
      </c>
      <c r="E321" s="67">
        <f>VLOOKUP(C321,'KI Local Authority Dropdown'!$H$21:$I$31,2,0)</f>
        <v>0.4</v>
      </c>
      <c r="F321" s="49">
        <f t="shared" si="27"/>
        <v>3.9406330949379997</v>
      </c>
      <c r="G321" s="49">
        <f>VLOOKUP($A321,input!$A:$BH,COLUMN(input!C$2),0)</f>
        <v>1.304078142464</v>
      </c>
      <c r="H321" s="49">
        <f>VLOOKUP($A321,input!$A:$BH,COLUMN(input!G$2),0)</f>
        <v>2.636554952474</v>
      </c>
      <c r="I321" s="49">
        <f>VLOOKUP($A321,input!$A:$BH,COLUMN(input!K$2),0)</f>
        <v>-17.116332418708598</v>
      </c>
      <c r="J321" s="49">
        <f>H321*'KI Local Authority Dropdown'!$I$6</f>
        <v>2.4388133310384501</v>
      </c>
      <c r="K321" s="31">
        <v>0.5</v>
      </c>
      <c r="L321" s="53">
        <f>VLOOKUP($A321,input!$A:$BH,COLUMN(input!T$2),0)</f>
        <v>0</v>
      </c>
      <c r="M321" s="49">
        <f>VLOOKUP($A321,input!$A:$BH,COLUMN(input!X$2),0)</f>
        <v>1.304078142464</v>
      </c>
      <c r="N321" s="53">
        <f>VLOOKUP($A321,input!$A:$BH,COLUMN(input!AB$2),0)</f>
        <v>0</v>
      </c>
      <c r="O321" s="53">
        <f>VLOOKUP($A321,input!$A:$BH,COLUMN(input!AF$2),0)</f>
        <v>0</v>
      </c>
      <c r="P321" s="62">
        <f>VLOOKUP($A321,input!$A:$BH,COLUMN(input!AJ$2),0)</f>
        <v>0</v>
      </c>
      <c r="Q321" s="53">
        <f>VLOOKUP($A321,input!$A:$BH,COLUMN(input!AN$2),0)</f>
        <v>0</v>
      </c>
      <c r="R321" s="49">
        <f>VLOOKUP($A321,input!$A:$BH,COLUMN(input!AR$2),0)</f>
        <v>2.636554952474</v>
      </c>
      <c r="S321" s="53">
        <f>VLOOKUP($A321,input!$A:$BH,COLUMN(input!AV$2),0)</f>
        <v>0</v>
      </c>
      <c r="T321" s="53">
        <f>VLOOKUP($A321,input!$A:$BH,COLUMN(input!AZ$2),0)</f>
        <v>0</v>
      </c>
      <c r="U321" s="62">
        <f>VLOOKUP($A321,input!$A:$BH,COLUMN(input!BD$2),0)</f>
        <v>0</v>
      </c>
      <c r="V321" s="53">
        <f t="shared" si="28"/>
        <v>0</v>
      </c>
      <c r="W321" s="49">
        <f t="shared" si="29"/>
        <v>3.9406330949379997</v>
      </c>
      <c r="X321" s="53">
        <f t="shared" si="30"/>
        <v>0</v>
      </c>
      <c r="Y321" s="53">
        <f t="shared" si="31"/>
        <v>0</v>
      </c>
      <c r="Z321" s="62">
        <f t="shared" si="32"/>
        <v>0</v>
      </c>
    </row>
    <row r="322" spans="1:26" x14ac:dyDescent="0.3">
      <c r="A322" s="27" t="s">
        <v>650</v>
      </c>
      <c r="B322" s="27" t="s">
        <v>1145</v>
      </c>
      <c r="C322" s="27" t="s">
        <v>820</v>
      </c>
      <c r="D322" s="30" t="s">
        <v>649</v>
      </c>
      <c r="E322" s="67">
        <f>VLOOKUP(C322,'KI Local Authority Dropdown'!$H$21:$I$31,2,0)</f>
        <v>0.49</v>
      </c>
      <c r="F322" s="49">
        <f t="shared" si="27"/>
        <v>135.81720705518998</v>
      </c>
      <c r="G322" s="49">
        <f>VLOOKUP($A322,input!$A:$BH,COLUMN(input!C$2),0)</f>
        <v>57.230930348793997</v>
      </c>
      <c r="H322" s="49">
        <f>VLOOKUP($A322,input!$A:$BH,COLUMN(input!G$2),0)</f>
        <v>78.586276706395992</v>
      </c>
      <c r="I322" s="49">
        <f>VLOOKUP($A322,input!$A:$BH,COLUMN(input!K$2),0)</f>
        <v>36.247201159952013</v>
      </c>
      <c r="J322" s="49">
        <f>H322*'KI Local Authority Dropdown'!$I$6</f>
        <v>72.692305953416295</v>
      </c>
      <c r="K322" s="31">
        <v>0</v>
      </c>
      <c r="L322" s="53">
        <f>VLOOKUP($A322,input!$A:$BH,COLUMN(input!T$2),0)</f>
        <v>51.281649407095998</v>
      </c>
      <c r="M322" s="49">
        <f>VLOOKUP($A322,input!$A:$BH,COLUMN(input!X$2),0)</f>
        <v>5.9492809416979995</v>
      </c>
      <c r="N322" s="53">
        <f>VLOOKUP($A322,input!$A:$BH,COLUMN(input!AB$2),0)</f>
        <v>0</v>
      </c>
      <c r="O322" s="53">
        <f>VLOOKUP($A322,input!$A:$BH,COLUMN(input!AF$2),0)</f>
        <v>0</v>
      </c>
      <c r="P322" s="62">
        <f>VLOOKUP($A322,input!$A:$BH,COLUMN(input!AJ$2),0)</f>
        <v>0</v>
      </c>
      <c r="Q322" s="53">
        <f>VLOOKUP($A322,input!$A:$BH,COLUMN(input!AN$2),0)</f>
        <v>67.869046014405001</v>
      </c>
      <c r="R322" s="49">
        <f>VLOOKUP($A322,input!$A:$BH,COLUMN(input!AR$2),0)</f>
        <v>10.717230691991</v>
      </c>
      <c r="S322" s="53">
        <f>VLOOKUP($A322,input!$A:$BH,COLUMN(input!AV$2),0)</f>
        <v>0</v>
      </c>
      <c r="T322" s="53">
        <f>VLOOKUP($A322,input!$A:$BH,COLUMN(input!AZ$2),0)</f>
        <v>0</v>
      </c>
      <c r="U322" s="62">
        <f>VLOOKUP($A322,input!$A:$BH,COLUMN(input!BD$2),0)</f>
        <v>0</v>
      </c>
      <c r="V322" s="53">
        <f t="shared" si="28"/>
        <v>119.150695421501</v>
      </c>
      <c r="W322" s="49">
        <f t="shared" si="29"/>
        <v>16.666511633688998</v>
      </c>
      <c r="X322" s="53">
        <f t="shared" si="30"/>
        <v>0</v>
      </c>
      <c r="Y322" s="53">
        <f t="shared" si="31"/>
        <v>0</v>
      </c>
      <c r="Z322" s="62">
        <f t="shared" si="32"/>
        <v>0</v>
      </c>
    </row>
    <row r="323" spans="1:26" x14ac:dyDescent="0.3">
      <c r="A323" s="27" t="s">
        <v>652</v>
      </c>
      <c r="B323" s="27" t="s">
        <v>1146</v>
      </c>
      <c r="C323" s="27" t="s">
        <v>1254</v>
      </c>
      <c r="D323" s="30" t="s">
        <v>651</v>
      </c>
      <c r="E323" s="67">
        <f>VLOOKUP(C323,'KI Local Authority Dropdown'!$H$21:$I$31,2,0)</f>
        <v>0.1</v>
      </c>
      <c r="F323" s="49">
        <f t="shared" si="27"/>
        <v>172.43563348264598</v>
      </c>
      <c r="G323" s="49">
        <f>VLOOKUP($A323,input!$A:$BH,COLUMN(input!C$2),0)</f>
        <v>67.078248193986994</v>
      </c>
      <c r="H323" s="49">
        <f>VLOOKUP($A323,input!$A:$BH,COLUMN(input!G$2),0)</f>
        <v>105.357385288659</v>
      </c>
      <c r="I323" s="49">
        <f>VLOOKUP($A323,input!$A:$BH,COLUMN(input!K$2),0)</f>
        <v>59.406005118433058</v>
      </c>
      <c r="J323" s="49">
        <f>H323*'KI Local Authority Dropdown'!$I$6</f>
        <v>97.455581392009577</v>
      </c>
      <c r="K323" s="31">
        <v>0</v>
      </c>
      <c r="L323" s="53">
        <f>VLOOKUP($A323,input!$A:$BH,COLUMN(input!T$2),0)</f>
        <v>59.991179179863998</v>
      </c>
      <c r="M323" s="49">
        <f>VLOOKUP($A323,input!$A:$BH,COLUMN(input!X$2),0)</f>
        <v>0</v>
      </c>
      <c r="N323" s="53">
        <f>VLOOKUP($A323,input!$A:$BH,COLUMN(input!AB$2),0)</f>
        <v>7.0870690141230002</v>
      </c>
      <c r="O323" s="53">
        <f>VLOOKUP($A323,input!$A:$BH,COLUMN(input!AF$2),0)</f>
        <v>0</v>
      </c>
      <c r="P323" s="62">
        <f>VLOOKUP($A323,input!$A:$BH,COLUMN(input!AJ$2),0)</f>
        <v>0</v>
      </c>
      <c r="Q323" s="53">
        <f>VLOOKUP($A323,input!$A:$BH,COLUMN(input!AN$2),0)</f>
        <v>94.675112409750994</v>
      </c>
      <c r="R323" s="49">
        <f>VLOOKUP($A323,input!$A:$BH,COLUMN(input!AR$2),0)</f>
        <v>0</v>
      </c>
      <c r="S323" s="53">
        <f>VLOOKUP($A323,input!$A:$BH,COLUMN(input!AV$2),0)</f>
        <v>10.682272878908002</v>
      </c>
      <c r="T323" s="53">
        <f>VLOOKUP($A323,input!$A:$BH,COLUMN(input!AZ$2),0)</f>
        <v>0</v>
      </c>
      <c r="U323" s="62">
        <f>VLOOKUP($A323,input!$A:$BH,COLUMN(input!BD$2),0)</f>
        <v>0</v>
      </c>
      <c r="V323" s="53">
        <f t="shared" si="28"/>
        <v>154.66629158961499</v>
      </c>
      <c r="W323" s="49">
        <f t="shared" si="29"/>
        <v>0</v>
      </c>
      <c r="X323" s="53">
        <f t="shared" si="30"/>
        <v>17.769341893031001</v>
      </c>
      <c r="Y323" s="53">
        <f t="shared" si="31"/>
        <v>0</v>
      </c>
      <c r="Z323" s="62">
        <f t="shared" si="32"/>
        <v>0</v>
      </c>
    </row>
    <row r="324" spans="1:26" x14ac:dyDescent="0.3">
      <c r="A324" s="27" t="s">
        <v>654</v>
      </c>
      <c r="B324" s="27" t="s">
        <v>1147</v>
      </c>
      <c r="C324" s="27" t="s">
        <v>806</v>
      </c>
      <c r="D324" s="30" t="s">
        <v>653</v>
      </c>
      <c r="E324" s="67">
        <f>VLOOKUP(C324,'KI Local Authority Dropdown'!$H$21:$I$31,2,0)</f>
        <v>0.4</v>
      </c>
      <c r="F324" s="49">
        <f t="shared" si="27"/>
        <v>1.7921755070059997</v>
      </c>
      <c r="G324" s="49">
        <f>VLOOKUP($A324,input!$A:$BH,COLUMN(input!C$2),0)</f>
        <v>0.35681650655899999</v>
      </c>
      <c r="H324" s="49">
        <f>VLOOKUP($A324,input!$A:$BH,COLUMN(input!G$2),0)</f>
        <v>1.4353590004469998</v>
      </c>
      <c r="I324" s="49">
        <f>VLOOKUP($A324,input!$A:$BH,COLUMN(input!K$2),0)</f>
        <v>-12.288945518532008</v>
      </c>
      <c r="J324" s="49">
        <f>H324*'KI Local Authority Dropdown'!$I$6</f>
        <v>1.327707075413475</v>
      </c>
      <c r="K324" s="31">
        <v>0.5</v>
      </c>
      <c r="L324" s="53">
        <f>VLOOKUP($A324,input!$A:$BH,COLUMN(input!T$2),0)</f>
        <v>0</v>
      </c>
      <c r="M324" s="49">
        <f>VLOOKUP($A324,input!$A:$BH,COLUMN(input!X$2),0)</f>
        <v>0.35681650655899999</v>
      </c>
      <c r="N324" s="53">
        <f>VLOOKUP($A324,input!$A:$BH,COLUMN(input!AB$2),0)</f>
        <v>0</v>
      </c>
      <c r="O324" s="53">
        <f>VLOOKUP($A324,input!$A:$BH,COLUMN(input!AF$2),0)</f>
        <v>0</v>
      </c>
      <c r="P324" s="62">
        <f>VLOOKUP($A324,input!$A:$BH,COLUMN(input!AJ$2),0)</f>
        <v>0</v>
      </c>
      <c r="Q324" s="53">
        <f>VLOOKUP($A324,input!$A:$BH,COLUMN(input!AN$2),0)</f>
        <v>0</v>
      </c>
      <c r="R324" s="49">
        <f>VLOOKUP($A324,input!$A:$BH,COLUMN(input!AR$2),0)</f>
        <v>1.4353590004469998</v>
      </c>
      <c r="S324" s="53">
        <f>VLOOKUP($A324,input!$A:$BH,COLUMN(input!AV$2),0)</f>
        <v>0</v>
      </c>
      <c r="T324" s="53">
        <f>VLOOKUP($A324,input!$A:$BH,COLUMN(input!AZ$2),0)</f>
        <v>0</v>
      </c>
      <c r="U324" s="62">
        <f>VLOOKUP($A324,input!$A:$BH,COLUMN(input!BD$2),0)</f>
        <v>0</v>
      </c>
      <c r="V324" s="53">
        <f t="shared" si="28"/>
        <v>0</v>
      </c>
      <c r="W324" s="49">
        <f t="shared" si="29"/>
        <v>1.7921755070059997</v>
      </c>
      <c r="X324" s="53">
        <f t="shared" si="30"/>
        <v>0</v>
      </c>
      <c r="Y324" s="53">
        <f t="shared" si="31"/>
        <v>0</v>
      </c>
      <c r="Z324" s="62">
        <f t="shared" si="32"/>
        <v>0</v>
      </c>
    </row>
    <row r="325" spans="1:26" x14ac:dyDescent="0.3">
      <c r="A325" s="27" t="s">
        <v>656</v>
      </c>
      <c r="B325" s="27" t="s">
        <v>1148</v>
      </c>
      <c r="C325" s="27" t="s">
        <v>1249</v>
      </c>
      <c r="D325" s="30" t="s">
        <v>655</v>
      </c>
      <c r="E325" s="67">
        <f>VLOOKUP(C325,'KI Local Authority Dropdown'!$H$21:$I$31,2,0)</f>
        <v>0.3</v>
      </c>
      <c r="F325" s="49">
        <f t="shared" si="27"/>
        <v>58.079235884078003</v>
      </c>
      <c r="G325" s="49">
        <f>VLOOKUP($A325,input!$A:$BH,COLUMN(input!C$2),0)</f>
        <v>24.750720197903</v>
      </c>
      <c r="H325" s="49">
        <f>VLOOKUP($A325,input!$A:$BH,COLUMN(input!G$2),0)</f>
        <v>33.328515686175002</v>
      </c>
      <c r="I325" s="49">
        <f>VLOOKUP($A325,input!$A:$BH,COLUMN(input!K$2),0)</f>
        <v>17.621568670421102</v>
      </c>
      <c r="J325" s="49">
        <f>H325*'KI Local Authority Dropdown'!$I$6</f>
        <v>30.828877009711878</v>
      </c>
      <c r="K325" s="31">
        <v>0</v>
      </c>
      <c r="L325" s="53">
        <f>VLOOKUP($A325,input!$A:$BH,COLUMN(input!T$2),0)</f>
        <v>21.817345662836001</v>
      </c>
      <c r="M325" s="49">
        <f>VLOOKUP($A325,input!$A:$BH,COLUMN(input!X$2),0)</f>
        <v>2.9333745350669997</v>
      </c>
      <c r="N325" s="53">
        <f>VLOOKUP($A325,input!$A:$BH,COLUMN(input!AB$2),0)</f>
        <v>0</v>
      </c>
      <c r="O325" s="53">
        <f>VLOOKUP($A325,input!$A:$BH,COLUMN(input!AF$2),0)</f>
        <v>0</v>
      </c>
      <c r="P325" s="62">
        <f>VLOOKUP($A325,input!$A:$BH,COLUMN(input!AJ$2),0)</f>
        <v>0</v>
      </c>
      <c r="Q325" s="53">
        <f>VLOOKUP($A325,input!$A:$BH,COLUMN(input!AN$2),0)</f>
        <v>26.708955155485999</v>
      </c>
      <c r="R325" s="49">
        <f>VLOOKUP($A325,input!$A:$BH,COLUMN(input!AR$2),0)</f>
        <v>6.6195605306890002</v>
      </c>
      <c r="S325" s="53">
        <f>VLOOKUP($A325,input!$A:$BH,COLUMN(input!AV$2),0)</f>
        <v>0</v>
      </c>
      <c r="T325" s="53">
        <f>VLOOKUP($A325,input!$A:$BH,COLUMN(input!AZ$2),0)</f>
        <v>0</v>
      </c>
      <c r="U325" s="62">
        <f>VLOOKUP($A325,input!$A:$BH,COLUMN(input!BD$2),0)</f>
        <v>0</v>
      </c>
      <c r="V325" s="53">
        <f t="shared" si="28"/>
        <v>48.526300818321999</v>
      </c>
      <c r="W325" s="49">
        <f t="shared" si="29"/>
        <v>9.5529350657559995</v>
      </c>
      <c r="X325" s="53">
        <f t="shared" si="30"/>
        <v>0</v>
      </c>
      <c r="Y325" s="53">
        <f t="shared" si="31"/>
        <v>0</v>
      </c>
      <c r="Z325" s="62">
        <f t="shared" si="32"/>
        <v>0</v>
      </c>
    </row>
    <row r="326" spans="1:26" x14ac:dyDescent="0.3">
      <c r="A326" s="27" t="s">
        <v>658</v>
      </c>
      <c r="B326" s="27" t="s">
        <v>1149</v>
      </c>
      <c r="C326" s="27" t="s">
        <v>806</v>
      </c>
      <c r="D326" s="30" t="s">
        <v>657</v>
      </c>
      <c r="E326" s="67">
        <f>VLOOKUP(C326,'KI Local Authority Dropdown'!$H$21:$I$31,2,0)</f>
        <v>0.4</v>
      </c>
      <c r="F326" s="49">
        <f t="shared" si="27"/>
        <v>6.0123709303530006</v>
      </c>
      <c r="G326" s="49">
        <f>VLOOKUP($A326,input!$A:$BH,COLUMN(input!C$2),0)</f>
        <v>2.085950642861</v>
      </c>
      <c r="H326" s="49">
        <f>VLOOKUP($A326,input!$A:$BH,COLUMN(input!G$2),0)</f>
        <v>3.9264202874920002</v>
      </c>
      <c r="I326" s="49">
        <f>VLOOKUP($A326,input!$A:$BH,COLUMN(input!K$2),0)</f>
        <v>-11.614534458068208</v>
      </c>
      <c r="J326" s="49">
        <f>H326*'KI Local Authority Dropdown'!$I$6</f>
        <v>3.6319387659301006</v>
      </c>
      <c r="K326" s="31">
        <v>0.5</v>
      </c>
      <c r="L326" s="53">
        <f>VLOOKUP($A326,input!$A:$BH,COLUMN(input!T$2),0)</f>
        <v>0</v>
      </c>
      <c r="M326" s="49">
        <f>VLOOKUP($A326,input!$A:$BH,COLUMN(input!X$2),0)</f>
        <v>2.085950642861</v>
      </c>
      <c r="N326" s="53">
        <f>VLOOKUP($A326,input!$A:$BH,COLUMN(input!AB$2),0)</f>
        <v>0</v>
      </c>
      <c r="O326" s="53">
        <f>VLOOKUP($A326,input!$A:$BH,COLUMN(input!AF$2),0)</f>
        <v>0</v>
      </c>
      <c r="P326" s="62">
        <f>VLOOKUP($A326,input!$A:$BH,COLUMN(input!AJ$2),0)</f>
        <v>0</v>
      </c>
      <c r="Q326" s="53">
        <f>VLOOKUP($A326,input!$A:$BH,COLUMN(input!AN$2),0)</f>
        <v>0</v>
      </c>
      <c r="R326" s="49">
        <f>VLOOKUP($A326,input!$A:$BH,COLUMN(input!AR$2),0)</f>
        <v>3.9264202874920002</v>
      </c>
      <c r="S326" s="53">
        <f>VLOOKUP($A326,input!$A:$BH,COLUMN(input!AV$2),0)</f>
        <v>0</v>
      </c>
      <c r="T326" s="53">
        <f>VLOOKUP($A326,input!$A:$BH,COLUMN(input!AZ$2),0)</f>
        <v>0</v>
      </c>
      <c r="U326" s="62">
        <f>VLOOKUP($A326,input!$A:$BH,COLUMN(input!BD$2),0)</f>
        <v>0</v>
      </c>
      <c r="V326" s="53">
        <f t="shared" si="28"/>
        <v>0</v>
      </c>
      <c r="W326" s="49">
        <f t="shared" si="29"/>
        <v>6.0123709303530006</v>
      </c>
      <c r="X326" s="53">
        <f t="shared" si="30"/>
        <v>0</v>
      </c>
      <c r="Y326" s="53">
        <f t="shared" si="31"/>
        <v>0</v>
      </c>
      <c r="Z326" s="62">
        <f t="shared" si="32"/>
        <v>0</v>
      </c>
    </row>
    <row r="327" spans="1:26" x14ac:dyDescent="0.3">
      <c r="A327" s="27" t="s">
        <v>660</v>
      </c>
      <c r="B327" s="27" t="s">
        <v>1150</v>
      </c>
      <c r="C327" s="27" t="s">
        <v>1250</v>
      </c>
      <c r="D327" s="30" t="s">
        <v>659</v>
      </c>
      <c r="E327" s="67">
        <f>VLOOKUP(C327,'KI Local Authority Dropdown'!$H$21:$I$31,2,0)</f>
        <v>0.49</v>
      </c>
      <c r="F327" s="49">
        <f t="shared" si="27"/>
        <v>50.374789124952002</v>
      </c>
      <c r="G327" s="49">
        <f>VLOOKUP($A327,input!$A:$BH,COLUMN(input!C$2),0)</f>
        <v>20.823024517092001</v>
      </c>
      <c r="H327" s="49">
        <f>VLOOKUP($A327,input!$A:$BH,COLUMN(input!G$2),0)</f>
        <v>29.551764607859997</v>
      </c>
      <c r="I327" s="49">
        <f>VLOOKUP($A327,input!$A:$BH,COLUMN(input!K$2),0)</f>
        <v>-22.226958309177782</v>
      </c>
      <c r="J327" s="49">
        <f>H327*'KI Local Authority Dropdown'!$I$6</f>
        <v>27.3353822622705</v>
      </c>
      <c r="K327" s="31">
        <v>0.42926799999999998</v>
      </c>
      <c r="L327" s="53">
        <f>VLOOKUP($A327,input!$A:$BH,COLUMN(input!T$2),0)</f>
        <v>17.948561385579001</v>
      </c>
      <c r="M327" s="49">
        <f>VLOOKUP($A327,input!$A:$BH,COLUMN(input!X$2),0)</f>
        <v>2.874463131513</v>
      </c>
      <c r="N327" s="53">
        <f>VLOOKUP($A327,input!$A:$BH,COLUMN(input!AB$2),0)</f>
        <v>0</v>
      </c>
      <c r="O327" s="53">
        <f>VLOOKUP($A327,input!$A:$BH,COLUMN(input!AF$2),0)</f>
        <v>0</v>
      </c>
      <c r="P327" s="62">
        <f>VLOOKUP($A327,input!$A:$BH,COLUMN(input!AJ$2),0)</f>
        <v>0</v>
      </c>
      <c r="Q327" s="53">
        <f>VLOOKUP($A327,input!$A:$BH,COLUMN(input!AN$2),0)</f>
        <v>23.519436252473</v>
      </c>
      <c r="R327" s="49">
        <f>VLOOKUP($A327,input!$A:$BH,COLUMN(input!AR$2),0)</f>
        <v>6.0323283553870004</v>
      </c>
      <c r="S327" s="53">
        <f>VLOOKUP($A327,input!$A:$BH,COLUMN(input!AV$2),0)</f>
        <v>0</v>
      </c>
      <c r="T327" s="53">
        <f>VLOOKUP($A327,input!$A:$BH,COLUMN(input!AZ$2),0)</f>
        <v>0</v>
      </c>
      <c r="U327" s="62">
        <f>VLOOKUP($A327,input!$A:$BH,COLUMN(input!BD$2),0)</f>
        <v>0</v>
      </c>
      <c r="V327" s="53">
        <f t="shared" si="28"/>
        <v>41.467997638051997</v>
      </c>
      <c r="W327" s="49">
        <f t="shared" si="29"/>
        <v>8.9067914869000013</v>
      </c>
      <c r="X327" s="53">
        <f t="shared" si="30"/>
        <v>0</v>
      </c>
      <c r="Y327" s="53">
        <f t="shared" si="31"/>
        <v>0</v>
      </c>
      <c r="Z327" s="62">
        <f t="shared" si="32"/>
        <v>0</v>
      </c>
    </row>
    <row r="328" spans="1:26" x14ac:dyDescent="0.3">
      <c r="A328" s="27" t="s">
        <v>662</v>
      </c>
      <c r="B328" s="27" t="s">
        <v>1151</v>
      </c>
      <c r="C328" s="27" t="s">
        <v>820</v>
      </c>
      <c r="D328" s="30" t="s">
        <v>661</v>
      </c>
      <c r="E328" s="67">
        <f>VLOOKUP(C328,'KI Local Authority Dropdown'!$H$21:$I$31,2,0)</f>
        <v>0.49</v>
      </c>
      <c r="F328" s="49">
        <f t="shared" ref="F328:F389" si="33">G328+H328</f>
        <v>86.016048957608007</v>
      </c>
      <c r="G328" s="49">
        <f>VLOOKUP($A328,input!$A:$BH,COLUMN(input!C$2),0)</f>
        <v>34.492916026683005</v>
      </c>
      <c r="H328" s="49">
        <f>VLOOKUP($A328,input!$A:$BH,COLUMN(input!G$2),0)</f>
        <v>51.523132930925001</v>
      </c>
      <c r="I328" s="49">
        <f>VLOOKUP($A328,input!$A:$BH,COLUMN(input!K$2),0)</f>
        <v>24.042532105656445</v>
      </c>
      <c r="J328" s="49">
        <f>H328*'KI Local Authority Dropdown'!$I$6</f>
        <v>47.65889796110563</v>
      </c>
      <c r="K328" s="31">
        <v>0</v>
      </c>
      <c r="L328" s="53">
        <f>VLOOKUP($A328,input!$A:$BH,COLUMN(input!T$2),0)</f>
        <v>30.675186393596999</v>
      </c>
      <c r="M328" s="49">
        <f>VLOOKUP($A328,input!$A:$BH,COLUMN(input!X$2),0)</f>
        <v>3.817729633086</v>
      </c>
      <c r="N328" s="53">
        <f>VLOOKUP($A328,input!$A:$BH,COLUMN(input!AB$2),0)</f>
        <v>0</v>
      </c>
      <c r="O328" s="53">
        <f>VLOOKUP($A328,input!$A:$BH,COLUMN(input!AF$2),0)</f>
        <v>0</v>
      </c>
      <c r="P328" s="62">
        <f>VLOOKUP($A328,input!$A:$BH,COLUMN(input!AJ$2),0)</f>
        <v>0</v>
      </c>
      <c r="Q328" s="53">
        <f>VLOOKUP($A328,input!$A:$BH,COLUMN(input!AN$2),0)</f>
        <v>44.000717531212004</v>
      </c>
      <c r="R328" s="49">
        <f>VLOOKUP($A328,input!$A:$BH,COLUMN(input!AR$2),0)</f>
        <v>7.5224153997130001</v>
      </c>
      <c r="S328" s="53">
        <f>VLOOKUP($A328,input!$A:$BH,COLUMN(input!AV$2),0)</f>
        <v>0</v>
      </c>
      <c r="T328" s="53">
        <f>VLOOKUP($A328,input!$A:$BH,COLUMN(input!AZ$2),0)</f>
        <v>0</v>
      </c>
      <c r="U328" s="62">
        <f>VLOOKUP($A328,input!$A:$BH,COLUMN(input!BD$2),0)</f>
        <v>0</v>
      </c>
      <c r="V328" s="53">
        <f t="shared" ref="V328:V389" si="34">L328+Q328</f>
        <v>74.675903924809006</v>
      </c>
      <c r="W328" s="49">
        <f t="shared" ref="W328:W389" si="35">M328+R328</f>
        <v>11.340145032799001</v>
      </c>
      <c r="X328" s="53">
        <f t="shared" ref="X328:X389" si="36">N328+S328</f>
        <v>0</v>
      </c>
      <c r="Y328" s="53">
        <f t="shared" ref="Y328:Y389" si="37">O328+T328</f>
        <v>0</v>
      </c>
      <c r="Z328" s="62">
        <f t="shared" ref="Z328:Z389" si="38">P328+U328</f>
        <v>0</v>
      </c>
    </row>
    <row r="329" spans="1:26" x14ac:dyDescent="0.3">
      <c r="A329" s="27" t="s">
        <v>664</v>
      </c>
      <c r="B329" s="27" t="s">
        <v>1152</v>
      </c>
      <c r="C329" s="27" t="s">
        <v>806</v>
      </c>
      <c r="D329" s="30" t="s">
        <v>663</v>
      </c>
      <c r="E329" s="67">
        <f>VLOOKUP(C329,'KI Local Authority Dropdown'!$H$21:$I$31,2,0)</f>
        <v>0.4</v>
      </c>
      <c r="F329" s="49">
        <f t="shared" si="33"/>
        <v>3.3497651586780002</v>
      </c>
      <c r="G329" s="49">
        <f>VLOOKUP($A329,input!$A:$BH,COLUMN(input!C$2),0)</f>
        <v>1.2096032946099999</v>
      </c>
      <c r="H329" s="49">
        <f>VLOOKUP($A329,input!$A:$BH,COLUMN(input!G$2),0)</f>
        <v>2.1401618640680002</v>
      </c>
      <c r="I329" s="49">
        <f>VLOOKUP($A329,input!$A:$BH,COLUMN(input!K$2),0)</f>
        <v>-10.639952173819834</v>
      </c>
      <c r="J329" s="49">
        <f>H329*'KI Local Authority Dropdown'!$I$6</f>
        <v>1.9796497242629003</v>
      </c>
      <c r="K329" s="31">
        <v>0.5</v>
      </c>
      <c r="L329" s="53">
        <f>VLOOKUP($A329,input!$A:$BH,COLUMN(input!T$2),0)</f>
        <v>0</v>
      </c>
      <c r="M329" s="49">
        <f>VLOOKUP($A329,input!$A:$BH,COLUMN(input!X$2),0)</f>
        <v>1.2096032946099999</v>
      </c>
      <c r="N329" s="53">
        <f>VLOOKUP($A329,input!$A:$BH,COLUMN(input!AB$2),0)</f>
        <v>0</v>
      </c>
      <c r="O329" s="53">
        <f>VLOOKUP($A329,input!$A:$BH,COLUMN(input!AF$2),0)</f>
        <v>0</v>
      </c>
      <c r="P329" s="62">
        <f>VLOOKUP($A329,input!$A:$BH,COLUMN(input!AJ$2),0)</f>
        <v>0</v>
      </c>
      <c r="Q329" s="53">
        <f>VLOOKUP($A329,input!$A:$BH,COLUMN(input!AN$2),0)</f>
        <v>0</v>
      </c>
      <c r="R329" s="49">
        <f>VLOOKUP($A329,input!$A:$BH,COLUMN(input!AR$2),0)</f>
        <v>2.1401618640680002</v>
      </c>
      <c r="S329" s="53">
        <f>VLOOKUP($A329,input!$A:$BH,COLUMN(input!AV$2),0)</f>
        <v>0</v>
      </c>
      <c r="T329" s="53">
        <f>VLOOKUP($A329,input!$A:$BH,COLUMN(input!AZ$2),0)</f>
        <v>0</v>
      </c>
      <c r="U329" s="62">
        <f>VLOOKUP($A329,input!$A:$BH,COLUMN(input!BD$2),0)</f>
        <v>0</v>
      </c>
      <c r="V329" s="53">
        <f t="shared" si="34"/>
        <v>0</v>
      </c>
      <c r="W329" s="49">
        <f t="shared" si="35"/>
        <v>3.3497651586780002</v>
      </c>
      <c r="X329" s="53">
        <f t="shared" si="36"/>
        <v>0</v>
      </c>
      <c r="Y329" s="53">
        <f t="shared" si="37"/>
        <v>0</v>
      </c>
      <c r="Z329" s="62">
        <f t="shared" si="38"/>
        <v>0</v>
      </c>
    </row>
    <row r="330" spans="1:26" x14ac:dyDescent="0.3">
      <c r="A330" s="27" t="s">
        <v>666</v>
      </c>
      <c r="B330" s="27" t="s">
        <v>1153</v>
      </c>
      <c r="C330" s="27" t="s">
        <v>806</v>
      </c>
      <c r="D330" s="30" t="s">
        <v>665</v>
      </c>
      <c r="E330" s="67">
        <f>VLOOKUP(C330,'KI Local Authority Dropdown'!$H$21:$I$31,2,0)</f>
        <v>0.4</v>
      </c>
      <c r="F330" s="49">
        <f t="shared" si="33"/>
        <v>1.8641555601419999</v>
      </c>
      <c r="G330" s="49">
        <f>VLOOKUP($A330,input!$A:$BH,COLUMN(input!C$2),0)</f>
        <v>0.52875613493899998</v>
      </c>
      <c r="H330" s="49">
        <f>VLOOKUP($A330,input!$A:$BH,COLUMN(input!G$2),0)</f>
        <v>1.3353994252029999</v>
      </c>
      <c r="I330" s="49">
        <f>VLOOKUP($A330,input!$A:$BH,COLUMN(input!K$2),0)</f>
        <v>-7.1012001093979</v>
      </c>
      <c r="J330" s="49">
        <f>H330*'KI Local Authority Dropdown'!$I$6</f>
        <v>1.235244468312775</v>
      </c>
      <c r="K330" s="31">
        <v>0.5</v>
      </c>
      <c r="L330" s="53">
        <f>VLOOKUP($A330,input!$A:$BH,COLUMN(input!T$2),0)</f>
        <v>0</v>
      </c>
      <c r="M330" s="49">
        <f>VLOOKUP($A330,input!$A:$BH,COLUMN(input!X$2),0)</f>
        <v>0.52875613493899998</v>
      </c>
      <c r="N330" s="53">
        <f>VLOOKUP($A330,input!$A:$BH,COLUMN(input!AB$2),0)</f>
        <v>0</v>
      </c>
      <c r="O330" s="53">
        <f>VLOOKUP($A330,input!$A:$BH,COLUMN(input!AF$2),0)</f>
        <v>0</v>
      </c>
      <c r="P330" s="62">
        <f>VLOOKUP($A330,input!$A:$BH,COLUMN(input!AJ$2),0)</f>
        <v>0</v>
      </c>
      <c r="Q330" s="53">
        <f>VLOOKUP($A330,input!$A:$BH,COLUMN(input!AN$2),0)</f>
        <v>0</v>
      </c>
      <c r="R330" s="49">
        <f>VLOOKUP($A330,input!$A:$BH,COLUMN(input!AR$2),0)</f>
        <v>1.3353994252029999</v>
      </c>
      <c r="S330" s="53">
        <f>VLOOKUP($A330,input!$A:$BH,COLUMN(input!AV$2),0)</f>
        <v>0</v>
      </c>
      <c r="T330" s="53">
        <f>VLOOKUP($A330,input!$A:$BH,COLUMN(input!AZ$2),0)</f>
        <v>0</v>
      </c>
      <c r="U330" s="62">
        <f>VLOOKUP($A330,input!$A:$BH,COLUMN(input!BD$2),0)</f>
        <v>0</v>
      </c>
      <c r="V330" s="53">
        <f t="shared" si="34"/>
        <v>0</v>
      </c>
      <c r="W330" s="49">
        <f t="shared" si="35"/>
        <v>1.8641555601419999</v>
      </c>
      <c r="X330" s="53">
        <f t="shared" si="36"/>
        <v>0</v>
      </c>
      <c r="Y330" s="53">
        <f t="shared" si="37"/>
        <v>0</v>
      </c>
      <c r="Z330" s="62">
        <f t="shared" si="38"/>
        <v>0</v>
      </c>
    </row>
    <row r="331" spans="1:26" x14ac:dyDescent="0.3">
      <c r="A331" s="27" t="s">
        <v>668</v>
      </c>
      <c r="B331" s="27" t="s">
        <v>1154</v>
      </c>
      <c r="C331" s="27" t="s">
        <v>806</v>
      </c>
      <c r="D331" s="30" t="s">
        <v>667</v>
      </c>
      <c r="E331" s="67">
        <f>VLOOKUP(C331,'KI Local Authority Dropdown'!$H$21:$I$31,2,0)</f>
        <v>0.4</v>
      </c>
      <c r="F331" s="49">
        <f t="shared" si="33"/>
        <v>3.7135712097130003</v>
      </c>
      <c r="G331" s="49">
        <f>VLOOKUP($A331,input!$A:$BH,COLUMN(input!C$2),0)</f>
        <v>1.2351367103399999</v>
      </c>
      <c r="H331" s="49">
        <f>VLOOKUP($A331,input!$A:$BH,COLUMN(input!G$2),0)</f>
        <v>2.4784344993730003</v>
      </c>
      <c r="I331" s="49">
        <f>VLOOKUP($A331,input!$A:$BH,COLUMN(input!K$2),0)</f>
        <v>-13.843420664090415</v>
      </c>
      <c r="J331" s="49">
        <f>H331*'KI Local Authority Dropdown'!$I$6</f>
        <v>2.2925519119200253</v>
      </c>
      <c r="K331" s="31">
        <v>0.5</v>
      </c>
      <c r="L331" s="53">
        <f>VLOOKUP($A331,input!$A:$BH,COLUMN(input!T$2),0)</f>
        <v>0</v>
      </c>
      <c r="M331" s="49">
        <f>VLOOKUP($A331,input!$A:$BH,COLUMN(input!X$2),0)</f>
        <v>1.2351367103399999</v>
      </c>
      <c r="N331" s="53">
        <f>VLOOKUP($A331,input!$A:$BH,COLUMN(input!AB$2),0)</f>
        <v>0</v>
      </c>
      <c r="O331" s="53">
        <f>VLOOKUP($A331,input!$A:$BH,COLUMN(input!AF$2),0)</f>
        <v>0</v>
      </c>
      <c r="P331" s="62">
        <f>VLOOKUP($A331,input!$A:$BH,COLUMN(input!AJ$2),0)</f>
        <v>0</v>
      </c>
      <c r="Q331" s="53">
        <f>VLOOKUP($A331,input!$A:$BH,COLUMN(input!AN$2),0)</f>
        <v>0</v>
      </c>
      <c r="R331" s="49">
        <f>VLOOKUP($A331,input!$A:$BH,COLUMN(input!AR$2),0)</f>
        <v>2.4784344993730003</v>
      </c>
      <c r="S331" s="53">
        <f>VLOOKUP($A331,input!$A:$BH,COLUMN(input!AV$2),0)</f>
        <v>0</v>
      </c>
      <c r="T331" s="53">
        <f>VLOOKUP($A331,input!$A:$BH,COLUMN(input!AZ$2),0)</f>
        <v>0</v>
      </c>
      <c r="U331" s="62">
        <f>VLOOKUP($A331,input!$A:$BH,COLUMN(input!BD$2),0)</f>
        <v>0</v>
      </c>
      <c r="V331" s="53">
        <f t="shared" si="34"/>
        <v>0</v>
      </c>
      <c r="W331" s="49">
        <f t="shared" si="35"/>
        <v>3.7135712097130003</v>
      </c>
      <c r="X331" s="53">
        <f t="shared" si="36"/>
        <v>0</v>
      </c>
      <c r="Y331" s="53">
        <f t="shared" si="37"/>
        <v>0</v>
      </c>
      <c r="Z331" s="62">
        <f t="shared" si="38"/>
        <v>0</v>
      </c>
    </row>
    <row r="332" spans="1:26" x14ac:dyDescent="0.3">
      <c r="A332" s="27" t="s">
        <v>670</v>
      </c>
      <c r="B332" s="27" t="s">
        <v>1155</v>
      </c>
      <c r="C332" s="27" t="s">
        <v>806</v>
      </c>
      <c r="D332" s="30" t="s">
        <v>669</v>
      </c>
      <c r="E332" s="67">
        <f>VLOOKUP(C332,'KI Local Authority Dropdown'!$H$21:$I$31,2,0)</f>
        <v>0.4</v>
      </c>
      <c r="F332" s="49">
        <f t="shared" si="33"/>
        <v>4.7073502302910004</v>
      </c>
      <c r="G332" s="49">
        <f>VLOOKUP($A332,input!$A:$BH,COLUMN(input!C$2),0)</f>
        <v>1.6014057353840001</v>
      </c>
      <c r="H332" s="49">
        <f>VLOOKUP($A332,input!$A:$BH,COLUMN(input!G$2),0)</f>
        <v>3.1059444949070003</v>
      </c>
      <c r="I332" s="49">
        <f>VLOOKUP($A332,input!$A:$BH,COLUMN(input!K$2),0)</f>
        <v>-9.4387764520198409</v>
      </c>
      <c r="J332" s="49">
        <f>H332*'KI Local Authority Dropdown'!$I$6</f>
        <v>2.8729986577889752</v>
      </c>
      <c r="K332" s="31">
        <v>0.5</v>
      </c>
      <c r="L332" s="53">
        <f>VLOOKUP($A332,input!$A:$BH,COLUMN(input!T$2),0)</f>
        <v>0</v>
      </c>
      <c r="M332" s="49">
        <f>VLOOKUP($A332,input!$A:$BH,COLUMN(input!X$2),0)</f>
        <v>1.6014057353840001</v>
      </c>
      <c r="N332" s="53">
        <f>VLOOKUP($A332,input!$A:$BH,COLUMN(input!AB$2),0)</f>
        <v>0</v>
      </c>
      <c r="O332" s="53">
        <f>VLOOKUP($A332,input!$A:$BH,COLUMN(input!AF$2),0)</f>
        <v>0</v>
      </c>
      <c r="P332" s="62">
        <f>VLOOKUP($A332,input!$A:$BH,COLUMN(input!AJ$2),0)</f>
        <v>0</v>
      </c>
      <c r="Q332" s="53">
        <f>VLOOKUP($A332,input!$A:$BH,COLUMN(input!AN$2),0)</f>
        <v>0</v>
      </c>
      <c r="R332" s="49">
        <f>VLOOKUP($A332,input!$A:$BH,COLUMN(input!AR$2),0)</f>
        <v>3.1059444949070003</v>
      </c>
      <c r="S332" s="53">
        <f>VLOOKUP($A332,input!$A:$BH,COLUMN(input!AV$2),0)</f>
        <v>0</v>
      </c>
      <c r="T332" s="53">
        <f>VLOOKUP($A332,input!$A:$BH,COLUMN(input!AZ$2),0)</f>
        <v>0</v>
      </c>
      <c r="U332" s="62">
        <f>VLOOKUP($A332,input!$A:$BH,COLUMN(input!BD$2),0)</f>
        <v>0</v>
      </c>
      <c r="V332" s="53">
        <f t="shared" si="34"/>
        <v>0</v>
      </c>
      <c r="W332" s="49">
        <f t="shared" si="35"/>
        <v>4.7073502302910004</v>
      </c>
      <c r="X332" s="53">
        <f t="shared" si="36"/>
        <v>0</v>
      </c>
      <c r="Y332" s="53">
        <f t="shared" si="37"/>
        <v>0</v>
      </c>
      <c r="Z332" s="62">
        <f t="shared" si="38"/>
        <v>0</v>
      </c>
    </row>
    <row r="333" spans="1:26" x14ac:dyDescent="0.3">
      <c r="A333" s="27" t="s">
        <v>672</v>
      </c>
      <c r="B333" s="27" t="s">
        <v>1156</v>
      </c>
      <c r="C333" s="27" t="s">
        <v>1250</v>
      </c>
      <c r="D333" s="30" t="s">
        <v>671</v>
      </c>
      <c r="E333" s="67">
        <f>VLOOKUP(C333,'KI Local Authority Dropdown'!$H$21:$I$31,2,0)</f>
        <v>0.49</v>
      </c>
      <c r="F333" s="49">
        <f t="shared" si="33"/>
        <v>60.354115282561011</v>
      </c>
      <c r="G333" s="49">
        <f>VLOOKUP($A333,input!$A:$BH,COLUMN(input!C$2),0)</f>
        <v>24.899499394611002</v>
      </c>
      <c r="H333" s="49">
        <f>VLOOKUP($A333,input!$A:$BH,COLUMN(input!G$2),0)</f>
        <v>35.454615887950006</v>
      </c>
      <c r="I333" s="49">
        <f>VLOOKUP($A333,input!$A:$BH,COLUMN(input!K$2),0)</f>
        <v>2.1337445112954665</v>
      </c>
      <c r="J333" s="49">
        <f>H333*'KI Local Authority Dropdown'!$I$6</f>
        <v>32.795519696353757</v>
      </c>
      <c r="K333" s="31">
        <v>0</v>
      </c>
      <c r="L333" s="53">
        <f>VLOOKUP($A333,input!$A:$BH,COLUMN(input!T$2),0)</f>
        <v>22.512525131818002</v>
      </c>
      <c r="M333" s="49">
        <f>VLOOKUP($A333,input!$A:$BH,COLUMN(input!X$2),0)</f>
        <v>2.3869742627929997</v>
      </c>
      <c r="N333" s="53">
        <f>VLOOKUP($A333,input!$A:$BH,COLUMN(input!AB$2),0)</f>
        <v>0</v>
      </c>
      <c r="O333" s="53">
        <f>VLOOKUP($A333,input!$A:$BH,COLUMN(input!AF$2),0)</f>
        <v>0</v>
      </c>
      <c r="P333" s="62">
        <f>VLOOKUP($A333,input!$A:$BH,COLUMN(input!AJ$2),0)</f>
        <v>0</v>
      </c>
      <c r="Q333" s="53">
        <f>VLOOKUP($A333,input!$A:$BH,COLUMN(input!AN$2),0)</f>
        <v>30.855113684684998</v>
      </c>
      <c r="R333" s="49">
        <f>VLOOKUP($A333,input!$A:$BH,COLUMN(input!AR$2),0)</f>
        <v>4.5995022032649997</v>
      </c>
      <c r="S333" s="53">
        <f>VLOOKUP($A333,input!$A:$BH,COLUMN(input!AV$2),0)</f>
        <v>0</v>
      </c>
      <c r="T333" s="53">
        <f>VLOOKUP($A333,input!$A:$BH,COLUMN(input!AZ$2),0)</f>
        <v>0</v>
      </c>
      <c r="U333" s="62">
        <f>VLOOKUP($A333,input!$A:$BH,COLUMN(input!BD$2),0)</f>
        <v>0</v>
      </c>
      <c r="V333" s="53">
        <f t="shared" si="34"/>
        <v>53.367638816503003</v>
      </c>
      <c r="W333" s="49">
        <f t="shared" si="35"/>
        <v>6.986476466057999</v>
      </c>
      <c r="X333" s="53">
        <f t="shared" si="36"/>
        <v>0</v>
      </c>
      <c r="Y333" s="53">
        <f t="shared" si="37"/>
        <v>0</v>
      </c>
      <c r="Z333" s="62">
        <f t="shared" si="38"/>
        <v>0</v>
      </c>
    </row>
    <row r="334" spans="1:26" x14ac:dyDescent="0.3">
      <c r="A334" s="27" t="s">
        <v>674</v>
      </c>
      <c r="B334" s="27" t="s">
        <v>1157</v>
      </c>
      <c r="C334" s="27" t="s">
        <v>806</v>
      </c>
      <c r="D334" s="30" t="s">
        <v>673</v>
      </c>
      <c r="E334" s="67">
        <f>VLOOKUP(C334,'KI Local Authority Dropdown'!$H$21:$I$31,2,0)</f>
        <v>0.4</v>
      </c>
      <c r="F334" s="49">
        <f t="shared" si="33"/>
        <v>7.193685498881</v>
      </c>
      <c r="G334" s="49">
        <f>VLOOKUP($A334,input!$A:$BH,COLUMN(input!C$2),0)</f>
        <v>2.5638416146080001</v>
      </c>
      <c r="H334" s="49">
        <f>VLOOKUP($A334,input!$A:$BH,COLUMN(input!G$2),0)</f>
        <v>4.6298438842729999</v>
      </c>
      <c r="I334" s="49">
        <f>VLOOKUP($A334,input!$A:$BH,COLUMN(input!K$2),0)</f>
        <v>-5.333391085787234</v>
      </c>
      <c r="J334" s="49">
        <f>H334*'KI Local Authority Dropdown'!$I$6</f>
        <v>4.2826055929525255</v>
      </c>
      <c r="K334" s="31">
        <v>0.5</v>
      </c>
      <c r="L334" s="53">
        <f>VLOOKUP($A334,input!$A:$BH,COLUMN(input!T$2),0)</f>
        <v>0</v>
      </c>
      <c r="M334" s="49">
        <f>VLOOKUP($A334,input!$A:$BH,COLUMN(input!X$2),0)</f>
        <v>2.5638416146080001</v>
      </c>
      <c r="N334" s="53">
        <f>VLOOKUP($A334,input!$A:$BH,COLUMN(input!AB$2),0)</f>
        <v>0</v>
      </c>
      <c r="O334" s="53">
        <f>VLOOKUP($A334,input!$A:$BH,COLUMN(input!AF$2),0)</f>
        <v>0</v>
      </c>
      <c r="P334" s="62">
        <f>VLOOKUP($A334,input!$A:$BH,COLUMN(input!AJ$2),0)</f>
        <v>0</v>
      </c>
      <c r="Q334" s="53">
        <f>VLOOKUP($A334,input!$A:$BH,COLUMN(input!AN$2),0)</f>
        <v>0</v>
      </c>
      <c r="R334" s="49">
        <f>VLOOKUP($A334,input!$A:$BH,COLUMN(input!AR$2),0)</f>
        <v>4.6298438842729999</v>
      </c>
      <c r="S334" s="53">
        <f>VLOOKUP($A334,input!$A:$BH,COLUMN(input!AV$2),0)</f>
        <v>0</v>
      </c>
      <c r="T334" s="53">
        <f>VLOOKUP($A334,input!$A:$BH,COLUMN(input!AZ$2),0)</f>
        <v>0</v>
      </c>
      <c r="U334" s="62">
        <f>VLOOKUP($A334,input!$A:$BH,COLUMN(input!BD$2),0)</f>
        <v>0</v>
      </c>
      <c r="V334" s="53">
        <f t="shared" si="34"/>
        <v>0</v>
      </c>
      <c r="W334" s="49">
        <f t="shared" si="35"/>
        <v>7.193685498881</v>
      </c>
      <c r="X334" s="53">
        <f t="shared" si="36"/>
        <v>0</v>
      </c>
      <c r="Y334" s="53">
        <f t="shared" si="37"/>
        <v>0</v>
      </c>
      <c r="Z334" s="62">
        <f t="shared" si="38"/>
        <v>0</v>
      </c>
    </row>
    <row r="335" spans="1:26" x14ac:dyDescent="0.3">
      <c r="A335" s="27" t="s">
        <v>676</v>
      </c>
      <c r="B335" s="27" t="s">
        <v>1158</v>
      </c>
      <c r="C335" s="27" t="s">
        <v>806</v>
      </c>
      <c r="D335" s="30" t="s">
        <v>675</v>
      </c>
      <c r="E335" s="67">
        <f>VLOOKUP(C335,'KI Local Authority Dropdown'!$H$21:$I$31,2,0)</f>
        <v>0.4</v>
      </c>
      <c r="F335" s="49">
        <f t="shared" si="33"/>
        <v>3.1915052301990006</v>
      </c>
      <c r="G335" s="49">
        <f>VLOOKUP($A335,input!$A:$BH,COLUMN(input!C$2),0)</f>
        <v>1.012196434954</v>
      </c>
      <c r="H335" s="49">
        <f>VLOOKUP($A335,input!$A:$BH,COLUMN(input!G$2),0)</f>
        <v>2.1793087952450003</v>
      </c>
      <c r="I335" s="49">
        <f>VLOOKUP($A335,input!$A:$BH,COLUMN(input!K$2),0)</f>
        <v>-16.457965107056186</v>
      </c>
      <c r="J335" s="49">
        <f>H335*'KI Local Authority Dropdown'!$I$6</f>
        <v>2.0158606356016255</v>
      </c>
      <c r="K335" s="31">
        <v>0.5</v>
      </c>
      <c r="L335" s="53">
        <f>VLOOKUP($A335,input!$A:$BH,COLUMN(input!T$2),0)</f>
        <v>0</v>
      </c>
      <c r="M335" s="49">
        <f>VLOOKUP($A335,input!$A:$BH,COLUMN(input!X$2),0)</f>
        <v>1.012196434954</v>
      </c>
      <c r="N335" s="53">
        <f>VLOOKUP($A335,input!$A:$BH,COLUMN(input!AB$2),0)</f>
        <v>0</v>
      </c>
      <c r="O335" s="53">
        <f>VLOOKUP($A335,input!$A:$BH,COLUMN(input!AF$2),0)</f>
        <v>0</v>
      </c>
      <c r="P335" s="62">
        <f>VLOOKUP($A335,input!$A:$BH,COLUMN(input!AJ$2),0)</f>
        <v>0</v>
      </c>
      <c r="Q335" s="53">
        <f>VLOOKUP($A335,input!$A:$BH,COLUMN(input!AN$2),0)</f>
        <v>0</v>
      </c>
      <c r="R335" s="49">
        <f>VLOOKUP($A335,input!$A:$BH,COLUMN(input!AR$2),0)</f>
        <v>2.1793087952450003</v>
      </c>
      <c r="S335" s="53">
        <f>VLOOKUP($A335,input!$A:$BH,COLUMN(input!AV$2),0)</f>
        <v>0</v>
      </c>
      <c r="T335" s="53">
        <f>VLOOKUP($A335,input!$A:$BH,COLUMN(input!AZ$2),0)</f>
        <v>0</v>
      </c>
      <c r="U335" s="62">
        <f>VLOOKUP($A335,input!$A:$BH,COLUMN(input!BD$2),0)</f>
        <v>0</v>
      </c>
      <c r="V335" s="53">
        <f t="shared" si="34"/>
        <v>0</v>
      </c>
      <c r="W335" s="49">
        <f t="shared" si="35"/>
        <v>3.1915052301990006</v>
      </c>
      <c r="X335" s="53">
        <f t="shared" si="36"/>
        <v>0</v>
      </c>
      <c r="Y335" s="53">
        <f t="shared" si="37"/>
        <v>0</v>
      </c>
      <c r="Z335" s="62">
        <f t="shared" si="38"/>
        <v>0</v>
      </c>
    </row>
    <row r="336" spans="1:26" x14ac:dyDescent="0.3">
      <c r="A336" s="27" t="s">
        <v>678</v>
      </c>
      <c r="B336" s="27" t="s">
        <v>1159</v>
      </c>
      <c r="C336" s="27" t="s">
        <v>806</v>
      </c>
      <c r="D336" s="30" t="s">
        <v>677</v>
      </c>
      <c r="E336" s="67">
        <f>VLOOKUP(C336,'KI Local Authority Dropdown'!$H$21:$I$31,2,0)</f>
        <v>0.4</v>
      </c>
      <c r="F336" s="49">
        <f t="shared" si="33"/>
        <v>2.5771094922030002</v>
      </c>
      <c r="G336" s="49">
        <f>VLOOKUP($A336,input!$A:$BH,COLUMN(input!C$2),0)</f>
        <v>0.88746698453200001</v>
      </c>
      <c r="H336" s="49">
        <f>VLOOKUP($A336,input!$A:$BH,COLUMN(input!G$2),0)</f>
        <v>1.689642507671</v>
      </c>
      <c r="I336" s="49">
        <f>VLOOKUP($A336,input!$A:$BH,COLUMN(input!K$2),0)</f>
        <v>-12.228648704178225</v>
      </c>
      <c r="J336" s="49">
        <f>H336*'KI Local Authority Dropdown'!$I$6</f>
        <v>1.562919319595675</v>
      </c>
      <c r="K336" s="31">
        <v>0.5</v>
      </c>
      <c r="L336" s="53">
        <f>VLOOKUP($A336,input!$A:$BH,COLUMN(input!T$2),0)</f>
        <v>0</v>
      </c>
      <c r="M336" s="49">
        <f>VLOOKUP($A336,input!$A:$BH,COLUMN(input!X$2),0)</f>
        <v>0.88746698453200001</v>
      </c>
      <c r="N336" s="53">
        <f>VLOOKUP($A336,input!$A:$BH,COLUMN(input!AB$2),0)</f>
        <v>0</v>
      </c>
      <c r="O336" s="53">
        <f>VLOOKUP($A336,input!$A:$BH,COLUMN(input!AF$2),0)</f>
        <v>0</v>
      </c>
      <c r="P336" s="62">
        <f>VLOOKUP($A336,input!$A:$BH,COLUMN(input!AJ$2),0)</f>
        <v>0</v>
      </c>
      <c r="Q336" s="53">
        <f>VLOOKUP($A336,input!$A:$BH,COLUMN(input!AN$2),0)</f>
        <v>0</v>
      </c>
      <c r="R336" s="49">
        <f>VLOOKUP($A336,input!$A:$BH,COLUMN(input!AR$2),0)</f>
        <v>1.689642507671</v>
      </c>
      <c r="S336" s="53">
        <f>VLOOKUP($A336,input!$A:$BH,COLUMN(input!AV$2),0)</f>
        <v>0</v>
      </c>
      <c r="T336" s="53">
        <f>VLOOKUP($A336,input!$A:$BH,COLUMN(input!AZ$2),0)</f>
        <v>0</v>
      </c>
      <c r="U336" s="62">
        <f>VLOOKUP($A336,input!$A:$BH,COLUMN(input!BD$2),0)</f>
        <v>0</v>
      </c>
      <c r="V336" s="53">
        <f t="shared" si="34"/>
        <v>0</v>
      </c>
      <c r="W336" s="49">
        <f t="shared" si="35"/>
        <v>2.5771094922030002</v>
      </c>
      <c r="X336" s="53">
        <f t="shared" si="36"/>
        <v>0</v>
      </c>
      <c r="Y336" s="53">
        <f t="shared" si="37"/>
        <v>0</v>
      </c>
      <c r="Z336" s="62">
        <f t="shared" si="38"/>
        <v>0</v>
      </c>
    </row>
    <row r="337" spans="1:26" x14ac:dyDescent="0.3">
      <c r="A337" s="27" t="s">
        <v>680</v>
      </c>
      <c r="B337" s="27" t="s">
        <v>1160</v>
      </c>
      <c r="C337" s="27" t="s">
        <v>806</v>
      </c>
      <c r="D337" s="30" t="s">
        <v>679</v>
      </c>
      <c r="E337" s="67">
        <f>VLOOKUP(C337,'KI Local Authority Dropdown'!$H$21:$I$31,2,0)</f>
        <v>0.4</v>
      </c>
      <c r="F337" s="49">
        <f t="shared" si="33"/>
        <v>7.0900957480089994</v>
      </c>
      <c r="G337" s="49">
        <f>VLOOKUP($A337,input!$A:$BH,COLUMN(input!C$2),0)</f>
        <v>2.4648915218590002</v>
      </c>
      <c r="H337" s="49">
        <f>VLOOKUP($A337,input!$A:$BH,COLUMN(input!G$2),0)</f>
        <v>4.6252042261499993</v>
      </c>
      <c r="I337" s="49">
        <f>VLOOKUP($A337,input!$A:$BH,COLUMN(input!K$2),0)</f>
        <v>-8.6262712075036756</v>
      </c>
      <c r="J337" s="49">
        <f>H337*'KI Local Authority Dropdown'!$I$6</f>
        <v>4.2783139091887499</v>
      </c>
      <c r="K337" s="31">
        <v>0.5</v>
      </c>
      <c r="L337" s="53">
        <f>VLOOKUP($A337,input!$A:$BH,COLUMN(input!T$2),0)</f>
        <v>0</v>
      </c>
      <c r="M337" s="49">
        <f>VLOOKUP($A337,input!$A:$BH,COLUMN(input!X$2),0)</f>
        <v>2.4648915218590002</v>
      </c>
      <c r="N337" s="53">
        <f>VLOOKUP($A337,input!$A:$BH,COLUMN(input!AB$2),0)</f>
        <v>0</v>
      </c>
      <c r="O337" s="53">
        <f>VLOOKUP($A337,input!$A:$BH,COLUMN(input!AF$2),0)</f>
        <v>0</v>
      </c>
      <c r="P337" s="62">
        <f>VLOOKUP($A337,input!$A:$BH,COLUMN(input!AJ$2),0)</f>
        <v>0</v>
      </c>
      <c r="Q337" s="53">
        <f>VLOOKUP($A337,input!$A:$BH,COLUMN(input!AN$2),0)</f>
        <v>0</v>
      </c>
      <c r="R337" s="49">
        <f>VLOOKUP($A337,input!$A:$BH,COLUMN(input!AR$2),0)</f>
        <v>4.6252042261499993</v>
      </c>
      <c r="S337" s="53">
        <f>VLOOKUP($A337,input!$A:$BH,COLUMN(input!AV$2),0)</f>
        <v>0</v>
      </c>
      <c r="T337" s="53">
        <f>VLOOKUP($A337,input!$A:$BH,COLUMN(input!AZ$2),0)</f>
        <v>0</v>
      </c>
      <c r="U337" s="62">
        <f>VLOOKUP($A337,input!$A:$BH,COLUMN(input!BD$2),0)</f>
        <v>0</v>
      </c>
      <c r="V337" s="53">
        <f t="shared" si="34"/>
        <v>0</v>
      </c>
      <c r="W337" s="49">
        <f t="shared" si="35"/>
        <v>7.0900957480089994</v>
      </c>
      <c r="X337" s="53">
        <f t="shared" si="36"/>
        <v>0</v>
      </c>
      <c r="Y337" s="53">
        <f t="shared" si="37"/>
        <v>0</v>
      </c>
      <c r="Z337" s="62">
        <f t="shared" si="38"/>
        <v>0</v>
      </c>
    </row>
    <row r="338" spans="1:26" x14ac:dyDescent="0.3">
      <c r="A338" s="27" t="s">
        <v>682</v>
      </c>
      <c r="B338" s="27" t="s">
        <v>1161</v>
      </c>
      <c r="C338" s="27" t="s">
        <v>806</v>
      </c>
      <c r="D338" s="30" t="s">
        <v>681</v>
      </c>
      <c r="E338" s="67">
        <f>VLOOKUP(C338,'KI Local Authority Dropdown'!$H$21:$I$31,2,0)</f>
        <v>0.4</v>
      </c>
      <c r="F338" s="49">
        <f t="shared" si="33"/>
        <v>2.6998020383319998</v>
      </c>
      <c r="G338" s="49">
        <f>VLOOKUP($A338,input!$A:$BH,COLUMN(input!C$2),0)</f>
        <v>0.87419491477799993</v>
      </c>
      <c r="H338" s="49">
        <f>VLOOKUP($A338,input!$A:$BH,COLUMN(input!G$2),0)</f>
        <v>1.8256071235539999</v>
      </c>
      <c r="I338" s="49">
        <f>VLOOKUP($A338,input!$A:$BH,COLUMN(input!K$2),0)</f>
        <v>-8.7175578882215081</v>
      </c>
      <c r="J338" s="49">
        <f>H338*'KI Local Authority Dropdown'!$I$6</f>
        <v>1.6886865892874501</v>
      </c>
      <c r="K338" s="31">
        <v>0.5</v>
      </c>
      <c r="L338" s="53">
        <f>VLOOKUP($A338,input!$A:$BH,COLUMN(input!T$2),0)</f>
        <v>0</v>
      </c>
      <c r="M338" s="49">
        <f>VLOOKUP($A338,input!$A:$BH,COLUMN(input!X$2),0)</f>
        <v>0.87419491477799993</v>
      </c>
      <c r="N338" s="53">
        <f>VLOOKUP($A338,input!$A:$BH,COLUMN(input!AB$2),0)</f>
        <v>0</v>
      </c>
      <c r="O338" s="53">
        <f>VLOOKUP($A338,input!$A:$BH,COLUMN(input!AF$2),0)</f>
        <v>0</v>
      </c>
      <c r="P338" s="62">
        <f>VLOOKUP($A338,input!$A:$BH,COLUMN(input!AJ$2),0)</f>
        <v>0</v>
      </c>
      <c r="Q338" s="53">
        <f>VLOOKUP($A338,input!$A:$BH,COLUMN(input!AN$2),0)</f>
        <v>0</v>
      </c>
      <c r="R338" s="49">
        <f>VLOOKUP($A338,input!$A:$BH,COLUMN(input!AR$2),0)</f>
        <v>1.8256071235539999</v>
      </c>
      <c r="S338" s="53">
        <f>VLOOKUP($A338,input!$A:$BH,COLUMN(input!AV$2),0)</f>
        <v>0</v>
      </c>
      <c r="T338" s="53">
        <f>VLOOKUP($A338,input!$A:$BH,COLUMN(input!AZ$2),0)</f>
        <v>0</v>
      </c>
      <c r="U338" s="62">
        <f>VLOOKUP($A338,input!$A:$BH,COLUMN(input!BD$2),0)</f>
        <v>0</v>
      </c>
      <c r="V338" s="53">
        <f t="shared" si="34"/>
        <v>0</v>
      </c>
      <c r="W338" s="49">
        <f t="shared" si="35"/>
        <v>2.6998020383319998</v>
      </c>
      <c r="X338" s="53">
        <f t="shared" si="36"/>
        <v>0</v>
      </c>
      <c r="Y338" s="53">
        <f t="shared" si="37"/>
        <v>0</v>
      </c>
      <c r="Z338" s="62">
        <f t="shared" si="38"/>
        <v>0</v>
      </c>
    </row>
    <row r="339" spans="1:26" x14ac:dyDescent="0.3">
      <c r="A339" s="27" t="s">
        <v>684</v>
      </c>
      <c r="B339" s="27" t="s">
        <v>1162</v>
      </c>
      <c r="C339" s="27" t="s">
        <v>1250</v>
      </c>
      <c r="D339" s="30" t="s">
        <v>683</v>
      </c>
      <c r="E339" s="67">
        <f>VLOOKUP(C339,'KI Local Authority Dropdown'!$H$21:$I$31,2,0)</f>
        <v>0.49</v>
      </c>
      <c r="F339" s="49">
        <f t="shared" si="33"/>
        <v>51.063288316905002</v>
      </c>
      <c r="G339" s="49">
        <f>VLOOKUP($A339,input!$A:$BH,COLUMN(input!C$2),0)</f>
        <v>20.67272762568</v>
      </c>
      <c r="H339" s="49">
        <f>VLOOKUP($A339,input!$A:$BH,COLUMN(input!G$2),0)</f>
        <v>30.390560691225001</v>
      </c>
      <c r="I339" s="49">
        <f>VLOOKUP($A339,input!$A:$BH,COLUMN(input!K$2),0)</f>
        <v>-23.865745263839965</v>
      </c>
      <c r="J339" s="49">
        <f>H339*'KI Local Authority Dropdown'!$I$6</f>
        <v>28.111268639383127</v>
      </c>
      <c r="K339" s="31">
        <v>0.43986999999999998</v>
      </c>
      <c r="L339" s="53">
        <f>VLOOKUP($A339,input!$A:$BH,COLUMN(input!T$2),0)</f>
        <v>18.105332964454</v>
      </c>
      <c r="M339" s="49">
        <f>VLOOKUP($A339,input!$A:$BH,COLUMN(input!X$2),0)</f>
        <v>2.5673946612260004</v>
      </c>
      <c r="N339" s="53">
        <f>VLOOKUP($A339,input!$A:$BH,COLUMN(input!AB$2),0)</f>
        <v>0</v>
      </c>
      <c r="O339" s="53">
        <f>VLOOKUP($A339,input!$A:$BH,COLUMN(input!AF$2),0)</f>
        <v>0</v>
      </c>
      <c r="P339" s="62">
        <f>VLOOKUP($A339,input!$A:$BH,COLUMN(input!AJ$2),0)</f>
        <v>0</v>
      </c>
      <c r="Q339" s="53">
        <f>VLOOKUP($A339,input!$A:$BH,COLUMN(input!AN$2),0)</f>
        <v>25.264787679207</v>
      </c>
      <c r="R339" s="49">
        <f>VLOOKUP($A339,input!$A:$BH,COLUMN(input!AR$2),0)</f>
        <v>5.1257730120179996</v>
      </c>
      <c r="S339" s="53">
        <f>VLOOKUP($A339,input!$A:$BH,COLUMN(input!AV$2),0)</f>
        <v>0</v>
      </c>
      <c r="T339" s="53">
        <f>VLOOKUP($A339,input!$A:$BH,COLUMN(input!AZ$2),0)</f>
        <v>0</v>
      </c>
      <c r="U339" s="62">
        <f>VLOOKUP($A339,input!$A:$BH,COLUMN(input!BD$2),0)</f>
        <v>0</v>
      </c>
      <c r="V339" s="53">
        <f t="shared" si="34"/>
        <v>43.370120643660997</v>
      </c>
      <c r="W339" s="49">
        <f t="shared" si="35"/>
        <v>7.693167673244</v>
      </c>
      <c r="X339" s="53">
        <f t="shared" si="36"/>
        <v>0</v>
      </c>
      <c r="Y339" s="53">
        <f t="shared" si="37"/>
        <v>0</v>
      </c>
      <c r="Z339" s="62">
        <f t="shared" si="38"/>
        <v>0</v>
      </c>
    </row>
    <row r="340" spans="1:26" x14ac:dyDescent="0.3">
      <c r="A340" s="27" t="s">
        <v>686</v>
      </c>
      <c r="B340" s="27" t="s">
        <v>1163</v>
      </c>
      <c r="C340" s="27" t="s">
        <v>806</v>
      </c>
      <c r="D340" s="30" t="s">
        <v>685</v>
      </c>
      <c r="E340" s="67">
        <f>VLOOKUP(C340,'KI Local Authority Dropdown'!$H$21:$I$31,2,0)</f>
        <v>0.4</v>
      </c>
      <c r="F340" s="49">
        <f t="shared" si="33"/>
        <v>2.7615669172309998</v>
      </c>
      <c r="G340" s="49">
        <f>VLOOKUP($A340,input!$A:$BH,COLUMN(input!C$2),0)</f>
        <v>0.65504218889800003</v>
      </c>
      <c r="H340" s="49">
        <f>VLOOKUP($A340,input!$A:$BH,COLUMN(input!G$2),0)</f>
        <v>2.106524728333</v>
      </c>
      <c r="I340" s="49">
        <f>VLOOKUP($A340,input!$A:$BH,COLUMN(input!K$2),0)</f>
        <v>-20.318138927192514</v>
      </c>
      <c r="J340" s="49">
        <f>H340*'KI Local Authority Dropdown'!$I$6</f>
        <v>1.9485353737080251</v>
      </c>
      <c r="K340" s="31">
        <v>0.5</v>
      </c>
      <c r="L340" s="53">
        <f>VLOOKUP($A340,input!$A:$BH,COLUMN(input!T$2),0)</f>
        <v>0</v>
      </c>
      <c r="M340" s="49">
        <f>VLOOKUP($A340,input!$A:$BH,COLUMN(input!X$2),0)</f>
        <v>0.65504218889800003</v>
      </c>
      <c r="N340" s="53">
        <f>VLOOKUP($A340,input!$A:$BH,COLUMN(input!AB$2),0)</f>
        <v>0</v>
      </c>
      <c r="O340" s="53">
        <f>VLOOKUP($A340,input!$A:$BH,COLUMN(input!AF$2),0)</f>
        <v>0</v>
      </c>
      <c r="P340" s="62">
        <f>VLOOKUP($A340,input!$A:$BH,COLUMN(input!AJ$2),0)</f>
        <v>0</v>
      </c>
      <c r="Q340" s="53">
        <f>VLOOKUP($A340,input!$A:$BH,COLUMN(input!AN$2),0)</f>
        <v>0</v>
      </c>
      <c r="R340" s="49">
        <f>VLOOKUP($A340,input!$A:$BH,COLUMN(input!AR$2),0)</f>
        <v>2.106524728333</v>
      </c>
      <c r="S340" s="53">
        <f>VLOOKUP($A340,input!$A:$BH,COLUMN(input!AV$2),0)</f>
        <v>0</v>
      </c>
      <c r="T340" s="53">
        <f>VLOOKUP($A340,input!$A:$BH,COLUMN(input!AZ$2),0)</f>
        <v>0</v>
      </c>
      <c r="U340" s="62">
        <f>VLOOKUP($A340,input!$A:$BH,COLUMN(input!BD$2),0)</f>
        <v>0</v>
      </c>
      <c r="V340" s="53">
        <f t="shared" si="34"/>
        <v>0</v>
      </c>
      <c r="W340" s="49">
        <f t="shared" si="35"/>
        <v>2.7615669172309998</v>
      </c>
      <c r="X340" s="53">
        <f t="shared" si="36"/>
        <v>0</v>
      </c>
      <c r="Y340" s="53">
        <f t="shared" si="37"/>
        <v>0</v>
      </c>
      <c r="Z340" s="62">
        <f t="shared" si="38"/>
        <v>0</v>
      </c>
    </row>
    <row r="341" spans="1:26" x14ac:dyDescent="0.3">
      <c r="A341" s="27" t="s">
        <v>688</v>
      </c>
      <c r="B341" s="27" t="s">
        <v>1164</v>
      </c>
      <c r="C341" s="27" t="s">
        <v>1250</v>
      </c>
      <c r="D341" s="30" t="s">
        <v>687</v>
      </c>
      <c r="E341" s="67">
        <f>VLOOKUP(C341,'KI Local Authority Dropdown'!$H$21:$I$31,2,0)</f>
        <v>0.49</v>
      </c>
      <c r="F341" s="49">
        <f t="shared" si="33"/>
        <v>49.835852232226003</v>
      </c>
      <c r="G341" s="49">
        <f>VLOOKUP($A341,input!$A:$BH,COLUMN(input!C$2),0)</f>
        <v>20.055301564878999</v>
      </c>
      <c r="H341" s="49">
        <f>VLOOKUP($A341,input!$A:$BH,COLUMN(input!G$2),0)</f>
        <v>29.780550667347001</v>
      </c>
      <c r="I341" s="49">
        <f>VLOOKUP($A341,input!$A:$BH,COLUMN(input!K$2),0)</f>
        <v>10.892485061980317</v>
      </c>
      <c r="J341" s="49">
        <f>H341*'KI Local Authority Dropdown'!$I$6</f>
        <v>27.547009367295978</v>
      </c>
      <c r="K341" s="31">
        <v>0</v>
      </c>
      <c r="L341" s="53">
        <f>VLOOKUP($A341,input!$A:$BH,COLUMN(input!T$2),0)</f>
        <v>18.015427096218001</v>
      </c>
      <c r="M341" s="49">
        <f>VLOOKUP($A341,input!$A:$BH,COLUMN(input!X$2),0)</f>
        <v>2.039874468661</v>
      </c>
      <c r="N341" s="53">
        <f>VLOOKUP($A341,input!$A:$BH,COLUMN(input!AB$2),0)</f>
        <v>0</v>
      </c>
      <c r="O341" s="53">
        <f>VLOOKUP($A341,input!$A:$BH,COLUMN(input!AF$2),0)</f>
        <v>0</v>
      </c>
      <c r="P341" s="62">
        <f>VLOOKUP($A341,input!$A:$BH,COLUMN(input!AJ$2),0)</f>
        <v>0</v>
      </c>
      <c r="Q341" s="53">
        <f>VLOOKUP($A341,input!$A:$BH,COLUMN(input!AN$2),0)</f>
        <v>25.957930624389999</v>
      </c>
      <c r="R341" s="49">
        <f>VLOOKUP($A341,input!$A:$BH,COLUMN(input!AR$2),0)</f>
        <v>3.8226200429569999</v>
      </c>
      <c r="S341" s="53">
        <f>VLOOKUP($A341,input!$A:$BH,COLUMN(input!AV$2),0)</f>
        <v>0</v>
      </c>
      <c r="T341" s="53">
        <f>VLOOKUP($A341,input!$A:$BH,COLUMN(input!AZ$2),0)</f>
        <v>0</v>
      </c>
      <c r="U341" s="62">
        <f>VLOOKUP($A341,input!$A:$BH,COLUMN(input!BD$2),0)</f>
        <v>0</v>
      </c>
      <c r="V341" s="53">
        <f t="shared" si="34"/>
        <v>43.973357720608</v>
      </c>
      <c r="W341" s="49">
        <f t="shared" si="35"/>
        <v>5.8624945116179994</v>
      </c>
      <c r="X341" s="53">
        <f t="shared" si="36"/>
        <v>0</v>
      </c>
      <c r="Y341" s="53">
        <f t="shared" si="37"/>
        <v>0</v>
      </c>
      <c r="Z341" s="62">
        <f t="shared" si="38"/>
        <v>0</v>
      </c>
    </row>
    <row r="342" spans="1:26" x14ac:dyDescent="0.3">
      <c r="A342" s="27" t="s">
        <v>690</v>
      </c>
      <c r="B342" s="27" t="s">
        <v>1165</v>
      </c>
      <c r="C342" s="27" t="s">
        <v>806</v>
      </c>
      <c r="D342" s="30" t="s">
        <v>689</v>
      </c>
      <c r="E342" s="67">
        <f>VLOOKUP(C342,'KI Local Authority Dropdown'!$H$21:$I$31,2,0)</f>
        <v>0.4</v>
      </c>
      <c r="F342" s="49">
        <f t="shared" si="33"/>
        <v>3.3309543862840001</v>
      </c>
      <c r="G342" s="49">
        <f>VLOOKUP($A342,input!$A:$BH,COLUMN(input!C$2),0)</f>
        <v>1.1523256710030001</v>
      </c>
      <c r="H342" s="49">
        <f>VLOOKUP($A342,input!$A:$BH,COLUMN(input!G$2),0)</f>
        <v>2.178628715281</v>
      </c>
      <c r="I342" s="49">
        <f>VLOOKUP($A342,input!$A:$BH,COLUMN(input!K$2),0)</f>
        <v>-2.2274478920508836</v>
      </c>
      <c r="J342" s="49">
        <f>H342*'KI Local Authority Dropdown'!$I$6</f>
        <v>2.0152315616349252</v>
      </c>
      <c r="K342" s="31">
        <v>0.5</v>
      </c>
      <c r="L342" s="53">
        <f>VLOOKUP($A342,input!$A:$BH,COLUMN(input!T$2),0)</f>
        <v>0</v>
      </c>
      <c r="M342" s="49">
        <f>VLOOKUP($A342,input!$A:$BH,COLUMN(input!X$2),0)</f>
        <v>1.1523256710030001</v>
      </c>
      <c r="N342" s="53">
        <f>VLOOKUP($A342,input!$A:$BH,COLUMN(input!AB$2),0)</f>
        <v>0</v>
      </c>
      <c r="O342" s="53">
        <f>VLOOKUP($A342,input!$A:$BH,COLUMN(input!AF$2),0)</f>
        <v>0</v>
      </c>
      <c r="P342" s="62">
        <f>VLOOKUP($A342,input!$A:$BH,COLUMN(input!AJ$2),0)</f>
        <v>0</v>
      </c>
      <c r="Q342" s="53">
        <f>VLOOKUP($A342,input!$A:$BH,COLUMN(input!AN$2),0)</f>
        <v>0</v>
      </c>
      <c r="R342" s="49">
        <f>VLOOKUP($A342,input!$A:$BH,COLUMN(input!AR$2),0)</f>
        <v>2.178628715281</v>
      </c>
      <c r="S342" s="53">
        <f>VLOOKUP($A342,input!$A:$BH,COLUMN(input!AV$2),0)</f>
        <v>0</v>
      </c>
      <c r="T342" s="53">
        <f>VLOOKUP($A342,input!$A:$BH,COLUMN(input!AZ$2),0)</f>
        <v>0</v>
      </c>
      <c r="U342" s="62">
        <f>VLOOKUP($A342,input!$A:$BH,COLUMN(input!BD$2),0)</f>
        <v>0</v>
      </c>
      <c r="V342" s="53">
        <f t="shared" si="34"/>
        <v>0</v>
      </c>
      <c r="W342" s="49">
        <f t="shared" si="35"/>
        <v>3.3309543862840001</v>
      </c>
      <c r="X342" s="53">
        <f t="shared" si="36"/>
        <v>0</v>
      </c>
      <c r="Y342" s="53">
        <f t="shared" si="37"/>
        <v>0</v>
      </c>
      <c r="Z342" s="62">
        <f t="shared" si="38"/>
        <v>0</v>
      </c>
    </row>
    <row r="343" spans="1:26" x14ac:dyDescent="0.3">
      <c r="A343" s="27" t="s">
        <v>692</v>
      </c>
      <c r="B343" s="27" t="s">
        <v>1166</v>
      </c>
      <c r="C343" s="27" t="s">
        <v>1252</v>
      </c>
      <c r="D343" s="30" t="s">
        <v>691</v>
      </c>
      <c r="E343" s="67">
        <f>VLOOKUP(C343,'KI Local Authority Dropdown'!$H$21:$I$31,2,0)</f>
        <v>0.3</v>
      </c>
      <c r="F343" s="49">
        <f t="shared" si="33"/>
        <v>170.727651755339</v>
      </c>
      <c r="G343" s="49">
        <f>VLOOKUP($A343,input!$A:$BH,COLUMN(input!C$2),0)</f>
        <v>68.664724367064991</v>
      </c>
      <c r="H343" s="49">
        <f>VLOOKUP($A343,input!$A:$BH,COLUMN(input!G$2),0)</f>
        <v>102.06292738827401</v>
      </c>
      <c r="I343" s="49">
        <f>VLOOKUP($A343,input!$A:$BH,COLUMN(input!K$2),0)</f>
        <v>4.4293381267914169</v>
      </c>
      <c r="J343" s="49">
        <f>H343*'KI Local Authority Dropdown'!$I$6</f>
        <v>94.408207834153458</v>
      </c>
      <c r="K343" s="31">
        <v>0</v>
      </c>
      <c r="L343" s="53">
        <f>VLOOKUP($A343,input!$A:$BH,COLUMN(input!T$2),0)</f>
        <v>51.262229927667001</v>
      </c>
      <c r="M343" s="49">
        <f>VLOOKUP($A343,input!$A:$BH,COLUMN(input!X$2),0)</f>
        <v>17.402494439397998</v>
      </c>
      <c r="N343" s="53">
        <f>VLOOKUP($A343,input!$A:$BH,COLUMN(input!AB$2),0)</f>
        <v>0</v>
      </c>
      <c r="O343" s="53">
        <f>VLOOKUP($A343,input!$A:$BH,COLUMN(input!AF$2),0)</f>
        <v>0</v>
      </c>
      <c r="P343" s="62">
        <f>VLOOKUP($A343,input!$A:$BH,COLUMN(input!AJ$2),0)</f>
        <v>0</v>
      </c>
      <c r="Q343" s="53">
        <f>VLOOKUP($A343,input!$A:$BH,COLUMN(input!AN$2),0)</f>
        <v>71.886450103803</v>
      </c>
      <c r="R343" s="49">
        <f>VLOOKUP($A343,input!$A:$BH,COLUMN(input!AR$2),0)</f>
        <v>30.176477284471002</v>
      </c>
      <c r="S343" s="53">
        <f>VLOOKUP($A343,input!$A:$BH,COLUMN(input!AV$2),0)</f>
        <v>0</v>
      </c>
      <c r="T343" s="53">
        <f>VLOOKUP($A343,input!$A:$BH,COLUMN(input!AZ$2),0)</f>
        <v>0</v>
      </c>
      <c r="U343" s="62">
        <f>VLOOKUP($A343,input!$A:$BH,COLUMN(input!BD$2),0)</f>
        <v>0</v>
      </c>
      <c r="V343" s="53">
        <f t="shared" si="34"/>
        <v>123.14868003147001</v>
      </c>
      <c r="W343" s="49">
        <f t="shared" si="35"/>
        <v>47.578971723869003</v>
      </c>
      <c r="X343" s="53">
        <f t="shared" si="36"/>
        <v>0</v>
      </c>
      <c r="Y343" s="53">
        <f t="shared" si="37"/>
        <v>0</v>
      </c>
      <c r="Z343" s="62">
        <f t="shared" si="38"/>
        <v>0</v>
      </c>
    </row>
    <row r="344" spans="1:26" x14ac:dyDescent="0.3">
      <c r="A344" s="27" t="s">
        <v>694</v>
      </c>
      <c r="B344" s="27" t="s">
        <v>1167</v>
      </c>
      <c r="C344" s="27" t="s">
        <v>820</v>
      </c>
      <c r="D344" s="30" t="s">
        <v>693</v>
      </c>
      <c r="E344" s="67">
        <f>VLOOKUP(C344,'KI Local Authority Dropdown'!$H$21:$I$31,2,0)</f>
        <v>0.49</v>
      </c>
      <c r="F344" s="49">
        <f t="shared" si="33"/>
        <v>56.318350483467</v>
      </c>
      <c r="G344" s="49">
        <f>VLOOKUP($A344,input!$A:$BH,COLUMN(input!C$2),0)</f>
        <v>22.989082269874</v>
      </c>
      <c r="H344" s="49">
        <f>VLOOKUP($A344,input!$A:$BH,COLUMN(input!G$2),0)</f>
        <v>33.329268213593004</v>
      </c>
      <c r="I344" s="49">
        <f>VLOOKUP($A344,input!$A:$BH,COLUMN(input!K$2),0)</f>
        <v>-44.509390071262047</v>
      </c>
      <c r="J344" s="49">
        <f>H344*'KI Local Authority Dropdown'!$I$6</f>
        <v>30.82957309757353</v>
      </c>
      <c r="K344" s="31">
        <v>0.5</v>
      </c>
      <c r="L344" s="53">
        <f>VLOOKUP($A344,input!$A:$BH,COLUMN(input!T$2),0)</f>
        <v>20.152062391643</v>
      </c>
      <c r="M344" s="49">
        <f>VLOOKUP($A344,input!$A:$BH,COLUMN(input!X$2),0)</f>
        <v>2.8370198782310001</v>
      </c>
      <c r="N344" s="53">
        <f>VLOOKUP($A344,input!$A:$BH,COLUMN(input!AB$2),0)</f>
        <v>0</v>
      </c>
      <c r="O344" s="53">
        <f>VLOOKUP($A344,input!$A:$BH,COLUMN(input!AF$2),0)</f>
        <v>0</v>
      </c>
      <c r="P344" s="62">
        <f>VLOOKUP($A344,input!$A:$BH,COLUMN(input!AJ$2),0)</f>
        <v>0</v>
      </c>
      <c r="Q344" s="53">
        <f>VLOOKUP($A344,input!$A:$BH,COLUMN(input!AN$2),0)</f>
        <v>27.616786384920001</v>
      </c>
      <c r="R344" s="49">
        <f>VLOOKUP($A344,input!$A:$BH,COLUMN(input!AR$2),0)</f>
        <v>5.7124818286730008</v>
      </c>
      <c r="S344" s="53">
        <f>VLOOKUP($A344,input!$A:$BH,COLUMN(input!AV$2),0)</f>
        <v>0</v>
      </c>
      <c r="T344" s="53">
        <f>VLOOKUP($A344,input!$A:$BH,COLUMN(input!AZ$2),0)</f>
        <v>0</v>
      </c>
      <c r="U344" s="62">
        <f>VLOOKUP($A344,input!$A:$BH,COLUMN(input!BD$2),0)</f>
        <v>0</v>
      </c>
      <c r="V344" s="53">
        <f t="shared" si="34"/>
        <v>47.768848776563004</v>
      </c>
      <c r="W344" s="49">
        <f t="shared" si="35"/>
        <v>8.5495017069040014</v>
      </c>
      <c r="X344" s="53">
        <f t="shared" si="36"/>
        <v>0</v>
      </c>
      <c r="Y344" s="53">
        <f t="shared" si="37"/>
        <v>0</v>
      </c>
      <c r="Z344" s="62">
        <f t="shared" si="38"/>
        <v>0</v>
      </c>
    </row>
    <row r="345" spans="1:26" x14ac:dyDescent="0.3">
      <c r="A345" s="27" t="s">
        <v>696</v>
      </c>
      <c r="B345" s="27" t="s">
        <v>1168</v>
      </c>
      <c r="C345" s="27" t="s">
        <v>806</v>
      </c>
      <c r="D345" s="30" t="s">
        <v>695</v>
      </c>
      <c r="E345" s="67">
        <f>VLOOKUP(C345,'KI Local Authority Dropdown'!$H$21:$I$31,2,0)</f>
        <v>0.4</v>
      </c>
      <c r="F345" s="49">
        <f t="shared" si="33"/>
        <v>3.0070938469240005</v>
      </c>
      <c r="G345" s="49">
        <f>VLOOKUP($A345,input!$A:$BH,COLUMN(input!C$2),0)</f>
        <v>0.83382294813699998</v>
      </c>
      <c r="H345" s="49">
        <f>VLOOKUP($A345,input!$A:$BH,COLUMN(input!G$2),0)</f>
        <v>2.1732708987870004</v>
      </c>
      <c r="I345" s="49">
        <f>VLOOKUP($A345,input!$A:$BH,COLUMN(input!K$2),0)</f>
        <v>-17.950482057070754</v>
      </c>
      <c r="J345" s="49">
        <f>H345*'KI Local Authority Dropdown'!$I$6</f>
        <v>2.0102755813779756</v>
      </c>
      <c r="K345" s="31">
        <v>0.5</v>
      </c>
      <c r="L345" s="53">
        <f>VLOOKUP($A345,input!$A:$BH,COLUMN(input!T$2),0)</f>
        <v>0</v>
      </c>
      <c r="M345" s="49">
        <f>VLOOKUP($A345,input!$A:$BH,COLUMN(input!X$2),0)</f>
        <v>0.83382294813699998</v>
      </c>
      <c r="N345" s="53">
        <f>VLOOKUP($A345,input!$A:$BH,COLUMN(input!AB$2),0)</f>
        <v>0</v>
      </c>
      <c r="O345" s="53">
        <f>VLOOKUP($A345,input!$A:$BH,COLUMN(input!AF$2),0)</f>
        <v>0</v>
      </c>
      <c r="P345" s="62">
        <f>VLOOKUP($A345,input!$A:$BH,COLUMN(input!AJ$2),0)</f>
        <v>0</v>
      </c>
      <c r="Q345" s="53">
        <f>VLOOKUP($A345,input!$A:$BH,COLUMN(input!AN$2),0)</f>
        <v>0</v>
      </c>
      <c r="R345" s="49">
        <f>VLOOKUP($A345,input!$A:$BH,COLUMN(input!AR$2),0)</f>
        <v>2.1732708987870004</v>
      </c>
      <c r="S345" s="53">
        <f>VLOOKUP($A345,input!$A:$BH,COLUMN(input!AV$2),0)</f>
        <v>0</v>
      </c>
      <c r="T345" s="53">
        <f>VLOOKUP($A345,input!$A:$BH,COLUMN(input!AZ$2),0)</f>
        <v>0</v>
      </c>
      <c r="U345" s="62">
        <f>VLOOKUP($A345,input!$A:$BH,COLUMN(input!BD$2),0)</f>
        <v>0</v>
      </c>
      <c r="V345" s="53">
        <f t="shared" si="34"/>
        <v>0</v>
      </c>
      <c r="W345" s="49">
        <f t="shared" si="35"/>
        <v>3.0070938469240005</v>
      </c>
      <c r="X345" s="53">
        <f t="shared" si="36"/>
        <v>0</v>
      </c>
      <c r="Y345" s="53">
        <f t="shared" si="37"/>
        <v>0</v>
      </c>
      <c r="Z345" s="62">
        <f t="shared" si="38"/>
        <v>0</v>
      </c>
    </row>
    <row r="346" spans="1:26" x14ac:dyDescent="0.3">
      <c r="A346" s="27" t="s">
        <v>698</v>
      </c>
      <c r="B346" s="27" t="s">
        <v>1169</v>
      </c>
      <c r="C346" s="27" t="s">
        <v>813</v>
      </c>
      <c r="D346" s="30" t="s">
        <v>697</v>
      </c>
      <c r="E346" s="67">
        <f>VLOOKUP(C346,'KI Local Authority Dropdown'!$H$21:$I$31,2,0)</f>
        <v>0.01</v>
      </c>
      <c r="F346" s="49">
        <f t="shared" si="33"/>
        <v>27.406803335295997</v>
      </c>
      <c r="G346" s="49">
        <f>VLOOKUP($A346,input!$A:$BH,COLUMN(input!C$2),0)</f>
        <v>13.180057690710999</v>
      </c>
      <c r="H346" s="49">
        <f>VLOOKUP($A346,input!$A:$BH,COLUMN(input!G$2),0)</f>
        <v>14.226745644585</v>
      </c>
      <c r="I346" s="49">
        <f>VLOOKUP($A346,input!$A:$BH,COLUMN(input!K$2),0)</f>
        <v>10.063524400629701</v>
      </c>
      <c r="J346" s="49">
        <f>H346*'KI Local Authority Dropdown'!$I$6</f>
        <v>13.159739721241126</v>
      </c>
      <c r="K346" s="31">
        <v>0</v>
      </c>
      <c r="L346" s="53">
        <f>VLOOKUP($A346,input!$A:$BH,COLUMN(input!T$2),0)</f>
        <v>0</v>
      </c>
      <c r="M346" s="49">
        <f>VLOOKUP($A346,input!$A:$BH,COLUMN(input!X$2),0)</f>
        <v>0</v>
      </c>
      <c r="N346" s="53">
        <f>VLOOKUP($A346,input!$A:$BH,COLUMN(input!AB$2),0)</f>
        <v>13.180057690710999</v>
      </c>
      <c r="O346" s="53">
        <f>VLOOKUP($A346,input!$A:$BH,COLUMN(input!AF$2),0)</f>
        <v>0</v>
      </c>
      <c r="P346" s="62">
        <f>VLOOKUP($A346,input!$A:$BH,COLUMN(input!AJ$2),0)</f>
        <v>0</v>
      </c>
      <c r="Q346" s="53">
        <f>VLOOKUP($A346,input!$A:$BH,COLUMN(input!AN$2),0)</f>
        <v>0</v>
      </c>
      <c r="R346" s="49">
        <f>VLOOKUP($A346,input!$A:$BH,COLUMN(input!AR$2),0)</f>
        <v>0</v>
      </c>
      <c r="S346" s="53">
        <f>VLOOKUP($A346,input!$A:$BH,COLUMN(input!AV$2),0)</f>
        <v>14.226745644585</v>
      </c>
      <c r="T346" s="53">
        <f>VLOOKUP($A346,input!$A:$BH,COLUMN(input!AZ$2),0)</f>
        <v>0</v>
      </c>
      <c r="U346" s="62">
        <f>VLOOKUP($A346,input!$A:$BH,COLUMN(input!BD$2),0)</f>
        <v>0</v>
      </c>
      <c r="V346" s="53">
        <f t="shared" si="34"/>
        <v>0</v>
      </c>
      <c r="W346" s="49">
        <f t="shared" si="35"/>
        <v>0</v>
      </c>
      <c r="X346" s="53">
        <f t="shared" si="36"/>
        <v>27.406803335295997</v>
      </c>
      <c r="Y346" s="53">
        <f t="shared" si="37"/>
        <v>0</v>
      </c>
      <c r="Z346" s="62">
        <f t="shared" si="38"/>
        <v>0</v>
      </c>
    </row>
    <row r="347" spans="1:26" x14ac:dyDescent="0.3">
      <c r="A347" s="27" t="s">
        <v>700</v>
      </c>
      <c r="B347" s="27" t="s">
        <v>1170</v>
      </c>
      <c r="C347" s="27" t="s">
        <v>806</v>
      </c>
      <c r="D347" s="30" t="s">
        <v>699</v>
      </c>
      <c r="E347" s="67">
        <f>VLOOKUP(C347,'KI Local Authority Dropdown'!$H$21:$I$31,2,0)</f>
        <v>0.4</v>
      </c>
      <c r="F347" s="49">
        <f t="shared" si="33"/>
        <v>2.1047962916979999</v>
      </c>
      <c r="G347" s="49">
        <f>VLOOKUP($A347,input!$A:$BH,COLUMN(input!C$2),0)</f>
        <v>0.68417630511799998</v>
      </c>
      <c r="H347" s="49">
        <f>VLOOKUP($A347,input!$A:$BH,COLUMN(input!G$2),0)</f>
        <v>1.42061998658</v>
      </c>
      <c r="I347" s="49">
        <f>VLOOKUP($A347,input!$A:$BH,COLUMN(input!K$2),0)</f>
        <v>-14.806878605584817</v>
      </c>
      <c r="J347" s="49">
        <f>H347*'KI Local Authority Dropdown'!$I$6</f>
        <v>1.3140734875865001</v>
      </c>
      <c r="K347" s="31">
        <v>0.5</v>
      </c>
      <c r="L347" s="53">
        <f>VLOOKUP($A347,input!$A:$BH,COLUMN(input!T$2),0)</f>
        <v>0</v>
      </c>
      <c r="M347" s="49">
        <f>VLOOKUP($A347,input!$A:$BH,COLUMN(input!X$2),0)</f>
        <v>0.68417630511799998</v>
      </c>
      <c r="N347" s="53">
        <f>VLOOKUP($A347,input!$A:$BH,COLUMN(input!AB$2),0)</f>
        <v>0</v>
      </c>
      <c r="O347" s="53">
        <f>VLOOKUP($A347,input!$A:$BH,COLUMN(input!AF$2),0)</f>
        <v>0</v>
      </c>
      <c r="P347" s="62">
        <f>VLOOKUP($A347,input!$A:$BH,COLUMN(input!AJ$2),0)</f>
        <v>0</v>
      </c>
      <c r="Q347" s="53">
        <f>VLOOKUP($A347,input!$A:$BH,COLUMN(input!AN$2),0)</f>
        <v>0</v>
      </c>
      <c r="R347" s="49">
        <f>VLOOKUP($A347,input!$A:$BH,COLUMN(input!AR$2),0)</f>
        <v>1.42061998658</v>
      </c>
      <c r="S347" s="53">
        <f>VLOOKUP($A347,input!$A:$BH,COLUMN(input!AV$2),0)</f>
        <v>0</v>
      </c>
      <c r="T347" s="53">
        <f>VLOOKUP($A347,input!$A:$BH,COLUMN(input!AZ$2),0)</f>
        <v>0</v>
      </c>
      <c r="U347" s="62">
        <f>VLOOKUP($A347,input!$A:$BH,COLUMN(input!BD$2),0)</f>
        <v>0</v>
      </c>
      <c r="V347" s="53">
        <f t="shared" si="34"/>
        <v>0</v>
      </c>
      <c r="W347" s="49">
        <f t="shared" si="35"/>
        <v>2.1047962916979999</v>
      </c>
      <c r="X347" s="53">
        <f t="shared" si="36"/>
        <v>0</v>
      </c>
      <c r="Y347" s="53">
        <f t="shared" si="37"/>
        <v>0</v>
      </c>
      <c r="Z347" s="62">
        <f t="shared" si="38"/>
        <v>0</v>
      </c>
    </row>
    <row r="348" spans="1:26" x14ac:dyDescent="0.3">
      <c r="A348" s="27" t="s">
        <v>702</v>
      </c>
      <c r="B348" s="27" t="s">
        <v>1171</v>
      </c>
      <c r="C348" s="27" t="s">
        <v>806</v>
      </c>
      <c r="D348" s="30" t="s">
        <v>701</v>
      </c>
      <c r="E348" s="67">
        <f>VLOOKUP(C348,'KI Local Authority Dropdown'!$H$21:$I$31,2,0)</f>
        <v>0.4</v>
      </c>
      <c r="F348" s="49">
        <f t="shared" si="33"/>
        <v>3.2514811500470002</v>
      </c>
      <c r="G348" s="49">
        <f>VLOOKUP($A348,input!$A:$BH,COLUMN(input!C$2),0)</f>
        <v>1.082453932395</v>
      </c>
      <c r="H348" s="49">
        <f>VLOOKUP($A348,input!$A:$BH,COLUMN(input!G$2),0)</f>
        <v>2.1690272176520002</v>
      </c>
      <c r="I348" s="49">
        <f>VLOOKUP($A348,input!$A:$BH,COLUMN(input!K$2),0)</f>
        <v>-21.054110215703584</v>
      </c>
      <c r="J348" s="49">
        <f>H348*'KI Local Authority Dropdown'!$I$6</f>
        <v>2.0063501763281004</v>
      </c>
      <c r="K348" s="31">
        <v>0.5</v>
      </c>
      <c r="L348" s="53">
        <f>VLOOKUP($A348,input!$A:$BH,COLUMN(input!T$2),0)</f>
        <v>0</v>
      </c>
      <c r="M348" s="49">
        <f>VLOOKUP($A348,input!$A:$BH,COLUMN(input!X$2),0)</f>
        <v>1.082453932395</v>
      </c>
      <c r="N348" s="53">
        <f>VLOOKUP($A348,input!$A:$BH,COLUMN(input!AB$2),0)</f>
        <v>0</v>
      </c>
      <c r="O348" s="53">
        <f>VLOOKUP($A348,input!$A:$BH,COLUMN(input!AF$2),0)</f>
        <v>0</v>
      </c>
      <c r="P348" s="62">
        <f>VLOOKUP($A348,input!$A:$BH,COLUMN(input!AJ$2),0)</f>
        <v>0</v>
      </c>
      <c r="Q348" s="53">
        <f>VLOOKUP($A348,input!$A:$BH,COLUMN(input!AN$2),0)</f>
        <v>0</v>
      </c>
      <c r="R348" s="49">
        <f>VLOOKUP($A348,input!$A:$BH,COLUMN(input!AR$2),0)</f>
        <v>2.1690272176520002</v>
      </c>
      <c r="S348" s="53">
        <f>VLOOKUP($A348,input!$A:$BH,COLUMN(input!AV$2),0)</f>
        <v>0</v>
      </c>
      <c r="T348" s="53">
        <f>VLOOKUP($A348,input!$A:$BH,COLUMN(input!AZ$2),0)</f>
        <v>0</v>
      </c>
      <c r="U348" s="62">
        <f>VLOOKUP($A348,input!$A:$BH,COLUMN(input!BD$2),0)</f>
        <v>0</v>
      </c>
      <c r="V348" s="53">
        <f t="shared" si="34"/>
        <v>0</v>
      </c>
      <c r="W348" s="49">
        <f t="shared" si="35"/>
        <v>3.2514811500470002</v>
      </c>
      <c r="X348" s="53">
        <f t="shared" si="36"/>
        <v>0</v>
      </c>
      <c r="Y348" s="53">
        <f t="shared" si="37"/>
        <v>0</v>
      </c>
      <c r="Z348" s="62">
        <f t="shared" si="38"/>
        <v>0</v>
      </c>
    </row>
    <row r="349" spans="1:26" x14ac:dyDescent="0.3">
      <c r="A349" s="27" t="s">
        <v>704</v>
      </c>
      <c r="B349" s="27" t="s">
        <v>1172</v>
      </c>
      <c r="C349" s="27" t="s">
        <v>820</v>
      </c>
      <c r="D349" s="30" t="s">
        <v>703</v>
      </c>
      <c r="E349" s="67">
        <f>VLOOKUP(C349,'KI Local Authority Dropdown'!$H$21:$I$31,2,0)</f>
        <v>0.49</v>
      </c>
      <c r="F349" s="49">
        <f t="shared" si="33"/>
        <v>108.93195151443402</v>
      </c>
      <c r="G349" s="49">
        <f>VLOOKUP($A349,input!$A:$BH,COLUMN(input!C$2),0)</f>
        <v>42.915374530686002</v>
      </c>
      <c r="H349" s="49">
        <f>VLOOKUP($A349,input!$A:$BH,COLUMN(input!G$2),0)</f>
        <v>66.01657698374801</v>
      </c>
      <c r="I349" s="49">
        <f>VLOOKUP($A349,input!$A:$BH,COLUMN(input!K$2),0)</f>
        <v>6.9774290206338669</v>
      </c>
      <c r="J349" s="49">
        <f>H349*'KI Local Authority Dropdown'!$I$6</f>
        <v>61.065333709966914</v>
      </c>
      <c r="K349" s="31">
        <v>0</v>
      </c>
      <c r="L349" s="53">
        <f>VLOOKUP($A349,input!$A:$BH,COLUMN(input!T$2),0)</f>
        <v>38.544888090691003</v>
      </c>
      <c r="M349" s="49">
        <f>VLOOKUP($A349,input!$A:$BH,COLUMN(input!X$2),0)</f>
        <v>4.3704864399950001</v>
      </c>
      <c r="N349" s="53">
        <f>VLOOKUP($A349,input!$A:$BH,COLUMN(input!AB$2),0)</f>
        <v>0</v>
      </c>
      <c r="O349" s="53">
        <f>VLOOKUP($A349,input!$A:$BH,COLUMN(input!AF$2),0)</f>
        <v>0</v>
      </c>
      <c r="P349" s="62">
        <f>VLOOKUP($A349,input!$A:$BH,COLUMN(input!AJ$2),0)</f>
        <v>0</v>
      </c>
      <c r="Q349" s="53">
        <f>VLOOKUP($A349,input!$A:$BH,COLUMN(input!AN$2),0)</f>
        <v>56.785979786365999</v>
      </c>
      <c r="R349" s="49">
        <f>VLOOKUP($A349,input!$A:$BH,COLUMN(input!AR$2),0)</f>
        <v>9.230597197382</v>
      </c>
      <c r="S349" s="53">
        <f>VLOOKUP($A349,input!$A:$BH,COLUMN(input!AV$2),0)</f>
        <v>0</v>
      </c>
      <c r="T349" s="53">
        <f>VLOOKUP($A349,input!$A:$BH,COLUMN(input!AZ$2),0)</f>
        <v>0</v>
      </c>
      <c r="U349" s="62">
        <f>VLOOKUP($A349,input!$A:$BH,COLUMN(input!BD$2),0)</f>
        <v>0</v>
      </c>
      <c r="V349" s="53">
        <f t="shared" si="34"/>
        <v>95.330867877057003</v>
      </c>
      <c r="W349" s="49">
        <f t="shared" si="35"/>
        <v>13.601083637377</v>
      </c>
      <c r="X349" s="53">
        <f t="shared" si="36"/>
        <v>0</v>
      </c>
      <c r="Y349" s="53">
        <f t="shared" si="37"/>
        <v>0</v>
      </c>
      <c r="Z349" s="62">
        <f t="shared" si="38"/>
        <v>0</v>
      </c>
    </row>
    <row r="350" spans="1:26" x14ac:dyDescent="0.3">
      <c r="A350" s="27" t="s">
        <v>706</v>
      </c>
      <c r="B350" s="27" t="s">
        <v>1173</v>
      </c>
      <c r="C350" s="27" t="s">
        <v>820</v>
      </c>
      <c r="D350" s="30" t="s">
        <v>705</v>
      </c>
      <c r="E350" s="67">
        <f>VLOOKUP(C350,'KI Local Authority Dropdown'!$H$21:$I$31,2,0)</f>
        <v>0.49</v>
      </c>
      <c r="F350" s="49">
        <f t="shared" si="33"/>
        <v>114.17981191202801</v>
      </c>
      <c r="G350" s="49">
        <f>VLOOKUP($A350,input!$A:$BH,COLUMN(input!C$2),0)</f>
        <v>45.759081738851002</v>
      </c>
      <c r="H350" s="49">
        <f>VLOOKUP($A350,input!$A:$BH,COLUMN(input!G$2),0)</f>
        <v>68.420730173177006</v>
      </c>
      <c r="I350" s="49">
        <f>VLOOKUP($A350,input!$A:$BH,COLUMN(input!K$2),0)</f>
        <v>33.42130907467137</v>
      </c>
      <c r="J350" s="49">
        <f>H350*'KI Local Authority Dropdown'!$I$6</f>
        <v>63.289175410188733</v>
      </c>
      <c r="K350" s="31">
        <v>0</v>
      </c>
      <c r="L350" s="53">
        <f>VLOOKUP($A350,input!$A:$BH,COLUMN(input!T$2),0)</f>
        <v>40.946451229984</v>
      </c>
      <c r="M350" s="49">
        <f>VLOOKUP($A350,input!$A:$BH,COLUMN(input!X$2),0)</f>
        <v>4.8126305088670005</v>
      </c>
      <c r="N350" s="53">
        <f>VLOOKUP($A350,input!$A:$BH,COLUMN(input!AB$2),0)</f>
        <v>0</v>
      </c>
      <c r="O350" s="53">
        <f>VLOOKUP($A350,input!$A:$BH,COLUMN(input!AF$2),0)</f>
        <v>0</v>
      </c>
      <c r="P350" s="62">
        <f>VLOOKUP($A350,input!$A:$BH,COLUMN(input!AJ$2),0)</f>
        <v>0</v>
      </c>
      <c r="Q350" s="53">
        <f>VLOOKUP($A350,input!$A:$BH,COLUMN(input!AN$2),0)</f>
        <v>58.987739028912998</v>
      </c>
      <c r="R350" s="49">
        <f>VLOOKUP($A350,input!$A:$BH,COLUMN(input!AR$2),0)</f>
        <v>9.4329911442639993</v>
      </c>
      <c r="S350" s="53">
        <f>VLOOKUP($A350,input!$A:$BH,COLUMN(input!AV$2),0)</f>
        <v>0</v>
      </c>
      <c r="T350" s="53">
        <f>VLOOKUP($A350,input!$A:$BH,COLUMN(input!AZ$2),0)</f>
        <v>0</v>
      </c>
      <c r="U350" s="62">
        <f>VLOOKUP($A350,input!$A:$BH,COLUMN(input!BD$2),0)</f>
        <v>0</v>
      </c>
      <c r="V350" s="53">
        <f t="shared" si="34"/>
        <v>99.93419025889699</v>
      </c>
      <c r="W350" s="49">
        <f t="shared" si="35"/>
        <v>14.245621653131</v>
      </c>
      <c r="X350" s="53">
        <f t="shared" si="36"/>
        <v>0</v>
      </c>
      <c r="Y350" s="53">
        <f t="shared" si="37"/>
        <v>0</v>
      </c>
      <c r="Z350" s="62">
        <f t="shared" si="38"/>
        <v>0</v>
      </c>
    </row>
    <row r="351" spans="1:26" x14ac:dyDescent="0.3">
      <c r="A351" s="27" t="s">
        <v>708</v>
      </c>
      <c r="B351" s="27" t="s">
        <v>1174</v>
      </c>
      <c r="C351" s="27" t="s">
        <v>1249</v>
      </c>
      <c r="D351" s="30" t="s">
        <v>707</v>
      </c>
      <c r="E351" s="67">
        <f>VLOOKUP(C351,'KI Local Authority Dropdown'!$H$21:$I$31,2,0)</f>
        <v>0.3</v>
      </c>
      <c r="F351" s="49">
        <f t="shared" si="33"/>
        <v>108.689317407874</v>
      </c>
      <c r="G351" s="49">
        <f>VLOOKUP($A351,input!$A:$BH,COLUMN(input!C$2),0)</f>
        <v>44.483622482157003</v>
      </c>
      <c r="H351" s="49">
        <f>VLOOKUP($A351,input!$A:$BH,COLUMN(input!G$2),0)</f>
        <v>64.205694925716998</v>
      </c>
      <c r="I351" s="49">
        <f>VLOOKUP($A351,input!$A:$BH,COLUMN(input!K$2),0)</f>
        <v>46.211988209123632</v>
      </c>
      <c r="J351" s="49">
        <f>H351*'KI Local Authority Dropdown'!$I$6</f>
        <v>59.390267806288229</v>
      </c>
      <c r="K351" s="31">
        <v>0</v>
      </c>
      <c r="L351" s="53">
        <f>VLOOKUP($A351,input!$A:$BH,COLUMN(input!T$2),0)</f>
        <v>37.088979591844002</v>
      </c>
      <c r="M351" s="49">
        <f>VLOOKUP($A351,input!$A:$BH,COLUMN(input!X$2),0)</f>
        <v>7.3946428903130004</v>
      </c>
      <c r="N351" s="53">
        <f>VLOOKUP($A351,input!$A:$BH,COLUMN(input!AB$2),0)</f>
        <v>0</v>
      </c>
      <c r="O351" s="53">
        <f>VLOOKUP($A351,input!$A:$BH,COLUMN(input!AF$2),0)</f>
        <v>0</v>
      </c>
      <c r="P351" s="62">
        <f>VLOOKUP($A351,input!$A:$BH,COLUMN(input!AJ$2),0)</f>
        <v>0</v>
      </c>
      <c r="Q351" s="53">
        <f>VLOOKUP($A351,input!$A:$BH,COLUMN(input!AN$2),0)</f>
        <v>50.713947485184001</v>
      </c>
      <c r="R351" s="49">
        <f>VLOOKUP($A351,input!$A:$BH,COLUMN(input!AR$2),0)</f>
        <v>13.491747440532999</v>
      </c>
      <c r="S351" s="53">
        <f>VLOOKUP($A351,input!$A:$BH,COLUMN(input!AV$2),0)</f>
        <v>0</v>
      </c>
      <c r="T351" s="53">
        <f>VLOOKUP($A351,input!$A:$BH,COLUMN(input!AZ$2),0)</f>
        <v>0</v>
      </c>
      <c r="U351" s="62">
        <f>VLOOKUP($A351,input!$A:$BH,COLUMN(input!BD$2),0)</f>
        <v>0</v>
      </c>
      <c r="V351" s="53">
        <f t="shared" si="34"/>
        <v>87.802927077028002</v>
      </c>
      <c r="W351" s="49">
        <f t="shared" si="35"/>
        <v>20.886390330845998</v>
      </c>
      <c r="X351" s="53">
        <f t="shared" si="36"/>
        <v>0</v>
      </c>
      <c r="Y351" s="53">
        <f t="shared" si="37"/>
        <v>0</v>
      </c>
      <c r="Z351" s="62">
        <f t="shared" si="38"/>
        <v>0</v>
      </c>
    </row>
    <row r="352" spans="1:26" x14ac:dyDescent="0.3">
      <c r="A352" s="27" t="s">
        <v>710</v>
      </c>
      <c r="B352" s="27" t="s">
        <v>1175</v>
      </c>
      <c r="C352" s="27" t="s">
        <v>1252</v>
      </c>
      <c r="D352" s="30" t="s">
        <v>709</v>
      </c>
      <c r="E352" s="67">
        <f>VLOOKUP(C352,'KI Local Authority Dropdown'!$H$21:$I$31,2,0)</f>
        <v>0.3</v>
      </c>
      <c r="F352" s="49">
        <f t="shared" si="33"/>
        <v>114.599096986864</v>
      </c>
      <c r="G352" s="49">
        <f>VLOOKUP($A352,input!$A:$BH,COLUMN(input!C$2),0)</f>
        <v>46.957013015634999</v>
      </c>
      <c r="H352" s="49">
        <f>VLOOKUP($A352,input!$A:$BH,COLUMN(input!G$2),0)</f>
        <v>67.642083971228999</v>
      </c>
      <c r="I352" s="49">
        <f>VLOOKUP($A352,input!$A:$BH,COLUMN(input!K$2),0)</f>
        <v>36.02065016926192</v>
      </c>
      <c r="J352" s="49">
        <f>H352*'KI Local Authority Dropdown'!$I$6</f>
        <v>62.568927673386824</v>
      </c>
      <c r="K352" s="31">
        <v>0</v>
      </c>
      <c r="L352" s="53">
        <f>VLOOKUP($A352,input!$A:$BH,COLUMN(input!T$2),0)</f>
        <v>33.719877255099</v>
      </c>
      <c r="M352" s="49">
        <f>VLOOKUP($A352,input!$A:$BH,COLUMN(input!X$2),0)</f>
        <v>13.237135760536001</v>
      </c>
      <c r="N352" s="53">
        <f>VLOOKUP($A352,input!$A:$BH,COLUMN(input!AB$2),0)</f>
        <v>0</v>
      </c>
      <c r="O352" s="53">
        <f>VLOOKUP($A352,input!$A:$BH,COLUMN(input!AF$2),0)</f>
        <v>0</v>
      </c>
      <c r="P352" s="62">
        <f>VLOOKUP($A352,input!$A:$BH,COLUMN(input!AJ$2),0)</f>
        <v>0</v>
      </c>
      <c r="Q352" s="53">
        <f>VLOOKUP($A352,input!$A:$BH,COLUMN(input!AN$2),0)</f>
        <v>43.870379711764997</v>
      </c>
      <c r="R352" s="49">
        <f>VLOOKUP($A352,input!$A:$BH,COLUMN(input!AR$2),0)</f>
        <v>23.771704259463998</v>
      </c>
      <c r="S352" s="53">
        <f>VLOOKUP($A352,input!$A:$BH,COLUMN(input!AV$2),0)</f>
        <v>0</v>
      </c>
      <c r="T352" s="53">
        <f>VLOOKUP($A352,input!$A:$BH,COLUMN(input!AZ$2),0)</f>
        <v>0</v>
      </c>
      <c r="U352" s="62">
        <f>VLOOKUP($A352,input!$A:$BH,COLUMN(input!BD$2),0)</f>
        <v>0</v>
      </c>
      <c r="V352" s="53">
        <f t="shared" si="34"/>
        <v>77.59025696686399</v>
      </c>
      <c r="W352" s="49">
        <f t="shared" si="35"/>
        <v>37.008840020000001</v>
      </c>
      <c r="X352" s="53">
        <f t="shared" si="36"/>
        <v>0</v>
      </c>
      <c r="Y352" s="53">
        <f t="shared" si="37"/>
        <v>0</v>
      </c>
      <c r="Z352" s="62">
        <f t="shared" si="38"/>
        <v>0</v>
      </c>
    </row>
    <row r="353" spans="1:26" x14ac:dyDescent="0.3">
      <c r="A353" s="27" t="s">
        <v>712</v>
      </c>
      <c r="B353" s="27" t="s">
        <v>1176</v>
      </c>
      <c r="C353" s="27" t="s">
        <v>1250</v>
      </c>
      <c r="D353" s="30" t="s">
        <v>711</v>
      </c>
      <c r="E353" s="67">
        <f>VLOOKUP(C353,'KI Local Authority Dropdown'!$H$21:$I$31,2,0)</f>
        <v>0.49</v>
      </c>
      <c r="F353" s="49">
        <f t="shared" si="33"/>
        <v>45.865132860300001</v>
      </c>
      <c r="G353" s="49">
        <f>VLOOKUP($A353,input!$A:$BH,COLUMN(input!C$2),0)</f>
        <v>17.192251333487</v>
      </c>
      <c r="H353" s="49">
        <f>VLOOKUP($A353,input!$A:$BH,COLUMN(input!G$2),0)</f>
        <v>28.672881526813001</v>
      </c>
      <c r="I353" s="49">
        <f>VLOOKUP($A353,input!$A:$BH,COLUMN(input!K$2),0)</f>
        <v>-23.663980613587601</v>
      </c>
      <c r="J353" s="49">
        <f>H353*'KI Local Authority Dropdown'!$I$6</f>
        <v>26.522415412302028</v>
      </c>
      <c r="K353" s="31">
        <v>0.45214700000000002</v>
      </c>
      <c r="L353" s="53">
        <f>VLOOKUP($A353,input!$A:$BH,COLUMN(input!T$2),0)</f>
        <v>15.244429527511</v>
      </c>
      <c r="M353" s="49">
        <f>VLOOKUP($A353,input!$A:$BH,COLUMN(input!X$2),0)</f>
        <v>1.947821805976</v>
      </c>
      <c r="N353" s="53">
        <f>VLOOKUP($A353,input!$A:$BH,COLUMN(input!AB$2),0)</f>
        <v>0</v>
      </c>
      <c r="O353" s="53">
        <f>VLOOKUP($A353,input!$A:$BH,COLUMN(input!AF$2),0)</f>
        <v>0</v>
      </c>
      <c r="P353" s="62">
        <f>VLOOKUP($A353,input!$A:$BH,COLUMN(input!AJ$2),0)</f>
        <v>0</v>
      </c>
      <c r="Q353" s="53">
        <f>VLOOKUP($A353,input!$A:$BH,COLUMN(input!AN$2),0)</f>
        <v>23.703242226938002</v>
      </c>
      <c r="R353" s="49">
        <f>VLOOKUP($A353,input!$A:$BH,COLUMN(input!AR$2),0)</f>
        <v>4.9696392998749994</v>
      </c>
      <c r="S353" s="53">
        <f>VLOOKUP($A353,input!$A:$BH,COLUMN(input!AV$2),0)</f>
        <v>0</v>
      </c>
      <c r="T353" s="53">
        <f>VLOOKUP($A353,input!$A:$BH,COLUMN(input!AZ$2),0)</f>
        <v>0</v>
      </c>
      <c r="U353" s="62">
        <f>VLOOKUP($A353,input!$A:$BH,COLUMN(input!BD$2),0)</f>
        <v>0</v>
      </c>
      <c r="V353" s="53">
        <f t="shared" si="34"/>
        <v>38.947671754449004</v>
      </c>
      <c r="W353" s="49">
        <f t="shared" si="35"/>
        <v>6.9174611058509994</v>
      </c>
      <c r="X353" s="53">
        <f t="shared" si="36"/>
        <v>0</v>
      </c>
      <c r="Y353" s="53">
        <f t="shared" si="37"/>
        <v>0</v>
      </c>
      <c r="Z353" s="62">
        <f t="shared" si="38"/>
        <v>0</v>
      </c>
    </row>
    <row r="354" spans="1:26" x14ac:dyDescent="0.3">
      <c r="A354" s="27" t="s">
        <v>714</v>
      </c>
      <c r="B354" s="27" t="s">
        <v>1177</v>
      </c>
      <c r="C354" s="27" t="s">
        <v>806</v>
      </c>
      <c r="D354" s="30" t="s">
        <v>713</v>
      </c>
      <c r="E354" s="67">
        <f>VLOOKUP(C354,'KI Local Authority Dropdown'!$H$21:$I$31,2,0)</f>
        <v>0.4</v>
      </c>
      <c r="F354" s="49">
        <f t="shared" si="33"/>
        <v>4.7412479585970004</v>
      </c>
      <c r="G354" s="49">
        <f>VLOOKUP($A354,input!$A:$BH,COLUMN(input!C$2),0)</f>
        <v>1.5867306756049999</v>
      </c>
      <c r="H354" s="49">
        <f>VLOOKUP($A354,input!$A:$BH,COLUMN(input!G$2),0)</f>
        <v>3.1545172829920003</v>
      </c>
      <c r="I354" s="49">
        <f>VLOOKUP($A354,input!$A:$BH,COLUMN(input!K$2),0)</f>
        <v>-23.076764766696577</v>
      </c>
      <c r="J354" s="49">
        <f>H354*'KI Local Authority Dropdown'!$I$6</f>
        <v>2.9179284867676003</v>
      </c>
      <c r="K354" s="31">
        <v>0.5</v>
      </c>
      <c r="L354" s="53">
        <f>VLOOKUP($A354,input!$A:$BH,COLUMN(input!T$2),0)</f>
        <v>0</v>
      </c>
      <c r="M354" s="49">
        <f>VLOOKUP($A354,input!$A:$BH,COLUMN(input!X$2),0)</f>
        <v>1.5867306756049999</v>
      </c>
      <c r="N354" s="53">
        <f>VLOOKUP($A354,input!$A:$BH,COLUMN(input!AB$2),0)</f>
        <v>0</v>
      </c>
      <c r="O354" s="53">
        <f>VLOOKUP($A354,input!$A:$BH,COLUMN(input!AF$2),0)</f>
        <v>0</v>
      </c>
      <c r="P354" s="62">
        <f>VLOOKUP($A354,input!$A:$BH,COLUMN(input!AJ$2),0)</f>
        <v>0</v>
      </c>
      <c r="Q354" s="53">
        <f>VLOOKUP($A354,input!$A:$BH,COLUMN(input!AN$2),0)</f>
        <v>0</v>
      </c>
      <c r="R354" s="49">
        <f>VLOOKUP($A354,input!$A:$BH,COLUMN(input!AR$2),0)</f>
        <v>3.1545172829920003</v>
      </c>
      <c r="S354" s="53">
        <f>VLOOKUP($A354,input!$A:$BH,COLUMN(input!AV$2),0)</f>
        <v>0</v>
      </c>
      <c r="T354" s="53">
        <f>VLOOKUP($A354,input!$A:$BH,COLUMN(input!AZ$2),0)</f>
        <v>0</v>
      </c>
      <c r="U354" s="62">
        <f>VLOOKUP($A354,input!$A:$BH,COLUMN(input!BD$2),0)</f>
        <v>0</v>
      </c>
      <c r="V354" s="53">
        <f t="shared" si="34"/>
        <v>0</v>
      </c>
      <c r="W354" s="49">
        <f t="shared" si="35"/>
        <v>4.7412479585970004</v>
      </c>
      <c r="X354" s="53">
        <f t="shared" si="36"/>
        <v>0</v>
      </c>
      <c r="Y354" s="53">
        <f t="shared" si="37"/>
        <v>0</v>
      </c>
      <c r="Z354" s="62">
        <f t="shared" si="38"/>
        <v>0</v>
      </c>
    </row>
    <row r="355" spans="1:26" x14ac:dyDescent="0.3">
      <c r="A355" s="27" t="s">
        <v>716</v>
      </c>
      <c r="B355" s="27" t="s">
        <v>1178</v>
      </c>
      <c r="C355" s="27" t="s">
        <v>1254</v>
      </c>
      <c r="D355" s="30" t="s">
        <v>715</v>
      </c>
      <c r="E355" s="67">
        <f>VLOOKUP(C355,'KI Local Authority Dropdown'!$H$21:$I$31,2,0)</f>
        <v>0.1</v>
      </c>
      <c r="F355" s="49">
        <f t="shared" si="33"/>
        <v>96.162112635992003</v>
      </c>
      <c r="G355" s="49">
        <f>VLOOKUP($A355,input!$A:$BH,COLUMN(input!C$2),0)</f>
        <v>37.502515909341</v>
      </c>
      <c r="H355" s="49">
        <f>VLOOKUP($A355,input!$A:$BH,COLUMN(input!G$2),0)</f>
        <v>58.659596726651003</v>
      </c>
      <c r="I355" s="49">
        <f>VLOOKUP($A355,input!$A:$BH,COLUMN(input!K$2),0)</f>
        <v>35.433520689434268</v>
      </c>
      <c r="J355" s="49">
        <f>H355*'KI Local Authority Dropdown'!$I$6</f>
        <v>54.260126972152179</v>
      </c>
      <c r="K355" s="31">
        <v>0</v>
      </c>
      <c r="L355" s="53">
        <f>VLOOKUP($A355,input!$A:$BH,COLUMN(input!T$2),0)</f>
        <v>34.231055662697997</v>
      </c>
      <c r="M355" s="49">
        <f>VLOOKUP($A355,input!$A:$BH,COLUMN(input!X$2),0)</f>
        <v>0</v>
      </c>
      <c r="N355" s="53">
        <f>VLOOKUP($A355,input!$A:$BH,COLUMN(input!AB$2),0)</f>
        <v>3.2714602466429996</v>
      </c>
      <c r="O355" s="53">
        <f>VLOOKUP($A355,input!$A:$BH,COLUMN(input!AF$2),0)</f>
        <v>0</v>
      </c>
      <c r="P355" s="62">
        <f>VLOOKUP($A355,input!$A:$BH,COLUMN(input!AJ$2),0)</f>
        <v>0</v>
      </c>
      <c r="Q355" s="53">
        <f>VLOOKUP($A355,input!$A:$BH,COLUMN(input!AN$2),0)</f>
        <v>54.785460358280005</v>
      </c>
      <c r="R355" s="49">
        <f>VLOOKUP($A355,input!$A:$BH,COLUMN(input!AR$2),0)</f>
        <v>0</v>
      </c>
      <c r="S355" s="53">
        <f>VLOOKUP($A355,input!$A:$BH,COLUMN(input!AV$2),0)</f>
        <v>3.8741363683709999</v>
      </c>
      <c r="T355" s="53">
        <f>VLOOKUP($A355,input!$A:$BH,COLUMN(input!AZ$2),0)</f>
        <v>0</v>
      </c>
      <c r="U355" s="62">
        <f>VLOOKUP($A355,input!$A:$BH,COLUMN(input!BD$2),0)</f>
        <v>0</v>
      </c>
      <c r="V355" s="53">
        <f t="shared" si="34"/>
        <v>89.016516020978003</v>
      </c>
      <c r="W355" s="49">
        <f t="shared" si="35"/>
        <v>0</v>
      </c>
      <c r="X355" s="53">
        <f t="shared" si="36"/>
        <v>7.145596615014</v>
      </c>
      <c r="Y355" s="53">
        <f t="shared" si="37"/>
        <v>0</v>
      </c>
      <c r="Z355" s="62">
        <f t="shared" si="38"/>
        <v>0</v>
      </c>
    </row>
    <row r="356" spans="1:26" x14ac:dyDescent="0.3">
      <c r="A356" s="27" t="s">
        <v>718</v>
      </c>
      <c r="B356" s="27" t="s">
        <v>1179</v>
      </c>
      <c r="C356" s="27" t="s">
        <v>806</v>
      </c>
      <c r="D356" s="30" t="s">
        <v>717</v>
      </c>
      <c r="E356" s="67">
        <f>VLOOKUP(C356,'KI Local Authority Dropdown'!$H$21:$I$31,2,0)</f>
        <v>0.4</v>
      </c>
      <c r="F356" s="49">
        <f t="shared" si="33"/>
        <v>3.9096234804719998</v>
      </c>
      <c r="G356" s="49">
        <f>VLOOKUP($A356,input!$A:$BH,COLUMN(input!C$2),0)</f>
        <v>1.311304252894</v>
      </c>
      <c r="H356" s="49">
        <f>VLOOKUP($A356,input!$A:$BH,COLUMN(input!G$2),0)</f>
        <v>2.598319227578</v>
      </c>
      <c r="I356" s="49">
        <f>VLOOKUP($A356,input!$A:$BH,COLUMN(input!K$2),0)</f>
        <v>-24.79609064532967</v>
      </c>
      <c r="J356" s="49">
        <f>H356*'KI Local Authority Dropdown'!$I$6</f>
        <v>2.4034452855096502</v>
      </c>
      <c r="K356" s="31">
        <v>0.5</v>
      </c>
      <c r="L356" s="53">
        <f>VLOOKUP($A356,input!$A:$BH,COLUMN(input!T$2),0)</f>
        <v>0</v>
      </c>
      <c r="M356" s="49">
        <f>VLOOKUP($A356,input!$A:$BH,COLUMN(input!X$2),0)</f>
        <v>1.311304252894</v>
      </c>
      <c r="N356" s="53">
        <f>VLOOKUP($A356,input!$A:$BH,COLUMN(input!AB$2),0)</f>
        <v>0</v>
      </c>
      <c r="O356" s="53">
        <f>VLOOKUP($A356,input!$A:$BH,COLUMN(input!AF$2),0)</f>
        <v>0</v>
      </c>
      <c r="P356" s="62">
        <f>VLOOKUP($A356,input!$A:$BH,COLUMN(input!AJ$2),0)</f>
        <v>0</v>
      </c>
      <c r="Q356" s="53">
        <f>VLOOKUP($A356,input!$A:$BH,COLUMN(input!AN$2),0)</f>
        <v>0</v>
      </c>
      <c r="R356" s="49">
        <f>VLOOKUP($A356,input!$A:$BH,COLUMN(input!AR$2),0)</f>
        <v>2.598319227578</v>
      </c>
      <c r="S356" s="53">
        <f>VLOOKUP($A356,input!$A:$BH,COLUMN(input!AV$2),0)</f>
        <v>0</v>
      </c>
      <c r="T356" s="53">
        <f>VLOOKUP($A356,input!$A:$BH,COLUMN(input!AZ$2),0)</f>
        <v>0</v>
      </c>
      <c r="U356" s="62">
        <f>VLOOKUP($A356,input!$A:$BH,COLUMN(input!BD$2),0)</f>
        <v>0</v>
      </c>
      <c r="V356" s="53">
        <f t="shared" si="34"/>
        <v>0</v>
      </c>
      <c r="W356" s="49">
        <f t="shared" si="35"/>
        <v>3.9096234804719998</v>
      </c>
      <c r="X356" s="53">
        <f t="shared" si="36"/>
        <v>0</v>
      </c>
      <c r="Y356" s="53">
        <f t="shared" si="37"/>
        <v>0</v>
      </c>
      <c r="Z356" s="62">
        <f t="shared" si="38"/>
        <v>0</v>
      </c>
    </row>
    <row r="357" spans="1:26" x14ac:dyDescent="0.3">
      <c r="A357" s="27" t="s">
        <v>720</v>
      </c>
      <c r="B357" s="27" t="s">
        <v>1180</v>
      </c>
      <c r="C357" s="27" t="s">
        <v>806</v>
      </c>
      <c r="D357" s="30" t="s">
        <v>719</v>
      </c>
      <c r="E357" s="67">
        <f>VLOOKUP(C357,'KI Local Authority Dropdown'!$H$21:$I$31,2,0)</f>
        <v>0.4</v>
      </c>
      <c r="F357" s="49">
        <f t="shared" si="33"/>
        <v>5.7192425954499999</v>
      </c>
      <c r="G357" s="49">
        <f>VLOOKUP($A357,input!$A:$BH,COLUMN(input!C$2),0)</f>
        <v>2.0181774981519998</v>
      </c>
      <c r="H357" s="49">
        <f>VLOOKUP($A357,input!$A:$BH,COLUMN(input!G$2),0)</f>
        <v>3.7010650972980002</v>
      </c>
      <c r="I357" s="49">
        <f>VLOOKUP($A357,input!$A:$BH,COLUMN(input!K$2),0)</f>
        <v>-7.0807562420142176</v>
      </c>
      <c r="J357" s="49">
        <f>H357*'KI Local Authority Dropdown'!$I$6</f>
        <v>3.4234852150006505</v>
      </c>
      <c r="K357" s="31">
        <v>0.5</v>
      </c>
      <c r="L357" s="53">
        <f>VLOOKUP($A357,input!$A:$BH,COLUMN(input!T$2),0)</f>
        <v>0</v>
      </c>
      <c r="M357" s="49">
        <f>VLOOKUP($A357,input!$A:$BH,COLUMN(input!X$2),0)</f>
        <v>2.0181774981519998</v>
      </c>
      <c r="N357" s="53">
        <f>VLOOKUP($A357,input!$A:$BH,COLUMN(input!AB$2),0)</f>
        <v>0</v>
      </c>
      <c r="O357" s="53">
        <f>VLOOKUP($A357,input!$A:$BH,COLUMN(input!AF$2),0)</f>
        <v>0</v>
      </c>
      <c r="P357" s="62">
        <f>VLOOKUP($A357,input!$A:$BH,COLUMN(input!AJ$2),0)</f>
        <v>0</v>
      </c>
      <c r="Q357" s="53">
        <f>VLOOKUP($A357,input!$A:$BH,COLUMN(input!AN$2),0)</f>
        <v>0</v>
      </c>
      <c r="R357" s="49">
        <f>VLOOKUP($A357,input!$A:$BH,COLUMN(input!AR$2),0)</f>
        <v>3.7010650972980002</v>
      </c>
      <c r="S357" s="53">
        <f>VLOOKUP($A357,input!$A:$BH,COLUMN(input!AV$2),0)</f>
        <v>0</v>
      </c>
      <c r="T357" s="53">
        <f>VLOOKUP($A357,input!$A:$BH,COLUMN(input!AZ$2),0)</f>
        <v>0</v>
      </c>
      <c r="U357" s="62">
        <f>VLOOKUP($A357,input!$A:$BH,COLUMN(input!BD$2),0)</f>
        <v>0</v>
      </c>
      <c r="V357" s="53">
        <f t="shared" si="34"/>
        <v>0</v>
      </c>
      <c r="W357" s="49">
        <f t="shared" si="35"/>
        <v>5.7192425954499999</v>
      </c>
      <c r="X357" s="53">
        <f t="shared" si="36"/>
        <v>0</v>
      </c>
      <c r="Y357" s="53">
        <f t="shared" si="37"/>
        <v>0</v>
      </c>
      <c r="Z357" s="62">
        <f t="shared" si="38"/>
        <v>0</v>
      </c>
    </row>
    <row r="358" spans="1:26" x14ac:dyDescent="0.3">
      <c r="A358" s="27" t="s">
        <v>722</v>
      </c>
      <c r="B358" s="27" t="s">
        <v>1181</v>
      </c>
      <c r="C358" s="27" t="s">
        <v>806</v>
      </c>
      <c r="D358" s="30" t="s">
        <v>721</v>
      </c>
      <c r="E358" s="67">
        <f>VLOOKUP(C358,'KI Local Authority Dropdown'!$H$21:$I$31,2,0)</f>
        <v>0.4</v>
      </c>
      <c r="F358" s="49">
        <f t="shared" si="33"/>
        <v>2.5975354184400001</v>
      </c>
      <c r="G358" s="49">
        <f>VLOOKUP($A358,input!$A:$BH,COLUMN(input!C$2),0)</f>
        <v>0.76474891622899999</v>
      </c>
      <c r="H358" s="49">
        <f>VLOOKUP($A358,input!$A:$BH,COLUMN(input!G$2),0)</f>
        <v>1.8327865022110001</v>
      </c>
      <c r="I358" s="49">
        <f>VLOOKUP($A358,input!$A:$BH,COLUMN(input!K$2),0)</f>
        <v>-12.694957748781274</v>
      </c>
      <c r="J358" s="49">
        <f>H358*'KI Local Authority Dropdown'!$I$6</f>
        <v>1.6953275145451752</v>
      </c>
      <c r="K358" s="31">
        <v>0.5</v>
      </c>
      <c r="L358" s="53">
        <f>VLOOKUP($A358,input!$A:$BH,COLUMN(input!T$2),0)</f>
        <v>0</v>
      </c>
      <c r="M358" s="49">
        <f>VLOOKUP($A358,input!$A:$BH,COLUMN(input!X$2),0)</f>
        <v>0.76474891622899999</v>
      </c>
      <c r="N358" s="53">
        <f>VLOOKUP($A358,input!$A:$BH,COLUMN(input!AB$2),0)</f>
        <v>0</v>
      </c>
      <c r="O358" s="53">
        <f>VLOOKUP($A358,input!$A:$BH,COLUMN(input!AF$2),0)</f>
        <v>0</v>
      </c>
      <c r="P358" s="62">
        <f>VLOOKUP($A358,input!$A:$BH,COLUMN(input!AJ$2),0)</f>
        <v>0</v>
      </c>
      <c r="Q358" s="53">
        <f>VLOOKUP($A358,input!$A:$BH,COLUMN(input!AN$2),0)</f>
        <v>0</v>
      </c>
      <c r="R358" s="49">
        <f>VLOOKUP($A358,input!$A:$BH,COLUMN(input!AR$2),0)</f>
        <v>1.8327865022110001</v>
      </c>
      <c r="S358" s="53">
        <f>VLOOKUP($A358,input!$A:$BH,COLUMN(input!AV$2),0)</f>
        <v>0</v>
      </c>
      <c r="T358" s="53">
        <f>VLOOKUP($A358,input!$A:$BH,COLUMN(input!AZ$2),0)</f>
        <v>0</v>
      </c>
      <c r="U358" s="62">
        <f>VLOOKUP($A358,input!$A:$BH,COLUMN(input!BD$2),0)</f>
        <v>0</v>
      </c>
      <c r="V358" s="53">
        <f t="shared" si="34"/>
        <v>0</v>
      </c>
      <c r="W358" s="49">
        <f t="shared" si="35"/>
        <v>2.5975354184400001</v>
      </c>
      <c r="X358" s="53">
        <f t="shared" si="36"/>
        <v>0</v>
      </c>
      <c r="Y358" s="53">
        <f t="shared" si="37"/>
        <v>0</v>
      </c>
      <c r="Z358" s="62">
        <f t="shared" si="38"/>
        <v>0</v>
      </c>
    </row>
    <row r="359" spans="1:26" x14ac:dyDescent="0.3">
      <c r="A359" s="27" t="s">
        <v>724</v>
      </c>
      <c r="B359" s="27" t="s">
        <v>1182</v>
      </c>
      <c r="C359" s="27" t="s">
        <v>806</v>
      </c>
      <c r="D359" s="30" t="s">
        <v>723</v>
      </c>
      <c r="E359" s="67">
        <f>VLOOKUP(C359,'KI Local Authority Dropdown'!$H$21:$I$31,2,0)</f>
        <v>0.4</v>
      </c>
      <c r="F359" s="49">
        <f t="shared" si="33"/>
        <v>3.9157438850880002</v>
      </c>
      <c r="G359" s="49">
        <f>VLOOKUP($A359,input!$A:$BH,COLUMN(input!C$2),0)</f>
        <v>1.2133222257610001</v>
      </c>
      <c r="H359" s="49">
        <f>VLOOKUP($A359,input!$A:$BH,COLUMN(input!G$2),0)</f>
        <v>2.7024216593269998</v>
      </c>
      <c r="I359" s="49">
        <f>VLOOKUP($A359,input!$A:$BH,COLUMN(input!K$2),0)</f>
        <v>-9.3886284412800904</v>
      </c>
      <c r="J359" s="49">
        <f>H359*'KI Local Authority Dropdown'!$I$6</f>
        <v>2.4997400348774748</v>
      </c>
      <c r="K359" s="31">
        <v>0.5</v>
      </c>
      <c r="L359" s="53">
        <f>VLOOKUP($A359,input!$A:$BH,COLUMN(input!T$2),0)</f>
        <v>0</v>
      </c>
      <c r="M359" s="49">
        <f>VLOOKUP($A359,input!$A:$BH,COLUMN(input!X$2),0)</f>
        <v>1.2133222257610001</v>
      </c>
      <c r="N359" s="53">
        <f>VLOOKUP($A359,input!$A:$BH,COLUMN(input!AB$2),0)</f>
        <v>0</v>
      </c>
      <c r="O359" s="53">
        <f>VLOOKUP($A359,input!$A:$BH,COLUMN(input!AF$2),0)</f>
        <v>0</v>
      </c>
      <c r="P359" s="62">
        <f>VLOOKUP($A359,input!$A:$BH,COLUMN(input!AJ$2),0)</f>
        <v>0</v>
      </c>
      <c r="Q359" s="53">
        <f>VLOOKUP($A359,input!$A:$BH,COLUMN(input!AN$2),0)</f>
        <v>0</v>
      </c>
      <c r="R359" s="49">
        <f>VLOOKUP($A359,input!$A:$BH,COLUMN(input!AR$2),0)</f>
        <v>2.7024216593269998</v>
      </c>
      <c r="S359" s="53">
        <f>VLOOKUP($A359,input!$A:$BH,COLUMN(input!AV$2),0)</f>
        <v>0</v>
      </c>
      <c r="T359" s="53">
        <f>VLOOKUP($A359,input!$A:$BH,COLUMN(input!AZ$2),0)</f>
        <v>0</v>
      </c>
      <c r="U359" s="62">
        <f>VLOOKUP($A359,input!$A:$BH,COLUMN(input!BD$2),0)</f>
        <v>0</v>
      </c>
      <c r="V359" s="53">
        <f t="shared" si="34"/>
        <v>0</v>
      </c>
      <c r="W359" s="49">
        <f t="shared" si="35"/>
        <v>3.9157438850880002</v>
      </c>
      <c r="X359" s="53">
        <f t="shared" si="36"/>
        <v>0</v>
      </c>
      <c r="Y359" s="53">
        <f t="shared" si="37"/>
        <v>0</v>
      </c>
      <c r="Z359" s="62">
        <f t="shared" si="38"/>
        <v>0</v>
      </c>
    </row>
    <row r="360" spans="1:26" x14ac:dyDescent="0.3">
      <c r="A360" s="27" t="s">
        <v>726</v>
      </c>
      <c r="B360" s="27" t="s">
        <v>1183</v>
      </c>
      <c r="C360" s="27" t="s">
        <v>806</v>
      </c>
      <c r="D360" s="30" t="s">
        <v>725</v>
      </c>
      <c r="E360" s="67">
        <f>VLOOKUP(C360,'KI Local Authority Dropdown'!$H$21:$I$31,2,0)</f>
        <v>0.4</v>
      </c>
      <c r="F360" s="49">
        <f t="shared" si="33"/>
        <v>3.4538417454659998</v>
      </c>
      <c r="G360" s="49">
        <f>VLOOKUP($A360,input!$A:$BH,COLUMN(input!C$2),0)</f>
        <v>1.238676174136</v>
      </c>
      <c r="H360" s="49">
        <f>VLOOKUP($A360,input!$A:$BH,COLUMN(input!G$2),0)</f>
        <v>2.21516557133</v>
      </c>
      <c r="I360" s="49">
        <f>VLOOKUP($A360,input!$A:$BH,COLUMN(input!K$2),0)</f>
        <v>-8.7139880860875341</v>
      </c>
      <c r="J360" s="49">
        <f>H360*'KI Local Authority Dropdown'!$I$6</f>
        <v>2.0490281534802501</v>
      </c>
      <c r="K360" s="31">
        <v>0.5</v>
      </c>
      <c r="L360" s="53">
        <f>VLOOKUP($A360,input!$A:$BH,COLUMN(input!T$2),0)</f>
        <v>0</v>
      </c>
      <c r="M360" s="49">
        <f>VLOOKUP($A360,input!$A:$BH,COLUMN(input!X$2),0)</f>
        <v>1.238676174136</v>
      </c>
      <c r="N360" s="53">
        <f>VLOOKUP($A360,input!$A:$BH,COLUMN(input!AB$2),0)</f>
        <v>0</v>
      </c>
      <c r="O360" s="53">
        <f>VLOOKUP($A360,input!$A:$BH,COLUMN(input!AF$2),0)</f>
        <v>0</v>
      </c>
      <c r="P360" s="62">
        <f>VLOOKUP($A360,input!$A:$BH,COLUMN(input!AJ$2),0)</f>
        <v>0</v>
      </c>
      <c r="Q360" s="53">
        <f>VLOOKUP($A360,input!$A:$BH,COLUMN(input!AN$2),0)</f>
        <v>0</v>
      </c>
      <c r="R360" s="49">
        <f>VLOOKUP($A360,input!$A:$BH,COLUMN(input!AR$2),0)</f>
        <v>2.21516557133</v>
      </c>
      <c r="S360" s="53">
        <f>VLOOKUP($A360,input!$A:$BH,COLUMN(input!AV$2),0)</f>
        <v>0</v>
      </c>
      <c r="T360" s="53">
        <f>VLOOKUP($A360,input!$A:$BH,COLUMN(input!AZ$2),0)</f>
        <v>0</v>
      </c>
      <c r="U360" s="62">
        <f>VLOOKUP($A360,input!$A:$BH,COLUMN(input!BD$2),0)</f>
        <v>0</v>
      </c>
      <c r="V360" s="53">
        <f t="shared" si="34"/>
        <v>0</v>
      </c>
      <c r="W360" s="49">
        <f t="shared" si="35"/>
        <v>3.4538417454659998</v>
      </c>
      <c r="X360" s="53">
        <f t="shared" si="36"/>
        <v>0</v>
      </c>
      <c r="Y360" s="53">
        <f t="shared" si="37"/>
        <v>0</v>
      </c>
      <c r="Z360" s="62">
        <f t="shared" si="38"/>
        <v>0</v>
      </c>
    </row>
    <row r="361" spans="1:26" x14ac:dyDescent="0.3">
      <c r="A361" s="27" t="s">
        <v>728</v>
      </c>
      <c r="B361" s="27" t="s">
        <v>1184</v>
      </c>
      <c r="C361" s="27" t="s">
        <v>806</v>
      </c>
      <c r="D361" s="30" t="s">
        <v>727</v>
      </c>
      <c r="E361" s="67">
        <f>VLOOKUP(C361,'KI Local Authority Dropdown'!$H$21:$I$31,2,0)</f>
        <v>0.4</v>
      </c>
      <c r="F361" s="49">
        <f t="shared" si="33"/>
        <v>3.971011433068</v>
      </c>
      <c r="G361" s="49">
        <f>VLOOKUP($A361,input!$A:$BH,COLUMN(input!C$2),0)</f>
        <v>1.306989508399</v>
      </c>
      <c r="H361" s="49">
        <f>VLOOKUP($A361,input!$A:$BH,COLUMN(input!G$2),0)</f>
        <v>2.664021924669</v>
      </c>
      <c r="I361" s="49">
        <f>VLOOKUP($A361,input!$A:$BH,COLUMN(input!K$2),0)</f>
        <v>-19.911356173651157</v>
      </c>
      <c r="J361" s="49">
        <f>H361*'KI Local Authority Dropdown'!$I$6</f>
        <v>2.4642202803188251</v>
      </c>
      <c r="K361" s="31">
        <v>0.5</v>
      </c>
      <c r="L361" s="53">
        <f>VLOOKUP($A361,input!$A:$BH,COLUMN(input!T$2),0)</f>
        <v>0</v>
      </c>
      <c r="M361" s="49">
        <f>VLOOKUP($A361,input!$A:$BH,COLUMN(input!X$2),0)</f>
        <v>1.306989508399</v>
      </c>
      <c r="N361" s="53">
        <f>VLOOKUP($A361,input!$A:$BH,COLUMN(input!AB$2),0)</f>
        <v>0</v>
      </c>
      <c r="O361" s="53">
        <f>VLOOKUP($A361,input!$A:$BH,COLUMN(input!AF$2),0)</f>
        <v>0</v>
      </c>
      <c r="P361" s="62">
        <f>VLOOKUP($A361,input!$A:$BH,COLUMN(input!AJ$2),0)</f>
        <v>0</v>
      </c>
      <c r="Q361" s="53">
        <f>VLOOKUP($A361,input!$A:$BH,COLUMN(input!AN$2),0)</f>
        <v>0</v>
      </c>
      <c r="R361" s="49">
        <f>VLOOKUP($A361,input!$A:$BH,COLUMN(input!AR$2),0)</f>
        <v>2.664021924669</v>
      </c>
      <c r="S361" s="53">
        <f>VLOOKUP($A361,input!$A:$BH,COLUMN(input!AV$2),0)</f>
        <v>0</v>
      </c>
      <c r="T361" s="53">
        <f>VLOOKUP($A361,input!$A:$BH,COLUMN(input!AZ$2),0)</f>
        <v>0</v>
      </c>
      <c r="U361" s="62">
        <f>VLOOKUP($A361,input!$A:$BH,COLUMN(input!BD$2),0)</f>
        <v>0</v>
      </c>
      <c r="V361" s="53">
        <f t="shared" si="34"/>
        <v>0</v>
      </c>
      <c r="W361" s="49">
        <f t="shared" si="35"/>
        <v>3.971011433068</v>
      </c>
      <c r="X361" s="53">
        <f t="shared" si="36"/>
        <v>0</v>
      </c>
      <c r="Y361" s="53">
        <f t="shared" si="37"/>
        <v>0</v>
      </c>
      <c r="Z361" s="62">
        <f t="shared" si="38"/>
        <v>0</v>
      </c>
    </row>
    <row r="362" spans="1:26" x14ac:dyDescent="0.3">
      <c r="A362" s="27" t="s">
        <v>730</v>
      </c>
      <c r="B362" s="27" t="s">
        <v>1185</v>
      </c>
      <c r="C362" s="27" t="s">
        <v>1250</v>
      </c>
      <c r="D362" s="30" t="s">
        <v>729</v>
      </c>
      <c r="E362" s="67">
        <f>VLOOKUP(C362,'KI Local Authority Dropdown'!$H$21:$I$31,2,0)</f>
        <v>0.49</v>
      </c>
      <c r="F362" s="49">
        <f t="shared" si="33"/>
        <v>26.094750398473</v>
      </c>
      <c r="G362" s="49">
        <f>VLOOKUP($A362,input!$A:$BH,COLUMN(input!C$2),0)</f>
        <v>9.5291613013719996</v>
      </c>
      <c r="H362" s="49">
        <f>VLOOKUP($A362,input!$A:$BH,COLUMN(input!G$2),0)</f>
        <v>16.565589097101</v>
      </c>
      <c r="I362" s="49">
        <f>VLOOKUP($A362,input!$A:$BH,COLUMN(input!K$2),0)</f>
        <v>-22.56321438170076</v>
      </c>
      <c r="J362" s="49">
        <f>H362*'KI Local Authority Dropdown'!$I$6</f>
        <v>15.323169914818425</v>
      </c>
      <c r="K362" s="31">
        <v>0.5</v>
      </c>
      <c r="L362" s="53">
        <f>VLOOKUP($A362,input!$A:$BH,COLUMN(input!T$2),0)</f>
        <v>8.1472774687069993</v>
      </c>
      <c r="M362" s="49">
        <f>VLOOKUP($A362,input!$A:$BH,COLUMN(input!X$2),0)</f>
        <v>1.381883832665</v>
      </c>
      <c r="N362" s="53">
        <f>VLOOKUP($A362,input!$A:$BH,COLUMN(input!AB$2),0)</f>
        <v>0</v>
      </c>
      <c r="O362" s="53">
        <f>VLOOKUP($A362,input!$A:$BH,COLUMN(input!AF$2),0)</f>
        <v>0</v>
      </c>
      <c r="P362" s="62">
        <f>VLOOKUP($A362,input!$A:$BH,COLUMN(input!AJ$2),0)</f>
        <v>0</v>
      </c>
      <c r="Q362" s="53">
        <f>VLOOKUP($A362,input!$A:$BH,COLUMN(input!AN$2),0)</f>
        <v>12.379202014536</v>
      </c>
      <c r="R362" s="49">
        <f>VLOOKUP($A362,input!$A:$BH,COLUMN(input!AR$2),0)</f>
        <v>4.186387082565</v>
      </c>
      <c r="S362" s="53">
        <f>VLOOKUP($A362,input!$A:$BH,COLUMN(input!AV$2),0)</f>
        <v>0</v>
      </c>
      <c r="T362" s="53">
        <f>VLOOKUP($A362,input!$A:$BH,COLUMN(input!AZ$2),0)</f>
        <v>0</v>
      </c>
      <c r="U362" s="62">
        <f>VLOOKUP($A362,input!$A:$BH,COLUMN(input!BD$2),0)</f>
        <v>0</v>
      </c>
      <c r="V362" s="53">
        <f t="shared" si="34"/>
        <v>20.526479483243001</v>
      </c>
      <c r="W362" s="49">
        <f t="shared" si="35"/>
        <v>5.5682709152300003</v>
      </c>
      <c r="X362" s="53">
        <f t="shared" si="36"/>
        <v>0</v>
      </c>
      <c r="Y362" s="53">
        <f t="shared" si="37"/>
        <v>0</v>
      </c>
      <c r="Z362" s="62">
        <f t="shared" si="38"/>
        <v>0</v>
      </c>
    </row>
    <row r="363" spans="1:26" x14ac:dyDescent="0.3">
      <c r="A363" s="27" t="s">
        <v>732</v>
      </c>
      <c r="B363" s="27" t="s">
        <v>1186</v>
      </c>
      <c r="C363" s="27" t="s">
        <v>806</v>
      </c>
      <c r="D363" s="30" t="s">
        <v>731</v>
      </c>
      <c r="E363" s="67">
        <f>VLOOKUP(C363,'KI Local Authority Dropdown'!$H$21:$I$31,2,0)</f>
        <v>0.4</v>
      </c>
      <c r="F363" s="49">
        <f t="shared" si="33"/>
        <v>2.1315852686079997</v>
      </c>
      <c r="G363" s="49">
        <f>VLOOKUP($A363,input!$A:$BH,COLUMN(input!C$2),0)</f>
        <v>0.62340353304999996</v>
      </c>
      <c r="H363" s="49">
        <f>VLOOKUP($A363,input!$A:$BH,COLUMN(input!G$2),0)</f>
        <v>1.5081817355579998</v>
      </c>
      <c r="I363" s="49">
        <f>VLOOKUP($A363,input!$A:$BH,COLUMN(input!K$2),0)</f>
        <v>-3.0187758963740583</v>
      </c>
      <c r="J363" s="49">
        <f>H363*'KI Local Authority Dropdown'!$I$6</f>
        <v>1.39506810539115</v>
      </c>
      <c r="K363" s="31">
        <v>0.5</v>
      </c>
      <c r="L363" s="53">
        <f>VLOOKUP($A363,input!$A:$BH,COLUMN(input!T$2),0)</f>
        <v>0</v>
      </c>
      <c r="M363" s="49">
        <f>VLOOKUP($A363,input!$A:$BH,COLUMN(input!X$2),0)</f>
        <v>0.62340353304999996</v>
      </c>
      <c r="N363" s="53">
        <f>VLOOKUP($A363,input!$A:$BH,COLUMN(input!AB$2),0)</f>
        <v>0</v>
      </c>
      <c r="O363" s="53">
        <f>VLOOKUP($A363,input!$A:$BH,COLUMN(input!AF$2),0)</f>
        <v>0</v>
      </c>
      <c r="P363" s="62">
        <f>VLOOKUP($A363,input!$A:$BH,COLUMN(input!AJ$2),0)</f>
        <v>0</v>
      </c>
      <c r="Q363" s="53">
        <f>VLOOKUP($A363,input!$A:$BH,COLUMN(input!AN$2),0)</f>
        <v>0</v>
      </c>
      <c r="R363" s="49">
        <f>VLOOKUP($A363,input!$A:$BH,COLUMN(input!AR$2),0)</f>
        <v>1.5081817355579998</v>
      </c>
      <c r="S363" s="53">
        <f>VLOOKUP($A363,input!$A:$BH,COLUMN(input!AV$2),0)</f>
        <v>0</v>
      </c>
      <c r="T363" s="53">
        <f>VLOOKUP($A363,input!$A:$BH,COLUMN(input!AZ$2),0)</f>
        <v>0</v>
      </c>
      <c r="U363" s="62">
        <f>VLOOKUP($A363,input!$A:$BH,COLUMN(input!BD$2),0)</f>
        <v>0</v>
      </c>
      <c r="V363" s="53">
        <f t="shared" si="34"/>
        <v>0</v>
      </c>
      <c r="W363" s="49">
        <f t="shared" si="35"/>
        <v>2.1315852686079997</v>
      </c>
      <c r="X363" s="53">
        <f t="shared" si="36"/>
        <v>0</v>
      </c>
      <c r="Y363" s="53">
        <f t="shared" si="37"/>
        <v>0</v>
      </c>
      <c r="Z363" s="62">
        <f t="shared" si="38"/>
        <v>0</v>
      </c>
    </row>
    <row r="364" spans="1:26" x14ac:dyDescent="0.3">
      <c r="A364" s="27" t="s">
        <v>734</v>
      </c>
      <c r="B364" s="27" t="s">
        <v>1187</v>
      </c>
      <c r="C364" s="27" t="s">
        <v>806</v>
      </c>
      <c r="D364" s="30" t="s">
        <v>733</v>
      </c>
      <c r="E364" s="67">
        <f>VLOOKUP(C364,'KI Local Authority Dropdown'!$H$21:$I$31,2,0)</f>
        <v>0.4</v>
      </c>
      <c r="F364" s="49">
        <f t="shared" si="33"/>
        <v>3.964711012959</v>
      </c>
      <c r="G364" s="49">
        <f>VLOOKUP($A364,input!$A:$BH,COLUMN(input!C$2),0)</f>
        <v>1.2890426869330001</v>
      </c>
      <c r="H364" s="49">
        <f>VLOOKUP($A364,input!$A:$BH,COLUMN(input!G$2),0)</f>
        <v>2.6756683260259999</v>
      </c>
      <c r="I364" s="49">
        <f>VLOOKUP($A364,input!$A:$BH,COLUMN(input!K$2),0)</f>
        <v>-9.3827116832725839</v>
      </c>
      <c r="J364" s="49">
        <f>H364*'KI Local Authority Dropdown'!$I$6</f>
        <v>2.4749932015740499</v>
      </c>
      <c r="K364" s="31">
        <v>0.5</v>
      </c>
      <c r="L364" s="53">
        <f>VLOOKUP($A364,input!$A:$BH,COLUMN(input!T$2),0)</f>
        <v>0</v>
      </c>
      <c r="M364" s="49">
        <f>VLOOKUP($A364,input!$A:$BH,COLUMN(input!X$2),0)</f>
        <v>1.2890426869330001</v>
      </c>
      <c r="N364" s="53">
        <f>VLOOKUP($A364,input!$A:$BH,COLUMN(input!AB$2),0)</f>
        <v>0</v>
      </c>
      <c r="O364" s="53">
        <f>VLOOKUP($A364,input!$A:$BH,COLUMN(input!AF$2),0)</f>
        <v>0</v>
      </c>
      <c r="P364" s="62">
        <f>VLOOKUP($A364,input!$A:$BH,COLUMN(input!AJ$2),0)</f>
        <v>0</v>
      </c>
      <c r="Q364" s="53">
        <f>VLOOKUP($A364,input!$A:$BH,COLUMN(input!AN$2),0)</f>
        <v>0</v>
      </c>
      <c r="R364" s="49">
        <f>VLOOKUP($A364,input!$A:$BH,COLUMN(input!AR$2),0)</f>
        <v>2.6756683260259999</v>
      </c>
      <c r="S364" s="53">
        <f>VLOOKUP($A364,input!$A:$BH,COLUMN(input!AV$2),0)</f>
        <v>0</v>
      </c>
      <c r="T364" s="53">
        <f>VLOOKUP($A364,input!$A:$BH,COLUMN(input!AZ$2),0)</f>
        <v>0</v>
      </c>
      <c r="U364" s="62">
        <f>VLOOKUP($A364,input!$A:$BH,COLUMN(input!BD$2),0)</f>
        <v>0</v>
      </c>
      <c r="V364" s="53">
        <f t="shared" si="34"/>
        <v>0</v>
      </c>
      <c r="W364" s="49">
        <f t="shared" si="35"/>
        <v>3.964711012959</v>
      </c>
      <c r="X364" s="53">
        <f t="shared" si="36"/>
        <v>0</v>
      </c>
      <c r="Y364" s="53">
        <f t="shared" si="37"/>
        <v>0</v>
      </c>
      <c r="Z364" s="62">
        <f t="shared" si="38"/>
        <v>0</v>
      </c>
    </row>
    <row r="365" spans="1:26" x14ac:dyDescent="0.3">
      <c r="A365" s="27" t="s">
        <v>736</v>
      </c>
      <c r="B365" s="27" t="s">
        <v>1188</v>
      </c>
      <c r="C365" s="27" t="s">
        <v>806</v>
      </c>
      <c r="D365" s="30" t="s">
        <v>735</v>
      </c>
      <c r="E365" s="67">
        <f>VLOOKUP(C365,'KI Local Authority Dropdown'!$H$21:$I$31,2,0)</f>
        <v>0.4</v>
      </c>
      <c r="F365" s="49">
        <f t="shared" si="33"/>
        <v>4.6092153626570003</v>
      </c>
      <c r="G365" s="49">
        <f>VLOOKUP($A365,input!$A:$BH,COLUMN(input!C$2),0)</f>
        <v>1.575625965635</v>
      </c>
      <c r="H365" s="49">
        <f>VLOOKUP($A365,input!$A:$BH,COLUMN(input!G$2),0)</f>
        <v>3.0335893970220003</v>
      </c>
      <c r="I365" s="49">
        <f>VLOOKUP($A365,input!$A:$BH,COLUMN(input!K$2),0)</f>
        <v>-9.6333757034783574</v>
      </c>
      <c r="J365" s="49">
        <f>H365*'KI Local Authority Dropdown'!$I$6</f>
        <v>2.8060701922453504</v>
      </c>
      <c r="K365" s="31">
        <v>0.5</v>
      </c>
      <c r="L365" s="53">
        <f>VLOOKUP($A365,input!$A:$BH,COLUMN(input!T$2),0)</f>
        <v>0</v>
      </c>
      <c r="M365" s="49">
        <f>VLOOKUP($A365,input!$A:$BH,COLUMN(input!X$2),0)</f>
        <v>1.575625965635</v>
      </c>
      <c r="N365" s="53">
        <f>VLOOKUP($A365,input!$A:$BH,COLUMN(input!AB$2),0)</f>
        <v>0</v>
      </c>
      <c r="O365" s="53">
        <f>VLOOKUP($A365,input!$A:$BH,COLUMN(input!AF$2),0)</f>
        <v>0</v>
      </c>
      <c r="P365" s="62">
        <f>VLOOKUP($A365,input!$A:$BH,COLUMN(input!AJ$2),0)</f>
        <v>0</v>
      </c>
      <c r="Q365" s="53">
        <f>VLOOKUP($A365,input!$A:$BH,COLUMN(input!AN$2),0)</f>
        <v>0</v>
      </c>
      <c r="R365" s="49">
        <f>VLOOKUP($A365,input!$A:$BH,COLUMN(input!AR$2),0)</f>
        <v>3.0335893970220003</v>
      </c>
      <c r="S365" s="53">
        <f>VLOOKUP($A365,input!$A:$BH,COLUMN(input!AV$2),0)</f>
        <v>0</v>
      </c>
      <c r="T365" s="53">
        <f>VLOOKUP($A365,input!$A:$BH,COLUMN(input!AZ$2),0)</f>
        <v>0</v>
      </c>
      <c r="U365" s="62">
        <f>VLOOKUP($A365,input!$A:$BH,COLUMN(input!BD$2),0)</f>
        <v>0</v>
      </c>
      <c r="V365" s="53">
        <f t="shared" si="34"/>
        <v>0</v>
      </c>
      <c r="W365" s="49">
        <f t="shared" si="35"/>
        <v>4.6092153626570003</v>
      </c>
      <c r="X365" s="53">
        <f t="shared" si="36"/>
        <v>0</v>
      </c>
      <c r="Y365" s="53">
        <f t="shared" si="37"/>
        <v>0</v>
      </c>
      <c r="Z365" s="62">
        <f t="shared" si="38"/>
        <v>0</v>
      </c>
    </row>
    <row r="366" spans="1:26" x14ac:dyDescent="0.3">
      <c r="A366" s="27" t="s">
        <v>738</v>
      </c>
      <c r="B366" s="27" t="s">
        <v>1189</v>
      </c>
      <c r="C366" s="27" t="s">
        <v>806</v>
      </c>
      <c r="D366" s="30" t="s">
        <v>737</v>
      </c>
      <c r="E366" s="67">
        <f>VLOOKUP(C366,'KI Local Authority Dropdown'!$H$21:$I$31,2,0)</f>
        <v>0.4</v>
      </c>
      <c r="F366" s="49">
        <f t="shared" si="33"/>
        <v>4.1536647004939997</v>
      </c>
      <c r="G366" s="49">
        <f>VLOOKUP($A366,input!$A:$BH,COLUMN(input!C$2),0)</f>
        <v>1.3873454922249999</v>
      </c>
      <c r="H366" s="49">
        <f>VLOOKUP($A366,input!$A:$BH,COLUMN(input!G$2),0)</f>
        <v>2.766319208269</v>
      </c>
      <c r="I366" s="49">
        <f>VLOOKUP($A366,input!$A:$BH,COLUMN(input!K$2),0)</f>
        <v>-3.4918644722995915</v>
      </c>
      <c r="J366" s="49">
        <f>H366*'KI Local Authority Dropdown'!$I$6</f>
        <v>2.5588452676488251</v>
      </c>
      <c r="K366" s="31">
        <v>0.5</v>
      </c>
      <c r="L366" s="53">
        <f>VLOOKUP($A366,input!$A:$BH,COLUMN(input!T$2),0)</f>
        <v>0</v>
      </c>
      <c r="M366" s="49">
        <f>VLOOKUP($A366,input!$A:$BH,COLUMN(input!X$2),0)</f>
        <v>1.3873454922249999</v>
      </c>
      <c r="N366" s="53">
        <f>VLOOKUP($A366,input!$A:$BH,COLUMN(input!AB$2),0)</f>
        <v>0</v>
      </c>
      <c r="O366" s="53">
        <f>VLOOKUP($A366,input!$A:$BH,COLUMN(input!AF$2),0)</f>
        <v>0</v>
      </c>
      <c r="P366" s="62">
        <f>VLOOKUP($A366,input!$A:$BH,COLUMN(input!AJ$2),0)</f>
        <v>0</v>
      </c>
      <c r="Q366" s="53">
        <f>VLOOKUP($A366,input!$A:$BH,COLUMN(input!AN$2),0)</f>
        <v>0</v>
      </c>
      <c r="R366" s="49">
        <f>VLOOKUP($A366,input!$A:$BH,COLUMN(input!AR$2),0)</f>
        <v>2.766319208269</v>
      </c>
      <c r="S366" s="53">
        <f>VLOOKUP($A366,input!$A:$BH,COLUMN(input!AV$2),0)</f>
        <v>0</v>
      </c>
      <c r="T366" s="53">
        <f>VLOOKUP($A366,input!$A:$BH,COLUMN(input!AZ$2),0)</f>
        <v>0</v>
      </c>
      <c r="U366" s="62">
        <f>VLOOKUP($A366,input!$A:$BH,COLUMN(input!BD$2),0)</f>
        <v>0</v>
      </c>
      <c r="V366" s="53">
        <f t="shared" si="34"/>
        <v>0</v>
      </c>
      <c r="W366" s="49">
        <f t="shared" si="35"/>
        <v>4.1536647004939997</v>
      </c>
      <c r="X366" s="53">
        <f t="shared" si="36"/>
        <v>0</v>
      </c>
      <c r="Y366" s="53">
        <f t="shared" si="37"/>
        <v>0</v>
      </c>
      <c r="Z366" s="62">
        <f t="shared" si="38"/>
        <v>0</v>
      </c>
    </row>
    <row r="367" spans="1:26" x14ac:dyDescent="0.3">
      <c r="A367" s="27" t="s">
        <v>740</v>
      </c>
      <c r="B367" s="27" t="s">
        <v>1190</v>
      </c>
      <c r="C367" s="27" t="s">
        <v>813</v>
      </c>
      <c r="D367" s="30" t="s">
        <v>739</v>
      </c>
      <c r="E367" s="67">
        <f>VLOOKUP(C367,'KI Local Authority Dropdown'!$H$21:$I$31,2,0)</f>
        <v>0.01</v>
      </c>
      <c r="F367" s="49">
        <f t="shared" si="33"/>
        <v>58.665444571508999</v>
      </c>
      <c r="G367" s="49">
        <f>VLOOKUP($A367,input!$A:$BH,COLUMN(input!C$2),0)</f>
        <v>27.794503648062999</v>
      </c>
      <c r="H367" s="49">
        <f>VLOOKUP($A367,input!$A:$BH,COLUMN(input!G$2),0)</f>
        <v>30.870940923446</v>
      </c>
      <c r="I367" s="49">
        <f>VLOOKUP($A367,input!$A:$BH,COLUMN(input!K$2),0)</f>
        <v>21.072106873389735</v>
      </c>
      <c r="J367" s="49">
        <f>H367*'KI Local Authority Dropdown'!$I$6</f>
        <v>28.55562035418755</v>
      </c>
      <c r="K367" s="31">
        <v>0</v>
      </c>
      <c r="L367" s="53">
        <f>VLOOKUP($A367,input!$A:$BH,COLUMN(input!T$2),0)</f>
        <v>0</v>
      </c>
      <c r="M367" s="49">
        <f>VLOOKUP($A367,input!$A:$BH,COLUMN(input!X$2),0)</f>
        <v>0</v>
      </c>
      <c r="N367" s="53">
        <f>VLOOKUP($A367,input!$A:$BH,COLUMN(input!AB$2),0)</f>
        <v>27.794503648062999</v>
      </c>
      <c r="O367" s="53">
        <f>VLOOKUP($A367,input!$A:$BH,COLUMN(input!AF$2),0)</f>
        <v>0</v>
      </c>
      <c r="P367" s="62">
        <f>VLOOKUP($A367,input!$A:$BH,COLUMN(input!AJ$2),0)</f>
        <v>0</v>
      </c>
      <c r="Q367" s="53">
        <f>VLOOKUP($A367,input!$A:$BH,COLUMN(input!AN$2),0)</f>
        <v>0</v>
      </c>
      <c r="R367" s="49">
        <f>VLOOKUP($A367,input!$A:$BH,COLUMN(input!AR$2),0)</f>
        <v>0</v>
      </c>
      <c r="S367" s="53">
        <f>VLOOKUP($A367,input!$A:$BH,COLUMN(input!AV$2),0)</f>
        <v>30.870940923446</v>
      </c>
      <c r="T367" s="53">
        <f>VLOOKUP($A367,input!$A:$BH,COLUMN(input!AZ$2),0)</f>
        <v>0</v>
      </c>
      <c r="U367" s="62">
        <f>VLOOKUP($A367,input!$A:$BH,COLUMN(input!BD$2),0)</f>
        <v>0</v>
      </c>
      <c r="V367" s="53">
        <f t="shared" si="34"/>
        <v>0</v>
      </c>
      <c r="W367" s="49">
        <f t="shared" si="35"/>
        <v>0</v>
      </c>
      <c r="X367" s="53">
        <f t="shared" si="36"/>
        <v>58.665444571508999</v>
      </c>
      <c r="Y367" s="53">
        <f t="shared" si="37"/>
        <v>0</v>
      </c>
      <c r="Z367" s="62">
        <f t="shared" si="38"/>
        <v>0</v>
      </c>
    </row>
    <row r="368" spans="1:26" x14ac:dyDescent="0.3">
      <c r="A368" s="27" t="s">
        <v>742</v>
      </c>
      <c r="B368" s="27" t="s">
        <v>1191</v>
      </c>
      <c r="C368" s="27" t="s">
        <v>806</v>
      </c>
      <c r="D368" s="30" t="s">
        <v>741</v>
      </c>
      <c r="E368" s="67">
        <f>VLOOKUP(C368,'KI Local Authority Dropdown'!$H$21:$I$31,2,0)</f>
        <v>0.4</v>
      </c>
      <c r="F368" s="49">
        <f t="shared" si="33"/>
        <v>3.0214929034120002</v>
      </c>
      <c r="G368" s="49">
        <f>VLOOKUP($A368,input!$A:$BH,COLUMN(input!C$2),0)</f>
        <v>1.057446279264</v>
      </c>
      <c r="H368" s="49">
        <f>VLOOKUP($A368,input!$A:$BH,COLUMN(input!G$2),0)</f>
        <v>1.9640466241480001</v>
      </c>
      <c r="I368" s="49">
        <f>VLOOKUP($A368,input!$A:$BH,COLUMN(input!K$2),0)</f>
        <v>-10.385880875741801</v>
      </c>
      <c r="J368" s="49">
        <f>H368*'KI Local Authority Dropdown'!$I$6</f>
        <v>1.8167431273369001</v>
      </c>
      <c r="K368" s="31">
        <v>0.5</v>
      </c>
      <c r="L368" s="53">
        <f>VLOOKUP($A368,input!$A:$BH,COLUMN(input!T$2),0)</f>
        <v>0</v>
      </c>
      <c r="M368" s="49">
        <f>VLOOKUP($A368,input!$A:$BH,COLUMN(input!X$2),0)</f>
        <v>1.057446279264</v>
      </c>
      <c r="N368" s="53">
        <f>VLOOKUP($A368,input!$A:$BH,COLUMN(input!AB$2),0)</f>
        <v>0</v>
      </c>
      <c r="O368" s="53">
        <f>VLOOKUP($A368,input!$A:$BH,COLUMN(input!AF$2),0)</f>
        <v>0</v>
      </c>
      <c r="P368" s="62">
        <f>VLOOKUP($A368,input!$A:$BH,COLUMN(input!AJ$2),0)</f>
        <v>0</v>
      </c>
      <c r="Q368" s="53">
        <f>VLOOKUP($A368,input!$A:$BH,COLUMN(input!AN$2),0)</f>
        <v>0</v>
      </c>
      <c r="R368" s="49">
        <f>VLOOKUP($A368,input!$A:$BH,COLUMN(input!AR$2),0)</f>
        <v>1.9640466241480001</v>
      </c>
      <c r="S368" s="53">
        <f>VLOOKUP($A368,input!$A:$BH,COLUMN(input!AV$2),0)</f>
        <v>0</v>
      </c>
      <c r="T368" s="53">
        <f>VLOOKUP($A368,input!$A:$BH,COLUMN(input!AZ$2),0)</f>
        <v>0</v>
      </c>
      <c r="U368" s="62">
        <f>VLOOKUP($A368,input!$A:$BH,COLUMN(input!BD$2),0)</f>
        <v>0</v>
      </c>
      <c r="V368" s="53">
        <f t="shared" si="34"/>
        <v>0</v>
      </c>
      <c r="W368" s="49">
        <f t="shared" si="35"/>
        <v>3.0214929034120002</v>
      </c>
      <c r="X368" s="53">
        <f t="shared" si="36"/>
        <v>0</v>
      </c>
      <c r="Y368" s="53">
        <f t="shared" si="37"/>
        <v>0</v>
      </c>
      <c r="Z368" s="62">
        <f t="shared" si="38"/>
        <v>0</v>
      </c>
    </row>
    <row r="369" spans="1:26" x14ac:dyDescent="0.3">
      <c r="A369" s="27" t="s">
        <v>744</v>
      </c>
      <c r="B369" s="27" t="s">
        <v>1192</v>
      </c>
      <c r="C369" s="27" t="s">
        <v>806</v>
      </c>
      <c r="D369" s="30" t="s">
        <v>743</v>
      </c>
      <c r="E369" s="67">
        <f>VLOOKUP(C369,'KI Local Authority Dropdown'!$H$21:$I$31,2,0)</f>
        <v>0.4</v>
      </c>
      <c r="F369" s="49">
        <f t="shared" si="33"/>
        <v>1.651014077845</v>
      </c>
      <c r="G369" s="49">
        <f>VLOOKUP($A369,input!$A:$BH,COLUMN(input!C$2),0)</f>
        <v>0.55031971465200002</v>
      </c>
      <c r="H369" s="49">
        <f>VLOOKUP($A369,input!$A:$BH,COLUMN(input!G$2),0)</f>
        <v>1.100694363193</v>
      </c>
      <c r="I369" s="49">
        <f>VLOOKUP($A369,input!$A:$BH,COLUMN(input!K$2),0)</f>
        <v>-3.0616692369208001</v>
      </c>
      <c r="J369" s="49">
        <f>H369*'KI Local Authority Dropdown'!$I$6</f>
        <v>1.018142285953525</v>
      </c>
      <c r="K369" s="31">
        <v>0.5</v>
      </c>
      <c r="L369" s="53">
        <f>VLOOKUP($A369,input!$A:$BH,COLUMN(input!T$2),0)</f>
        <v>0</v>
      </c>
      <c r="M369" s="49">
        <f>VLOOKUP($A369,input!$A:$BH,COLUMN(input!X$2),0)</f>
        <v>0.55031971465200002</v>
      </c>
      <c r="N369" s="53">
        <f>VLOOKUP($A369,input!$A:$BH,COLUMN(input!AB$2),0)</f>
        <v>0</v>
      </c>
      <c r="O369" s="53">
        <f>VLOOKUP($A369,input!$A:$BH,COLUMN(input!AF$2),0)</f>
        <v>0</v>
      </c>
      <c r="P369" s="62">
        <f>VLOOKUP($A369,input!$A:$BH,COLUMN(input!AJ$2),0)</f>
        <v>0</v>
      </c>
      <c r="Q369" s="53">
        <f>VLOOKUP($A369,input!$A:$BH,COLUMN(input!AN$2),0)</f>
        <v>0</v>
      </c>
      <c r="R369" s="49">
        <f>VLOOKUP($A369,input!$A:$BH,COLUMN(input!AR$2),0)</f>
        <v>1.100694363193</v>
      </c>
      <c r="S369" s="53">
        <f>VLOOKUP($A369,input!$A:$BH,COLUMN(input!AV$2),0)</f>
        <v>0</v>
      </c>
      <c r="T369" s="53">
        <f>VLOOKUP($A369,input!$A:$BH,COLUMN(input!AZ$2),0)</f>
        <v>0</v>
      </c>
      <c r="U369" s="62">
        <f>VLOOKUP($A369,input!$A:$BH,COLUMN(input!BD$2),0)</f>
        <v>0</v>
      </c>
      <c r="V369" s="53">
        <f t="shared" si="34"/>
        <v>0</v>
      </c>
      <c r="W369" s="49">
        <f t="shared" si="35"/>
        <v>1.651014077845</v>
      </c>
      <c r="X369" s="53">
        <f t="shared" si="36"/>
        <v>0</v>
      </c>
      <c r="Y369" s="53">
        <f t="shared" si="37"/>
        <v>0</v>
      </c>
      <c r="Z369" s="62">
        <f t="shared" si="38"/>
        <v>0</v>
      </c>
    </row>
    <row r="370" spans="1:26" x14ac:dyDescent="0.3">
      <c r="A370" s="27" t="s">
        <v>746</v>
      </c>
      <c r="B370" s="27" t="s">
        <v>1193</v>
      </c>
      <c r="C370" s="27" t="s">
        <v>1254</v>
      </c>
      <c r="D370" s="30" t="s">
        <v>745</v>
      </c>
      <c r="E370" s="67">
        <f>VLOOKUP(C370,'KI Local Authority Dropdown'!$H$21:$I$31,2,0)</f>
        <v>0.1</v>
      </c>
      <c r="F370" s="49">
        <f t="shared" si="33"/>
        <v>125.614422868812</v>
      </c>
      <c r="G370" s="49">
        <f>VLOOKUP($A370,input!$A:$BH,COLUMN(input!C$2),0)</f>
        <v>53.079886907227994</v>
      </c>
      <c r="H370" s="49">
        <f>VLOOKUP($A370,input!$A:$BH,COLUMN(input!G$2),0)</f>
        <v>72.534535961583998</v>
      </c>
      <c r="I370" s="49">
        <f>VLOOKUP($A370,input!$A:$BH,COLUMN(input!K$2),0)</f>
        <v>40.713468296752261</v>
      </c>
      <c r="J370" s="49">
        <f>H370*'KI Local Authority Dropdown'!$I$6</f>
        <v>67.094445764465206</v>
      </c>
      <c r="K370" s="31">
        <v>0</v>
      </c>
      <c r="L370" s="53">
        <f>VLOOKUP($A370,input!$A:$BH,COLUMN(input!T$2),0)</f>
        <v>48.268882908584999</v>
      </c>
      <c r="M370" s="49">
        <f>VLOOKUP($A370,input!$A:$BH,COLUMN(input!X$2),0)</f>
        <v>0</v>
      </c>
      <c r="N370" s="53">
        <f>VLOOKUP($A370,input!$A:$BH,COLUMN(input!AB$2),0)</f>
        <v>4.8110039986429998</v>
      </c>
      <c r="O370" s="53">
        <f>VLOOKUP($A370,input!$A:$BH,COLUMN(input!AF$2),0)</f>
        <v>0</v>
      </c>
      <c r="P370" s="62">
        <f>VLOOKUP($A370,input!$A:$BH,COLUMN(input!AJ$2),0)</f>
        <v>0</v>
      </c>
      <c r="Q370" s="53">
        <f>VLOOKUP($A370,input!$A:$BH,COLUMN(input!AN$2),0)</f>
        <v>67.465695413665003</v>
      </c>
      <c r="R370" s="49">
        <f>VLOOKUP($A370,input!$A:$BH,COLUMN(input!AR$2),0)</f>
        <v>0</v>
      </c>
      <c r="S370" s="53">
        <f>VLOOKUP($A370,input!$A:$BH,COLUMN(input!AV$2),0)</f>
        <v>5.0688405479189997</v>
      </c>
      <c r="T370" s="53">
        <f>VLOOKUP($A370,input!$A:$BH,COLUMN(input!AZ$2),0)</f>
        <v>0</v>
      </c>
      <c r="U370" s="62">
        <f>VLOOKUP($A370,input!$A:$BH,COLUMN(input!BD$2),0)</f>
        <v>0</v>
      </c>
      <c r="V370" s="53">
        <f t="shared" si="34"/>
        <v>115.73457832225</v>
      </c>
      <c r="W370" s="49">
        <f t="shared" si="35"/>
        <v>0</v>
      </c>
      <c r="X370" s="53">
        <f t="shared" si="36"/>
        <v>9.8798445465619995</v>
      </c>
      <c r="Y370" s="53">
        <f t="shared" si="37"/>
        <v>0</v>
      </c>
      <c r="Z370" s="62">
        <f t="shared" si="38"/>
        <v>0</v>
      </c>
    </row>
    <row r="371" spans="1:26" x14ac:dyDescent="0.3">
      <c r="A371" s="27" t="s">
        <v>748</v>
      </c>
      <c r="B371" s="27" t="s">
        <v>1194</v>
      </c>
      <c r="C371" s="27" t="s">
        <v>813</v>
      </c>
      <c r="D371" s="30" t="s">
        <v>747</v>
      </c>
      <c r="E371" s="67">
        <f>VLOOKUP(C371,'KI Local Authority Dropdown'!$H$21:$I$31,2,0)</f>
        <v>0.01</v>
      </c>
      <c r="F371" s="49">
        <f t="shared" si="33"/>
        <v>43.134799424976002</v>
      </c>
      <c r="G371" s="49">
        <f>VLOOKUP($A371,input!$A:$BH,COLUMN(input!C$2),0)</f>
        <v>20.496934067724002</v>
      </c>
      <c r="H371" s="49">
        <f>VLOOKUP($A371,input!$A:$BH,COLUMN(input!G$2),0)</f>
        <v>22.637865357252</v>
      </c>
      <c r="I371" s="49">
        <f>VLOOKUP($A371,input!$A:$BH,COLUMN(input!K$2),0)</f>
        <v>14.661570539381701</v>
      </c>
      <c r="J371" s="49">
        <f>H371*'KI Local Authority Dropdown'!$I$6</f>
        <v>20.940025455458102</v>
      </c>
      <c r="K371" s="31">
        <v>0</v>
      </c>
      <c r="L371" s="53">
        <f>VLOOKUP($A371,input!$A:$BH,COLUMN(input!T$2),0)</f>
        <v>0</v>
      </c>
      <c r="M371" s="49">
        <f>VLOOKUP($A371,input!$A:$BH,COLUMN(input!X$2),0)</f>
        <v>0</v>
      </c>
      <c r="N371" s="53">
        <f>VLOOKUP($A371,input!$A:$BH,COLUMN(input!AB$2),0)</f>
        <v>20.496934067724002</v>
      </c>
      <c r="O371" s="53">
        <f>VLOOKUP($A371,input!$A:$BH,COLUMN(input!AF$2),0)</f>
        <v>0</v>
      </c>
      <c r="P371" s="62">
        <f>VLOOKUP($A371,input!$A:$BH,COLUMN(input!AJ$2),0)</f>
        <v>0</v>
      </c>
      <c r="Q371" s="53">
        <f>VLOOKUP($A371,input!$A:$BH,COLUMN(input!AN$2),0)</f>
        <v>0</v>
      </c>
      <c r="R371" s="49">
        <f>VLOOKUP($A371,input!$A:$BH,COLUMN(input!AR$2),0)</f>
        <v>0</v>
      </c>
      <c r="S371" s="53">
        <f>VLOOKUP($A371,input!$A:$BH,COLUMN(input!AV$2),0)</f>
        <v>22.637865357252</v>
      </c>
      <c r="T371" s="53">
        <f>VLOOKUP($A371,input!$A:$BH,COLUMN(input!AZ$2),0)</f>
        <v>0</v>
      </c>
      <c r="U371" s="62">
        <f>VLOOKUP($A371,input!$A:$BH,COLUMN(input!BD$2),0)</f>
        <v>0</v>
      </c>
      <c r="V371" s="53">
        <f t="shared" si="34"/>
        <v>0</v>
      </c>
      <c r="W371" s="49">
        <f t="shared" si="35"/>
        <v>0</v>
      </c>
      <c r="X371" s="53">
        <f t="shared" si="36"/>
        <v>43.134799424976002</v>
      </c>
      <c r="Y371" s="53">
        <f t="shared" si="37"/>
        <v>0</v>
      </c>
      <c r="Z371" s="62">
        <f t="shared" si="38"/>
        <v>0</v>
      </c>
    </row>
    <row r="372" spans="1:26" x14ac:dyDescent="0.3">
      <c r="A372" s="27" t="s">
        <v>750</v>
      </c>
      <c r="B372" s="27" t="s">
        <v>1195</v>
      </c>
      <c r="C372" s="27" t="s">
        <v>1252</v>
      </c>
      <c r="D372" s="30" t="s">
        <v>749</v>
      </c>
      <c r="E372" s="67">
        <f>VLOOKUP(C372,'KI Local Authority Dropdown'!$H$21:$I$31,2,0)</f>
        <v>0.3</v>
      </c>
      <c r="F372" s="49">
        <f t="shared" si="33"/>
        <v>140.56788793238502</v>
      </c>
      <c r="G372" s="49">
        <f>VLOOKUP($A372,input!$A:$BH,COLUMN(input!C$2),0)</f>
        <v>57.851443866964999</v>
      </c>
      <c r="H372" s="49">
        <f>VLOOKUP($A372,input!$A:$BH,COLUMN(input!G$2),0)</f>
        <v>82.716444065420006</v>
      </c>
      <c r="I372" s="49">
        <f>VLOOKUP($A372,input!$A:$BH,COLUMN(input!K$2),0)</f>
        <v>-465.40831577527405</v>
      </c>
      <c r="J372" s="49">
        <f>H372*'KI Local Authority Dropdown'!$I$6</f>
        <v>76.512710760513514</v>
      </c>
      <c r="K372" s="31">
        <v>0.5</v>
      </c>
      <c r="L372" s="53">
        <f>VLOOKUP($A372,input!$A:$BH,COLUMN(input!T$2),0)</f>
        <v>36.708513771698001</v>
      </c>
      <c r="M372" s="49">
        <f>VLOOKUP($A372,input!$A:$BH,COLUMN(input!X$2),0)</f>
        <v>21.142930095267001</v>
      </c>
      <c r="N372" s="53">
        <f>VLOOKUP($A372,input!$A:$BH,COLUMN(input!AB$2),0)</f>
        <v>0</v>
      </c>
      <c r="O372" s="53">
        <f>VLOOKUP($A372,input!$A:$BH,COLUMN(input!AF$2),0)</f>
        <v>0</v>
      </c>
      <c r="P372" s="62">
        <f>VLOOKUP($A372,input!$A:$BH,COLUMN(input!AJ$2),0)</f>
        <v>0</v>
      </c>
      <c r="Q372" s="53">
        <f>VLOOKUP($A372,input!$A:$BH,COLUMN(input!AN$2),0)</f>
        <v>48.822893182359998</v>
      </c>
      <c r="R372" s="49">
        <f>VLOOKUP($A372,input!$A:$BH,COLUMN(input!AR$2),0)</f>
        <v>33.893550883060001</v>
      </c>
      <c r="S372" s="53">
        <f>VLOOKUP($A372,input!$A:$BH,COLUMN(input!AV$2),0)</f>
        <v>0</v>
      </c>
      <c r="T372" s="53">
        <f>VLOOKUP($A372,input!$A:$BH,COLUMN(input!AZ$2),0)</f>
        <v>0</v>
      </c>
      <c r="U372" s="62">
        <f>VLOOKUP($A372,input!$A:$BH,COLUMN(input!BD$2),0)</f>
        <v>0</v>
      </c>
      <c r="V372" s="53">
        <f t="shared" si="34"/>
        <v>85.531406954057999</v>
      </c>
      <c r="W372" s="49">
        <f t="shared" si="35"/>
        <v>55.036480978327006</v>
      </c>
      <c r="X372" s="53">
        <f t="shared" si="36"/>
        <v>0</v>
      </c>
      <c r="Y372" s="53">
        <f t="shared" si="37"/>
        <v>0</v>
      </c>
      <c r="Z372" s="62">
        <f t="shared" si="38"/>
        <v>0</v>
      </c>
    </row>
    <row r="373" spans="1:26" x14ac:dyDescent="0.3">
      <c r="A373" s="27" t="s">
        <v>752</v>
      </c>
      <c r="B373" s="27" t="s">
        <v>1196</v>
      </c>
      <c r="C373" s="27" t="s">
        <v>806</v>
      </c>
      <c r="D373" s="30" t="s">
        <v>751</v>
      </c>
      <c r="E373" s="67">
        <f>VLOOKUP(C373,'KI Local Authority Dropdown'!$H$21:$I$31,2,0)</f>
        <v>0.4</v>
      </c>
      <c r="F373" s="49">
        <f t="shared" si="33"/>
        <v>2.6086387237239999</v>
      </c>
      <c r="G373" s="49">
        <f>VLOOKUP($A373,input!$A:$BH,COLUMN(input!C$2),0)</f>
        <v>0.74238237146599995</v>
      </c>
      <c r="H373" s="49">
        <f>VLOOKUP($A373,input!$A:$BH,COLUMN(input!G$2),0)</f>
        <v>1.866256352258</v>
      </c>
      <c r="I373" s="49">
        <f>VLOOKUP($A373,input!$A:$BH,COLUMN(input!K$2),0)</f>
        <v>-4.863513145685058</v>
      </c>
      <c r="J373" s="49">
        <f>H373*'KI Local Authority Dropdown'!$I$6</f>
        <v>1.7262871258386501</v>
      </c>
      <c r="K373" s="31">
        <v>0.5</v>
      </c>
      <c r="L373" s="53">
        <f>VLOOKUP($A373,input!$A:$BH,COLUMN(input!T$2),0)</f>
        <v>0</v>
      </c>
      <c r="M373" s="49">
        <f>VLOOKUP($A373,input!$A:$BH,COLUMN(input!X$2),0)</f>
        <v>0.74238237146599995</v>
      </c>
      <c r="N373" s="53">
        <f>VLOOKUP($A373,input!$A:$BH,COLUMN(input!AB$2),0)</f>
        <v>0</v>
      </c>
      <c r="O373" s="53">
        <f>VLOOKUP($A373,input!$A:$BH,COLUMN(input!AF$2),0)</f>
        <v>0</v>
      </c>
      <c r="P373" s="62">
        <f>VLOOKUP($A373,input!$A:$BH,COLUMN(input!AJ$2),0)</f>
        <v>0</v>
      </c>
      <c r="Q373" s="53">
        <f>VLOOKUP($A373,input!$A:$BH,COLUMN(input!AN$2),0)</f>
        <v>0</v>
      </c>
      <c r="R373" s="49">
        <f>VLOOKUP($A373,input!$A:$BH,COLUMN(input!AR$2),0)</f>
        <v>1.866256352258</v>
      </c>
      <c r="S373" s="53">
        <f>VLOOKUP($A373,input!$A:$BH,COLUMN(input!AV$2),0)</f>
        <v>0</v>
      </c>
      <c r="T373" s="53">
        <f>VLOOKUP($A373,input!$A:$BH,COLUMN(input!AZ$2),0)</f>
        <v>0</v>
      </c>
      <c r="U373" s="62">
        <f>VLOOKUP($A373,input!$A:$BH,COLUMN(input!BD$2),0)</f>
        <v>0</v>
      </c>
      <c r="V373" s="53">
        <f t="shared" si="34"/>
        <v>0</v>
      </c>
      <c r="W373" s="49">
        <f t="shared" si="35"/>
        <v>2.6086387237239999</v>
      </c>
      <c r="X373" s="53">
        <f t="shared" si="36"/>
        <v>0</v>
      </c>
      <c r="Y373" s="53">
        <f t="shared" si="37"/>
        <v>0</v>
      </c>
      <c r="Z373" s="62">
        <f t="shared" si="38"/>
        <v>0</v>
      </c>
    </row>
    <row r="374" spans="1:26" x14ac:dyDescent="0.3">
      <c r="A374" s="27" t="s">
        <v>754</v>
      </c>
      <c r="B374" s="27" t="s">
        <v>1197</v>
      </c>
      <c r="C374" s="27" t="s">
        <v>820</v>
      </c>
      <c r="D374" s="30" t="s">
        <v>753</v>
      </c>
      <c r="E374" s="67">
        <f>VLOOKUP(C374,'KI Local Authority Dropdown'!$H$21:$I$31,2,0)</f>
        <v>0.49</v>
      </c>
      <c r="F374" s="49">
        <f t="shared" si="33"/>
        <v>108.59322070082101</v>
      </c>
      <c r="G374" s="49">
        <f>VLOOKUP($A374,input!$A:$BH,COLUMN(input!C$2),0)</f>
        <v>43.987371115211999</v>
      </c>
      <c r="H374" s="49">
        <f>VLOOKUP($A374,input!$A:$BH,COLUMN(input!G$2),0)</f>
        <v>64.605849585609008</v>
      </c>
      <c r="I374" s="49">
        <f>VLOOKUP($A374,input!$A:$BH,COLUMN(input!K$2),0)</f>
        <v>25.963031043609647</v>
      </c>
      <c r="J374" s="49">
        <f>H374*'KI Local Authority Dropdown'!$I$6</f>
        <v>59.760410866688332</v>
      </c>
      <c r="K374" s="31">
        <v>0</v>
      </c>
      <c r="L374" s="53">
        <f>VLOOKUP($A374,input!$A:$BH,COLUMN(input!T$2),0)</f>
        <v>38.907001166086005</v>
      </c>
      <c r="M374" s="49">
        <f>VLOOKUP($A374,input!$A:$BH,COLUMN(input!X$2),0)</f>
        <v>5.0803699491259993</v>
      </c>
      <c r="N374" s="53">
        <f>VLOOKUP($A374,input!$A:$BH,COLUMN(input!AB$2),0)</f>
        <v>0</v>
      </c>
      <c r="O374" s="53">
        <f>VLOOKUP($A374,input!$A:$BH,COLUMN(input!AF$2),0)</f>
        <v>0</v>
      </c>
      <c r="P374" s="62">
        <f>VLOOKUP($A374,input!$A:$BH,COLUMN(input!AJ$2),0)</f>
        <v>0</v>
      </c>
      <c r="Q374" s="53">
        <f>VLOOKUP($A374,input!$A:$BH,COLUMN(input!AN$2),0)</f>
        <v>54.706879505128001</v>
      </c>
      <c r="R374" s="49">
        <f>VLOOKUP($A374,input!$A:$BH,COLUMN(input!AR$2),0)</f>
        <v>9.8989700804809999</v>
      </c>
      <c r="S374" s="53">
        <f>VLOOKUP($A374,input!$A:$BH,COLUMN(input!AV$2),0)</f>
        <v>0</v>
      </c>
      <c r="T374" s="53">
        <f>VLOOKUP($A374,input!$A:$BH,COLUMN(input!AZ$2),0)</f>
        <v>0</v>
      </c>
      <c r="U374" s="62">
        <f>VLOOKUP($A374,input!$A:$BH,COLUMN(input!BD$2),0)</f>
        <v>0</v>
      </c>
      <c r="V374" s="53">
        <f t="shared" si="34"/>
        <v>93.613880671214005</v>
      </c>
      <c r="W374" s="49">
        <f t="shared" si="35"/>
        <v>14.979340029606998</v>
      </c>
      <c r="X374" s="53">
        <f t="shared" si="36"/>
        <v>0</v>
      </c>
      <c r="Y374" s="53">
        <f t="shared" si="37"/>
        <v>0</v>
      </c>
      <c r="Z374" s="62">
        <f t="shared" si="38"/>
        <v>0</v>
      </c>
    </row>
    <row r="375" spans="1:26" x14ac:dyDescent="0.3">
      <c r="A375" s="27" t="s">
        <v>756</v>
      </c>
      <c r="B375" s="27" t="s">
        <v>1198</v>
      </c>
      <c r="C375" s="27" t="s">
        <v>1250</v>
      </c>
      <c r="D375" s="30" t="s">
        <v>755</v>
      </c>
      <c r="E375" s="67">
        <f>VLOOKUP(C375,'KI Local Authority Dropdown'!$H$21:$I$31,2,0)</f>
        <v>0.49</v>
      </c>
      <c r="F375" s="49">
        <f t="shared" si="33"/>
        <v>87.705226814116998</v>
      </c>
      <c r="G375" s="49">
        <f>VLOOKUP($A375,input!$A:$BH,COLUMN(input!C$2),0)</f>
        <v>34.725573744717003</v>
      </c>
      <c r="H375" s="49">
        <f>VLOOKUP($A375,input!$A:$BH,COLUMN(input!G$2),0)</f>
        <v>52.979653069399994</v>
      </c>
      <c r="I375" s="49">
        <f>VLOOKUP($A375,input!$A:$BH,COLUMN(input!K$2),0)</f>
        <v>-18.308337434698483</v>
      </c>
      <c r="J375" s="49">
        <f>H375*'KI Local Authority Dropdown'!$I$6</f>
        <v>49.006179089194994</v>
      </c>
      <c r="K375" s="31">
        <v>0.25682199999999999</v>
      </c>
      <c r="L375" s="53">
        <f>VLOOKUP($A375,input!$A:$BH,COLUMN(input!T$2),0)</f>
        <v>30.31341635862</v>
      </c>
      <c r="M375" s="49">
        <f>VLOOKUP($A375,input!$A:$BH,COLUMN(input!X$2),0)</f>
        <v>4.4121573860970003</v>
      </c>
      <c r="N375" s="53">
        <f>VLOOKUP($A375,input!$A:$BH,COLUMN(input!AB$2),0)</f>
        <v>0</v>
      </c>
      <c r="O375" s="53">
        <f>VLOOKUP($A375,input!$A:$BH,COLUMN(input!AF$2),0)</f>
        <v>0</v>
      </c>
      <c r="P375" s="62">
        <f>VLOOKUP($A375,input!$A:$BH,COLUMN(input!AJ$2),0)</f>
        <v>0</v>
      </c>
      <c r="Q375" s="53">
        <f>VLOOKUP($A375,input!$A:$BH,COLUMN(input!AN$2),0)</f>
        <v>42.813475215526999</v>
      </c>
      <c r="R375" s="49">
        <f>VLOOKUP($A375,input!$A:$BH,COLUMN(input!AR$2),0)</f>
        <v>10.166177853873</v>
      </c>
      <c r="S375" s="53">
        <f>VLOOKUP($A375,input!$A:$BH,COLUMN(input!AV$2),0)</f>
        <v>0</v>
      </c>
      <c r="T375" s="53">
        <f>VLOOKUP($A375,input!$A:$BH,COLUMN(input!AZ$2),0)</f>
        <v>0</v>
      </c>
      <c r="U375" s="62">
        <f>VLOOKUP($A375,input!$A:$BH,COLUMN(input!BD$2),0)</f>
        <v>0</v>
      </c>
      <c r="V375" s="53">
        <f t="shared" si="34"/>
        <v>73.126891574146995</v>
      </c>
      <c r="W375" s="49">
        <f t="shared" si="35"/>
        <v>14.57833523997</v>
      </c>
      <c r="X375" s="53">
        <f t="shared" si="36"/>
        <v>0</v>
      </c>
      <c r="Y375" s="53">
        <f t="shared" si="37"/>
        <v>0</v>
      </c>
      <c r="Z375" s="62">
        <f t="shared" si="38"/>
        <v>0</v>
      </c>
    </row>
    <row r="376" spans="1:26" x14ac:dyDescent="0.3">
      <c r="A376" s="27" t="s">
        <v>758</v>
      </c>
      <c r="B376" s="27" t="s">
        <v>1199</v>
      </c>
      <c r="C376" s="27" t="s">
        <v>806</v>
      </c>
      <c r="D376" s="30" t="s">
        <v>757</v>
      </c>
      <c r="E376" s="67">
        <f>VLOOKUP(C376,'KI Local Authority Dropdown'!$H$21:$I$31,2,0)</f>
        <v>0.4</v>
      </c>
      <c r="F376" s="49">
        <f t="shared" si="33"/>
        <v>3.0439143206779997</v>
      </c>
      <c r="G376" s="49">
        <f>VLOOKUP($A376,input!$A:$BH,COLUMN(input!C$2),0)</f>
        <v>1.00301527702</v>
      </c>
      <c r="H376" s="49">
        <f>VLOOKUP($A376,input!$A:$BH,COLUMN(input!G$2),0)</f>
        <v>2.0408990436579999</v>
      </c>
      <c r="I376" s="49">
        <f>VLOOKUP($A376,input!$A:$BH,COLUMN(input!K$2),0)</f>
        <v>-18.551201030026959</v>
      </c>
      <c r="J376" s="49">
        <f>H376*'KI Local Authority Dropdown'!$I$6</f>
        <v>1.8878316153836501</v>
      </c>
      <c r="K376" s="31">
        <v>0.5</v>
      </c>
      <c r="L376" s="53">
        <f>VLOOKUP($A376,input!$A:$BH,COLUMN(input!T$2),0)</f>
        <v>0</v>
      </c>
      <c r="M376" s="49">
        <f>VLOOKUP($A376,input!$A:$BH,COLUMN(input!X$2),0)</f>
        <v>1.00301527702</v>
      </c>
      <c r="N376" s="53">
        <f>VLOOKUP($A376,input!$A:$BH,COLUMN(input!AB$2),0)</f>
        <v>0</v>
      </c>
      <c r="O376" s="53">
        <f>VLOOKUP($A376,input!$A:$BH,COLUMN(input!AF$2),0)</f>
        <v>0</v>
      </c>
      <c r="P376" s="62">
        <f>VLOOKUP($A376,input!$A:$BH,COLUMN(input!AJ$2),0)</f>
        <v>0</v>
      </c>
      <c r="Q376" s="53">
        <f>VLOOKUP($A376,input!$A:$BH,COLUMN(input!AN$2),0)</f>
        <v>0</v>
      </c>
      <c r="R376" s="49">
        <f>VLOOKUP($A376,input!$A:$BH,COLUMN(input!AR$2),0)</f>
        <v>2.0408990436579999</v>
      </c>
      <c r="S376" s="53">
        <f>VLOOKUP($A376,input!$A:$BH,COLUMN(input!AV$2),0)</f>
        <v>0</v>
      </c>
      <c r="T376" s="53">
        <f>VLOOKUP($A376,input!$A:$BH,COLUMN(input!AZ$2),0)</f>
        <v>0</v>
      </c>
      <c r="U376" s="62">
        <f>VLOOKUP($A376,input!$A:$BH,COLUMN(input!BD$2),0)</f>
        <v>0</v>
      </c>
      <c r="V376" s="53">
        <f t="shared" si="34"/>
        <v>0</v>
      </c>
      <c r="W376" s="49">
        <f t="shared" si="35"/>
        <v>3.0439143206779997</v>
      </c>
      <c r="X376" s="53">
        <f t="shared" si="36"/>
        <v>0</v>
      </c>
      <c r="Y376" s="53">
        <f t="shared" si="37"/>
        <v>0</v>
      </c>
      <c r="Z376" s="62">
        <f t="shared" si="38"/>
        <v>0</v>
      </c>
    </row>
    <row r="377" spans="1:26" x14ac:dyDescent="0.3">
      <c r="A377" s="27" t="s">
        <v>760</v>
      </c>
      <c r="B377" s="27" t="s">
        <v>1200</v>
      </c>
      <c r="C377" s="27" t="s">
        <v>1250</v>
      </c>
      <c r="D377" s="30" t="s">
        <v>759</v>
      </c>
      <c r="E377" s="67">
        <f>VLOOKUP(C377,'KI Local Authority Dropdown'!$H$21:$I$31,2,0)</f>
        <v>0.49</v>
      </c>
      <c r="F377" s="49">
        <f t="shared" si="33"/>
        <v>19.269360909429</v>
      </c>
      <c r="G377" s="49">
        <f>VLOOKUP($A377,input!$A:$BH,COLUMN(input!C$2),0)</f>
        <v>7.6212351694290001</v>
      </c>
      <c r="H377" s="49">
        <f>VLOOKUP($A377,input!$A:$BH,COLUMN(input!G$2),0)</f>
        <v>11.648125739999999</v>
      </c>
      <c r="I377" s="49">
        <f>VLOOKUP($A377,input!$A:$BH,COLUMN(input!K$2),0)</f>
        <v>-26.450243716016267</v>
      </c>
      <c r="J377" s="49">
        <f>H377*'KI Local Authority Dropdown'!$I$6</f>
        <v>10.774516309499999</v>
      </c>
      <c r="K377" s="31">
        <v>0.5</v>
      </c>
      <c r="L377" s="53">
        <f>VLOOKUP($A377,input!$A:$BH,COLUMN(input!T$2),0)</f>
        <v>6.3038874184020006</v>
      </c>
      <c r="M377" s="49">
        <f>VLOOKUP($A377,input!$A:$BH,COLUMN(input!X$2),0)</f>
        <v>1.317347751027</v>
      </c>
      <c r="N377" s="53">
        <f>VLOOKUP($A377,input!$A:$BH,COLUMN(input!AB$2),0)</f>
        <v>0</v>
      </c>
      <c r="O377" s="53">
        <f>VLOOKUP($A377,input!$A:$BH,COLUMN(input!AF$2),0)</f>
        <v>0</v>
      </c>
      <c r="P377" s="62">
        <f>VLOOKUP($A377,input!$A:$BH,COLUMN(input!AJ$2),0)</f>
        <v>0</v>
      </c>
      <c r="Q377" s="53">
        <f>VLOOKUP($A377,input!$A:$BH,COLUMN(input!AN$2),0)</f>
        <v>7.8061550988899997</v>
      </c>
      <c r="R377" s="49">
        <f>VLOOKUP($A377,input!$A:$BH,COLUMN(input!AR$2),0)</f>
        <v>3.8419706411100001</v>
      </c>
      <c r="S377" s="53">
        <f>VLOOKUP($A377,input!$A:$BH,COLUMN(input!AV$2),0)</f>
        <v>0</v>
      </c>
      <c r="T377" s="53">
        <f>VLOOKUP($A377,input!$A:$BH,COLUMN(input!AZ$2),0)</f>
        <v>0</v>
      </c>
      <c r="U377" s="62">
        <f>VLOOKUP($A377,input!$A:$BH,COLUMN(input!BD$2),0)</f>
        <v>0</v>
      </c>
      <c r="V377" s="53">
        <f t="shared" si="34"/>
        <v>14.110042517292001</v>
      </c>
      <c r="W377" s="49">
        <f t="shared" si="35"/>
        <v>5.1593183921370001</v>
      </c>
      <c r="X377" s="53">
        <f t="shared" si="36"/>
        <v>0</v>
      </c>
      <c r="Y377" s="53">
        <f t="shared" si="37"/>
        <v>0</v>
      </c>
      <c r="Z377" s="62">
        <f t="shared" si="38"/>
        <v>0</v>
      </c>
    </row>
    <row r="378" spans="1:26" x14ac:dyDescent="0.3">
      <c r="A378" s="27" t="s">
        <v>762</v>
      </c>
      <c r="B378" s="27" t="s">
        <v>1201</v>
      </c>
      <c r="C378" s="27" t="s">
        <v>820</v>
      </c>
      <c r="D378" s="30" t="s">
        <v>761</v>
      </c>
      <c r="E378" s="67">
        <f>VLOOKUP(C378,'KI Local Authority Dropdown'!$H$21:$I$31,2,0)</f>
        <v>0.49</v>
      </c>
      <c r="F378" s="49">
        <f t="shared" si="33"/>
        <v>125.263411656006</v>
      </c>
      <c r="G378" s="49">
        <f>VLOOKUP($A378,input!$A:$BH,COLUMN(input!C$2),0)</f>
        <v>50.712455335127999</v>
      </c>
      <c r="H378" s="49">
        <f>VLOOKUP($A378,input!$A:$BH,COLUMN(input!G$2),0)</f>
        <v>74.550956320878001</v>
      </c>
      <c r="I378" s="49">
        <f>VLOOKUP($A378,input!$A:$BH,COLUMN(input!K$2),0)</f>
        <v>41.630965982110084</v>
      </c>
      <c r="J378" s="49">
        <f>H378*'KI Local Authority Dropdown'!$I$6</f>
        <v>68.959634596812151</v>
      </c>
      <c r="K378" s="31">
        <v>0</v>
      </c>
      <c r="L378" s="53">
        <f>VLOOKUP($A378,input!$A:$BH,COLUMN(input!T$2),0)</f>
        <v>45.342852621417997</v>
      </c>
      <c r="M378" s="49">
        <f>VLOOKUP($A378,input!$A:$BH,COLUMN(input!X$2),0)</f>
        <v>5.36960271371</v>
      </c>
      <c r="N378" s="53">
        <f>VLOOKUP($A378,input!$A:$BH,COLUMN(input!AB$2),0)</f>
        <v>0</v>
      </c>
      <c r="O378" s="53">
        <f>VLOOKUP($A378,input!$A:$BH,COLUMN(input!AF$2),0)</f>
        <v>0</v>
      </c>
      <c r="P378" s="62">
        <f>VLOOKUP($A378,input!$A:$BH,COLUMN(input!AJ$2),0)</f>
        <v>0</v>
      </c>
      <c r="Q378" s="53">
        <f>VLOOKUP($A378,input!$A:$BH,COLUMN(input!AN$2),0)</f>
        <v>64.150041515502991</v>
      </c>
      <c r="R378" s="49">
        <f>VLOOKUP($A378,input!$A:$BH,COLUMN(input!AR$2),0)</f>
        <v>10.400914805375001</v>
      </c>
      <c r="S378" s="53">
        <f>VLOOKUP($A378,input!$A:$BH,COLUMN(input!AV$2),0)</f>
        <v>0</v>
      </c>
      <c r="T378" s="53">
        <f>VLOOKUP($A378,input!$A:$BH,COLUMN(input!AZ$2),0)</f>
        <v>0</v>
      </c>
      <c r="U378" s="62">
        <f>VLOOKUP($A378,input!$A:$BH,COLUMN(input!BD$2),0)</f>
        <v>0</v>
      </c>
      <c r="V378" s="53">
        <f t="shared" si="34"/>
        <v>109.492894136921</v>
      </c>
      <c r="W378" s="49">
        <f t="shared" si="35"/>
        <v>15.770517519085001</v>
      </c>
      <c r="X378" s="53">
        <f t="shared" si="36"/>
        <v>0</v>
      </c>
      <c r="Y378" s="53">
        <f t="shared" si="37"/>
        <v>0</v>
      </c>
      <c r="Z378" s="62">
        <f t="shared" si="38"/>
        <v>0</v>
      </c>
    </row>
    <row r="379" spans="1:26" x14ac:dyDescent="0.3">
      <c r="A379" s="27" t="s">
        <v>764</v>
      </c>
      <c r="B379" s="27" t="s">
        <v>1202</v>
      </c>
      <c r="C379" s="27" t="s">
        <v>806</v>
      </c>
      <c r="D379" s="30" t="s">
        <v>763</v>
      </c>
      <c r="E379" s="67">
        <f>VLOOKUP(C379,'KI Local Authority Dropdown'!$H$21:$I$31,2,0)</f>
        <v>0.4</v>
      </c>
      <c r="F379" s="49">
        <f t="shared" si="33"/>
        <v>2.5411955517969997</v>
      </c>
      <c r="G379" s="49">
        <f>VLOOKUP($A379,input!$A:$BH,COLUMN(input!C$2),0)</f>
        <v>0.58762208807600003</v>
      </c>
      <c r="H379" s="49">
        <f>VLOOKUP($A379,input!$A:$BH,COLUMN(input!G$2),0)</f>
        <v>1.9535734637209998</v>
      </c>
      <c r="I379" s="49">
        <f>VLOOKUP($A379,input!$A:$BH,COLUMN(input!K$2),0)</f>
        <v>-15.702820698756675</v>
      </c>
      <c r="J379" s="49">
        <f>H379*'KI Local Authority Dropdown'!$I$6</f>
        <v>1.807055453941925</v>
      </c>
      <c r="K379" s="31">
        <v>0.5</v>
      </c>
      <c r="L379" s="53">
        <f>VLOOKUP($A379,input!$A:$BH,COLUMN(input!T$2),0)</f>
        <v>0</v>
      </c>
      <c r="M379" s="49">
        <f>VLOOKUP($A379,input!$A:$BH,COLUMN(input!X$2),0)</f>
        <v>0.58762208807600003</v>
      </c>
      <c r="N379" s="53">
        <f>VLOOKUP($A379,input!$A:$BH,COLUMN(input!AB$2),0)</f>
        <v>0</v>
      </c>
      <c r="O379" s="53">
        <f>VLOOKUP($A379,input!$A:$BH,COLUMN(input!AF$2),0)</f>
        <v>0</v>
      </c>
      <c r="P379" s="62">
        <f>VLOOKUP($A379,input!$A:$BH,COLUMN(input!AJ$2),0)</f>
        <v>0</v>
      </c>
      <c r="Q379" s="53">
        <f>VLOOKUP($A379,input!$A:$BH,COLUMN(input!AN$2),0)</f>
        <v>0</v>
      </c>
      <c r="R379" s="49">
        <f>VLOOKUP($A379,input!$A:$BH,COLUMN(input!AR$2),0)</f>
        <v>1.9535734637209998</v>
      </c>
      <c r="S379" s="53">
        <f>VLOOKUP($A379,input!$A:$BH,COLUMN(input!AV$2),0)</f>
        <v>0</v>
      </c>
      <c r="T379" s="53">
        <f>VLOOKUP($A379,input!$A:$BH,COLUMN(input!AZ$2),0)</f>
        <v>0</v>
      </c>
      <c r="U379" s="62">
        <f>VLOOKUP($A379,input!$A:$BH,COLUMN(input!BD$2),0)</f>
        <v>0</v>
      </c>
      <c r="V379" s="53">
        <f t="shared" si="34"/>
        <v>0</v>
      </c>
      <c r="W379" s="49">
        <f t="shared" si="35"/>
        <v>2.5411955517969997</v>
      </c>
      <c r="X379" s="53">
        <f t="shared" si="36"/>
        <v>0</v>
      </c>
      <c r="Y379" s="53">
        <f t="shared" si="37"/>
        <v>0</v>
      </c>
      <c r="Z379" s="62">
        <f t="shared" si="38"/>
        <v>0</v>
      </c>
    </row>
    <row r="380" spans="1:26" x14ac:dyDescent="0.3">
      <c r="A380" s="27" t="s">
        <v>766</v>
      </c>
      <c r="B380" s="27" t="s">
        <v>1203</v>
      </c>
      <c r="C380" s="27" t="s">
        <v>1250</v>
      </c>
      <c r="D380" s="30" t="s">
        <v>765</v>
      </c>
      <c r="E380" s="67">
        <f>VLOOKUP(C380,'KI Local Authority Dropdown'!$H$21:$I$31,2,0)</f>
        <v>0.49</v>
      </c>
      <c r="F380" s="49">
        <f t="shared" si="33"/>
        <v>19.069046949642999</v>
      </c>
      <c r="G380" s="49">
        <f>VLOOKUP($A380,input!$A:$BH,COLUMN(input!C$2),0)</f>
        <v>6.1454106965379998</v>
      </c>
      <c r="H380" s="49">
        <f>VLOOKUP($A380,input!$A:$BH,COLUMN(input!G$2),0)</f>
        <v>12.923636253105</v>
      </c>
      <c r="I380" s="49">
        <f>VLOOKUP($A380,input!$A:$BH,COLUMN(input!K$2),0)</f>
        <v>-13.7863478163125</v>
      </c>
      <c r="J380" s="49">
        <f>H380*'KI Local Authority Dropdown'!$I$6</f>
        <v>11.954363534122125</v>
      </c>
      <c r="K380" s="31">
        <v>0.5</v>
      </c>
      <c r="L380" s="53">
        <f>VLOOKUP($A380,input!$A:$BH,COLUMN(input!T$2),0)</f>
        <v>6.1175322909779997</v>
      </c>
      <c r="M380" s="49">
        <f>VLOOKUP($A380,input!$A:$BH,COLUMN(input!X$2),0)</f>
        <v>2.787840556E-2</v>
      </c>
      <c r="N380" s="53">
        <f>VLOOKUP($A380,input!$A:$BH,COLUMN(input!AB$2),0)</f>
        <v>0</v>
      </c>
      <c r="O380" s="53">
        <f>VLOOKUP($A380,input!$A:$BH,COLUMN(input!AF$2),0)</f>
        <v>0</v>
      </c>
      <c r="P380" s="62">
        <f>VLOOKUP($A380,input!$A:$BH,COLUMN(input!AJ$2),0)</f>
        <v>0</v>
      </c>
      <c r="Q380" s="53">
        <f>VLOOKUP($A380,input!$A:$BH,COLUMN(input!AN$2),0)</f>
        <v>6.1711935893750001</v>
      </c>
      <c r="R380" s="49">
        <f>VLOOKUP($A380,input!$A:$BH,COLUMN(input!AR$2),0)</f>
        <v>6.7524426637300001</v>
      </c>
      <c r="S380" s="53">
        <f>VLOOKUP($A380,input!$A:$BH,COLUMN(input!AV$2),0)</f>
        <v>0</v>
      </c>
      <c r="T380" s="53">
        <f>VLOOKUP($A380,input!$A:$BH,COLUMN(input!AZ$2),0)</f>
        <v>0</v>
      </c>
      <c r="U380" s="62">
        <f>VLOOKUP($A380,input!$A:$BH,COLUMN(input!BD$2),0)</f>
        <v>0</v>
      </c>
      <c r="V380" s="53">
        <f t="shared" si="34"/>
        <v>12.288725880352999</v>
      </c>
      <c r="W380" s="49">
        <f t="shared" si="35"/>
        <v>6.7803210692900002</v>
      </c>
      <c r="X380" s="53">
        <f t="shared" si="36"/>
        <v>0</v>
      </c>
      <c r="Y380" s="53">
        <f t="shared" si="37"/>
        <v>0</v>
      </c>
      <c r="Z380" s="62">
        <f t="shared" si="38"/>
        <v>0</v>
      </c>
    </row>
    <row r="381" spans="1:26" x14ac:dyDescent="0.3">
      <c r="A381" s="27" t="s">
        <v>768</v>
      </c>
      <c r="B381" s="27" t="s">
        <v>1204</v>
      </c>
      <c r="C381" s="27" t="s">
        <v>820</v>
      </c>
      <c r="D381" s="30" t="s">
        <v>767</v>
      </c>
      <c r="E381" s="67">
        <f>VLOOKUP(C381,'KI Local Authority Dropdown'!$H$21:$I$31,2,0)</f>
        <v>0.49</v>
      </c>
      <c r="F381" s="49">
        <f t="shared" si="33"/>
        <v>123.200313284278</v>
      </c>
      <c r="G381" s="49">
        <f>VLOOKUP($A381,input!$A:$BH,COLUMN(input!C$2),0)</f>
        <v>50.283656586264001</v>
      </c>
      <c r="H381" s="49">
        <f>VLOOKUP($A381,input!$A:$BH,COLUMN(input!G$2),0)</f>
        <v>72.916656698013995</v>
      </c>
      <c r="I381" s="49">
        <f>VLOOKUP($A381,input!$A:$BH,COLUMN(input!K$2),0)</f>
        <v>36.198137884998836</v>
      </c>
      <c r="J381" s="49">
        <f>H381*'KI Local Authority Dropdown'!$I$6</f>
        <v>67.447907445662949</v>
      </c>
      <c r="K381" s="31">
        <v>0</v>
      </c>
      <c r="L381" s="53">
        <f>VLOOKUP($A381,input!$A:$BH,COLUMN(input!T$2),0)</f>
        <v>45.171717961579006</v>
      </c>
      <c r="M381" s="49">
        <f>VLOOKUP($A381,input!$A:$BH,COLUMN(input!X$2),0)</f>
        <v>5.111938624685</v>
      </c>
      <c r="N381" s="53">
        <f>VLOOKUP($A381,input!$A:$BH,COLUMN(input!AB$2),0)</f>
        <v>0</v>
      </c>
      <c r="O381" s="53">
        <f>VLOOKUP($A381,input!$A:$BH,COLUMN(input!AF$2),0)</f>
        <v>0</v>
      </c>
      <c r="P381" s="62">
        <f>VLOOKUP($A381,input!$A:$BH,COLUMN(input!AJ$2),0)</f>
        <v>0</v>
      </c>
      <c r="Q381" s="53">
        <f>VLOOKUP($A381,input!$A:$BH,COLUMN(input!AN$2),0)</f>
        <v>63.167119201321</v>
      </c>
      <c r="R381" s="49">
        <f>VLOOKUP($A381,input!$A:$BH,COLUMN(input!AR$2),0)</f>
        <v>9.7495374966929997</v>
      </c>
      <c r="S381" s="53">
        <f>VLOOKUP($A381,input!$A:$BH,COLUMN(input!AV$2),0)</f>
        <v>0</v>
      </c>
      <c r="T381" s="53">
        <f>VLOOKUP($A381,input!$A:$BH,COLUMN(input!AZ$2),0)</f>
        <v>0</v>
      </c>
      <c r="U381" s="62">
        <f>VLOOKUP($A381,input!$A:$BH,COLUMN(input!BD$2),0)</f>
        <v>0</v>
      </c>
      <c r="V381" s="53">
        <f t="shared" si="34"/>
        <v>108.33883716290001</v>
      </c>
      <c r="W381" s="49">
        <f t="shared" si="35"/>
        <v>14.861476121378001</v>
      </c>
      <c r="X381" s="53">
        <f t="shared" si="36"/>
        <v>0</v>
      </c>
      <c r="Y381" s="53">
        <f t="shared" si="37"/>
        <v>0</v>
      </c>
      <c r="Z381" s="62">
        <f t="shared" si="38"/>
        <v>0</v>
      </c>
    </row>
    <row r="382" spans="1:26" x14ac:dyDescent="0.3">
      <c r="A382" s="27" t="s">
        <v>770</v>
      </c>
      <c r="B382" s="27" t="s">
        <v>1205</v>
      </c>
      <c r="C382" s="27" t="s">
        <v>806</v>
      </c>
      <c r="D382" s="30" t="s">
        <v>769</v>
      </c>
      <c r="E382" s="67">
        <f>VLOOKUP(C382,'KI Local Authority Dropdown'!$H$21:$I$31,2,0)</f>
        <v>0.4</v>
      </c>
      <c r="F382" s="49">
        <f t="shared" si="33"/>
        <v>3.6066251323990004</v>
      </c>
      <c r="G382" s="49">
        <f>VLOOKUP($A382,input!$A:$BH,COLUMN(input!C$2),0)</f>
        <v>1.213262282106</v>
      </c>
      <c r="H382" s="49">
        <f>VLOOKUP($A382,input!$A:$BH,COLUMN(input!G$2),0)</f>
        <v>2.3933628502930002</v>
      </c>
      <c r="I382" s="49">
        <f>VLOOKUP($A382,input!$A:$BH,COLUMN(input!K$2),0)</f>
        <v>-13.789748844213101</v>
      </c>
      <c r="J382" s="49">
        <f>H382*'KI Local Authority Dropdown'!$I$6</f>
        <v>2.2138606365210252</v>
      </c>
      <c r="K382" s="31">
        <v>0.5</v>
      </c>
      <c r="L382" s="53">
        <f>VLOOKUP($A382,input!$A:$BH,COLUMN(input!T$2),0)</f>
        <v>0</v>
      </c>
      <c r="M382" s="49">
        <f>VLOOKUP($A382,input!$A:$BH,COLUMN(input!X$2),0)</f>
        <v>1.213262282106</v>
      </c>
      <c r="N382" s="53">
        <f>VLOOKUP($A382,input!$A:$BH,COLUMN(input!AB$2),0)</f>
        <v>0</v>
      </c>
      <c r="O382" s="53">
        <f>VLOOKUP($A382,input!$A:$BH,COLUMN(input!AF$2),0)</f>
        <v>0</v>
      </c>
      <c r="P382" s="62">
        <f>VLOOKUP($A382,input!$A:$BH,COLUMN(input!AJ$2),0)</f>
        <v>0</v>
      </c>
      <c r="Q382" s="53">
        <f>VLOOKUP($A382,input!$A:$BH,COLUMN(input!AN$2),0)</f>
        <v>0</v>
      </c>
      <c r="R382" s="49">
        <f>VLOOKUP($A382,input!$A:$BH,COLUMN(input!AR$2),0)</f>
        <v>2.3933628502930002</v>
      </c>
      <c r="S382" s="53">
        <f>VLOOKUP($A382,input!$A:$BH,COLUMN(input!AV$2),0)</f>
        <v>0</v>
      </c>
      <c r="T382" s="53">
        <f>VLOOKUP($A382,input!$A:$BH,COLUMN(input!AZ$2),0)</f>
        <v>0</v>
      </c>
      <c r="U382" s="62">
        <f>VLOOKUP($A382,input!$A:$BH,COLUMN(input!BD$2),0)</f>
        <v>0</v>
      </c>
      <c r="V382" s="53">
        <f t="shared" si="34"/>
        <v>0</v>
      </c>
      <c r="W382" s="49">
        <f t="shared" si="35"/>
        <v>3.6066251323990004</v>
      </c>
      <c r="X382" s="53">
        <f t="shared" si="36"/>
        <v>0</v>
      </c>
      <c r="Y382" s="53">
        <f t="shared" si="37"/>
        <v>0</v>
      </c>
      <c r="Z382" s="62">
        <f t="shared" si="38"/>
        <v>0</v>
      </c>
    </row>
    <row r="383" spans="1:26" x14ac:dyDescent="0.3">
      <c r="A383" s="27" t="s">
        <v>772</v>
      </c>
      <c r="B383" s="27" t="s">
        <v>1206</v>
      </c>
      <c r="C383" s="27" t="s">
        <v>1251</v>
      </c>
      <c r="D383" s="30" t="s">
        <v>771</v>
      </c>
      <c r="E383" s="67">
        <f>VLOOKUP(C383,'KI Local Authority Dropdown'!$H$21:$I$31,2,0)</f>
        <v>0.09</v>
      </c>
      <c r="F383" s="49">
        <f t="shared" si="33"/>
        <v>94.450161756625988</v>
      </c>
      <c r="G383" s="49">
        <f>VLOOKUP($A383,input!$A:$BH,COLUMN(input!C$2),0)</f>
        <v>36.346546471814996</v>
      </c>
      <c r="H383" s="49">
        <f>VLOOKUP($A383,input!$A:$BH,COLUMN(input!G$2),0)</f>
        <v>58.103615284810999</v>
      </c>
      <c r="I383" s="49">
        <f>VLOOKUP($A383,input!$A:$BH,COLUMN(input!K$2),0)</f>
        <v>41.082442169543782</v>
      </c>
      <c r="J383" s="49">
        <f>H383*'KI Local Authority Dropdown'!$I$6</f>
        <v>53.745844138450174</v>
      </c>
      <c r="K383" s="31">
        <v>0</v>
      </c>
      <c r="L383" s="53">
        <f>VLOOKUP($A383,input!$A:$BH,COLUMN(input!T$2),0)</f>
        <v>36.346546471814996</v>
      </c>
      <c r="M383" s="49">
        <f>VLOOKUP($A383,input!$A:$BH,COLUMN(input!X$2),0)</f>
        <v>0</v>
      </c>
      <c r="N383" s="53">
        <f>VLOOKUP($A383,input!$A:$BH,COLUMN(input!AB$2),0)</f>
        <v>0</v>
      </c>
      <c r="O383" s="53">
        <f>VLOOKUP($A383,input!$A:$BH,COLUMN(input!AF$2),0)</f>
        <v>0</v>
      </c>
      <c r="P383" s="62">
        <f>VLOOKUP($A383,input!$A:$BH,COLUMN(input!AJ$2),0)</f>
        <v>0</v>
      </c>
      <c r="Q383" s="53">
        <f>VLOOKUP($A383,input!$A:$BH,COLUMN(input!AN$2),0)</f>
        <v>58.103615284810999</v>
      </c>
      <c r="R383" s="49">
        <f>VLOOKUP($A383,input!$A:$BH,COLUMN(input!AR$2),0)</f>
        <v>0</v>
      </c>
      <c r="S383" s="53">
        <f>VLOOKUP($A383,input!$A:$BH,COLUMN(input!AV$2),0)</f>
        <v>0</v>
      </c>
      <c r="T383" s="53">
        <f>VLOOKUP($A383,input!$A:$BH,COLUMN(input!AZ$2),0)</f>
        <v>0</v>
      </c>
      <c r="U383" s="62">
        <f>VLOOKUP($A383,input!$A:$BH,COLUMN(input!BD$2),0)</f>
        <v>0</v>
      </c>
      <c r="V383" s="53">
        <f t="shared" si="34"/>
        <v>94.450161756625988</v>
      </c>
      <c r="W383" s="49">
        <f t="shared" si="35"/>
        <v>0</v>
      </c>
      <c r="X383" s="53">
        <f t="shared" si="36"/>
        <v>0</v>
      </c>
      <c r="Y383" s="53">
        <f t="shared" si="37"/>
        <v>0</v>
      </c>
      <c r="Z383" s="62">
        <f t="shared" si="38"/>
        <v>0</v>
      </c>
    </row>
    <row r="384" spans="1:26" x14ac:dyDescent="0.3">
      <c r="A384" s="27" t="s">
        <v>774</v>
      </c>
      <c r="B384" s="27" t="s">
        <v>1207</v>
      </c>
      <c r="C384" s="27" t="s">
        <v>806</v>
      </c>
      <c r="D384" s="30" t="s">
        <v>773</v>
      </c>
      <c r="E384" s="67">
        <f>VLOOKUP(C384,'KI Local Authority Dropdown'!$H$21:$I$31,2,0)</f>
        <v>0.4</v>
      </c>
      <c r="F384" s="49">
        <f t="shared" si="33"/>
        <v>3.657556656668</v>
      </c>
      <c r="G384" s="49">
        <f>VLOOKUP($A384,input!$A:$BH,COLUMN(input!C$2),0)</f>
        <v>1.1933773824710001</v>
      </c>
      <c r="H384" s="49">
        <f>VLOOKUP($A384,input!$A:$BH,COLUMN(input!G$2),0)</f>
        <v>2.4641792741969999</v>
      </c>
      <c r="I384" s="49">
        <f>VLOOKUP($A384,input!$A:$BH,COLUMN(input!K$2),0)</f>
        <v>-10.079307495940926</v>
      </c>
      <c r="J384" s="49">
        <f>H384*'KI Local Authority Dropdown'!$I$6</f>
        <v>2.2793658286322249</v>
      </c>
      <c r="K384" s="31">
        <v>0.5</v>
      </c>
      <c r="L384" s="53">
        <f>VLOOKUP($A384,input!$A:$BH,COLUMN(input!T$2),0)</f>
        <v>0</v>
      </c>
      <c r="M384" s="49">
        <f>VLOOKUP($A384,input!$A:$BH,COLUMN(input!X$2),0)</f>
        <v>1.1933773824710001</v>
      </c>
      <c r="N384" s="53">
        <f>VLOOKUP($A384,input!$A:$BH,COLUMN(input!AB$2),0)</f>
        <v>0</v>
      </c>
      <c r="O384" s="53">
        <f>VLOOKUP($A384,input!$A:$BH,COLUMN(input!AF$2),0)</f>
        <v>0</v>
      </c>
      <c r="P384" s="62">
        <f>VLOOKUP($A384,input!$A:$BH,COLUMN(input!AJ$2),0)</f>
        <v>0</v>
      </c>
      <c r="Q384" s="53">
        <f>VLOOKUP($A384,input!$A:$BH,COLUMN(input!AN$2),0)</f>
        <v>0</v>
      </c>
      <c r="R384" s="49">
        <f>VLOOKUP($A384,input!$A:$BH,COLUMN(input!AR$2),0)</f>
        <v>2.4641792741969999</v>
      </c>
      <c r="S384" s="53">
        <f>VLOOKUP($A384,input!$A:$BH,COLUMN(input!AV$2),0)</f>
        <v>0</v>
      </c>
      <c r="T384" s="53">
        <f>VLOOKUP($A384,input!$A:$BH,COLUMN(input!AZ$2),0)</f>
        <v>0</v>
      </c>
      <c r="U384" s="62">
        <f>VLOOKUP($A384,input!$A:$BH,COLUMN(input!BD$2),0)</f>
        <v>0</v>
      </c>
      <c r="V384" s="53">
        <f t="shared" si="34"/>
        <v>0</v>
      </c>
      <c r="W384" s="49">
        <f t="shared" si="35"/>
        <v>3.657556656668</v>
      </c>
      <c r="X384" s="53">
        <f t="shared" si="36"/>
        <v>0</v>
      </c>
      <c r="Y384" s="53">
        <f t="shared" si="37"/>
        <v>0</v>
      </c>
      <c r="Z384" s="62">
        <f t="shared" si="38"/>
        <v>0</v>
      </c>
    </row>
    <row r="385" spans="1:26" x14ac:dyDescent="0.3">
      <c r="A385" s="27" t="s">
        <v>776</v>
      </c>
      <c r="B385" s="27" t="s">
        <v>1208</v>
      </c>
      <c r="C385" s="27" t="s">
        <v>806</v>
      </c>
      <c r="D385" s="30" t="s">
        <v>775</v>
      </c>
      <c r="E385" s="67">
        <f>VLOOKUP(C385,'KI Local Authority Dropdown'!$H$21:$I$31,2,0)</f>
        <v>0.4</v>
      </c>
      <c r="F385" s="49">
        <f t="shared" si="33"/>
        <v>3.5686612829430002</v>
      </c>
      <c r="G385" s="49">
        <f>VLOOKUP($A385,input!$A:$BH,COLUMN(input!C$2),0)</f>
        <v>1.141362595963</v>
      </c>
      <c r="H385" s="49">
        <f>VLOOKUP($A385,input!$A:$BH,COLUMN(input!G$2),0)</f>
        <v>2.4272986869800004</v>
      </c>
      <c r="I385" s="49">
        <f>VLOOKUP($A385,input!$A:$BH,COLUMN(input!K$2),0)</f>
        <v>-13.546967176523552</v>
      </c>
      <c r="J385" s="49">
        <f>H385*'KI Local Authority Dropdown'!$I$6</f>
        <v>2.2452512854565003</v>
      </c>
      <c r="K385" s="31">
        <v>0.5</v>
      </c>
      <c r="L385" s="53">
        <f>VLOOKUP($A385,input!$A:$BH,COLUMN(input!T$2),0)</f>
        <v>0</v>
      </c>
      <c r="M385" s="49">
        <f>VLOOKUP($A385,input!$A:$BH,COLUMN(input!X$2),0)</f>
        <v>1.141362595963</v>
      </c>
      <c r="N385" s="53">
        <f>VLOOKUP($A385,input!$A:$BH,COLUMN(input!AB$2),0)</f>
        <v>0</v>
      </c>
      <c r="O385" s="53">
        <f>VLOOKUP($A385,input!$A:$BH,COLUMN(input!AF$2),0)</f>
        <v>0</v>
      </c>
      <c r="P385" s="62">
        <f>VLOOKUP($A385,input!$A:$BH,COLUMN(input!AJ$2),0)</f>
        <v>0</v>
      </c>
      <c r="Q385" s="53">
        <f>VLOOKUP($A385,input!$A:$BH,COLUMN(input!AN$2),0)</f>
        <v>0</v>
      </c>
      <c r="R385" s="49">
        <f>VLOOKUP($A385,input!$A:$BH,COLUMN(input!AR$2),0)</f>
        <v>2.4272986869800004</v>
      </c>
      <c r="S385" s="53">
        <f>VLOOKUP($A385,input!$A:$BH,COLUMN(input!AV$2),0)</f>
        <v>0</v>
      </c>
      <c r="T385" s="53">
        <f>VLOOKUP($A385,input!$A:$BH,COLUMN(input!AZ$2),0)</f>
        <v>0</v>
      </c>
      <c r="U385" s="62">
        <f>VLOOKUP($A385,input!$A:$BH,COLUMN(input!BD$2),0)</f>
        <v>0</v>
      </c>
      <c r="V385" s="53">
        <f t="shared" si="34"/>
        <v>0</v>
      </c>
      <c r="W385" s="49">
        <f t="shared" si="35"/>
        <v>3.5686612829430002</v>
      </c>
      <c r="X385" s="53">
        <f t="shared" si="36"/>
        <v>0</v>
      </c>
      <c r="Y385" s="53">
        <f t="shared" si="37"/>
        <v>0</v>
      </c>
      <c r="Z385" s="62">
        <f t="shared" si="38"/>
        <v>0</v>
      </c>
    </row>
    <row r="386" spans="1:26" x14ac:dyDescent="0.3">
      <c r="A386" s="27" t="s">
        <v>778</v>
      </c>
      <c r="B386" s="27" t="s">
        <v>1209</v>
      </c>
      <c r="C386" s="27" t="s">
        <v>806</v>
      </c>
      <c r="D386" s="30" t="s">
        <v>777</v>
      </c>
      <c r="E386" s="67">
        <f>VLOOKUP(C386,'KI Local Authority Dropdown'!$H$21:$I$31,2,0)</f>
        <v>0.4</v>
      </c>
      <c r="F386" s="49">
        <f t="shared" si="33"/>
        <v>4.5526512816959999</v>
      </c>
      <c r="G386" s="49">
        <f>VLOOKUP($A386,input!$A:$BH,COLUMN(input!C$2),0)</f>
        <v>1.4902458284960001</v>
      </c>
      <c r="H386" s="49">
        <f>VLOOKUP($A386,input!$A:$BH,COLUMN(input!G$2),0)</f>
        <v>3.0624054531999998</v>
      </c>
      <c r="I386" s="49">
        <f>VLOOKUP($A386,input!$A:$BH,COLUMN(input!K$2),0)</f>
        <v>-25.012310358215586</v>
      </c>
      <c r="J386" s="49">
        <f>H386*'KI Local Authority Dropdown'!$I$6</f>
        <v>2.83272504421</v>
      </c>
      <c r="K386" s="31">
        <v>0.5</v>
      </c>
      <c r="L386" s="53">
        <f>VLOOKUP($A386,input!$A:$BH,COLUMN(input!T$2),0)</f>
        <v>0</v>
      </c>
      <c r="M386" s="49">
        <f>VLOOKUP($A386,input!$A:$BH,COLUMN(input!X$2),0)</f>
        <v>1.4902458284960001</v>
      </c>
      <c r="N386" s="53">
        <f>VLOOKUP($A386,input!$A:$BH,COLUMN(input!AB$2),0)</f>
        <v>0</v>
      </c>
      <c r="O386" s="53">
        <f>VLOOKUP($A386,input!$A:$BH,COLUMN(input!AF$2),0)</f>
        <v>0</v>
      </c>
      <c r="P386" s="62">
        <f>VLOOKUP($A386,input!$A:$BH,COLUMN(input!AJ$2),0)</f>
        <v>0</v>
      </c>
      <c r="Q386" s="53">
        <f>VLOOKUP($A386,input!$A:$BH,COLUMN(input!AN$2),0)</f>
        <v>0</v>
      </c>
      <c r="R386" s="49">
        <f>VLOOKUP($A386,input!$A:$BH,COLUMN(input!AR$2),0)</f>
        <v>3.0624054531999998</v>
      </c>
      <c r="S386" s="53">
        <f>VLOOKUP($A386,input!$A:$BH,COLUMN(input!AV$2),0)</f>
        <v>0</v>
      </c>
      <c r="T386" s="53">
        <f>VLOOKUP($A386,input!$A:$BH,COLUMN(input!AZ$2),0)</f>
        <v>0</v>
      </c>
      <c r="U386" s="62">
        <f>VLOOKUP($A386,input!$A:$BH,COLUMN(input!BD$2),0)</f>
        <v>0</v>
      </c>
      <c r="V386" s="53">
        <f t="shared" si="34"/>
        <v>0</v>
      </c>
      <c r="W386" s="49">
        <f t="shared" si="35"/>
        <v>4.5526512816959999</v>
      </c>
      <c r="X386" s="53">
        <f t="shared" si="36"/>
        <v>0</v>
      </c>
      <c r="Y386" s="53">
        <f t="shared" si="37"/>
        <v>0</v>
      </c>
      <c r="Z386" s="62">
        <f t="shared" si="38"/>
        <v>0</v>
      </c>
    </row>
    <row r="387" spans="1:26" x14ac:dyDescent="0.3">
      <c r="A387" s="27" t="s">
        <v>780</v>
      </c>
      <c r="B387" s="27" t="s">
        <v>1210</v>
      </c>
      <c r="C387" s="27" t="s">
        <v>806</v>
      </c>
      <c r="D387" s="30" t="s">
        <v>779</v>
      </c>
      <c r="E387" s="67">
        <f>VLOOKUP(C387,'KI Local Authority Dropdown'!$H$21:$I$31,2,0)</f>
        <v>0.4</v>
      </c>
      <c r="F387" s="49">
        <f t="shared" si="33"/>
        <v>4.7513670822440002</v>
      </c>
      <c r="G387" s="49">
        <f>VLOOKUP($A387,input!$A:$BH,COLUMN(input!C$2),0)</f>
        <v>1.631265629489</v>
      </c>
      <c r="H387" s="49">
        <f>VLOOKUP($A387,input!$A:$BH,COLUMN(input!G$2),0)</f>
        <v>3.1201014527550002</v>
      </c>
      <c r="I387" s="49">
        <f>VLOOKUP($A387,input!$A:$BH,COLUMN(input!K$2),0)</f>
        <v>-7.3525220890198009</v>
      </c>
      <c r="J387" s="49">
        <f>H387*'KI Local Authority Dropdown'!$I$6</f>
        <v>2.8860938437983754</v>
      </c>
      <c r="K387" s="31">
        <v>0.5</v>
      </c>
      <c r="L387" s="53">
        <f>VLOOKUP($A387,input!$A:$BH,COLUMN(input!T$2),0)</f>
        <v>0</v>
      </c>
      <c r="M387" s="49">
        <f>VLOOKUP($A387,input!$A:$BH,COLUMN(input!X$2),0)</f>
        <v>1.631265629489</v>
      </c>
      <c r="N387" s="53">
        <f>VLOOKUP($A387,input!$A:$BH,COLUMN(input!AB$2),0)</f>
        <v>0</v>
      </c>
      <c r="O387" s="53">
        <f>VLOOKUP($A387,input!$A:$BH,COLUMN(input!AF$2),0)</f>
        <v>0</v>
      </c>
      <c r="P387" s="62">
        <f>VLOOKUP($A387,input!$A:$BH,COLUMN(input!AJ$2),0)</f>
        <v>0</v>
      </c>
      <c r="Q387" s="53">
        <f>VLOOKUP($A387,input!$A:$BH,COLUMN(input!AN$2),0)</f>
        <v>0</v>
      </c>
      <c r="R387" s="49">
        <f>VLOOKUP($A387,input!$A:$BH,COLUMN(input!AR$2),0)</f>
        <v>3.1201014527550002</v>
      </c>
      <c r="S387" s="53">
        <f>VLOOKUP($A387,input!$A:$BH,COLUMN(input!AV$2),0)</f>
        <v>0</v>
      </c>
      <c r="T387" s="53">
        <f>VLOOKUP($A387,input!$A:$BH,COLUMN(input!AZ$2),0)</f>
        <v>0</v>
      </c>
      <c r="U387" s="62">
        <f>VLOOKUP($A387,input!$A:$BH,COLUMN(input!BD$2),0)</f>
        <v>0</v>
      </c>
      <c r="V387" s="53">
        <f t="shared" si="34"/>
        <v>0</v>
      </c>
      <c r="W387" s="49">
        <f t="shared" si="35"/>
        <v>4.7513670822440002</v>
      </c>
      <c r="X387" s="53">
        <f t="shared" si="36"/>
        <v>0</v>
      </c>
      <c r="Y387" s="53">
        <f t="shared" si="37"/>
        <v>0</v>
      </c>
      <c r="Z387" s="62">
        <f t="shared" si="38"/>
        <v>0</v>
      </c>
    </row>
    <row r="388" spans="1:26" x14ac:dyDescent="0.3">
      <c r="A388" s="27" t="s">
        <v>782</v>
      </c>
      <c r="B388" s="27" t="s">
        <v>1211</v>
      </c>
      <c r="C388" s="27" t="s">
        <v>806</v>
      </c>
      <c r="D388" s="30" t="s">
        <v>781</v>
      </c>
      <c r="E388" s="67">
        <f>VLOOKUP(C388,'KI Local Authority Dropdown'!$H$21:$I$31,2,0)</f>
        <v>0.4</v>
      </c>
      <c r="F388" s="49">
        <f t="shared" si="33"/>
        <v>3.7811251720009995</v>
      </c>
      <c r="G388" s="49">
        <f>VLOOKUP($A388,input!$A:$BH,COLUMN(input!C$2),0)</f>
        <v>1.1790655871389999</v>
      </c>
      <c r="H388" s="49">
        <f>VLOOKUP($A388,input!$A:$BH,COLUMN(input!G$2),0)</f>
        <v>2.6020595848619998</v>
      </c>
      <c r="I388" s="49">
        <f>VLOOKUP($A388,input!$A:$BH,COLUMN(input!K$2),0)</f>
        <v>-8.9903549241969838</v>
      </c>
      <c r="J388" s="49">
        <f>H388*'KI Local Authority Dropdown'!$I$6</f>
        <v>2.40690511599735</v>
      </c>
      <c r="K388" s="31">
        <v>0.5</v>
      </c>
      <c r="L388" s="53">
        <f>VLOOKUP($A388,input!$A:$BH,COLUMN(input!T$2),0)</f>
        <v>0</v>
      </c>
      <c r="M388" s="49">
        <f>VLOOKUP($A388,input!$A:$BH,COLUMN(input!X$2),0)</f>
        <v>1.1790655871389999</v>
      </c>
      <c r="N388" s="53">
        <f>VLOOKUP($A388,input!$A:$BH,COLUMN(input!AB$2),0)</f>
        <v>0</v>
      </c>
      <c r="O388" s="53">
        <f>VLOOKUP($A388,input!$A:$BH,COLUMN(input!AF$2),0)</f>
        <v>0</v>
      </c>
      <c r="P388" s="62">
        <f>VLOOKUP($A388,input!$A:$BH,COLUMN(input!AJ$2),0)</f>
        <v>0</v>
      </c>
      <c r="Q388" s="53">
        <f>VLOOKUP($A388,input!$A:$BH,COLUMN(input!AN$2),0)</f>
        <v>0</v>
      </c>
      <c r="R388" s="49">
        <f>VLOOKUP($A388,input!$A:$BH,COLUMN(input!AR$2),0)</f>
        <v>2.6020595848619998</v>
      </c>
      <c r="S388" s="53">
        <f>VLOOKUP($A388,input!$A:$BH,COLUMN(input!AV$2),0)</f>
        <v>0</v>
      </c>
      <c r="T388" s="53">
        <f>VLOOKUP($A388,input!$A:$BH,COLUMN(input!AZ$2),0)</f>
        <v>0</v>
      </c>
      <c r="U388" s="62">
        <f>VLOOKUP($A388,input!$A:$BH,COLUMN(input!BD$2),0)</f>
        <v>0</v>
      </c>
      <c r="V388" s="53">
        <f t="shared" si="34"/>
        <v>0</v>
      </c>
      <c r="W388" s="49">
        <f t="shared" si="35"/>
        <v>3.7811251720009995</v>
      </c>
      <c r="X388" s="53">
        <f t="shared" si="36"/>
        <v>0</v>
      </c>
      <c r="Y388" s="53">
        <f t="shared" si="37"/>
        <v>0</v>
      </c>
      <c r="Z388" s="62">
        <f t="shared" si="38"/>
        <v>0</v>
      </c>
    </row>
    <row r="389" spans="1:26" x14ac:dyDescent="0.3">
      <c r="A389" s="27" t="s">
        <v>784</v>
      </c>
      <c r="B389" s="27" t="s">
        <v>1212</v>
      </c>
      <c r="C389" s="27" t="s">
        <v>1250</v>
      </c>
      <c r="D389" s="30" t="s">
        <v>783</v>
      </c>
      <c r="E389" s="67">
        <f>VLOOKUP(C389,'KI Local Authority Dropdown'!$H$21:$I$31,2,0)</f>
        <v>0.49</v>
      </c>
      <c r="F389" s="49">
        <f t="shared" si="33"/>
        <v>39.194778569131998</v>
      </c>
      <c r="G389" s="49">
        <f>VLOOKUP($A389,input!$A:$BH,COLUMN(input!C$2),0)</f>
        <v>14.892063979093999</v>
      </c>
      <c r="H389" s="49">
        <f>VLOOKUP($A389,input!$A:$BH,COLUMN(input!G$2),0)</f>
        <v>24.302714590038001</v>
      </c>
      <c r="I389" s="49">
        <f>VLOOKUP($A389,input!$A:$BH,COLUMN(input!K$2),0)</f>
        <v>-22.946753832928568</v>
      </c>
      <c r="J389" s="49">
        <f>H389*'KI Local Authority Dropdown'!$I$6</f>
        <v>22.48001099578515</v>
      </c>
      <c r="K389" s="31">
        <v>0.485651</v>
      </c>
      <c r="L389" s="53">
        <f>VLOOKUP($A389,input!$A:$BH,COLUMN(input!T$2),0)</f>
        <v>12.723530908432</v>
      </c>
      <c r="M389" s="49">
        <f>VLOOKUP($A389,input!$A:$BH,COLUMN(input!X$2),0)</f>
        <v>2.1685330706620003</v>
      </c>
      <c r="N389" s="53">
        <f>VLOOKUP($A389,input!$A:$BH,COLUMN(input!AB$2),0)</f>
        <v>0</v>
      </c>
      <c r="O389" s="53">
        <f>VLOOKUP($A389,input!$A:$BH,COLUMN(input!AF$2),0)</f>
        <v>0</v>
      </c>
      <c r="P389" s="62">
        <f>VLOOKUP($A389,input!$A:$BH,COLUMN(input!AJ$2),0)</f>
        <v>0</v>
      </c>
      <c r="Q389" s="53">
        <f>VLOOKUP($A389,input!$A:$BH,COLUMN(input!AN$2),0)</f>
        <v>19.094747307611001</v>
      </c>
      <c r="R389" s="49">
        <f>VLOOKUP($A389,input!$A:$BH,COLUMN(input!AR$2),0)</f>
        <v>5.207967282427</v>
      </c>
      <c r="S389" s="53">
        <f>VLOOKUP($A389,input!$A:$BH,COLUMN(input!AV$2),0)</f>
        <v>0</v>
      </c>
      <c r="T389" s="53">
        <f>VLOOKUP($A389,input!$A:$BH,COLUMN(input!AZ$2),0)</f>
        <v>0</v>
      </c>
      <c r="U389" s="62">
        <f>VLOOKUP($A389,input!$A:$BH,COLUMN(input!BD$2),0)</f>
        <v>0</v>
      </c>
      <c r="V389" s="53">
        <f t="shared" si="34"/>
        <v>31.818278216043002</v>
      </c>
      <c r="W389" s="49">
        <f t="shared" si="35"/>
        <v>7.3765003530889999</v>
      </c>
      <c r="X389" s="53">
        <f t="shared" si="36"/>
        <v>0</v>
      </c>
      <c r="Y389" s="53">
        <f t="shared" si="37"/>
        <v>0</v>
      </c>
      <c r="Z389" s="62">
        <f t="shared" si="38"/>
        <v>0</v>
      </c>
    </row>
  </sheetData>
  <mergeCells count="4">
    <mergeCell ref="L3:P3"/>
    <mergeCell ref="Q3:U3"/>
    <mergeCell ref="V3:Z3"/>
    <mergeCell ref="F3:J3"/>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396"/>
  <sheetViews>
    <sheetView workbookViewId="0">
      <pane xSplit="5" ySplit="4" topLeftCell="F384" activePane="bottomRight" state="frozen"/>
      <selection activeCell="K23" sqref="K23"/>
      <selection pane="topRight" activeCell="K23" sqref="K23"/>
      <selection pane="bottomLeft" activeCell="K23" sqref="K23"/>
      <selection pane="bottomRight" activeCell="K389" sqref="K389"/>
    </sheetView>
  </sheetViews>
  <sheetFormatPr defaultColWidth="9.109375" defaultRowHeight="14.4" x14ac:dyDescent="0.3"/>
  <cols>
    <col min="1" max="4" width="9.109375" style="18" customWidth="1"/>
    <col min="5" max="5" width="39.5546875" style="18" customWidth="1"/>
    <col min="6" max="6" width="13.88671875" style="18" customWidth="1"/>
    <col min="7" max="7" width="11.5546875" style="49" bestFit="1" customWidth="1"/>
    <col min="8" max="9" width="13.88671875" style="49" customWidth="1"/>
    <col min="10" max="10" width="14.5546875" style="49" bestFit="1" customWidth="1"/>
    <col min="11" max="11" width="15.44140625" style="49" bestFit="1" customWidth="1"/>
    <col min="12" max="12" width="13.88671875" style="19" customWidth="1"/>
    <col min="13" max="27" width="13.88671875" style="49" customWidth="1"/>
    <col min="28" max="16384" width="9.109375" style="18"/>
  </cols>
  <sheetData>
    <row r="1" spans="1:27" x14ac:dyDescent="0.3">
      <c r="E1" s="17" t="s">
        <v>1213</v>
      </c>
      <c r="F1" s="17"/>
      <c r="M1" s="54"/>
      <c r="N1" s="54"/>
      <c r="O1" s="54"/>
      <c r="P1" s="54"/>
      <c r="Q1" s="54"/>
      <c r="R1" s="54"/>
      <c r="S1" s="54"/>
      <c r="T1" s="54"/>
      <c r="U1" s="54"/>
      <c r="V1" s="54"/>
      <c r="W1" s="54"/>
      <c r="X1" s="54"/>
      <c r="Y1" s="54"/>
      <c r="Z1" s="54"/>
      <c r="AA1" s="54"/>
    </row>
    <row r="2" spans="1:27" ht="15" thickBot="1" x14ac:dyDescent="0.35">
      <c r="E2" s="18" t="s">
        <v>1270</v>
      </c>
      <c r="F2" s="17"/>
      <c r="G2" s="50"/>
      <c r="H2" s="50"/>
      <c r="I2" s="50"/>
      <c r="J2" s="50"/>
      <c r="K2" s="50"/>
      <c r="L2" s="20"/>
      <c r="M2" s="50"/>
      <c r="N2" s="50"/>
      <c r="O2" s="50"/>
      <c r="P2" s="50"/>
      <c r="Q2" s="50"/>
      <c r="R2" s="50"/>
      <c r="S2" s="50"/>
      <c r="T2" s="50"/>
      <c r="U2" s="50"/>
      <c r="V2" s="50"/>
      <c r="W2" s="50"/>
      <c r="X2" s="50"/>
      <c r="Y2" s="50"/>
      <c r="Z2" s="50"/>
      <c r="AA2" s="50"/>
    </row>
    <row r="3" spans="1:27" x14ac:dyDescent="0.3">
      <c r="A3" s="21"/>
      <c r="B3" s="21"/>
      <c r="C3" s="21"/>
      <c r="D3" s="21"/>
      <c r="E3" s="22"/>
      <c r="F3" s="21"/>
      <c r="G3" s="112" t="s">
        <v>1257</v>
      </c>
      <c r="H3" s="112"/>
      <c r="I3" s="112"/>
      <c r="J3" s="112"/>
      <c r="K3" s="112"/>
      <c r="L3" s="23"/>
      <c r="M3" s="111" t="s">
        <v>790</v>
      </c>
      <c r="N3" s="112"/>
      <c r="O3" s="112"/>
      <c r="P3" s="112"/>
      <c r="Q3" s="113"/>
      <c r="R3" s="111" t="s">
        <v>791</v>
      </c>
      <c r="S3" s="112"/>
      <c r="T3" s="112"/>
      <c r="U3" s="112"/>
      <c r="V3" s="113"/>
      <c r="W3" s="111" t="s">
        <v>792</v>
      </c>
      <c r="X3" s="112"/>
      <c r="Y3" s="112"/>
      <c r="Z3" s="112"/>
      <c r="AA3" s="114"/>
    </row>
    <row r="4" spans="1:27" ht="61.5" customHeight="1" thickBot="1" x14ac:dyDescent="0.35">
      <c r="A4" s="24" t="s">
        <v>793</v>
      </c>
      <c r="B4" s="24" t="s">
        <v>794</v>
      </c>
      <c r="C4" s="24" t="s">
        <v>795</v>
      </c>
      <c r="D4" s="24" t="s">
        <v>1226</v>
      </c>
      <c r="E4" s="25" t="s">
        <v>796</v>
      </c>
      <c r="F4" s="24" t="s">
        <v>1223</v>
      </c>
      <c r="G4" s="51" t="s">
        <v>7</v>
      </c>
      <c r="H4" s="51" t="s">
        <v>13</v>
      </c>
      <c r="I4" s="51" t="s">
        <v>16</v>
      </c>
      <c r="J4" s="51" t="s">
        <v>797</v>
      </c>
      <c r="K4" s="71" t="s">
        <v>1346</v>
      </c>
      <c r="L4" s="94" t="s">
        <v>1345</v>
      </c>
      <c r="M4" s="55" t="s">
        <v>799</v>
      </c>
      <c r="N4" s="56" t="s">
        <v>800</v>
      </c>
      <c r="O4" s="56" t="s">
        <v>801</v>
      </c>
      <c r="P4" s="56" t="s">
        <v>802</v>
      </c>
      <c r="Q4" s="57" t="s">
        <v>803</v>
      </c>
      <c r="R4" s="55" t="s">
        <v>799</v>
      </c>
      <c r="S4" s="56" t="s">
        <v>800</v>
      </c>
      <c r="T4" s="56" t="s">
        <v>801</v>
      </c>
      <c r="U4" s="56" t="s">
        <v>802</v>
      </c>
      <c r="V4" s="57" t="s">
        <v>803</v>
      </c>
      <c r="W4" s="55" t="s">
        <v>799</v>
      </c>
      <c r="X4" s="56" t="s">
        <v>800</v>
      </c>
      <c r="Y4" s="56" t="s">
        <v>801</v>
      </c>
      <c r="Z4" s="56" t="s">
        <v>802</v>
      </c>
      <c r="AA4" s="69" t="s">
        <v>803</v>
      </c>
    </row>
    <row r="5" spans="1:27" x14ac:dyDescent="0.3">
      <c r="A5" s="27"/>
      <c r="B5" s="27"/>
      <c r="C5" s="27"/>
      <c r="D5" s="27"/>
      <c r="E5" s="41"/>
      <c r="F5" s="43"/>
      <c r="G5" s="52"/>
      <c r="H5" s="52"/>
      <c r="I5" s="52"/>
      <c r="J5" s="52"/>
      <c r="K5" s="52"/>
      <c r="L5" s="29"/>
      <c r="M5" s="58"/>
      <c r="N5" s="59"/>
      <c r="O5" s="59"/>
      <c r="P5" s="59"/>
      <c r="Q5" s="60"/>
      <c r="R5" s="58"/>
      <c r="S5" s="59"/>
      <c r="T5" s="59"/>
      <c r="U5" s="59"/>
      <c r="V5" s="60"/>
      <c r="W5" s="58"/>
      <c r="X5" s="59"/>
      <c r="Y5" s="59"/>
      <c r="Z5" s="59"/>
      <c r="AA5" s="62"/>
    </row>
    <row r="6" spans="1:27" x14ac:dyDescent="0.3">
      <c r="A6" s="27" t="s">
        <v>3</v>
      </c>
      <c r="B6" s="27"/>
      <c r="C6" s="27"/>
      <c r="D6" s="27"/>
      <c r="E6" s="27" t="s">
        <v>804</v>
      </c>
      <c r="F6" s="44"/>
      <c r="G6" s="53">
        <f>SUM(G7:G391)</f>
        <v>17904.979958946464</v>
      </c>
      <c r="H6" s="53">
        <f t="shared" ref="H6:I6" si="0">SUM(H7:H391)</f>
        <v>3799.501925908919</v>
      </c>
      <c r="I6" s="53">
        <f t="shared" si="0"/>
        <v>14105.478033037543</v>
      </c>
      <c r="J6" s="53"/>
      <c r="L6" s="98" t="s">
        <v>1244</v>
      </c>
      <c r="M6" s="53">
        <f t="shared" ref="M6:AA6" si="1">SUM(M7:M391)</f>
        <v>3086.3658520659574</v>
      </c>
      <c r="N6" s="53">
        <f t="shared" si="1"/>
        <v>434.01350609809145</v>
      </c>
      <c r="O6" s="53">
        <f t="shared" si="1"/>
        <v>277.12745780796007</v>
      </c>
      <c r="P6" s="53">
        <f t="shared" si="1"/>
        <v>0</v>
      </c>
      <c r="Q6" s="62">
        <f t="shared" si="1"/>
        <v>0.13266285623265617</v>
      </c>
      <c r="R6" s="61">
        <f t="shared" si="1"/>
        <v>9518.1836757966958</v>
      </c>
      <c r="S6" s="53">
        <f t="shared" si="1"/>
        <v>1982.2823684253494</v>
      </c>
      <c r="T6" s="53">
        <f t="shared" si="1"/>
        <v>643.29403724143958</v>
      </c>
      <c r="U6" s="53">
        <f t="shared" si="1"/>
        <v>1862.8074560625421</v>
      </c>
      <c r="V6" s="62">
        <f t="shared" si="1"/>
        <v>36.537899484323681</v>
      </c>
      <c r="W6" s="61">
        <f t="shared" si="1"/>
        <v>12604.549527862649</v>
      </c>
      <c r="X6" s="53">
        <f t="shared" si="1"/>
        <v>2416.2958745234419</v>
      </c>
      <c r="Y6" s="53">
        <f t="shared" si="1"/>
        <v>920.42149504939948</v>
      </c>
      <c r="Z6" s="53">
        <f t="shared" si="1"/>
        <v>1862.8074560625421</v>
      </c>
      <c r="AA6" s="62">
        <f t="shared" si="1"/>
        <v>36.670562340556337</v>
      </c>
    </row>
    <row r="7" spans="1:27" x14ac:dyDescent="0.3">
      <c r="A7" s="27" t="s">
        <v>6</v>
      </c>
      <c r="B7" s="27" t="s">
        <v>805</v>
      </c>
      <c r="C7" s="27" t="s">
        <v>806</v>
      </c>
      <c r="D7" s="27">
        <v>0</v>
      </c>
      <c r="E7" s="27" t="s">
        <v>5</v>
      </c>
      <c r="F7" s="81">
        <f>IF(D7=0,VLOOKUP(C7,'KI Local Authority Dropdown'!$H$21:$I$31,2,0),IF(C7="GLA",0.37,VLOOKUP(A7,input!$A:$B,COLUMN(input!B$2),0)))</f>
        <v>0.4</v>
      </c>
      <c r="G7" s="53">
        <f>H7+I7</f>
        <v>1.9214826449181599</v>
      </c>
      <c r="H7" s="49">
        <f>VLOOKUP($A7,input!$A:$BH,COLUMN(input!D$2),0)</f>
        <v>0.27119510736095814</v>
      </c>
      <c r="I7" s="49">
        <f>VLOOKUP($A7,input!$A:$BH,COLUMN(input!H$2),0)</f>
        <v>1.6502875375572017</v>
      </c>
      <c r="J7" s="49">
        <f>VLOOKUP($A7,input!$A:$BH,COLUMN(input!L$2),0)</f>
        <v>-4.641098458454783</v>
      </c>
      <c r="K7" s="49">
        <f>I7*'KI Local Authority Dropdown'!$I$6</f>
        <v>1.5265159722404116</v>
      </c>
      <c r="L7" s="31">
        <v>0.5</v>
      </c>
      <c r="M7" s="53">
        <f>VLOOKUP($A7,input!$A:$BH,COLUMN(input!U$2),0)</f>
        <v>0</v>
      </c>
      <c r="N7" s="49">
        <f>VLOOKUP($A7,input!$A:$BH,COLUMN(input!Y$2),0)</f>
        <v>0.27119510736095814</v>
      </c>
      <c r="O7" s="53">
        <f>VLOOKUP($A7,input!$A:$BH,COLUMN(input!AC$2),0)</f>
        <v>0</v>
      </c>
      <c r="P7" s="53">
        <f>VLOOKUP($A7,input!$A:$BH,COLUMN(input!AG$2),0)</f>
        <v>0</v>
      </c>
      <c r="Q7" s="62">
        <f>VLOOKUP($A7,input!$A:$BH,COLUMN(input!AK$2),0)</f>
        <v>0</v>
      </c>
      <c r="R7" s="53">
        <f>VLOOKUP($A7,input!$A:$BH,COLUMN(input!AO$2),0)</f>
        <v>0</v>
      </c>
      <c r="S7" s="49">
        <f>VLOOKUP($A7,input!$A:$BH,COLUMN(input!AS$2),0)</f>
        <v>1.6502875375572017</v>
      </c>
      <c r="T7" s="53">
        <f>VLOOKUP($A7,input!$A:$BH,COLUMN(input!AW$2),0)</f>
        <v>0</v>
      </c>
      <c r="U7" s="53">
        <f>VLOOKUP($A7,input!$A:$BH,COLUMN(input!BA$2),0)</f>
        <v>0</v>
      </c>
      <c r="V7" s="62">
        <f>VLOOKUP($A7,input!$A:$BH,COLUMN(input!BE$2),0)</f>
        <v>0</v>
      </c>
      <c r="W7" s="53">
        <f>M7+R7</f>
        <v>0</v>
      </c>
      <c r="X7" s="49">
        <f t="shared" ref="X7:AA7" si="2">N7+S7</f>
        <v>1.9214826449181599</v>
      </c>
      <c r="Y7" s="53">
        <f t="shared" si="2"/>
        <v>0</v>
      </c>
      <c r="Z7" s="53">
        <f t="shared" si="2"/>
        <v>0</v>
      </c>
      <c r="AA7" s="62">
        <f t="shared" si="2"/>
        <v>0</v>
      </c>
    </row>
    <row r="8" spans="1:27" x14ac:dyDescent="0.3">
      <c r="A8" s="27" t="s">
        <v>9</v>
      </c>
      <c r="B8" s="27" t="s">
        <v>807</v>
      </c>
      <c r="C8" s="27" t="s">
        <v>806</v>
      </c>
      <c r="D8" s="27">
        <v>0</v>
      </c>
      <c r="E8" s="27" t="s">
        <v>8</v>
      </c>
      <c r="F8" s="81">
        <f>IF(D8=0,VLOOKUP(C8,'KI Local Authority Dropdown'!$H$21:$I$31,2,0),IF(C8="GLA",0.37,VLOOKUP(A8,input!$A:$B,COLUMN(input!B$2),0)))</f>
        <v>0.4</v>
      </c>
      <c r="G8" s="53">
        <f t="shared" ref="G8:G71" si="3">H8+I8</f>
        <v>4.474629726924177</v>
      </c>
      <c r="H8" s="49">
        <f>VLOOKUP($A8,input!$A:$BH,COLUMN(input!D$2),0)</f>
        <v>1.0607799090052368</v>
      </c>
      <c r="I8" s="49">
        <f>VLOOKUP($A8,input!$A:$BH,COLUMN(input!H$2),0)</f>
        <v>3.4138498179189405</v>
      </c>
      <c r="J8" s="49">
        <f>VLOOKUP($A8,input!$A:$BH,COLUMN(input!L$2),0)</f>
        <v>-6.9310349672117386</v>
      </c>
      <c r="K8" s="49">
        <f>I8*'KI Local Authority Dropdown'!$I$6</f>
        <v>3.1578110815750202</v>
      </c>
      <c r="L8" s="31">
        <v>0.5</v>
      </c>
      <c r="M8" s="53">
        <f>VLOOKUP($A8,input!$A:$BH,COLUMN(input!U$2),0)</f>
        <v>0</v>
      </c>
      <c r="N8" s="49">
        <f>VLOOKUP($A8,input!$A:$BH,COLUMN(input!Y$2),0)</f>
        <v>1.0607799090052368</v>
      </c>
      <c r="O8" s="53">
        <f>VLOOKUP($A8,input!$A:$BH,COLUMN(input!AC$2),0)</f>
        <v>0</v>
      </c>
      <c r="P8" s="53">
        <f>VLOOKUP($A8,input!$A:$BH,COLUMN(input!AG$2),0)</f>
        <v>0</v>
      </c>
      <c r="Q8" s="62">
        <f>VLOOKUP($A8,input!$A:$BH,COLUMN(input!AK$2),0)</f>
        <v>0</v>
      </c>
      <c r="R8" s="53">
        <f>VLOOKUP($A8,input!$A:$BH,COLUMN(input!AO$2),0)</f>
        <v>0</v>
      </c>
      <c r="S8" s="49">
        <f>VLOOKUP($A8,input!$A:$BH,COLUMN(input!AS$2),0)</f>
        <v>3.4138498179189405</v>
      </c>
      <c r="T8" s="53">
        <f>VLOOKUP($A8,input!$A:$BH,COLUMN(input!AW$2),0)</f>
        <v>0</v>
      </c>
      <c r="U8" s="53">
        <f>VLOOKUP($A8,input!$A:$BH,COLUMN(input!BA$2),0)</f>
        <v>0</v>
      </c>
      <c r="V8" s="62">
        <f>VLOOKUP($A8,input!$A:$BH,COLUMN(input!BE$2),0)</f>
        <v>0</v>
      </c>
      <c r="W8" s="53">
        <f t="shared" ref="W8:W71" si="4">M8+R8</f>
        <v>0</v>
      </c>
      <c r="X8" s="49">
        <f t="shared" ref="X8:X71" si="5">N8+S8</f>
        <v>4.474629726924177</v>
      </c>
      <c r="Y8" s="53">
        <f t="shared" ref="Y8:Y71" si="6">O8+T8</f>
        <v>0</v>
      </c>
      <c r="Z8" s="53">
        <f t="shared" ref="Z8:Z71" si="7">P8+U8</f>
        <v>0</v>
      </c>
      <c r="AA8" s="62">
        <f t="shared" ref="AA8:AA71" si="8">Q8+V8</f>
        <v>0</v>
      </c>
    </row>
    <row r="9" spans="1:27" x14ac:dyDescent="0.3">
      <c r="A9" s="27" t="s">
        <v>12</v>
      </c>
      <c r="B9" s="27" t="s">
        <v>808</v>
      </c>
      <c r="C9" s="27" t="s">
        <v>806</v>
      </c>
      <c r="D9" s="27">
        <v>0</v>
      </c>
      <c r="E9" s="27" t="s">
        <v>11</v>
      </c>
      <c r="F9" s="81">
        <f>IF(D9=0,VLOOKUP(C9,'KI Local Authority Dropdown'!$H$21:$I$31,2,0),IF(C9="GLA",0.37,VLOOKUP(A9,input!$A:$B,COLUMN(input!B$2),0)))</f>
        <v>0.4</v>
      </c>
      <c r="G9" s="53">
        <f t="shared" si="3"/>
        <v>3.891429178549485</v>
      </c>
      <c r="H9" s="49">
        <f>VLOOKUP($A9,input!$A:$BH,COLUMN(input!D$2),0)</f>
        <v>0.8821912684535459</v>
      </c>
      <c r="I9" s="49">
        <f>VLOOKUP($A9,input!$A:$BH,COLUMN(input!H$2),0)</f>
        <v>3.0092379100959392</v>
      </c>
      <c r="J9" s="49">
        <f>VLOOKUP($A9,input!$A:$BH,COLUMN(input!L$2),0)</f>
        <v>-8.6158828521057664</v>
      </c>
      <c r="K9" s="49">
        <f>I9*'KI Local Authority Dropdown'!$I$6</f>
        <v>2.783545066838744</v>
      </c>
      <c r="L9" s="31">
        <v>0.5</v>
      </c>
      <c r="M9" s="53">
        <f>VLOOKUP($A9,input!$A:$BH,COLUMN(input!U$2),0)</f>
        <v>0</v>
      </c>
      <c r="N9" s="49">
        <f>VLOOKUP($A9,input!$A:$BH,COLUMN(input!Y$2),0)</f>
        <v>0.8821912684535459</v>
      </c>
      <c r="O9" s="53">
        <f>VLOOKUP($A9,input!$A:$BH,COLUMN(input!AC$2),0)</f>
        <v>0</v>
      </c>
      <c r="P9" s="53">
        <f>VLOOKUP($A9,input!$A:$BH,COLUMN(input!AG$2),0)</f>
        <v>0</v>
      </c>
      <c r="Q9" s="62">
        <f>VLOOKUP($A9,input!$A:$BH,COLUMN(input!AK$2),0)</f>
        <v>0</v>
      </c>
      <c r="R9" s="53">
        <f>VLOOKUP($A9,input!$A:$BH,COLUMN(input!AO$2),0)</f>
        <v>0</v>
      </c>
      <c r="S9" s="49">
        <f>VLOOKUP($A9,input!$A:$BH,COLUMN(input!AS$2),0)</f>
        <v>3.0092379100959392</v>
      </c>
      <c r="T9" s="53">
        <f>VLOOKUP($A9,input!$A:$BH,COLUMN(input!AW$2),0)</f>
        <v>0</v>
      </c>
      <c r="U9" s="53">
        <f>VLOOKUP($A9,input!$A:$BH,COLUMN(input!BA$2),0)</f>
        <v>0</v>
      </c>
      <c r="V9" s="62">
        <f>VLOOKUP($A9,input!$A:$BH,COLUMN(input!BE$2),0)</f>
        <v>0</v>
      </c>
      <c r="W9" s="53">
        <f t="shared" si="4"/>
        <v>0</v>
      </c>
      <c r="X9" s="49">
        <f t="shared" si="5"/>
        <v>3.891429178549485</v>
      </c>
      <c r="Y9" s="53">
        <f t="shared" si="6"/>
        <v>0</v>
      </c>
      <c r="Z9" s="53">
        <f t="shared" si="7"/>
        <v>0</v>
      </c>
      <c r="AA9" s="62">
        <f t="shared" si="8"/>
        <v>0</v>
      </c>
    </row>
    <row r="10" spans="1:27" x14ac:dyDescent="0.3">
      <c r="A10" s="27" t="s">
        <v>15</v>
      </c>
      <c r="B10" s="27" t="s">
        <v>809</v>
      </c>
      <c r="C10" s="27" t="s">
        <v>806</v>
      </c>
      <c r="D10" s="27">
        <v>0</v>
      </c>
      <c r="E10" s="27" t="s">
        <v>14</v>
      </c>
      <c r="F10" s="81">
        <f>IF(D10=0,VLOOKUP(C10,'KI Local Authority Dropdown'!$H$21:$I$31,2,0),IF(C10="GLA",0.37,VLOOKUP(A10,input!$A:$B,COLUMN(input!B$2),0)))</f>
        <v>0.4</v>
      </c>
      <c r="G10" s="53">
        <f t="shared" si="3"/>
        <v>4.1763255054209125</v>
      </c>
      <c r="H10" s="49">
        <f>VLOOKUP($A10,input!$A:$BH,COLUMN(input!D$2),0)</f>
        <v>0.75025280131725591</v>
      </c>
      <c r="I10" s="49">
        <f>VLOOKUP($A10,input!$A:$BH,COLUMN(input!H$2),0)</f>
        <v>3.4260727041036563</v>
      </c>
      <c r="J10" s="49">
        <f>VLOOKUP($A10,input!$A:$BH,COLUMN(input!L$2),0)</f>
        <v>-8.6875102905604944</v>
      </c>
      <c r="K10" s="49">
        <f>I10*'KI Local Authority Dropdown'!$I$6</f>
        <v>3.1691172512958823</v>
      </c>
      <c r="L10" s="31">
        <v>0.5</v>
      </c>
      <c r="M10" s="53">
        <f>VLOOKUP($A10,input!$A:$BH,COLUMN(input!U$2),0)</f>
        <v>0</v>
      </c>
      <c r="N10" s="49">
        <f>VLOOKUP($A10,input!$A:$BH,COLUMN(input!Y$2),0)</f>
        <v>0.75025280131725591</v>
      </c>
      <c r="O10" s="53">
        <f>VLOOKUP($A10,input!$A:$BH,COLUMN(input!AC$2),0)</f>
        <v>0</v>
      </c>
      <c r="P10" s="53">
        <f>VLOOKUP($A10,input!$A:$BH,COLUMN(input!AG$2),0)</f>
        <v>0</v>
      </c>
      <c r="Q10" s="62">
        <f>VLOOKUP($A10,input!$A:$BH,COLUMN(input!AK$2),0)</f>
        <v>0</v>
      </c>
      <c r="R10" s="53">
        <f>VLOOKUP($A10,input!$A:$BH,COLUMN(input!AO$2),0)</f>
        <v>0</v>
      </c>
      <c r="S10" s="49">
        <f>VLOOKUP($A10,input!$A:$BH,COLUMN(input!AS$2),0)</f>
        <v>3.4260727041036563</v>
      </c>
      <c r="T10" s="53">
        <f>VLOOKUP($A10,input!$A:$BH,COLUMN(input!AW$2),0)</f>
        <v>0</v>
      </c>
      <c r="U10" s="53">
        <f>VLOOKUP($A10,input!$A:$BH,COLUMN(input!BA$2),0)</f>
        <v>0</v>
      </c>
      <c r="V10" s="62">
        <f>VLOOKUP($A10,input!$A:$BH,COLUMN(input!BE$2),0)</f>
        <v>0</v>
      </c>
      <c r="W10" s="53">
        <f t="shared" si="4"/>
        <v>0</v>
      </c>
      <c r="X10" s="49">
        <f t="shared" si="5"/>
        <v>4.1763255054209125</v>
      </c>
      <c r="Y10" s="53">
        <f t="shared" si="6"/>
        <v>0</v>
      </c>
      <c r="Z10" s="53">
        <f t="shared" si="7"/>
        <v>0</v>
      </c>
      <c r="AA10" s="62">
        <f t="shared" si="8"/>
        <v>0</v>
      </c>
    </row>
    <row r="11" spans="1:27" x14ac:dyDescent="0.3">
      <c r="A11" s="27" t="s">
        <v>18</v>
      </c>
      <c r="B11" s="27" t="s">
        <v>810</v>
      </c>
      <c r="C11" s="27" t="s">
        <v>806</v>
      </c>
      <c r="D11" s="27">
        <v>0</v>
      </c>
      <c r="E11" s="27" t="s">
        <v>17</v>
      </c>
      <c r="F11" s="81">
        <f>IF(D11=0,VLOOKUP(C11,'KI Local Authority Dropdown'!$H$21:$I$31,2,0),IF(C11="GLA",0.37,VLOOKUP(A11,input!$A:$B,COLUMN(input!B$2),0)))</f>
        <v>0.4</v>
      </c>
      <c r="G11" s="53">
        <f t="shared" si="3"/>
        <v>4.7764829517417073</v>
      </c>
      <c r="H11" s="49">
        <f>VLOOKUP($A11,input!$A:$BH,COLUMN(input!D$2),0)</f>
        <v>1.1482061925386302</v>
      </c>
      <c r="I11" s="49">
        <f>VLOOKUP($A11,input!$A:$BH,COLUMN(input!H$2),0)</f>
        <v>3.6282767592030774</v>
      </c>
      <c r="J11" s="49">
        <f>VLOOKUP($A11,input!$A:$BH,COLUMN(input!L$2),0)</f>
        <v>-9.0870505505947161</v>
      </c>
      <c r="K11" s="49">
        <f>I11*'KI Local Authority Dropdown'!$I$6</f>
        <v>3.3561560022628467</v>
      </c>
      <c r="L11" s="31">
        <v>0.5</v>
      </c>
      <c r="M11" s="53">
        <f>VLOOKUP($A11,input!$A:$BH,COLUMN(input!U$2),0)</f>
        <v>0</v>
      </c>
      <c r="N11" s="49">
        <f>VLOOKUP($A11,input!$A:$BH,COLUMN(input!Y$2),0)</f>
        <v>1.1482061925386302</v>
      </c>
      <c r="O11" s="53">
        <f>VLOOKUP($A11,input!$A:$BH,COLUMN(input!AC$2),0)</f>
        <v>0</v>
      </c>
      <c r="P11" s="53">
        <f>VLOOKUP($A11,input!$A:$BH,COLUMN(input!AG$2),0)</f>
        <v>0</v>
      </c>
      <c r="Q11" s="62">
        <f>VLOOKUP($A11,input!$A:$BH,COLUMN(input!AK$2),0)</f>
        <v>0</v>
      </c>
      <c r="R11" s="53">
        <f>VLOOKUP($A11,input!$A:$BH,COLUMN(input!AO$2),0)</f>
        <v>0</v>
      </c>
      <c r="S11" s="49">
        <f>VLOOKUP($A11,input!$A:$BH,COLUMN(input!AS$2),0)</f>
        <v>3.6282767592030774</v>
      </c>
      <c r="T11" s="53">
        <f>VLOOKUP($A11,input!$A:$BH,COLUMN(input!AW$2),0)</f>
        <v>0</v>
      </c>
      <c r="U11" s="53">
        <f>VLOOKUP($A11,input!$A:$BH,COLUMN(input!BA$2),0)</f>
        <v>0</v>
      </c>
      <c r="V11" s="62">
        <f>VLOOKUP($A11,input!$A:$BH,COLUMN(input!BE$2),0)</f>
        <v>0</v>
      </c>
      <c r="W11" s="53">
        <f t="shared" si="4"/>
        <v>0</v>
      </c>
      <c r="X11" s="49">
        <f t="shared" si="5"/>
        <v>4.7764829517417073</v>
      </c>
      <c r="Y11" s="53">
        <f t="shared" si="6"/>
        <v>0</v>
      </c>
      <c r="Z11" s="53">
        <f t="shared" si="7"/>
        <v>0</v>
      </c>
      <c r="AA11" s="62">
        <f t="shared" si="8"/>
        <v>0</v>
      </c>
    </row>
    <row r="12" spans="1:27" x14ac:dyDescent="0.3">
      <c r="A12" s="27" t="s">
        <v>20</v>
      </c>
      <c r="B12" s="27" t="s">
        <v>811</v>
      </c>
      <c r="C12" s="27" t="s">
        <v>806</v>
      </c>
      <c r="D12" s="27">
        <v>0</v>
      </c>
      <c r="E12" s="27" t="s">
        <v>19</v>
      </c>
      <c r="F12" s="81">
        <f>IF(D12=0,VLOOKUP(C12,'KI Local Authority Dropdown'!$H$21:$I$31,2,0),IF(C12="GLA",0.37,VLOOKUP(A12,input!$A:$B,COLUMN(input!B$2),0)))</f>
        <v>0.4</v>
      </c>
      <c r="G12" s="53">
        <f t="shared" si="3"/>
        <v>3.3026816936868779</v>
      </c>
      <c r="H12" s="49">
        <f>VLOOKUP($A12,input!$A:$BH,COLUMN(input!D$2),0)</f>
        <v>0.61535727986438016</v>
      </c>
      <c r="I12" s="49">
        <f>VLOOKUP($A12,input!$A:$BH,COLUMN(input!H$2),0)</f>
        <v>2.6873244138224979</v>
      </c>
      <c r="J12" s="49">
        <f>VLOOKUP($A12,input!$A:$BH,COLUMN(input!L$2),0)</f>
        <v>-15.262445222492127</v>
      </c>
      <c r="K12" s="49">
        <f>I12*'KI Local Authority Dropdown'!$I$6</f>
        <v>2.4857750827858105</v>
      </c>
      <c r="L12" s="31">
        <v>0.5</v>
      </c>
      <c r="M12" s="53">
        <f>VLOOKUP($A12,input!$A:$BH,COLUMN(input!U$2),0)</f>
        <v>0</v>
      </c>
      <c r="N12" s="49">
        <f>VLOOKUP($A12,input!$A:$BH,COLUMN(input!Y$2),0)</f>
        <v>0.61535727986438016</v>
      </c>
      <c r="O12" s="53">
        <f>VLOOKUP($A12,input!$A:$BH,COLUMN(input!AC$2),0)</f>
        <v>0</v>
      </c>
      <c r="P12" s="53">
        <f>VLOOKUP($A12,input!$A:$BH,COLUMN(input!AG$2),0)</f>
        <v>0</v>
      </c>
      <c r="Q12" s="62">
        <f>VLOOKUP($A12,input!$A:$BH,COLUMN(input!AK$2),0)</f>
        <v>0</v>
      </c>
      <c r="R12" s="53">
        <f>VLOOKUP($A12,input!$A:$BH,COLUMN(input!AO$2),0)</f>
        <v>0</v>
      </c>
      <c r="S12" s="49">
        <f>VLOOKUP($A12,input!$A:$BH,COLUMN(input!AS$2),0)</f>
        <v>2.6873244138224979</v>
      </c>
      <c r="T12" s="53">
        <f>VLOOKUP($A12,input!$A:$BH,COLUMN(input!AW$2),0)</f>
        <v>0</v>
      </c>
      <c r="U12" s="53">
        <f>VLOOKUP($A12,input!$A:$BH,COLUMN(input!BA$2),0)</f>
        <v>0</v>
      </c>
      <c r="V12" s="62">
        <f>VLOOKUP($A12,input!$A:$BH,COLUMN(input!BE$2),0)</f>
        <v>0</v>
      </c>
      <c r="W12" s="53">
        <f t="shared" si="4"/>
        <v>0</v>
      </c>
      <c r="X12" s="49">
        <f t="shared" si="5"/>
        <v>3.3026816936868779</v>
      </c>
      <c r="Y12" s="53">
        <f t="shared" si="6"/>
        <v>0</v>
      </c>
      <c r="Z12" s="53">
        <f t="shared" si="7"/>
        <v>0</v>
      </c>
      <c r="AA12" s="62">
        <f t="shared" si="8"/>
        <v>0</v>
      </c>
    </row>
    <row r="13" spans="1:27" x14ac:dyDescent="0.3">
      <c r="A13" s="27" t="s">
        <v>23</v>
      </c>
      <c r="B13" s="27" t="s">
        <v>812</v>
      </c>
      <c r="C13" s="27" t="s">
        <v>1248</v>
      </c>
      <c r="D13" s="27">
        <v>0</v>
      </c>
      <c r="E13" s="27" t="s">
        <v>814</v>
      </c>
      <c r="F13" s="81">
        <f>IF(D13=0,VLOOKUP(C13,'KI Local Authority Dropdown'!$H$21:$I$31,2,0),IF(C13="GLA",0.37,VLOOKUP(A13,input!$A:$B,COLUMN(input!B$2),0)))</f>
        <v>0.01</v>
      </c>
      <c r="G13" s="53">
        <f t="shared" si="3"/>
        <v>16.895495376682099</v>
      </c>
      <c r="H13" s="49">
        <f>VLOOKUP($A13,input!$A:$BH,COLUMN(input!D$2),0)</f>
        <v>6.7094771124870443</v>
      </c>
      <c r="I13" s="49">
        <f>VLOOKUP($A13,input!$A:$BH,COLUMN(input!H$2),0)</f>
        <v>10.186018264195056</v>
      </c>
      <c r="J13" s="49">
        <f>VLOOKUP($A13,input!$A:$BH,COLUMN(input!L$2),0)</f>
        <v>5.748013705565362</v>
      </c>
      <c r="K13" s="49">
        <f>I13*'KI Local Authority Dropdown'!$I$6</f>
        <v>9.4220668943804267</v>
      </c>
      <c r="L13" s="31">
        <v>0</v>
      </c>
      <c r="M13" s="53">
        <f>VLOOKUP($A13,input!$A:$BH,COLUMN(input!U$2),0)</f>
        <v>0</v>
      </c>
      <c r="N13" s="49">
        <f>VLOOKUP($A13,input!$A:$BH,COLUMN(input!Y$2),0)</f>
        <v>0</v>
      </c>
      <c r="O13" s="53">
        <f>VLOOKUP($A13,input!$A:$BH,COLUMN(input!AC$2),0)</f>
        <v>6.7094771124870443</v>
      </c>
      <c r="P13" s="53">
        <f>VLOOKUP($A13,input!$A:$BH,COLUMN(input!AG$2),0)</f>
        <v>0</v>
      </c>
      <c r="Q13" s="62">
        <f>VLOOKUP($A13,input!$A:$BH,COLUMN(input!AK$2),0)</f>
        <v>0</v>
      </c>
      <c r="R13" s="53">
        <f>VLOOKUP($A13,input!$A:$BH,COLUMN(input!AO$2),0)</f>
        <v>0</v>
      </c>
      <c r="S13" s="49">
        <f>VLOOKUP($A13,input!$A:$BH,COLUMN(input!AS$2),0)</f>
        <v>0</v>
      </c>
      <c r="T13" s="53">
        <f>VLOOKUP($A13,input!$A:$BH,COLUMN(input!AW$2),0)</f>
        <v>10.186018264195056</v>
      </c>
      <c r="U13" s="53">
        <f>VLOOKUP($A13,input!$A:$BH,COLUMN(input!BA$2),0)</f>
        <v>0</v>
      </c>
      <c r="V13" s="62">
        <f>VLOOKUP($A13,input!$A:$BH,COLUMN(input!BE$2),0)</f>
        <v>0</v>
      </c>
      <c r="W13" s="53">
        <f t="shared" si="4"/>
        <v>0</v>
      </c>
      <c r="X13" s="49">
        <f t="shared" si="5"/>
        <v>0</v>
      </c>
      <c r="Y13" s="53">
        <f t="shared" si="6"/>
        <v>16.895495376682099</v>
      </c>
      <c r="Z13" s="53">
        <f t="shared" si="7"/>
        <v>0</v>
      </c>
      <c r="AA13" s="62">
        <f t="shared" si="8"/>
        <v>0</v>
      </c>
    </row>
    <row r="14" spans="1:27" x14ac:dyDescent="0.3">
      <c r="A14" s="27" t="s">
        <v>26</v>
      </c>
      <c r="B14" s="27" t="s">
        <v>815</v>
      </c>
      <c r="C14" s="27" t="s">
        <v>806</v>
      </c>
      <c r="D14" s="27">
        <v>0</v>
      </c>
      <c r="E14" s="27" t="s">
        <v>25</v>
      </c>
      <c r="F14" s="81">
        <f>IF(D14=0,VLOOKUP(C14,'KI Local Authority Dropdown'!$H$21:$I$31,2,0),IF(C14="GLA",0.37,VLOOKUP(A14,input!$A:$B,COLUMN(input!B$2),0)))</f>
        <v>0.4</v>
      </c>
      <c r="G14" s="53">
        <f t="shared" si="3"/>
        <v>4.3027275773347133</v>
      </c>
      <c r="H14" s="49">
        <f>VLOOKUP($A14,input!$A:$BH,COLUMN(input!D$2),0)</f>
        <v>0.58316307249979671</v>
      </c>
      <c r="I14" s="49">
        <f>VLOOKUP($A14,input!$A:$BH,COLUMN(input!H$2),0)</f>
        <v>3.7195645048349166</v>
      </c>
      <c r="J14" s="49">
        <f>VLOOKUP($A14,input!$A:$BH,COLUMN(input!L$2),0)</f>
        <v>-15.488323478320737</v>
      </c>
      <c r="K14" s="49">
        <f>I14*'KI Local Authority Dropdown'!$I$6</f>
        <v>3.4405971669722981</v>
      </c>
      <c r="L14" s="31">
        <v>0.5</v>
      </c>
      <c r="M14" s="53">
        <f>VLOOKUP($A14,input!$A:$BH,COLUMN(input!U$2),0)</f>
        <v>0</v>
      </c>
      <c r="N14" s="49">
        <f>VLOOKUP($A14,input!$A:$BH,COLUMN(input!Y$2),0)</f>
        <v>0.58316307249979671</v>
      </c>
      <c r="O14" s="53">
        <f>VLOOKUP($A14,input!$A:$BH,COLUMN(input!AC$2),0)</f>
        <v>0</v>
      </c>
      <c r="P14" s="53">
        <f>VLOOKUP($A14,input!$A:$BH,COLUMN(input!AG$2),0)</f>
        <v>0</v>
      </c>
      <c r="Q14" s="62">
        <f>VLOOKUP($A14,input!$A:$BH,COLUMN(input!AK$2),0)</f>
        <v>0</v>
      </c>
      <c r="R14" s="53">
        <f>VLOOKUP($A14,input!$A:$BH,COLUMN(input!AO$2),0)</f>
        <v>0</v>
      </c>
      <c r="S14" s="49">
        <f>VLOOKUP($A14,input!$A:$BH,COLUMN(input!AS$2),0)</f>
        <v>3.7195645048349166</v>
      </c>
      <c r="T14" s="53">
        <f>VLOOKUP($A14,input!$A:$BH,COLUMN(input!AW$2),0)</f>
        <v>0</v>
      </c>
      <c r="U14" s="53">
        <f>VLOOKUP($A14,input!$A:$BH,COLUMN(input!BA$2),0)</f>
        <v>0</v>
      </c>
      <c r="V14" s="62">
        <f>VLOOKUP($A14,input!$A:$BH,COLUMN(input!BE$2),0)</f>
        <v>0</v>
      </c>
      <c r="W14" s="53">
        <f t="shared" si="4"/>
        <v>0</v>
      </c>
      <c r="X14" s="49">
        <f t="shared" si="5"/>
        <v>4.3027275773347133</v>
      </c>
      <c r="Y14" s="53">
        <f t="shared" si="6"/>
        <v>0</v>
      </c>
      <c r="Z14" s="53">
        <f t="shared" si="7"/>
        <v>0</v>
      </c>
      <c r="AA14" s="62">
        <f t="shared" si="8"/>
        <v>0</v>
      </c>
    </row>
    <row r="15" spans="1:27" x14ac:dyDescent="0.3">
      <c r="A15" s="27" t="s">
        <v>29</v>
      </c>
      <c r="B15" s="27" t="s">
        <v>816</v>
      </c>
      <c r="C15" s="27" t="s">
        <v>806</v>
      </c>
      <c r="D15" s="27">
        <v>0</v>
      </c>
      <c r="E15" s="27" t="s">
        <v>28</v>
      </c>
      <c r="F15" s="81">
        <f>IF(D15=0,VLOOKUP(C15,'KI Local Authority Dropdown'!$H$21:$I$31,2,0),IF(C15="GLA",0.37,VLOOKUP(A15,input!$A:$B,COLUMN(input!B$2),0)))</f>
        <v>0.4</v>
      </c>
      <c r="G15" s="53">
        <f t="shared" si="3"/>
        <v>2.5011344058168601</v>
      </c>
      <c r="H15" s="49">
        <f>VLOOKUP($A15,input!$A:$BH,COLUMN(input!D$2),0)</f>
        <v>0.50387436876994374</v>
      </c>
      <c r="I15" s="49">
        <f>VLOOKUP($A15,input!$A:$BH,COLUMN(input!H$2),0)</f>
        <v>1.9972600370469162</v>
      </c>
      <c r="J15" s="49">
        <f>VLOOKUP($A15,input!$A:$BH,COLUMN(input!L$2),0)</f>
        <v>-6.7157075186223443</v>
      </c>
      <c r="K15" s="49">
        <f>I15*'KI Local Authority Dropdown'!$I$6</f>
        <v>1.8474655342683977</v>
      </c>
      <c r="L15" s="31">
        <v>0.5</v>
      </c>
      <c r="M15" s="53">
        <f>VLOOKUP($A15,input!$A:$BH,COLUMN(input!U$2),0)</f>
        <v>0</v>
      </c>
      <c r="N15" s="49">
        <f>VLOOKUP($A15,input!$A:$BH,COLUMN(input!Y$2),0)</f>
        <v>0.50387436876994374</v>
      </c>
      <c r="O15" s="53">
        <f>VLOOKUP($A15,input!$A:$BH,COLUMN(input!AC$2),0)</f>
        <v>0</v>
      </c>
      <c r="P15" s="53">
        <f>VLOOKUP($A15,input!$A:$BH,COLUMN(input!AG$2),0)</f>
        <v>0</v>
      </c>
      <c r="Q15" s="62">
        <f>VLOOKUP($A15,input!$A:$BH,COLUMN(input!AK$2),0)</f>
        <v>0</v>
      </c>
      <c r="R15" s="53">
        <f>VLOOKUP($A15,input!$A:$BH,COLUMN(input!AO$2),0)</f>
        <v>0</v>
      </c>
      <c r="S15" s="49">
        <f>VLOOKUP($A15,input!$A:$BH,COLUMN(input!AS$2),0)</f>
        <v>1.9972600370469162</v>
      </c>
      <c r="T15" s="53">
        <f>VLOOKUP($A15,input!$A:$BH,COLUMN(input!AW$2),0)</f>
        <v>0</v>
      </c>
      <c r="U15" s="53">
        <f>VLOOKUP($A15,input!$A:$BH,COLUMN(input!BA$2),0)</f>
        <v>0</v>
      </c>
      <c r="V15" s="62">
        <f>VLOOKUP($A15,input!$A:$BH,COLUMN(input!BE$2),0)</f>
        <v>0</v>
      </c>
      <c r="W15" s="53">
        <f t="shared" si="4"/>
        <v>0</v>
      </c>
      <c r="X15" s="49">
        <f t="shared" si="5"/>
        <v>2.5011344058168601</v>
      </c>
      <c r="Y15" s="53">
        <f t="shared" si="6"/>
        <v>0</v>
      </c>
      <c r="Z15" s="53">
        <f t="shared" si="7"/>
        <v>0</v>
      </c>
      <c r="AA15" s="62">
        <f t="shared" si="8"/>
        <v>0</v>
      </c>
    </row>
    <row r="16" spans="1:27" x14ac:dyDescent="0.3">
      <c r="A16" s="27" t="s">
        <v>31</v>
      </c>
      <c r="B16" s="27" t="s">
        <v>817</v>
      </c>
      <c r="C16" s="27" t="s">
        <v>1249</v>
      </c>
      <c r="D16" s="27">
        <v>0</v>
      </c>
      <c r="E16" s="27" t="s">
        <v>30</v>
      </c>
      <c r="F16" s="81">
        <f>IF(D16=0,VLOOKUP(C16,'KI Local Authority Dropdown'!$H$21:$I$31,2,0),IF(C16="GLA",0.37,VLOOKUP(A16,input!$A:$B,COLUMN(input!B$2),0)))</f>
        <v>0.3</v>
      </c>
      <c r="G16" s="53">
        <f t="shared" si="3"/>
        <v>82.643118514208851</v>
      </c>
      <c r="H16" s="49">
        <f>VLOOKUP($A16,input!$A:$BH,COLUMN(input!D$2),0)</f>
        <v>28.760035366879464</v>
      </c>
      <c r="I16" s="49">
        <f>VLOOKUP($A16,input!$A:$BH,COLUMN(input!H$2),0)</f>
        <v>53.883083147329394</v>
      </c>
      <c r="J16" s="49">
        <f>VLOOKUP($A16,input!$A:$BH,COLUMN(input!L$2),0)</f>
        <v>36.433858708114798</v>
      </c>
      <c r="K16" s="49">
        <f>I16*'KI Local Authority Dropdown'!$I$6</f>
        <v>49.84185191127969</v>
      </c>
      <c r="L16" s="31">
        <v>0</v>
      </c>
      <c r="M16" s="53">
        <f>VLOOKUP($A16,input!$A:$BH,COLUMN(input!U$2),0)</f>
        <v>25.277456115676404</v>
      </c>
      <c r="N16" s="49">
        <f>VLOOKUP($A16,input!$A:$BH,COLUMN(input!Y$2),0)</f>
        <v>3.48257925120306</v>
      </c>
      <c r="O16" s="53">
        <f>VLOOKUP($A16,input!$A:$BH,COLUMN(input!AC$2),0)</f>
        <v>0</v>
      </c>
      <c r="P16" s="53">
        <f>VLOOKUP($A16,input!$A:$BH,COLUMN(input!AG$2),0)</f>
        <v>0</v>
      </c>
      <c r="Q16" s="62">
        <f>VLOOKUP($A16,input!$A:$BH,COLUMN(input!AK$2),0)</f>
        <v>0</v>
      </c>
      <c r="R16" s="53">
        <f>VLOOKUP($A16,input!$A:$BH,COLUMN(input!AO$2),0)</f>
        <v>44.841672958782887</v>
      </c>
      <c r="S16" s="49">
        <f>VLOOKUP($A16,input!$A:$BH,COLUMN(input!AS$2),0)</f>
        <v>9.0414101885465108</v>
      </c>
      <c r="T16" s="53">
        <f>VLOOKUP($A16,input!$A:$BH,COLUMN(input!AW$2),0)</f>
        <v>0</v>
      </c>
      <c r="U16" s="53">
        <f>VLOOKUP($A16,input!$A:$BH,COLUMN(input!BA$2),0)</f>
        <v>0</v>
      </c>
      <c r="V16" s="62">
        <f>VLOOKUP($A16,input!$A:$BH,COLUMN(input!BE$2),0)</f>
        <v>0</v>
      </c>
      <c r="W16" s="53">
        <f t="shared" si="4"/>
        <v>70.119129074459295</v>
      </c>
      <c r="X16" s="49">
        <f t="shared" si="5"/>
        <v>12.52398943974957</v>
      </c>
      <c r="Y16" s="53">
        <f t="shared" si="6"/>
        <v>0</v>
      </c>
      <c r="Z16" s="53">
        <f t="shared" si="7"/>
        <v>0</v>
      </c>
      <c r="AA16" s="62">
        <f t="shared" si="8"/>
        <v>0</v>
      </c>
    </row>
    <row r="17" spans="1:27" x14ac:dyDescent="0.3">
      <c r="A17" s="27" t="s">
        <v>33</v>
      </c>
      <c r="B17" s="27" t="s">
        <v>818</v>
      </c>
      <c r="C17" s="27" t="s">
        <v>1249</v>
      </c>
      <c r="D17" s="27">
        <v>0</v>
      </c>
      <c r="E17" s="27" t="s">
        <v>32</v>
      </c>
      <c r="F17" s="81">
        <f>IF(D17=0,VLOOKUP(C17,'KI Local Authority Dropdown'!$H$21:$I$31,2,0),IF(C17="GLA",0.37,VLOOKUP(A17,input!$A:$B,COLUMN(input!B$2),0)))</f>
        <v>0.3</v>
      </c>
      <c r="G17" s="53">
        <f t="shared" si="3"/>
        <v>78.259847554724715</v>
      </c>
      <c r="H17" s="49">
        <f>VLOOKUP($A17,input!$A:$BH,COLUMN(input!D$2),0)</f>
        <v>23.41299633868195</v>
      </c>
      <c r="I17" s="49">
        <f>VLOOKUP($A17,input!$A:$BH,COLUMN(input!H$2),0)</f>
        <v>54.846851216042765</v>
      </c>
      <c r="J17" s="49">
        <f>VLOOKUP($A17,input!$A:$BH,COLUMN(input!L$2),0)</f>
        <v>18.362361605545402</v>
      </c>
      <c r="K17" s="49">
        <f>I17*'KI Local Authority Dropdown'!$I$6</f>
        <v>50.733337374839557</v>
      </c>
      <c r="L17" s="31">
        <v>0</v>
      </c>
      <c r="M17" s="53">
        <f>VLOOKUP($A17,input!$A:$BH,COLUMN(input!U$2),0)</f>
        <v>21.03296742207533</v>
      </c>
      <c r="N17" s="49">
        <f>VLOOKUP($A17,input!$A:$BH,COLUMN(input!Y$2),0)</f>
        <v>2.3800289166066197</v>
      </c>
      <c r="O17" s="53">
        <f>VLOOKUP($A17,input!$A:$BH,COLUMN(input!AC$2),0)</f>
        <v>0</v>
      </c>
      <c r="P17" s="53">
        <f>VLOOKUP($A17,input!$A:$BH,COLUMN(input!AG$2),0)</f>
        <v>0</v>
      </c>
      <c r="Q17" s="62">
        <f>VLOOKUP($A17,input!$A:$BH,COLUMN(input!AK$2),0)</f>
        <v>0</v>
      </c>
      <c r="R17" s="53">
        <f>VLOOKUP($A17,input!$A:$BH,COLUMN(input!AO$2),0)</f>
        <v>41.968469893356989</v>
      </c>
      <c r="S17" s="49">
        <f>VLOOKUP($A17,input!$A:$BH,COLUMN(input!AS$2),0)</f>
        <v>12.87838132268578</v>
      </c>
      <c r="T17" s="53">
        <f>VLOOKUP($A17,input!$A:$BH,COLUMN(input!AW$2),0)</f>
        <v>0</v>
      </c>
      <c r="U17" s="53">
        <f>VLOOKUP($A17,input!$A:$BH,COLUMN(input!BA$2),0)</f>
        <v>0</v>
      </c>
      <c r="V17" s="62">
        <f>VLOOKUP($A17,input!$A:$BH,COLUMN(input!BE$2),0)</f>
        <v>0</v>
      </c>
      <c r="W17" s="53">
        <f t="shared" si="4"/>
        <v>63.00143731543232</v>
      </c>
      <c r="X17" s="49">
        <f t="shared" si="5"/>
        <v>15.258410239292399</v>
      </c>
      <c r="Y17" s="53">
        <f t="shared" si="6"/>
        <v>0</v>
      </c>
      <c r="Z17" s="53">
        <f t="shared" si="7"/>
        <v>0</v>
      </c>
      <c r="AA17" s="62">
        <f t="shared" si="8"/>
        <v>0</v>
      </c>
    </row>
    <row r="18" spans="1:27" x14ac:dyDescent="0.3">
      <c r="A18" s="27" t="s">
        <v>35</v>
      </c>
      <c r="B18" s="27" t="s">
        <v>819</v>
      </c>
      <c r="C18" s="27" t="s">
        <v>820</v>
      </c>
      <c r="D18" s="27">
        <v>0</v>
      </c>
      <c r="E18" s="27" t="s">
        <v>34</v>
      </c>
      <c r="F18" s="81">
        <f>IF(D18=0,VLOOKUP(C18,'KI Local Authority Dropdown'!$H$21:$I$31,2,0),IF(C18="GLA",0.37,VLOOKUP(A18,input!$A:$B,COLUMN(input!B$2),0)))</f>
        <v>0.49</v>
      </c>
      <c r="G18" s="53">
        <f t="shared" si="3"/>
        <v>78.430197174131735</v>
      </c>
      <c r="H18" s="49">
        <f>VLOOKUP($A18,input!$A:$BH,COLUMN(input!D$2),0)</f>
        <v>25.260773534742903</v>
      </c>
      <c r="I18" s="49">
        <f>VLOOKUP($A18,input!$A:$BH,COLUMN(input!H$2),0)</f>
        <v>53.169423639388832</v>
      </c>
      <c r="J18" s="49">
        <f>VLOOKUP($A18,input!$A:$BH,COLUMN(input!L$2),0)</f>
        <v>30.341842503638887</v>
      </c>
      <c r="K18" s="49">
        <f>I18*'KI Local Authority Dropdown'!$I$6</f>
        <v>49.18171686643467</v>
      </c>
      <c r="L18" s="31">
        <v>0</v>
      </c>
      <c r="M18" s="53">
        <f>VLOOKUP($A18,input!$A:$BH,COLUMN(input!U$2),0)</f>
        <v>23.255418020255238</v>
      </c>
      <c r="N18" s="49">
        <f>VLOOKUP($A18,input!$A:$BH,COLUMN(input!Y$2),0)</f>
        <v>2.0053555144876651</v>
      </c>
      <c r="O18" s="53">
        <f>VLOOKUP($A18,input!$A:$BH,COLUMN(input!AC$2),0)</f>
        <v>0</v>
      </c>
      <c r="P18" s="53">
        <f>VLOOKUP($A18,input!$A:$BH,COLUMN(input!AG$2),0)</f>
        <v>0</v>
      </c>
      <c r="Q18" s="62">
        <f>VLOOKUP($A18,input!$A:$BH,COLUMN(input!AK$2),0)</f>
        <v>0</v>
      </c>
      <c r="R18" s="53">
        <f>VLOOKUP($A18,input!$A:$BH,COLUMN(input!AO$2),0)</f>
        <v>46.486316109785776</v>
      </c>
      <c r="S18" s="49">
        <f>VLOOKUP($A18,input!$A:$BH,COLUMN(input!AS$2),0)</f>
        <v>6.6831075296030527</v>
      </c>
      <c r="T18" s="53">
        <f>VLOOKUP($A18,input!$A:$BH,COLUMN(input!AW$2),0)</f>
        <v>0</v>
      </c>
      <c r="U18" s="53">
        <f>VLOOKUP($A18,input!$A:$BH,COLUMN(input!BA$2),0)</f>
        <v>0</v>
      </c>
      <c r="V18" s="62">
        <f>VLOOKUP($A18,input!$A:$BH,COLUMN(input!BE$2),0)</f>
        <v>0</v>
      </c>
      <c r="W18" s="53">
        <f t="shared" si="4"/>
        <v>69.74173413004101</v>
      </c>
      <c r="X18" s="49">
        <f t="shared" si="5"/>
        <v>8.6884630440907173</v>
      </c>
      <c r="Y18" s="53">
        <f t="shared" si="6"/>
        <v>0</v>
      </c>
      <c r="Z18" s="53">
        <f t="shared" si="7"/>
        <v>0</v>
      </c>
      <c r="AA18" s="62">
        <f t="shared" si="8"/>
        <v>0</v>
      </c>
    </row>
    <row r="19" spans="1:27" x14ac:dyDescent="0.3">
      <c r="A19" s="27" t="s">
        <v>37</v>
      </c>
      <c r="B19" s="27" t="s">
        <v>821</v>
      </c>
      <c r="C19" s="27" t="s">
        <v>806</v>
      </c>
      <c r="D19" s="27">
        <v>0</v>
      </c>
      <c r="E19" s="27" t="s">
        <v>36</v>
      </c>
      <c r="F19" s="81">
        <f>IF(D19=0,VLOOKUP(C19,'KI Local Authority Dropdown'!$H$21:$I$31,2,0),IF(C19="GLA",0.37,VLOOKUP(A19,input!$A:$B,COLUMN(input!B$2),0)))</f>
        <v>0.4</v>
      </c>
      <c r="G19" s="53">
        <f t="shared" si="3"/>
        <v>5.0017164353839068</v>
      </c>
      <c r="H19" s="49">
        <f>VLOOKUP($A19,input!$A:$BH,COLUMN(input!D$2),0)</f>
        <v>2.0792010155180058</v>
      </c>
      <c r="I19" s="49">
        <f>VLOOKUP($A19,input!$A:$BH,COLUMN(input!H$2),0)</f>
        <v>2.9225154198659005</v>
      </c>
      <c r="J19" s="49">
        <f>VLOOKUP($A19,input!$A:$BH,COLUMN(input!L$2),0)</f>
        <v>-4.8828950037391694</v>
      </c>
      <c r="K19" s="49">
        <f>I19*'KI Local Authority Dropdown'!$I$6</f>
        <v>2.7033267633759581</v>
      </c>
      <c r="L19" s="31">
        <v>0.5</v>
      </c>
      <c r="M19" s="53">
        <f>VLOOKUP($A19,input!$A:$BH,COLUMN(input!U$2),0)</f>
        <v>0</v>
      </c>
      <c r="N19" s="49">
        <f>VLOOKUP($A19,input!$A:$BH,COLUMN(input!Y$2),0)</f>
        <v>2.0792010155180058</v>
      </c>
      <c r="O19" s="53">
        <f>VLOOKUP($A19,input!$A:$BH,COLUMN(input!AC$2),0)</f>
        <v>0</v>
      </c>
      <c r="P19" s="53">
        <f>VLOOKUP($A19,input!$A:$BH,COLUMN(input!AG$2),0)</f>
        <v>0</v>
      </c>
      <c r="Q19" s="62">
        <f>VLOOKUP($A19,input!$A:$BH,COLUMN(input!AK$2),0)</f>
        <v>0</v>
      </c>
      <c r="R19" s="53">
        <f>VLOOKUP($A19,input!$A:$BH,COLUMN(input!AO$2),0)</f>
        <v>0</v>
      </c>
      <c r="S19" s="49">
        <f>VLOOKUP($A19,input!$A:$BH,COLUMN(input!AS$2),0)</f>
        <v>2.9225154198659005</v>
      </c>
      <c r="T19" s="53">
        <f>VLOOKUP($A19,input!$A:$BH,COLUMN(input!AW$2),0)</f>
        <v>0</v>
      </c>
      <c r="U19" s="53">
        <f>VLOOKUP($A19,input!$A:$BH,COLUMN(input!BA$2),0)</f>
        <v>0</v>
      </c>
      <c r="V19" s="62">
        <f>VLOOKUP($A19,input!$A:$BH,COLUMN(input!BE$2),0)</f>
        <v>0</v>
      </c>
      <c r="W19" s="53">
        <f t="shared" si="4"/>
        <v>0</v>
      </c>
      <c r="X19" s="49">
        <f t="shared" si="5"/>
        <v>5.0017164353839068</v>
      </c>
      <c r="Y19" s="53">
        <f t="shared" si="6"/>
        <v>0</v>
      </c>
      <c r="Z19" s="53">
        <f t="shared" si="7"/>
        <v>0</v>
      </c>
      <c r="AA19" s="62">
        <f t="shared" si="8"/>
        <v>0</v>
      </c>
    </row>
    <row r="20" spans="1:27" x14ac:dyDescent="0.3">
      <c r="A20" s="27" t="s">
        <v>39</v>
      </c>
      <c r="B20" s="27" t="s">
        <v>822</v>
      </c>
      <c r="C20" s="27" t="s">
        <v>806</v>
      </c>
      <c r="D20" s="27">
        <v>0</v>
      </c>
      <c r="E20" s="27" t="s">
        <v>38</v>
      </c>
      <c r="F20" s="81">
        <f>IF(D20=0,VLOOKUP(C20,'KI Local Authority Dropdown'!$H$21:$I$31,2,0),IF(C20="GLA",0.37,VLOOKUP(A20,input!$A:$B,COLUMN(input!B$2),0)))</f>
        <v>0.4</v>
      </c>
      <c r="G20" s="53">
        <f t="shared" si="3"/>
        <v>6.4802105279253359</v>
      </c>
      <c r="H20" s="49">
        <f>VLOOKUP($A20,input!$A:$BH,COLUMN(input!D$2),0)</f>
        <v>1.1557909719894732</v>
      </c>
      <c r="I20" s="49">
        <f>VLOOKUP($A20,input!$A:$BH,COLUMN(input!H$2),0)</f>
        <v>5.3244195559358625</v>
      </c>
      <c r="J20" s="49">
        <f>VLOOKUP($A20,input!$A:$BH,COLUMN(input!L$2),0)</f>
        <v>-24.64895376308522</v>
      </c>
      <c r="K20" s="49">
        <f>I20*'KI Local Authority Dropdown'!$I$6</f>
        <v>4.9250880892406732</v>
      </c>
      <c r="L20" s="31">
        <v>0.5</v>
      </c>
      <c r="M20" s="53">
        <f>VLOOKUP($A20,input!$A:$BH,COLUMN(input!U$2),0)</f>
        <v>0</v>
      </c>
      <c r="N20" s="49">
        <f>VLOOKUP($A20,input!$A:$BH,COLUMN(input!Y$2),0)</f>
        <v>1.1557909719894732</v>
      </c>
      <c r="O20" s="53">
        <f>VLOOKUP($A20,input!$A:$BH,COLUMN(input!AC$2),0)</f>
        <v>0</v>
      </c>
      <c r="P20" s="53">
        <f>VLOOKUP($A20,input!$A:$BH,COLUMN(input!AG$2),0)</f>
        <v>0</v>
      </c>
      <c r="Q20" s="62">
        <f>VLOOKUP($A20,input!$A:$BH,COLUMN(input!AK$2),0)</f>
        <v>0</v>
      </c>
      <c r="R20" s="53">
        <f>VLOOKUP($A20,input!$A:$BH,COLUMN(input!AO$2),0)</f>
        <v>0</v>
      </c>
      <c r="S20" s="49">
        <f>VLOOKUP($A20,input!$A:$BH,COLUMN(input!AS$2),0)</f>
        <v>5.3244195559358625</v>
      </c>
      <c r="T20" s="53">
        <f>VLOOKUP($A20,input!$A:$BH,COLUMN(input!AW$2),0)</f>
        <v>0</v>
      </c>
      <c r="U20" s="53">
        <f>VLOOKUP($A20,input!$A:$BH,COLUMN(input!BA$2),0)</f>
        <v>0</v>
      </c>
      <c r="V20" s="62">
        <f>VLOOKUP($A20,input!$A:$BH,COLUMN(input!BE$2),0)</f>
        <v>0</v>
      </c>
      <c r="W20" s="53">
        <f t="shared" si="4"/>
        <v>0</v>
      </c>
      <c r="X20" s="49">
        <f t="shared" si="5"/>
        <v>6.4802105279253359</v>
      </c>
      <c r="Y20" s="53">
        <f t="shared" si="6"/>
        <v>0</v>
      </c>
      <c r="Z20" s="53">
        <f t="shared" si="7"/>
        <v>0</v>
      </c>
      <c r="AA20" s="62">
        <f t="shared" si="8"/>
        <v>0</v>
      </c>
    </row>
    <row r="21" spans="1:27" x14ac:dyDescent="0.3">
      <c r="A21" s="27" t="s">
        <v>42</v>
      </c>
      <c r="B21" s="27" t="s">
        <v>823</v>
      </c>
      <c r="C21" s="27" t="s">
        <v>806</v>
      </c>
      <c r="D21" s="27">
        <v>0</v>
      </c>
      <c r="E21" s="27" t="s">
        <v>41</v>
      </c>
      <c r="F21" s="81">
        <f>IF(D21=0,VLOOKUP(C21,'KI Local Authority Dropdown'!$H$21:$I$31,2,0),IF(C21="GLA",0.37,VLOOKUP(A21,input!$A:$B,COLUMN(input!B$2),0)))</f>
        <v>0.4</v>
      </c>
      <c r="G21" s="53">
        <f t="shared" si="3"/>
        <v>3.5812404635097619</v>
      </c>
      <c r="H21" s="49">
        <f>VLOOKUP($A21,input!$A:$BH,COLUMN(input!D$2),0)</f>
        <v>0.73091017958686033</v>
      </c>
      <c r="I21" s="49">
        <f>VLOOKUP($A21,input!$A:$BH,COLUMN(input!H$2),0)</f>
        <v>2.8503302839229017</v>
      </c>
      <c r="J21" s="49">
        <f>VLOOKUP($A21,input!$A:$BH,COLUMN(input!L$2),0)</f>
        <v>-25.465106418255427</v>
      </c>
      <c r="K21" s="49">
        <f>I21*'KI Local Authority Dropdown'!$I$6</f>
        <v>2.6365555126286844</v>
      </c>
      <c r="L21" s="31">
        <v>0.5</v>
      </c>
      <c r="M21" s="53">
        <f>VLOOKUP($A21,input!$A:$BH,COLUMN(input!U$2),0)</f>
        <v>0</v>
      </c>
      <c r="N21" s="49">
        <f>VLOOKUP($A21,input!$A:$BH,COLUMN(input!Y$2),0)</f>
        <v>0.73091017958686033</v>
      </c>
      <c r="O21" s="53">
        <f>VLOOKUP($A21,input!$A:$BH,COLUMN(input!AC$2),0)</f>
        <v>0</v>
      </c>
      <c r="P21" s="53">
        <f>VLOOKUP($A21,input!$A:$BH,COLUMN(input!AG$2),0)</f>
        <v>0</v>
      </c>
      <c r="Q21" s="62">
        <f>VLOOKUP($A21,input!$A:$BH,COLUMN(input!AK$2),0)</f>
        <v>0</v>
      </c>
      <c r="R21" s="53">
        <f>VLOOKUP($A21,input!$A:$BH,COLUMN(input!AO$2),0)</f>
        <v>0</v>
      </c>
      <c r="S21" s="49">
        <f>VLOOKUP($A21,input!$A:$BH,COLUMN(input!AS$2),0)</f>
        <v>2.8503302839229017</v>
      </c>
      <c r="T21" s="53">
        <f>VLOOKUP($A21,input!$A:$BH,COLUMN(input!AW$2),0)</f>
        <v>0</v>
      </c>
      <c r="U21" s="53">
        <f>VLOOKUP($A21,input!$A:$BH,COLUMN(input!BA$2),0)</f>
        <v>0</v>
      </c>
      <c r="V21" s="62">
        <f>VLOOKUP($A21,input!$A:$BH,COLUMN(input!BE$2),0)</f>
        <v>0</v>
      </c>
      <c r="W21" s="53">
        <f t="shared" si="4"/>
        <v>0</v>
      </c>
      <c r="X21" s="49">
        <f t="shared" si="5"/>
        <v>3.5812404635097619</v>
      </c>
      <c r="Y21" s="53">
        <f t="shared" si="6"/>
        <v>0</v>
      </c>
      <c r="Z21" s="53">
        <f t="shared" si="7"/>
        <v>0</v>
      </c>
      <c r="AA21" s="62">
        <f t="shared" si="8"/>
        <v>0</v>
      </c>
    </row>
    <row r="22" spans="1:27" x14ac:dyDescent="0.3">
      <c r="A22" s="27" t="s">
        <v>44</v>
      </c>
      <c r="B22" s="27" t="s">
        <v>824</v>
      </c>
      <c r="C22" s="27" t="s">
        <v>806</v>
      </c>
      <c r="D22" s="27">
        <v>0</v>
      </c>
      <c r="E22" s="27" t="s">
        <v>43</v>
      </c>
      <c r="F22" s="81">
        <f>IF(D22=0,VLOOKUP(C22,'KI Local Authority Dropdown'!$H$21:$I$31,2,0),IF(C22="GLA",0.37,VLOOKUP(A22,input!$A:$B,COLUMN(input!B$2),0)))</f>
        <v>0.4</v>
      </c>
      <c r="G22" s="53">
        <f t="shared" si="3"/>
        <v>4.9786856731152485</v>
      </c>
      <c r="H22" s="49">
        <f>VLOOKUP($A22,input!$A:$BH,COLUMN(input!D$2),0)</f>
        <v>1.1907021649805698</v>
      </c>
      <c r="I22" s="49">
        <f>VLOOKUP($A22,input!$A:$BH,COLUMN(input!H$2),0)</f>
        <v>3.7879835081346784</v>
      </c>
      <c r="J22" s="49">
        <f>VLOOKUP($A22,input!$A:$BH,COLUMN(input!L$2),0)</f>
        <v>-12.390207940852303</v>
      </c>
      <c r="K22" s="49">
        <f>I22*'KI Local Authority Dropdown'!$I$6</f>
        <v>3.5038847450245778</v>
      </c>
      <c r="L22" s="31">
        <v>0.5</v>
      </c>
      <c r="M22" s="53">
        <f>VLOOKUP($A22,input!$A:$BH,COLUMN(input!U$2),0)</f>
        <v>0</v>
      </c>
      <c r="N22" s="49">
        <f>VLOOKUP($A22,input!$A:$BH,COLUMN(input!Y$2),0)</f>
        <v>1.1907021649805698</v>
      </c>
      <c r="O22" s="53">
        <f>VLOOKUP($A22,input!$A:$BH,COLUMN(input!AC$2),0)</f>
        <v>0</v>
      </c>
      <c r="P22" s="53">
        <f>VLOOKUP($A22,input!$A:$BH,COLUMN(input!AG$2),0)</f>
        <v>0</v>
      </c>
      <c r="Q22" s="62">
        <f>VLOOKUP($A22,input!$A:$BH,COLUMN(input!AK$2),0)</f>
        <v>0</v>
      </c>
      <c r="R22" s="53">
        <f>VLOOKUP($A22,input!$A:$BH,COLUMN(input!AO$2),0)</f>
        <v>0</v>
      </c>
      <c r="S22" s="49">
        <f>VLOOKUP($A22,input!$A:$BH,COLUMN(input!AS$2),0)</f>
        <v>3.7879835081346784</v>
      </c>
      <c r="T22" s="53">
        <f>VLOOKUP($A22,input!$A:$BH,COLUMN(input!AW$2),0)</f>
        <v>0</v>
      </c>
      <c r="U22" s="53">
        <f>VLOOKUP($A22,input!$A:$BH,COLUMN(input!BA$2),0)</f>
        <v>0</v>
      </c>
      <c r="V22" s="62">
        <f>VLOOKUP($A22,input!$A:$BH,COLUMN(input!BE$2),0)</f>
        <v>0</v>
      </c>
      <c r="W22" s="53">
        <f t="shared" si="4"/>
        <v>0</v>
      </c>
      <c r="X22" s="49">
        <f t="shared" si="5"/>
        <v>4.9786856731152485</v>
      </c>
      <c r="Y22" s="53">
        <f t="shared" si="6"/>
        <v>0</v>
      </c>
      <c r="Z22" s="53">
        <f t="shared" si="7"/>
        <v>0</v>
      </c>
      <c r="AA22" s="62">
        <f t="shared" si="8"/>
        <v>0</v>
      </c>
    </row>
    <row r="23" spans="1:27" x14ac:dyDescent="0.3">
      <c r="A23" s="27" t="s">
        <v>47</v>
      </c>
      <c r="B23" s="27" t="s">
        <v>825</v>
      </c>
      <c r="C23" s="27" t="s">
        <v>1250</v>
      </c>
      <c r="D23" s="27" t="s">
        <v>1232</v>
      </c>
      <c r="E23" s="27" t="s">
        <v>46</v>
      </c>
      <c r="F23" s="81">
        <f>IF(D23=0,VLOOKUP(C23,'KI Local Authority Dropdown'!$H$21:$I$31,2,0),IF(C23="GLA",0.37,VLOOKUP(A23,input!$A:$B,COLUMN(input!B$2),0)))</f>
        <v>0.94</v>
      </c>
      <c r="G23" s="53">
        <f t="shared" si="3"/>
        <v>30.38112210593739</v>
      </c>
      <c r="H23" s="49">
        <f>VLOOKUP($A23,input!$A:$BH,COLUMN(input!D$2),0)</f>
        <v>0</v>
      </c>
      <c r="I23" s="49">
        <f>VLOOKUP($A23,input!$A:$BH,COLUMN(input!H$2),0)</f>
        <v>30.38112210593739</v>
      </c>
      <c r="J23" s="49">
        <f>VLOOKUP($A23,input!$A:$BH,COLUMN(input!L$2),0)</f>
        <v>-29.1390326486849</v>
      </c>
      <c r="K23" s="49">
        <f>I23*'KI Local Authority Dropdown'!$I$6</f>
        <v>28.102537947992086</v>
      </c>
      <c r="L23" s="31">
        <v>0.48956580786953841</v>
      </c>
      <c r="M23" s="53">
        <f>VLOOKUP($A23,input!$A:$BH,COLUMN(input!U$2),0)</f>
        <v>0</v>
      </c>
      <c r="N23" s="49">
        <f>VLOOKUP($A23,input!$A:$BH,COLUMN(input!Y$2),0)</f>
        <v>0</v>
      </c>
      <c r="O23" s="53">
        <f>VLOOKUP($A23,input!$A:$BH,COLUMN(input!AC$2),0)</f>
        <v>0</v>
      </c>
      <c r="P23" s="53">
        <f>VLOOKUP($A23,input!$A:$BH,COLUMN(input!AG$2),0)</f>
        <v>0</v>
      </c>
      <c r="Q23" s="62">
        <f>VLOOKUP($A23,input!$A:$BH,COLUMN(input!AK$2),0)</f>
        <v>0</v>
      </c>
      <c r="R23" s="53">
        <f>VLOOKUP($A23,input!$A:$BH,COLUMN(input!AO$2),0)</f>
        <v>25.574410813544308</v>
      </c>
      <c r="S23" s="49">
        <f>VLOOKUP($A23,input!$A:$BH,COLUMN(input!AS$2),0)</f>
        <v>4.806711292393083</v>
      </c>
      <c r="T23" s="53">
        <f>VLOOKUP($A23,input!$A:$BH,COLUMN(input!AW$2),0)</f>
        <v>0</v>
      </c>
      <c r="U23" s="53">
        <f>VLOOKUP($A23,input!$A:$BH,COLUMN(input!BA$2),0)</f>
        <v>0</v>
      </c>
      <c r="V23" s="62">
        <f>VLOOKUP($A23,input!$A:$BH,COLUMN(input!BE$2),0)</f>
        <v>0</v>
      </c>
      <c r="W23" s="53">
        <f t="shared" si="4"/>
        <v>25.574410813544308</v>
      </c>
      <c r="X23" s="49">
        <f t="shared" si="5"/>
        <v>4.806711292393083</v>
      </c>
      <c r="Y23" s="53">
        <f t="shared" si="6"/>
        <v>0</v>
      </c>
      <c r="Z23" s="53">
        <f t="shared" si="7"/>
        <v>0</v>
      </c>
      <c r="AA23" s="62">
        <f t="shared" si="8"/>
        <v>0</v>
      </c>
    </row>
    <row r="24" spans="1:27" x14ac:dyDescent="0.3">
      <c r="A24" s="27" t="s">
        <v>50</v>
      </c>
      <c r="B24" s="27" t="s">
        <v>826</v>
      </c>
      <c r="C24" s="27" t="s">
        <v>1250</v>
      </c>
      <c r="D24" s="27">
        <v>0</v>
      </c>
      <c r="E24" s="27" t="s">
        <v>49</v>
      </c>
      <c r="F24" s="81">
        <f>IF(D24=0,VLOOKUP(C24,'KI Local Authority Dropdown'!$H$21:$I$31,2,0),IF(C24="GLA",0.37,VLOOKUP(A24,input!$A:$B,COLUMN(input!B$2),0)))</f>
        <v>0.49</v>
      </c>
      <c r="G24" s="53">
        <f t="shared" si="3"/>
        <v>44.6090885821773</v>
      </c>
      <c r="H24" s="49">
        <f>VLOOKUP($A24,input!$A:$BH,COLUMN(input!D$2),0)</f>
        <v>14.595235114934246</v>
      </c>
      <c r="I24" s="49">
        <f>VLOOKUP($A24,input!$A:$BH,COLUMN(input!H$2),0)</f>
        <v>30.013853467243052</v>
      </c>
      <c r="J24" s="49">
        <f>VLOOKUP($A24,input!$A:$BH,COLUMN(input!L$2),0)</f>
        <v>2.1646170436027132</v>
      </c>
      <c r="K24" s="49">
        <f>I24*'KI Local Authority Dropdown'!$I$6</f>
        <v>27.762814457199823</v>
      </c>
      <c r="L24" s="31">
        <v>0</v>
      </c>
      <c r="M24" s="53">
        <f>VLOOKUP($A24,input!$A:$BH,COLUMN(input!U$2),0)</f>
        <v>13.478835831051216</v>
      </c>
      <c r="N24" s="49">
        <f>VLOOKUP($A24,input!$A:$BH,COLUMN(input!Y$2),0)</f>
        <v>1.1163992838830297</v>
      </c>
      <c r="O24" s="53">
        <f>VLOOKUP($A24,input!$A:$BH,COLUMN(input!AC$2),0)</f>
        <v>0</v>
      </c>
      <c r="P24" s="53">
        <f>VLOOKUP($A24,input!$A:$BH,COLUMN(input!AG$2),0)</f>
        <v>0</v>
      </c>
      <c r="Q24" s="62">
        <f>VLOOKUP($A24,input!$A:$BH,COLUMN(input!AK$2),0)</f>
        <v>0</v>
      </c>
      <c r="R24" s="53">
        <f>VLOOKUP($A24,input!$A:$BH,COLUMN(input!AO$2),0)</f>
        <v>24.581499288557762</v>
      </c>
      <c r="S24" s="49">
        <f>VLOOKUP($A24,input!$A:$BH,COLUMN(input!AS$2),0)</f>
        <v>5.4323541786852907</v>
      </c>
      <c r="T24" s="53">
        <f>VLOOKUP($A24,input!$A:$BH,COLUMN(input!AW$2),0)</f>
        <v>0</v>
      </c>
      <c r="U24" s="53">
        <f>VLOOKUP($A24,input!$A:$BH,COLUMN(input!BA$2),0)</f>
        <v>0</v>
      </c>
      <c r="V24" s="62">
        <f>VLOOKUP($A24,input!$A:$BH,COLUMN(input!BE$2),0)</f>
        <v>0</v>
      </c>
      <c r="W24" s="53">
        <f t="shared" si="4"/>
        <v>38.060335119608979</v>
      </c>
      <c r="X24" s="49">
        <f t="shared" si="5"/>
        <v>6.5487534625683201</v>
      </c>
      <c r="Y24" s="53">
        <f t="shared" si="6"/>
        <v>0</v>
      </c>
      <c r="Z24" s="53">
        <f t="shared" si="7"/>
        <v>0</v>
      </c>
      <c r="AA24" s="62">
        <f t="shared" si="8"/>
        <v>0</v>
      </c>
    </row>
    <row r="25" spans="1:27" x14ac:dyDescent="0.3">
      <c r="A25" s="27" t="s">
        <v>53</v>
      </c>
      <c r="B25" s="27" t="s">
        <v>827</v>
      </c>
      <c r="C25" s="27" t="s">
        <v>1248</v>
      </c>
      <c r="D25" s="27">
        <v>0</v>
      </c>
      <c r="E25" s="27" t="s">
        <v>828</v>
      </c>
      <c r="F25" s="81">
        <f>IF(D25=0,VLOOKUP(C25,'KI Local Authority Dropdown'!$H$21:$I$31,2,0),IF(C25="GLA",0.37,VLOOKUP(A25,input!$A:$B,COLUMN(input!B$2),0)))</f>
        <v>0.01</v>
      </c>
      <c r="G25" s="53">
        <f t="shared" si="3"/>
        <v>9.0579516506975875</v>
      </c>
      <c r="H25" s="49">
        <f>VLOOKUP($A25,input!$A:$BH,COLUMN(input!D$2),0)</f>
        <v>3.508942024935942</v>
      </c>
      <c r="I25" s="49">
        <f>VLOOKUP($A25,input!$A:$BH,COLUMN(input!H$2),0)</f>
        <v>5.549009625761645</v>
      </c>
      <c r="J25" s="49">
        <f>VLOOKUP($A25,input!$A:$BH,COLUMN(input!L$2),0)</f>
        <v>3.5630753821475394</v>
      </c>
      <c r="K25" s="49">
        <f>I25*'KI Local Authority Dropdown'!$I$6</f>
        <v>5.1328339038295221</v>
      </c>
      <c r="L25" s="31">
        <v>0</v>
      </c>
      <c r="M25" s="53">
        <f>VLOOKUP($A25,input!$A:$BH,COLUMN(input!U$2),0)</f>
        <v>0</v>
      </c>
      <c r="N25" s="49">
        <f>VLOOKUP($A25,input!$A:$BH,COLUMN(input!Y$2),0)</f>
        <v>0</v>
      </c>
      <c r="O25" s="53">
        <f>VLOOKUP($A25,input!$A:$BH,COLUMN(input!AC$2),0)</f>
        <v>3.508942024935942</v>
      </c>
      <c r="P25" s="53">
        <f>VLOOKUP($A25,input!$A:$BH,COLUMN(input!AG$2),0)</f>
        <v>0</v>
      </c>
      <c r="Q25" s="62">
        <f>VLOOKUP($A25,input!$A:$BH,COLUMN(input!AK$2),0)</f>
        <v>0</v>
      </c>
      <c r="R25" s="53">
        <f>VLOOKUP($A25,input!$A:$BH,COLUMN(input!AO$2),0)</f>
        <v>0</v>
      </c>
      <c r="S25" s="49">
        <f>VLOOKUP($A25,input!$A:$BH,COLUMN(input!AS$2),0)</f>
        <v>0</v>
      </c>
      <c r="T25" s="53">
        <f>VLOOKUP($A25,input!$A:$BH,COLUMN(input!AW$2),0)</f>
        <v>5.549009625761645</v>
      </c>
      <c r="U25" s="53">
        <f>VLOOKUP($A25,input!$A:$BH,COLUMN(input!BA$2),0)</f>
        <v>0</v>
      </c>
      <c r="V25" s="62">
        <f>VLOOKUP($A25,input!$A:$BH,COLUMN(input!BE$2),0)</f>
        <v>0</v>
      </c>
      <c r="W25" s="53">
        <f t="shared" si="4"/>
        <v>0</v>
      </c>
      <c r="X25" s="49">
        <f t="shared" si="5"/>
        <v>0</v>
      </c>
      <c r="Y25" s="53">
        <f t="shared" si="6"/>
        <v>9.0579516506975875</v>
      </c>
      <c r="Z25" s="53">
        <f t="shared" si="7"/>
        <v>0</v>
      </c>
      <c r="AA25" s="62">
        <f t="shared" si="8"/>
        <v>0</v>
      </c>
    </row>
    <row r="26" spans="1:27" x14ac:dyDescent="0.3">
      <c r="A26" s="27" t="s">
        <v>56</v>
      </c>
      <c r="B26" s="27" t="s">
        <v>829</v>
      </c>
      <c r="C26" s="27" t="s">
        <v>1248</v>
      </c>
      <c r="D26" s="27">
        <v>0</v>
      </c>
      <c r="E26" s="27" t="s">
        <v>830</v>
      </c>
      <c r="F26" s="81">
        <f>IF(D26=0,VLOOKUP(C26,'KI Local Authority Dropdown'!$H$21:$I$31,2,0),IF(C26="GLA",0.37,VLOOKUP(A26,input!$A:$B,COLUMN(input!B$2),0)))</f>
        <v>0.01</v>
      </c>
      <c r="G26" s="53">
        <f t="shared" si="3"/>
        <v>10.897967960226225</v>
      </c>
      <c r="H26" s="49">
        <f>VLOOKUP($A26,input!$A:$BH,COLUMN(input!D$2),0)</f>
        <v>4.2421201787901257</v>
      </c>
      <c r="I26" s="49">
        <f>VLOOKUP($A26,input!$A:$BH,COLUMN(input!H$2),0)</f>
        <v>6.6558477814361003</v>
      </c>
      <c r="J26" s="49">
        <f>VLOOKUP($A26,input!$A:$BH,COLUMN(input!L$2),0)</f>
        <v>1.787394934790282</v>
      </c>
      <c r="K26" s="49">
        <f>I26*'KI Local Authority Dropdown'!$I$6</f>
        <v>6.1566591978283931</v>
      </c>
      <c r="L26" s="31">
        <v>0</v>
      </c>
      <c r="M26" s="53">
        <f>VLOOKUP($A26,input!$A:$BH,COLUMN(input!U$2),0)</f>
        <v>0</v>
      </c>
      <c r="N26" s="49">
        <f>VLOOKUP($A26,input!$A:$BH,COLUMN(input!Y$2),0)</f>
        <v>0</v>
      </c>
      <c r="O26" s="53">
        <f>VLOOKUP($A26,input!$A:$BH,COLUMN(input!AC$2),0)</f>
        <v>4.2421201787901257</v>
      </c>
      <c r="P26" s="53">
        <f>VLOOKUP($A26,input!$A:$BH,COLUMN(input!AG$2),0)</f>
        <v>0</v>
      </c>
      <c r="Q26" s="62">
        <f>VLOOKUP($A26,input!$A:$BH,COLUMN(input!AK$2),0)</f>
        <v>0</v>
      </c>
      <c r="R26" s="53">
        <f>VLOOKUP($A26,input!$A:$BH,COLUMN(input!AO$2),0)</f>
        <v>0</v>
      </c>
      <c r="S26" s="49">
        <f>VLOOKUP($A26,input!$A:$BH,COLUMN(input!AS$2),0)</f>
        <v>0</v>
      </c>
      <c r="T26" s="53">
        <f>VLOOKUP($A26,input!$A:$BH,COLUMN(input!AW$2),0)</f>
        <v>6.6558477814361003</v>
      </c>
      <c r="U26" s="53">
        <f>VLOOKUP($A26,input!$A:$BH,COLUMN(input!BA$2),0)</f>
        <v>0</v>
      </c>
      <c r="V26" s="62">
        <f>VLOOKUP($A26,input!$A:$BH,COLUMN(input!BE$2),0)</f>
        <v>0</v>
      </c>
      <c r="W26" s="53">
        <f t="shared" si="4"/>
        <v>0</v>
      </c>
      <c r="X26" s="49">
        <f t="shared" si="5"/>
        <v>0</v>
      </c>
      <c r="Y26" s="53">
        <f t="shared" si="6"/>
        <v>10.897967960226225</v>
      </c>
      <c r="Z26" s="53">
        <f t="shared" si="7"/>
        <v>0</v>
      </c>
      <c r="AA26" s="62">
        <f t="shared" si="8"/>
        <v>0</v>
      </c>
    </row>
    <row r="27" spans="1:27" x14ac:dyDescent="0.3">
      <c r="A27" s="27" t="s">
        <v>59</v>
      </c>
      <c r="B27" s="27" t="s">
        <v>831</v>
      </c>
      <c r="C27" s="27" t="s">
        <v>1249</v>
      </c>
      <c r="D27" s="27">
        <v>0</v>
      </c>
      <c r="E27" s="27" t="s">
        <v>58</v>
      </c>
      <c r="F27" s="81">
        <f>IF(D27=0,VLOOKUP(C27,'KI Local Authority Dropdown'!$H$21:$I$31,2,0),IF(C27="GLA",0.37,VLOOKUP(A27,input!$A:$B,COLUMN(input!B$2),0)))</f>
        <v>0.3</v>
      </c>
      <c r="G27" s="53">
        <f t="shared" si="3"/>
        <v>47.978595937613356</v>
      </c>
      <c r="H27" s="49">
        <f>VLOOKUP($A27,input!$A:$BH,COLUMN(input!D$2),0)</f>
        <v>13.750632226717372</v>
      </c>
      <c r="I27" s="49">
        <f>VLOOKUP($A27,input!$A:$BH,COLUMN(input!H$2),0)</f>
        <v>34.227963710895985</v>
      </c>
      <c r="J27" s="49">
        <f>VLOOKUP($A27,input!$A:$BH,COLUMN(input!L$2),0)</f>
        <v>15.727792957778362</v>
      </c>
      <c r="K27" s="49">
        <f>I27*'KI Local Authority Dropdown'!$I$6</f>
        <v>31.660866432578786</v>
      </c>
      <c r="L27" s="31">
        <v>0</v>
      </c>
      <c r="M27" s="53">
        <f>VLOOKUP($A27,input!$A:$BH,COLUMN(input!U$2),0)</f>
        <v>12.463639747357488</v>
      </c>
      <c r="N27" s="49">
        <f>VLOOKUP($A27,input!$A:$BH,COLUMN(input!Y$2),0)</f>
        <v>1.2869924793598839</v>
      </c>
      <c r="O27" s="53">
        <f>VLOOKUP($A27,input!$A:$BH,COLUMN(input!AC$2),0)</f>
        <v>0</v>
      </c>
      <c r="P27" s="53">
        <f>VLOOKUP($A27,input!$A:$BH,COLUMN(input!AG$2),0)</f>
        <v>0</v>
      </c>
      <c r="Q27" s="62">
        <f>VLOOKUP($A27,input!$A:$BH,COLUMN(input!AK$2),0)</f>
        <v>0</v>
      </c>
      <c r="R27" s="53">
        <f>VLOOKUP($A27,input!$A:$BH,COLUMN(input!AO$2),0)</f>
        <v>27.216907138961851</v>
      </c>
      <c r="S27" s="49">
        <f>VLOOKUP($A27,input!$A:$BH,COLUMN(input!AS$2),0)</f>
        <v>7.0110565719341338</v>
      </c>
      <c r="T27" s="53">
        <f>VLOOKUP($A27,input!$A:$BH,COLUMN(input!AW$2),0)</f>
        <v>0</v>
      </c>
      <c r="U27" s="53">
        <f>VLOOKUP($A27,input!$A:$BH,COLUMN(input!BA$2),0)</f>
        <v>0</v>
      </c>
      <c r="V27" s="62">
        <f>VLOOKUP($A27,input!$A:$BH,COLUMN(input!BE$2),0)</f>
        <v>0</v>
      </c>
      <c r="W27" s="53">
        <f t="shared" si="4"/>
        <v>39.680546886319341</v>
      </c>
      <c r="X27" s="49">
        <f t="shared" si="5"/>
        <v>8.2980490512940186</v>
      </c>
      <c r="Y27" s="53">
        <f t="shared" si="6"/>
        <v>0</v>
      </c>
      <c r="Z27" s="53">
        <f t="shared" si="7"/>
        <v>0</v>
      </c>
      <c r="AA27" s="62">
        <f t="shared" si="8"/>
        <v>0</v>
      </c>
    </row>
    <row r="28" spans="1:27" x14ac:dyDescent="0.3">
      <c r="A28" s="27" t="s">
        <v>61</v>
      </c>
      <c r="B28" s="27" t="s">
        <v>832</v>
      </c>
      <c r="C28" s="27" t="s">
        <v>820</v>
      </c>
      <c r="D28" s="27" t="s">
        <v>1233</v>
      </c>
      <c r="E28" s="27" t="s">
        <v>60</v>
      </c>
      <c r="F28" s="81">
        <f>IF(D28=0,VLOOKUP(C28,'KI Local Authority Dropdown'!$H$21:$I$31,2,0),IF(C28="GLA",0.37,VLOOKUP(A28,input!$A:$B,COLUMN(input!B$2),0)))</f>
        <v>0.99</v>
      </c>
      <c r="G28" s="53">
        <f t="shared" si="3"/>
        <v>512.27555170804146</v>
      </c>
      <c r="H28" s="49">
        <f>VLOOKUP($A28,input!$A:$BH,COLUMN(input!D$2),0)</f>
        <v>0</v>
      </c>
      <c r="I28" s="49">
        <f>VLOOKUP($A28,input!$A:$BH,COLUMN(input!H$2),0)</f>
        <v>512.27555170804146</v>
      </c>
      <c r="J28" s="49">
        <f>VLOOKUP($A28,input!$A:$BH,COLUMN(input!L$2),0)</f>
        <v>123.46321744739222</v>
      </c>
      <c r="K28" s="49">
        <f>I28*'KI Local Authority Dropdown'!$I$6</f>
        <v>473.85488532993838</v>
      </c>
      <c r="L28" s="31">
        <v>0</v>
      </c>
      <c r="M28" s="53">
        <f>VLOOKUP($A28,input!$A:$BH,COLUMN(input!U$2),0)</f>
        <v>0</v>
      </c>
      <c r="N28" s="49">
        <f>VLOOKUP($A28,input!$A:$BH,COLUMN(input!Y$2),0)</f>
        <v>0</v>
      </c>
      <c r="O28" s="53">
        <f>VLOOKUP($A28,input!$A:$BH,COLUMN(input!AC$2),0)</f>
        <v>0</v>
      </c>
      <c r="P28" s="53">
        <f>VLOOKUP($A28,input!$A:$BH,COLUMN(input!AG$2),0)</f>
        <v>0</v>
      </c>
      <c r="Q28" s="62">
        <f>VLOOKUP($A28,input!$A:$BH,COLUMN(input!AK$2),0)</f>
        <v>0</v>
      </c>
      <c r="R28" s="53">
        <f>VLOOKUP($A28,input!$A:$BH,COLUMN(input!AO$2),0)</f>
        <v>444.75294413727283</v>
      </c>
      <c r="S28" s="49">
        <f>VLOOKUP($A28,input!$A:$BH,COLUMN(input!AS$2),0)</f>
        <v>67.522607570768571</v>
      </c>
      <c r="T28" s="53">
        <f>VLOOKUP($A28,input!$A:$BH,COLUMN(input!AW$2),0)</f>
        <v>0</v>
      </c>
      <c r="U28" s="53">
        <f>VLOOKUP($A28,input!$A:$BH,COLUMN(input!BA$2),0)</f>
        <v>0</v>
      </c>
      <c r="V28" s="62">
        <f>VLOOKUP($A28,input!$A:$BH,COLUMN(input!BE$2),0)</f>
        <v>0</v>
      </c>
      <c r="W28" s="53">
        <f t="shared" si="4"/>
        <v>444.75294413727283</v>
      </c>
      <c r="X28" s="49">
        <f t="shared" si="5"/>
        <v>67.522607570768571</v>
      </c>
      <c r="Y28" s="53">
        <f t="shared" si="6"/>
        <v>0</v>
      </c>
      <c r="Z28" s="53">
        <f t="shared" si="7"/>
        <v>0</v>
      </c>
      <c r="AA28" s="62">
        <f t="shared" si="8"/>
        <v>0</v>
      </c>
    </row>
    <row r="29" spans="1:27" x14ac:dyDescent="0.3">
      <c r="A29" s="27" t="s">
        <v>63</v>
      </c>
      <c r="B29" s="27" t="s">
        <v>833</v>
      </c>
      <c r="C29" s="27" t="s">
        <v>806</v>
      </c>
      <c r="D29" s="27">
        <v>0</v>
      </c>
      <c r="E29" s="27" t="s">
        <v>62</v>
      </c>
      <c r="F29" s="81">
        <f>IF(D29=0,VLOOKUP(C29,'KI Local Authority Dropdown'!$H$21:$I$31,2,0),IF(C29="GLA",0.37,VLOOKUP(A29,input!$A:$B,COLUMN(input!B$2),0)))</f>
        <v>0.4</v>
      </c>
      <c r="G29" s="53">
        <f t="shared" si="3"/>
        <v>2.5499068774486897</v>
      </c>
      <c r="H29" s="49">
        <f>VLOOKUP($A29,input!$A:$BH,COLUMN(input!D$2),0)</f>
        <v>0.4671588652070528</v>
      </c>
      <c r="I29" s="49">
        <f>VLOOKUP($A29,input!$A:$BH,COLUMN(input!H$2),0)</f>
        <v>2.0827480122416371</v>
      </c>
      <c r="J29" s="49">
        <f>VLOOKUP($A29,input!$A:$BH,COLUMN(input!L$2),0)</f>
        <v>-13.681339240107192</v>
      </c>
      <c r="K29" s="49">
        <f>I29*'KI Local Authority Dropdown'!$I$6</f>
        <v>1.9265419113235145</v>
      </c>
      <c r="L29" s="31">
        <v>0.5</v>
      </c>
      <c r="M29" s="53">
        <f>VLOOKUP($A29,input!$A:$BH,COLUMN(input!U$2),0)</f>
        <v>0</v>
      </c>
      <c r="N29" s="49">
        <f>VLOOKUP($A29,input!$A:$BH,COLUMN(input!Y$2),0)</f>
        <v>0.4671588652070528</v>
      </c>
      <c r="O29" s="53">
        <f>VLOOKUP($A29,input!$A:$BH,COLUMN(input!AC$2),0)</f>
        <v>0</v>
      </c>
      <c r="P29" s="53">
        <f>VLOOKUP($A29,input!$A:$BH,COLUMN(input!AG$2),0)</f>
        <v>0</v>
      </c>
      <c r="Q29" s="62">
        <f>VLOOKUP($A29,input!$A:$BH,COLUMN(input!AK$2),0)</f>
        <v>0</v>
      </c>
      <c r="R29" s="53">
        <f>VLOOKUP($A29,input!$A:$BH,COLUMN(input!AO$2),0)</f>
        <v>0</v>
      </c>
      <c r="S29" s="49">
        <f>VLOOKUP($A29,input!$A:$BH,COLUMN(input!AS$2),0)</f>
        <v>2.0827480122416371</v>
      </c>
      <c r="T29" s="53">
        <f>VLOOKUP($A29,input!$A:$BH,COLUMN(input!AW$2),0)</f>
        <v>0</v>
      </c>
      <c r="U29" s="53">
        <f>VLOOKUP($A29,input!$A:$BH,COLUMN(input!BA$2),0)</f>
        <v>0</v>
      </c>
      <c r="V29" s="62">
        <f>VLOOKUP($A29,input!$A:$BH,COLUMN(input!BE$2),0)</f>
        <v>0</v>
      </c>
      <c r="W29" s="53">
        <f t="shared" si="4"/>
        <v>0</v>
      </c>
      <c r="X29" s="49">
        <f t="shared" si="5"/>
        <v>2.5499068774486897</v>
      </c>
      <c r="Y29" s="53">
        <f t="shared" si="6"/>
        <v>0</v>
      </c>
      <c r="Z29" s="53">
        <f t="shared" si="7"/>
        <v>0</v>
      </c>
      <c r="AA29" s="62">
        <f t="shared" si="8"/>
        <v>0</v>
      </c>
    </row>
    <row r="30" spans="1:27" x14ac:dyDescent="0.3">
      <c r="A30" s="27" t="s">
        <v>65</v>
      </c>
      <c r="B30" s="27" t="s">
        <v>834</v>
      </c>
      <c r="C30" s="27" t="s">
        <v>1250</v>
      </c>
      <c r="D30" s="27">
        <v>0</v>
      </c>
      <c r="E30" s="27" t="s">
        <v>64</v>
      </c>
      <c r="F30" s="81">
        <f>IF(D30=0,VLOOKUP(C30,'KI Local Authority Dropdown'!$H$21:$I$31,2,0),IF(C30="GLA",0.37,VLOOKUP(A30,input!$A:$B,COLUMN(input!B$2),0)))</f>
        <v>0.49</v>
      </c>
      <c r="G30" s="53">
        <f t="shared" si="3"/>
        <v>63.920183857174663</v>
      </c>
      <c r="H30" s="49">
        <f>VLOOKUP($A30,input!$A:$BH,COLUMN(input!D$2),0)</f>
        <v>22.30126626422836</v>
      </c>
      <c r="I30" s="49">
        <f>VLOOKUP($A30,input!$A:$BH,COLUMN(input!H$2),0)</f>
        <v>41.618917592946303</v>
      </c>
      <c r="J30" s="49">
        <f>VLOOKUP($A30,input!$A:$BH,COLUMN(input!L$2),0)</f>
        <v>22.521790253782942</v>
      </c>
      <c r="K30" s="49">
        <f>I30*'KI Local Authority Dropdown'!$I$6</f>
        <v>38.497498773475336</v>
      </c>
      <c r="L30" s="31">
        <v>0</v>
      </c>
      <c r="M30" s="53">
        <f>VLOOKUP($A30,input!$A:$BH,COLUMN(input!U$2),0)</f>
        <v>19.763797950392753</v>
      </c>
      <c r="N30" s="49">
        <f>VLOOKUP($A30,input!$A:$BH,COLUMN(input!Y$2),0)</f>
        <v>2.537468313835606</v>
      </c>
      <c r="O30" s="53">
        <f>VLOOKUP($A30,input!$A:$BH,COLUMN(input!AC$2),0)</f>
        <v>0</v>
      </c>
      <c r="P30" s="53">
        <f>VLOOKUP($A30,input!$A:$BH,COLUMN(input!AG$2),0)</f>
        <v>0</v>
      </c>
      <c r="Q30" s="62">
        <f>VLOOKUP($A30,input!$A:$BH,COLUMN(input!AK$2),0)</f>
        <v>0</v>
      </c>
      <c r="R30" s="53">
        <f>VLOOKUP($A30,input!$A:$BH,COLUMN(input!AO$2),0)</f>
        <v>34.666703858231081</v>
      </c>
      <c r="S30" s="49">
        <f>VLOOKUP($A30,input!$A:$BH,COLUMN(input!AS$2),0)</f>
        <v>6.9522137347152242</v>
      </c>
      <c r="T30" s="53">
        <f>VLOOKUP($A30,input!$A:$BH,COLUMN(input!AW$2),0)</f>
        <v>0</v>
      </c>
      <c r="U30" s="53">
        <f>VLOOKUP($A30,input!$A:$BH,COLUMN(input!BA$2),0)</f>
        <v>0</v>
      </c>
      <c r="V30" s="62">
        <f>VLOOKUP($A30,input!$A:$BH,COLUMN(input!BE$2),0)</f>
        <v>0</v>
      </c>
      <c r="W30" s="53">
        <f t="shared" si="4"/>
        <v>54.430501808623831</v>
      </c>
      <c r="X30" s="49">
        <f t="shared" si="5"/>
        <v>9.4896820485508293</v>
      </c>
      <c r="Y30" s="53">
        <f t="shared" si="6"/>
        <v>0</v>
      </c>
      <c r="Z30" s="53">
        <f t="shared" si="7"/>
        <v>0</v>
      </c>
      <c r="AA30" s="62">
        <f t="shared" si="8"/>
        <v>0</v>
      </c>
    </row>
    <row r="31" spans="1:27" x14ac:dyDescent="0.3">
      <c r="A31" s="27" t="s">
        <v>67</v>
      </c>
      <c r="B31" s="27" t="s">
        <v>835</v>
      </c>
      <c r="C31" s="27" t="s">
        <v>1250</v>
      </c>
      <c r="D31" s="27">
        <v>0</v>
      </c>
      <c r="E31" s="27" t="s">
        <v>66</v>
      </c>
      <c r="F31" s="81">
        <f>IF(D31=0,VLOOKUP(C31,'KI Local Authority Dropdown'!$H$21:$I$31,2,0),IF(C31="GLA",0.37,VLOOKUP(A31,input!$A:$B,COLUMN(input!B$2),0)))</f>
        <v>0.49</v>
      </c>
      <c r="G31" s="53">
        <f t="shared" si="3"/>
        <v>69.646408390396459</v>
      </c>
      <c r="H31" s="49">
        <f>VLOOKUP($A31,input!$A:$BH,COLUMN(input!D$2),0)</f>
        <v>24.534364292520515</v>
      </c>
      <c r="I31" s="49">
        <f>VLOOKUP($A31,input!$A:$BH,COLUMN(input!H$2),0)</f>
        <v>45.112044097875952</v>
      </c>
      <c r="J31" s="49">
        <f>VLOOKUP($A31,input!$A:$BH,COLUMN(input!L$2),0)</f>
        <v>22.858104021875338</v>
      </c>
      <c r="K31" s="49">
        <f>I31*'KI Local Authority Dropdown'!$I$6</f>
        <v>41.728640790535259</v>
      </c>
      <c r="L31" s="31">
        <v>0</v>
      </c>
      <c r="M31" s="53">
        <f>VLOOKUP($A31,input!$A:$BH,COLUMN(input!U$2),0)</f>
        <v>21.940095538269162</v>
      </c>
      <c r="N31" s="49">
        <f>VLOOKUP($A31,input!$A:$BH,COLUMN(input!Y$2),0)</f>
        <v>2.5942687542513516</v>
      </c>
      <c r="O31" s="53">
        <f>VLOOKUP($A31,input!$A:$BH,COLUMN(input!AC$2),0)</f>
        <v>0</v>
      </c>
      <c r="P31" s="53">
        <f>VLOOKUP($A31,input!$A:$BH,COLUMN(input!AG$2),0)</f>
        <v>0</v>
      </c>
      <c r="Q31" s="62">
        <f>VLOOKUP($A31,input!$A:$BH,COLUMN(input!AK$2),0)</f>
        <v>0</v>
      </c>
      <c r="R31" s="53">
        <f>VLOOKUP($A31,input!$A:$BH,COLUMN(input!AO$2),0)</f>
        <v>38.469212713131725</v>
      </c>
      <c r="S31" s="49">
        <f>VLOOKUP($A31,input!$A:$BH,COLUMN(input!AS$2),0)</f>
        <v>6.6428313847442233</v>
      </c>
      <c r="T31" s="53">
        <f>VLOOKUP($A31,input!$A:$BH,COLUMN(input!AW$2),0)</f>
        <v>0</v>
      </c>
      <c r="U31" s="53">
        <f>VLOOKUP($A31,input!$A:$BH,COLUMN(input!BA$2),0)</f>
        <v>0</v>
      </c>
      <c r="V31" s="62">
        <f>VLOOKUP($A31,input!$A:$BH,COLUMN(input!BE$2),0)</f>
        <v>0</v>
      </c>
      <c r="W31" s="53">
        <f t="shared" si="4"/>
        <v>60.409308251400887</v>
      </c>
      <c r="X31" s="49">
        <f t="shared" si="5"/>
        <v>9.2371001389955758</v>
      </c>
      <c r="Y31" s="53">
        <f t="shared" si="6"/>
        <v>0</v>
      </c>
      <c r="Z31" s="53">
        <f t="shared" si="7"/>
        <v>0</v>
      </c>
      <c r="AA31" s="62">
        <f t="shared" si="8"/>
        <v>0</v>
      </c>
    </row>
    <row r="32" spans="1:27" x14ac:dyDescent="0.3">
      <c r="A32" s="27" t="s">
        <v>69</v>
      </c>
      <c r="B32" s="27" t="s">
        <v>836</v>
      </c>
      <c r="C32" s="27" t="s">
        <v>806</v>
      </c>
      <c r="D32" s="27">
        <v>0</v>
      </c>
      <c r="E32" s="27" t="s">
        <v>68</v>
      </c>
      <c r="F32" s="81">
        <f>IF(D32=0,VLOOKUP(C32,'KI Local Authority Dropdown'!$H$21:$I$31,2,0),IF(C32="GLA",0.37,VLOOKUP(A32,input!$A:$B,COLUMN(input!B$2),0)))</f>
        <v>0.4</v>
      </c>
      <c r="G32" s="53">
        <f t="shared" si="3"/>
        <v>4.6386922978121738</v>
      </c>
      <c r="H32" s="49">
        <f>VLOOKUP($A32,input!$A:$BH,COLUMN(input!D$2),0)</f>
        <v>1.9058130367397201</v>
      </c>
      <c r="I32" s="49">
        <f>VLOOKUP($A32,input!$A:$BH,COLUMN(input!H$2),0)</f>
        <v>2.7328792610724535</v>
      </c>
      <c r="J32" s="49">
        <f>VLOOKUP($A32,input!$A:$BH,COLUMN(input!L$2),0)</f>
        <v>-5.3543558989794136</v>
      </c>
      <c r="K32" s="49">
        <f>I32*'KI Local Authority Dropdown'!$I$6</f>
        <v>2.5279133164920196</v>
      </c>
      <c r="L32" s="31">
        <v>0.5</v>
      </c>
      <c r="M32" s="53">
        <f>VLOOKUP($A32,input!$A:$BH,COLUMN(input!U$2),0)</f>
        <v>0</v>
      </c>
      <c r="N32" s="49">
        <f>VLOOKUP($A32,input!$A:$BH,COLUMN(input!Y$2),0)</f>
        <v>1.9058130367397201</v>
      </c>
      <c r="O32" s="53">
        <f>VLOOKUP($A32,input!$A:$BH,COLUMN(input!AC$2),0)</f>
        <v>0</v>
      </c>
      <c r="P32" s="53">
        <f>VLOOKUP($A32,input!$A:$BH,COLUMN(input!AG$2),0)</f>
        <v>0</v>
      </c>
      <c r="Q32" s="62">
        <f>VLOOKUP($A32,input!$A:$BH,COLUMN(input!AK$2),0)</f>
        <v>0</v>
      </c>
      <c r="R32" s="53">
        <f>VLOOKUP($A32,input!$A:$BH,COLUMN(input!AO$2),0)</f>
        <v>0</v>
      </c>
      <c r="S32" s="49">
        <f>VLOOKUP($A32,input!$A:$BH,COLUMN(input!AS$2),0)</f>
        <v>2.7328792610724535</v>
      </c>
      <c r="T32" s="53">
        <f>VLOOKUP($A32,input!$A:$BH,COLUMN(input!AW$2),0)</f>
        <v>0</v>
      </c>
      <c r="U32" s="53">
        <f>VLOOKUP($A32,input!$A:$BH,COLUMN(input!BA$2),0)</f>
        <v>0</v>
      </c>
      <c r="V32" s="62">
        <f>VLOOKUP($A32,input!$A:$BH,COLUMN(input!BE$2),0)</f>
        <v>0</v>
      </c>
      <c r="W32" s="53">
        <f t="shared" si="4"/>
        <v>0</v>
      </c>
      <c r="X32" s="49">
        <f t="shared" si="5"/>
        <v>4.6386922978121738</v>
      </c>
      <c r="Y32" s="53">
        <f t="shared" si="6"/>
        <v>0</v>
      </c>
      <c r="Z32" s="53">
        <f t="shared" si="7"/>
        <v>0</v>
      </c>
      <c r="AA32" s="62">
        <f t="shared" si="8"/>
        <v>0</v>
      </c>
    </row>
    <row r="33" spans="1:27" x14ac:dyDescent="0.3">
      <c r="A33" s="27" t="s">
        <v>71</v>
      </c>
      <c r="B33" s="27" t="s">
        <v>837</v>
      </c>
      <c r="C33" s="27" t="s">
        <v>820</v>
      </c>
      <c r="D33" s="27" t="s">
        <v>1234</v>
      </c>
      <c r="E33" s="27" t="s">
        <v>70</v>
      </c>
      <c r="F33" s="81">
        <f>IF(D33=0,VLOOKUP(C33,'KI Local Authority Dropdown'!$H$21:$I$31,2,0),IF(C33="GLA",0.37,VLOOKUP(A33,input!$A:$B,COLUMN(input!B$2),0)))</f>
        <v>0.99</v>
      </c>
      <c r="G33" s="53">
        <f t="shared" si="3"/>
        <v>116.50525962655703</v>
      </c>
      <c r="H33" s="49">
        <f>VLOOKUP($A33,input!$A:$BH,COLUMN(input!D$2),0)</f>
        <v>0</v>
      </c>
      <c r="I33" s="49">
        <f>VLOOKUP($A33,input!$A:$BH,COLUMN(input!H$2),0)</f>
        <v>116.50525962655703</v>
      </c>
      <c r="J33" s="49">
        <f>VLOOKUP($A33,input!$A:$BH,COLUMN(input!L$2),0)</f>
        <v>37.806255131004662</v>
      </c>
      <c r="K33" s="49">
        <f>I33*'KI Local Authority Dropdown'!$I$6</f>
        <v>107.76736515456527</v>
      </c>
      <c r="L33" s="31">
        <v>0</v>
      </c>
      <c r="M33" s="53">
        <f>VLOOKUP($A33,input!$A:$BH,COLUMN(input!U$2),0)</f>
        <v>0</v>
      </c>
      <c r="N33" s="49">
        <f>VLOOKUP($A33,input!$A:$BH,COLUMN(input!Y$2),0)</f>
        <v>0</v>
      </c>
      <c r="O33" s="53">
        <f>VLOOKUP($A33,input!$A:$BH,COLUMN(input!AC$2),0)</f>
        <v>0</v>
      </c>
      <c r="P33" s="53">
        <f>VLOOKUP($A33,input!$A:$BH,COLUMN(input!AG$2),0)</f>
        <v>0</v>
      </c>
      <c r="Q33" s="62">
        <f>VLOOKUP($A33,input!$A:$BH,COLUMN(input!AK$2),0)</f>
        <v>0</v>
      </c>
      <c r="R33" s="53">
        <f>VLOOKUP($A33,input!$A:$BH,COLUMN(input!AO$2),0)</f>
        <v>104.16079268721448</v>
      </c>
      <c r="S33" s="49">
        <f>VLOOKUP($A33,input!$A:$BH,COLUMN(input!AS$2),0)</f>
        <v>12.344466939342553</v>
      </c>
      <c r="T33" s="53">
        <f>VLOOKUP($A33,input!$A:$BH,COLUMN(input!AW$2),0)</f>
        <v>0</v>
      </c>
      <c r="U33" s="53">
        <f>VLOOKUP($A33,input!$A:$BH,COLUMN(input!BA$2),0)</f>
        <v>0</v>
      </c>
      <c r="V33" s="62">
        <f>VLOOKUP($A33,input!$A:$BH,COLUMN(input!BE$2),0)</f>
        <v>0</v>
      </c>
      <c r="W33" s="53">
        <f t="shared" si="4"/>
        <v>104.16079268721448</v>
      </c>
      <c r="X33" s="49">
        <f t="shared" si="5"/>
        <v>12.344466939342553</v>
      </c>
      <c r="Y33" s="53">
        <f t="shared" si="6"/>
        <v>0</v>
      </c>
      <c r="Z33" s="53">
        <f t="shared" si="7"/>
        <v>0</v>
      </c>
      <c r="AA33" s="62">
        <f t="shared" si="8"/>
        <v>0</v>
      </c>
    </row>
    <row r="34" spans="1:27" x14ac:dyDescent="0.3">
      <c r="A34" s="27" t="s">
        <v>73</v>
      </c>
      <c r="B34" s="27" t="s">
        <v>838</v>
      </c>
      <c r="C34" s="27" t="s">
        <v>806</v>
      </c>
      <c r="D34" s="27">
        <v>0</v>
      </c>
      <c r="E34" s="27" t="s">
        <v>72</v>
      </c>
      <c r="F34" s="81">
        <f>IF(D34=0,VLOOKUP(C34,'KI Local Authority Dropdown'!$H$21:$I$31,2,0),IF(C34="GLA",0.37,VLOOKUP(A34,input!$A:$B,COLUMN(input!B$2),0)))</f>
        <v>0.4</v>
      </c>
      <c r="G34" s="53">
        <f t="shared" si="3"/>
        <v>3.4931347171111939</v>
      </c>
      <c r="H34" s="49">
        <f>VLOOKUP($A34,input!$A:$BH,COLUMN(input!D$2),0)</f>
        <v>0.96891084367763392</v>
      </c>
      <c r="I34" s="49">
        <f>VLOOKUP($A34,input!$A:$BH,COLUMN(input!H$2),0)</f>
        <v>2.5242238734335603</v>
      </c>
      <c r="J34" s="49">
        <f>VLOOKUP($A34,input!$A:$BH,COLUMN(input!L$2),0)</f>
        <v>-4.8300726016480739</v>
      </c>
      <c r="K34" s="49">
        <f>I34*'KI Local Authority Dropdown'!$I$6</f>
        <v>2.3349070829260432</v>
      </c>
      <c r="L34" s="31">
        <v>0.5</v>
      </c>
      <c r="M34" s="53">
        <f>VLOOKUP($A34,input!$A:$BH,COLUMN(input!U$2),0)</f>
        <v>0</v>
      </c>
      <c r="N34" s="49">
        <f>VLOOKUP($A34,input!$A:$BH,COLUMN(input!Y$2),0)</f>
        <v>0.96891084367763392</v>
      </c>
      <c r="O34" s="53">
        <f>VLOOKUP($A34,input!$A:$BH,COLUMN(input!AC$2),0)</f>
        <v>0</v>
      </c>
      <c r="P34" s="53">
        <f>VLOOKUP($A34,input!$A:$BH,COLUMN(input!AG$2),0)</f>
        <v>0</v>
      </c>
      <c r="Q34" s="62">
        <f>VLOOKUP($A34,input!$A:$BH,COLUMN(input!AK$2),0)</f>
        <v>0</v>
      </c>
      <c r="R34" s="53">
        <f>VLOOKUP($A34,input!$A:$BH,COLUMN(input!AO$2),0)</f>
        <v>0</v>
      </c>
      <c r="S34" s="49">
        <f>VLOOKUP($A34,input!$A:$BH,COLUMN(input!AS$2),0)</f>
        <v>2.5242238734335603</v>
      </c>
      <c r="T34" s="53">
        <f>VLOOKUP($A34,input!$A:$BH,COLUMN(input!AW$2),0)</f>
        <v>0</v>
      </c>
      <c r="U34" s="53">
        <f>VLOOKUP($A34,input!$A:$BH,COLUMN(input!BA$2),0)</f>
        <v>0</v>
      </c>
      <c r="V34" s="62">
        <f>VLOOKUP($A34,input!$A:$BH,COLUMN(input!BE$2),0)</f>
        <v>0</v>
      </c>
      <c r="W34" s="53">
        <f t="shared" si="4"/>
        <v>0</v>
      </c>
      <c r="X34" s="49">
        <f t="shared" si="5"/>
        <v>3.4931347171111939</v>
      </c>
      <c r="Y34" s="53">
        <f t="shared" si="6"/>
        <v>0</v>
      </c>
      <c r="Z34" s="53">
        <f t="shared" si="7"/>
        <v>0</v>
      </c>
      <c r="AA34" s="62">
        <f t="shared" si="8"/>
        <v>0</v>
      </c>
    </row>
    <row r="35" spans="1:27" x14ac:dyDescent="0.3">
      <c r="A35" s="27" t="s">
        <v>75</v>
      </c>
      <c r="B35" s="27" t="s">
        <v>839</v>
      </c>
      <c r="C35" s="27" t="s">
        <v>1250</v>
      </c>
      <c r="D35" s="27">
        <v>0</v>
      </c>
      <c r="E35" s="27" t="s">
        <v>74</v>
      </c>
      <c r="F35" s="81">
        <f>IF(D35=0,VLOOKUP(C35,'KI Local Authority Dropdown'!$H$21:$I$31,2,0),IF(C35="GLA",0.37,VLOOKUP(A35,input!$A:$B,COLUMN(input!B$2),0)))</f>
        <v>0.49</v>
      </c>
      <c r="G35" s="53">
        <f t="shared" si="3"/>
        <v>41.360524712078103</v>
      </c>
      <c r="H35" s="49">
        <f>VLOOKUP($A35,input!$A:$BH,COLUMN(input!D$2),0)</f>
        <v>11.843761334351951</v>
      </c>
      <c r="I35" s="49">
        <f>VLOOKUP($A35,input!$A:$BH,COLUMN(input!H$2),0)</f>
        <v>29.516763377726154</v>
      </c>
      <c r="J35" s="49">
        <f>VLOOKUP($A35,input!$A:$BH,COLUMN(input!L$2),0)</f>
        <v>-0.92941363535075561</v>
      </c>
      <c r="K35" s="49">
        <f>I35*'KI Local Authority Dropdown'!$I$6</f>
        <v>27.303006124396692</v>
      </c>
      <c r="L35" s="31">
        <v>3.0526447870081408E-2</v>
      </c>
      <c r="M35" s="53">
        <f>VLOOKUP($A35,input!$A:$BH,COLUMN(input!U$2),0)</f>
        <v>10.352669177715256</v>
      </c>
      <c r="N35" s="49">
        <f>VLOOKUP($A35,input!$A:$BH,COLUMN(input!Y$2),0)</f>
        <v>1.4910921566366944</v>
      </c>
      <c r="O35" s="53">
        <f>VLOOKUP($A35,input!$A:$BH,COLUMN(input!AC$2),0)</f>
        <v>0</v>
      </c>
      <c r="P35" s="53">
        <f>VLOOKUP($A35,input!$A:$BH,COLUMN(input!AG$2),0)</f>
        <v>0</v>
      </c>
      <c r="Q35" s="62">
        <f>VLOOKUP($A35,input!$A:$BH,COLUMN(input!AK$2),0)</f>
        <v>0</v>
      </c>
      <c r="R35" s="53">
        <f>VLOOKUP($A35,input!$A:$BH,COLUMN(input!AO$2),0)</f>
        <v>23.45259542249909</v>
      </c>
      <c r="S35" s="49">
        <f>VLOOKUP($A35,input!$A:$BH,COLUMN(input!AS$2),0)</f>
        <v>6.064167955227064</v>
      </c>
      <c r="T35" s="53">
        <f>VLOOKUP($A35,input!$A:$BH,COLUMN(input!AW$2),0)</f>
        <v>0</v>
      </c>
      <c r="U35" s="53">
        <f>VLOOKUP($A35,input!$A:$BH,COLUMN(input!BA$2),0)</f>
        <v>0</v>
      </c>
      <c r="V35" s="62">
        <f>VLOOKUP($A35,input!$A:$BH,COLUMN(input!BE$2),0)</f>
        <v>0</v>
      </c>
      <c r="W35" s="53">
        <f t="shared" si="4"/>
        <v>33.805264600214343</v>
      </c>
      <c r="X35" s="49">
        <f t="shared" si="5"/>
        <v>7.5552601118637579</v>
      </c>
      <c r="Y35" s="53">
        <f t="shared" si="6"/>
        <v>0</v>
      </c>
      <c r="Z35" s="53">
        <f t="shared" si="7"/>
        <v>0</v>
      </c>
      <c r="AA35" s="62">
        <f t="shared" si="8"/>
        <v>0</v>
      </c>
    </row>
    <row r="36" spans="1:27" x14ac:dyDescent="0.3">
      <c r="A36" s="27" t="s">
        <v>77</v>
      </c>
      <c r="B36" s="27" t="s">
        <v>840</v>
      </c>
      <c r="C36" s="27" t="s">
        <v>1250</v>
      </c>
      <c r="D36" s="27">
        <v>0</v>
      </c>
      <c r="E36" s="27" t="s">
        <v>76</v>
      </c>
      <c r="F36" s="81">
        <f>IF(D36=0,VLOOKUP(C36,'KI Local Authority Dropdown'!$H$21:$I$31,2,0),IF(C36="GLA",0.37,VLOOKUP(A36,input!$A:$B,COLUMN(input!B$2),0)))</f>
        <v>0.49</v>
      </c>
      <c r="G36" s="53">
        <f t="shared" si="3"/>
        <v>22.799713319041523</v>
      </c>
      <c r="H36" s="49">
        <f>VLOOKUP($A36,input!$A:$BH,COLUMN(input!D$2),0)</f>
        <v>7.080945553374864</v>
      </c>
      <c r="I36" s="49">
        <f>VLOOKUP($A36,input!$A:$BH,COLUMN(input!H$2),0)</f>
        <v>15.718767765666657</v>
      </c>
      <c r="J36" s="49">
        <f>VLOOKUP($A36,input!$A:$BH,COLUMN(input!L$2),0)</f>
        <v>-8.8993958791436398</v>
      </c>
      <c r="K36" s="49">
        <f>I36*'KI Local Authority Dropdown'!$I$6</f>
        <v>14.539860183241659</v>
      </c>
      <c r="L36" s="31">
        <v>0.36149714526157539</v>
      </c>
      <c r="M36" s="53">
        <f>VLOOKUP($A36,input!$A:$BH,COLUMN(input!U$2),0)</f>
        <v>6.8351398051789216</v>
      </c>
      <c r="N36" s="49">
        <f>VLOOKUP($A36,input!$A:$BH,COLUMN(input!Y$2),0)</f>
        <v>0.2458057481959425</v>
      </c>
      <c r="O36" s="53">
        <f>VLOOKUP($A36,input!$A:$BH,COLUMN(input!AC$2),0)</f>
        <v>0</v>
      </c>
      <c r="P36" s="53">
        <f>VLOOKUP($A36,input!$A:$BH,COLUMN(input!AG$2),0)</f>
        <v>0</v>
      </c>
      <c r="Q36" s="62">
        <f>VLOOKUP($A36,input!$A:$BH,COLUMN(input!AK$2),0)</f>
        <v>0</v>
      </c>
      <c r="R36" s="53">
        <f>VLOOKUP($A36,input!$A:$BH,COLUMN(input!AO$2),0)</f>
        <v>11.573047254836954</v>
      </c>
      <c r="S36" s="49">
        <f>VLOOKUP($A36,input!$A:$BH,COLUMN(input!AS$2),0)</f>
        <v>4.1457205108297011</v>
      </c>
      <c r="T36" s="53">
        <f>VLOOKUP($A36,input!$A:$BH,COLUMN(input!AW$2),0)</f>
        <v>0</v>
      </c>
      <c r="U36" s="53">
        <f>VLOOKUP($A36,input!$A:$BH,COLUMN(input!BA$2),0)</f>
        <v>0</v>
      </c>
      <c r="V36" s="62">
        <f>VLOOKUP($A36,input!$A:$BH,COLUMN(input!BE$2),0)</f>
        <v>0</v>
      </c>
      <c r="W36" s="53">
        <f t="shared" si="4"/>
        <v>18.408187060015877</v>
      </c>
      <c r="X36" s="49">
        <f t="shared" si="5"/>
        <v>4.3915262590256434</v>
      </c>
      <c r="Y36" s="53">
        <f t="shared" si="6"/>
        <v>0</v>
      </c>
      <c r="Z36" s="53">
        <f t="shared" si="7"/>
        <v>0</v>
      </c>
      <c r="AA36" s="62">
        <f t="shared" si="8"/>
        <v>0</v>
      </c>
    </row>
    <row r="37" spans="1:27" x14ac:dyDescent="0.3">
      <c r="A37" s="27" t="s">
        <v>79</v>
      </c>
      <c r="B37" s="27" t="s">
        <v>841</v>
      </c>
      <c r="C37" s="27" t="s">
        <v>820</v>
      </c>
      <c r="D37" s="27">
        <v>0</v>
      </c>
      <c r="E37" s="27" t="s">
        <v>78</v>
      </c>
      <c r="F37" s="81">
        <f>IF(D37=0,VLOOKUP(C37,'KI Local Authority Dropdown'!$H$21:$I$31,2,0),IF(C37="GLA",0.37,VLOOKUP(A37,input!$A:$B,COLUMN(input!B$2),0)))</f>
        <v>0.49</v>
      </c>
      <c r="G37" s="53">
        <f t="shared" si="3"/>
        <v>192.8972233059103</v>
      </c>
      <c r="H37" s="49">
        <f>VLOOKUP($A37,input!$A:$BH,COLUMN(input!D$2),0)</f>
        <v>62.84904408662176</v>
      </c>
      <c r="I37" s="49">
        <f>VLOOKUP($A37,input!$A:$BH,COLUMN(input!H$2),0)</f>
        <v>130.04817921928853</v>
      </c>
      <c r="J37" s="49">
        <f>VLOOKUP($A37,input!$A:$BH,COLUMN(input!L$2),0)</f>
        <v>64.511967437087463</v>
      </c>
      <c r="K37" s="49">
        <f>I37*'KI Local Authority Dropdown'!$I$6</f>
        <v>120.2945657778419</v>
      </c>
      <c r="L37" s="31">
        <v>0</v>
      </c>
      <c r="M37" s="53">
        <f>VLOOKUP($A37,input!$A:$BH,COLUMN(input!U$2),0)</f>
        <v>56.578855516082363</v>
      </c>
      <c r="N37" s="49">
        <f>VLOOKUP($A37,input!$A:$BH,COLUMN(input!Y$2),0)</f>
        <v>6.2701885705394034</v>
      </c>
      <c r="O37" s="53">
        <f>VLOOKUP($A37,input!$A:$BH,COLUMN(input!AC$2),0)</f>
        <v>0</v>
      </c>
      <c r="P37" s="53">
        <f>VLOOKUP($A37,input!$A:$BH,COLUMN(input!AG$2),0)</f>
        <v>0</v>
      </c>
      <c r="Q37" s="62">
        <f>VLOOKUP($A37,input!$A:$BH,COLUMN(input!AK$2),0)</f>
        <v>0</v>
      </c>
      <c r="R37" s="53">
        <f>VLOOKUP($A37,input!$A:$BH,COLUMN(input!AO$2),0)</f>
        <v>109.96331433694979</v>
      </c>
      <c r="S37" s="49">
        <f>VLOOKUP($A37,input!$A:$BH,COLUMN(input!AS$2),0)</f>
        <v>20.084864882338739</v>
      </c>
      <c r="T37" s="53">
        <f>VLOOKUP($A37,input!$A:$BH,COLUMN(input!AW$2),0)</f>
        <v>0</v>
      </c>
      <c r="U37" s="53">
        <f>VLOOKUP($A37,input!$A:$BH,COLUMN(input!BA$2),0)</f>
        <v>0</v>
      </c>
      <c r="V37" s="62">
        <f>VLOOKUP($A37,input!$A:$BH,COLUMN(input!BE$2),0)</f>
        <v>0</v>
      </c>
      <c r="W37" s="53">
        <f t="shared" si="4"/>
        <v>166.54216985303216</v>
      </c>
      <c r="X37" s="49">
        <f t="shared" si="5"/>
        <v>26.355053452878142</v>
      </c>
      <c r="Y37" s="53">
        <f t="shared" si="6"/>
        <v>0</v>
      </c>
      <c r="Z37" s="53">
        <f t="shared" si="7"/>
        <v>0</v>
      </c>
      <c r="AA37" s="62">
        <f t="shared" si="8"/>
        <v>0</v>
      </c>
    </row>
    <row r="38" spans="1:27" x14ac:dyDescent="0.3">
      <c r="A38" s="27" t="s">
        <v>81</v>
      </c>
      <c r="B38" s="27" t="s">
        <v>842</v>
      </c>
      <c r="C38" s="27" t="s">
        <v>806</v>
      </c>
      <c r="D38" s="27">
        <v>0</v>
      </c>
      <c r="E38" s="27" t="s">
        <v>80</v>
      </c>
      <c r="F38" s="81">
        <f>IF(D38=0,VLOOKUP(C38,'KI Local Authority Dropdown'!$H$21:$I$31,2,0),IF(C38="GLA",0.37,VLOOKUP(A38,input!$A:$B,COLUMN(input!B$2),0)))</f>
        <v>0.4</v>
      </c>
      <c r="G38" s="53">
        <f t="shared" si="3"/>
        <v>4.0336777863768152</v>
      </c>
      <c r="H38" s="49">
        <f>VLOOKUP($A38,input!$A:$BH,COLUMN(input!D$2),0)</f>
        <v>0.77734722879092399</v>
      </c>
      <c r="I38" s="49">
        <f>VLOOKUP($A38,input!$A:$BH,COLUMN(input!H$2),0)</f>
        <v>3.256330557585891</v>
      </c>
      <c r="J38" s="49">
        <f>VLOOKUP($A38,input!$A:$BH,COLUMN(input!L$2),0)</f>
        <v>-12.267607429355548</v>
      </c>
      <c r="K38" s="49">
        <f>I38*'KI Local Authority Dropdown'!$I$6</f>
        <v>3.0121057657669494</v>
      </c>
      <c r="L38" s="31">
        <v>0.5</v>
      </c>
      <c r="M38" s="53">
        <f>VLOOKUP($A38,input!$A:$BH,COLUMN(input!U$2),0)</f>
        <v>0</v>
      </c>
      <c r="N38" s="49">
        <f>VLOOKUP($A38,input!$A:$BH,COLUMN(input!Y$2),0)</f>
        <v>0.77734722879092399</v>
      </c>
      <c r="O38" s="53">
        <f>VLOOKUP($A38,input!$A:$BH,COLUMN(input!AC$2),0)</f>
        <v>0</v>
      </c>
      <c r="P38" s="53">
        <f>VLOOKUP($A38,input!$A:$BH,COLUMN(input!AG$2),0)</f>
        <v>0</v>
      </c>
      <c r="Q38" s="62">
        <f>VLOOKUP($A38,input!$A:$BH,COLUMN(input!AK$2),0)</f>
        <v>0</v>
      </c>
      <c r="R38" s="53">
        <f>VLOOKUP($A38,input!$A:$BH,COLUMN(input!AO$2),0)</f>
        <v>0</v>
      </c>
      <c r="S38" s="49">
        <f>VLOOKUP($A38,input!$A:$BH,COLUMN(input!AS$2),0)</f>
        <v>3.256330557585891</v>
      </c>
      <c r="T38" s="53">
        <f>VLOOKUP($A38,input!$A:$BH,COLUMN(input!AW$2),0)</f>
        <v>0</v>
      </c>
      <c r="U38" s="53">
        <f>VLOOKUP($A38,input!$A:$BH,COLUMN(input!BA$2),0)</f>
        <v>0</v>
      </c>
      <c r="V38" s="62">
        <f>VLOOKUP($A38,input!$A:$BH,COLUMN(input!BE$2),0)</f>
        <v>0</v>
      </c>
      <c r="W38" s="53">
        <f t="shared" si="4"/>
        <v>0</v>
      </c>
      <c r="X38" s="49">
        <f t="shared" si="5"/>
        <v>4.0336777863768152</v>
      </c>
      <c r="Y38" s="53">
        <f t="shared" si="6"/>
        <v>0</v>
      </c>
      <c r="Z38" s="53">
        <f t="shared" si="7"/>
        <v>0</v>
      </c>
      <c r="AA38" s="62">
        <f t="shared" si="8"/>
        <v>0</v>
      </c>
    </row>
    <row r="39" spans="1:27" x14ac:dyDescent="0.3">
      <c r="A39" s="27" t="s">
        <v>83</v>
      </c>
      <c r="B39" s="27" t="s">
        <v>843</v>
      </c>
      <c r="C39" s="27" t="s">
        <v>806</v>
      </c>
      <c r="D39" s="27">
        <v>0</v>
      </c>
      <c r="E39" s="27" t="s">
        <v>82</v>
      </c>
      <c r="F39" s="81">
        <f>IF(D39=0,VLOOKUP(C39,'KI Local Authority Dropdown'!$H$21:$I$31,2,0),IF(C39="GLA",0.37,VLOOKUP(A39,input!$A:$B,COLUMN(input!B$2),0)))</f>
        <v>0.4</v>
      </c>
      <c r="G39" s="53">
        <f t="shared" si="3"/>
        <v>5.1487698696620097</v>
      </c>
      <c r="H39" s="49">
        <f>VLOOKUP($A39,input!$A:$BH,COLUMN(input!D$2),0)</f>
        <v>1.4512014617943856</v>
      </c>
      <c r="I39" s="49">
        <f>VLOOKUP($A39,input!$A:$BH,COLUMN(input!H$2),0)</f>
        <v>3.6975684078676236</v>
      </c>
      <c r="J39" s="49">
        <f>VLOOKUP($A39,input!$A:$BH,COLUMN(input!L$2),0)</f>
        <v>-7.9748413928637545</v>
      </c>
      <c r="K39" s="49">
        <f>I39*'KI Local Authority Dropdown'!$I$6</f>
        <v>3.4202507772775519</v>
      </c>
      <c r="L39" s="31">
        <v>0.5</v>
      </c>
      <c r="M39" s="53">
        <f>VLOOKUP($A39,input!$A:$BH,COLUMN(input!U$2),0)</f>
        <v>0</v>
      </c>
      <c r="N39" s="49">
        <f>VLOOKUP($A39,input!$A:$BH,COLUMN(input!Y$2),0)</f>
        <v>1.4512014617943856</v>
      </c>
      <c r="O39" s="53">
        <f>VLOOKUP($A39,input!$A:$BH,COLUMN(input!AC$2),0)</f>
        <v>0</v>
      </c>
      <c r="P39" s="53">
        <f>VLOOKUP($A39,input!$A:$BH,COLUMN(input!AG$2),0)</f>
        <v>0</v>
      </c>
      <c r="Q39" s="62">
        <f>VLOOKUP($A39,input!$A:$BH,COLUMN(input!AK$2),0)</f>
        <v>0</v>
      </c>
      <c r="R39" s="53">
        <f>VLOOKUP($A39,input!$A:$BH,COLUMN(input!AO$2),0)</f>
        <v>0</v>
      </c>
      <c r="S39" s="49">
        <f>VLOOKUP($A39,input!$A:$BH,COLUMN(input!AS$2),0)</f>
        <v>3.6975684078676236</v>
      </c>
      <c r="T39" s="53">
        <f>VLOOKUP($A39,input!$A:$BH,COLUMN(input!AW$2),0)</f>
        <v>0</v>
      </c>
      <c r="U39" s="53">
        <f>VLOOKUP($A39,input!$A:$BH,COLUMN(input!BA$2),0)</f>
        <v>0</v>
      </c>
      <c r="V39" s="62">
        <f>VLOOKUP($A39,input!$A:$BH,COLUMN(input!BE$2),0)</f>
        <v>0</v>
      </c>
      <c r="W39" s="53">
        <f t="shared" si="4"/>
        <v>0</v>
      </c>
      <c r="X39" s="49">
        <f t="shared" si="5"/>
        <v>5.1487698696620097</v>
      </c>
      <c r="Y39" s="53">
        <f t="shared" si="6"/>
        <v>0</v>
      </c>
      <c r="Z39" s="53">
        <f t="shared" si="7"/>
        <v>0</v>
      </c>
      <c r="AA39" s="62">
        <f t="shared" si="8"/>
        <v>0</v>
      </c>
    </row>
    <row r="40" spans="1:27" x14ac:dyDescent="0.3">
      <c r="A40" s="27" t="s">
        <v>85</v>
      </c>
      <c r="B40" s="27" t="s">
        <v>844</v>
      </c>
      <c r="C40" s="27" t="s">
        <v>1249</v>
      </c>
      <c r="D40" s="27">
        <v>0</v>
      </c>
      <c r="E40" s="27" t="s">
        <v>84</v>
      </c>
      <c r="F40" s="81">
        <f>IF(D40=0,VLOOKUP(C40,'KI Local Authority Dropdown'!$H$21:$I$31,2,0),IF(C40="GLA",0.37,VLOOKUP(A40,input!$A:$B,COLUMN(input!B$2),0)))</f>
        <v>0.3</v>
      </c>
      <c r="G40" s="53">
        <f t="shared" si="3"/>
        <v>125.18152257202354</v>
      </c>
      <c r="H40" s="49">
        <f>VLOOKUP($A40,input!$A:$BH,COLUMN(input!D$2),0)</f>
        <v>42.70142187836634</v>
      </c>
      <c r="I40" s="49">
        <f>VLOOKUP($A40,input!$A:$BH,COLUMN(input!H$2),0)</f>
        <v>82.480100693657192</v>
      </c>
      <c r="J40" s="49">
        <f>VLOOKUP($A40,input!$A:$BH,COLUMN(input!L$2),0)</f>
        <v>49.451034533098976</v>
      </c>
      <c r="K40" s="49">
        <f>I40*'KI Local Authority Dropdown'!$I$6</f>
        <v>76.294093141632914</v>
      </c>
      <c r="L40" s="31">
        <v>0</v>
      </c>
      <c r="M40" s="53">
        <f>VLOOKUP($A40,input!$A:$BH,COLUMN(input!U$2),0)</f>
        <v>35.588817686232147</v>
      </c>
      <c r="N40" s="49">
        <f>VLOOKUP($A40,input!$A:$BH,COLUMN(input!Y$2),0)</f>
        <v>7.1126041921341825</v>
      </c>
      <c r="O40" s="53">
        <f>VLOOKUP($A40,input!$A:$BH,COLUMN(input!AC$2),0)</f>
        <v>0</v>
      </c>
      <c r="P40" s="53">
        <f>VLOOKUP($A40,input!$A:$BH,COLUMN(input!AG$2),0)</f>
        <v>0</v>
      </c>
      <c r="Q40" s="62">
        <f>VLOOKUP($A40,input!$A:$BH,COLUMN(input!AK$2),0)</f>
        <v>0</v>
      </c>
      <c r="R40" s="53">
        <f>VLOOKUP($A40,input!$A:$BH,COLUMN(input!AO$2),0)</f>
        <v>63.671255238163106</v>
      </c>
      <c r="S40" s="49">
        <f>VLOOKUP($A40,input!$A:$BH,COLUMN(input!AS$2),0)</f>
        <v>18.808845455494087</v>
      </c>
      <c r="T40" s="53">
        <f>VLOOKUP($A40,input!$A:$BH,COLUMN(input!AW$2),0)</f>
        <v>0</v>
      </c>
      <c r="U40" s="53">
        <f>VLOOKUP($A40,input!$A:$BH,COLUMN(input!BA$2),0)</f>
        <v>0</v>
      </c>
      <c r="V40" s="62">
        <f>VLOOKUP($A40,input!$A:$BH,COLUMN(input!BE$2),0)</f>
        <v>0</v>
      </c>
      <c r="W40" s="53">
        <f t="shared" si="4"/>
        <v>99.260072924395246</v>
      </c>
      <c r="X40" s="49">
        <f t="shared" si="5"/>
        <v>25.921449647628268</v>
      </c>
      <c r="Y40" s="53">
        <f t="shared" si="6"/>
        <v>0</v>
      </c>
      <c r="Z40" s="53">
        <f t="shared" si="7"/>
        <v>0</v>
      </c>
      <c r="AA40" s="62">
        <f t="shared" si="8"/>
        <v>0</v>
      </c>
    </row>
    <row r="41" spans="1:27" x14ac:dyDescent="0.3">
      <c r="A41" s="27" t="s">
        <v>87</v>
      </c>
      <c r="B41" s="27" t="s">
        <v>845</v>
      </c>
      <c r="C41" s="27" t="s">
        <v>806</v>
      </c>
      <c r="D41" s="27">
        <v>0</v>
      </c>
      <c r="E41" s="27" t="s">
        <v>86</v>
      </c>
      <c r="F41" s="81">
        <f>IF(D41=0,VLOOKUP(C41,'KI Local Authority Dropdown'!$H$21:$I$31,2,0),IF(C41="GLA",0.37,VLOOKUP(A41,input!$A:$B,COLUMN(input!B$2),0)))</f>
        <v>0.4</v>
      </c>
      <c r="G41" s="53">
        <f t="shared" si="3"/>
        <v>1.7826333931912586</v>
      </c>
      <c r="H41" s="49">
        <f>VLOOKUP($A41,input!$A:$BH,COLUMN(input!D$2),0)</f>
        <v>0.23312247143747658</v>
      </c>
      <c r="I41" s="49">
        <f>VLOOKUP($A41,input!$A:$BH,COLUMN(input!H$2),0)</f>
        <v>1.5495109217537819</v>
      </c>
      <c r="J41" s="49">
        <f>VLOOKUP($A41,input!$A:$BH,COLUMN(input!L$2),0)</f>
        <v>-9.5075709213743185</v>
      </c>
      <c r="K41" s="49">
        <f>I41*'KI Local Authority Dropdown'!$I$6</f>
        <v>1.4332976026222484</v>
      </c>
      <c r="L41" s="31">
        <v>0.5</v>
      </c>
      <c r="M41" s="53">
        <f>VLOOKUP($A41,input!$A:$BH,COLUMN(input!U$2),0)</f>
        <v>0</v>
      </c>
      <c r="N41" s="49">
        <f>VLOOKUP($A41,input!$A:$BH,COLUMN(input!Y$2),0)</f>
        <v>0.23312247143747658</v>
      </c>
      <c r="O41" s="53">
        <f>VLOOKUP($A41,input!$A:$BH,COLUMN(input!AC$2),0)</f>
        <v>0</v>
      </c>
      <c r="P41" s="53">
        <f>VLOOKUP($A41,input!$A:$BH,COLUMN(input!AG$2),0)</f>
        <v>0</v>
      </c>
      <c r="Q41" s="62">
        <f>VLOOKUP($A41,input!$A:$BH,COLUMN(input!AK$2),0)</f>
        <v>0</v>
      </c>
      <c r="R41" s="53">
        <f>VLOOKUP($A41,input!$A:$BH,COLUMN(input!AO$2),0)</f>
        <v>0</v>
      </c>
      <c r="S41" s="49">
        <f>VLOOKUP($A41,input!$A:$BH,COLUMN(input!AS$2),0)</f>
        <v>1.5495109217537819</v>
      </c>
      <c r="T41" s="53">
        <f>VLOOKUP($A41,input!$A:$BH,COLUMN(input!AW$2),0)</f>
        <v>0</v>
      </c>
      <c r="U41" s="53">
        <f>VLOOKUP($A41,input!$A:$BH,COLUMN(input!BA$2),0)</f>
        <v>0</v>
      </c>
      <c r="V41" s="62">
        <f>VLOOKUP($A41,input!$A:$BH,COLUMN(input!BE$2),0)</f>
        <v>0</v>
      </c>
      <c r="W41" s="53">
        <f t="shared" si="4"/>
        <v>0</v>
      </c>
      <c r="X41" s="49">
        <f t="shared" si="5"/>
        <v>1.7826333931912586</v>
      </c>
      <c r="Y41" s="53">
        <f t="shared" si="6"/>
        <v>0</v>
      </c>
      <c r="Z41" s="53">
        <f t="shared" si="7"/>
        <v>0</v>
      </c>
      <c r="AA41" s="62">
        <f t="shared" si="8"/>
        <v>0</v>
      </c>
    </row>
    <row r="42" spans="1:27" x14ac:dyDescent="0.3">
      <c r="A42" s="27" t="s">
        <v>89</v>
      </c>
      <c r="B42" s="27" t="s">
        <v>846</v>
      </c>
      <c r="C42" s="27" t="s">
        <v>1250</v>
      </c>
      <c r="D42" s="27">
        <v>0</v>
      </c>
      <c r="E42" s="27" t="s">
        <v>88</v>
      </c>
      <c r="F42" s="81">
        <f>IF(D42=0,VLOOKUP(C42,'KI Local Authority Dropdown'!$H$21:$I$31,2,0),IF(C42="GLA",0.37,VLOOKUP(A42,input!$A:$B,COLUMN(input!B$2),0)))</f>
        <v>0.49</v>
      </c>
      <c r="G42" s="53">
        <f t="shared" si="3"/>
        <v>76.84281776496023</v>
      </c>
      <c r="H42" s="49">
        <f>VLOOKUP($A42,input!$A:$BH,COLUMN(input!D$2),0)</f>
        <v>21.618353175952066</v>
      </c>
      <c r="I42" s="49">
        <f>VLOOKUP($A42,input!$A:$BH,COLUMN(input!H$2),0)</f>
        <v>55.224464589008164</v>
      </c>
      <c r="J42" s="49">
        <f>VLOOKUP($A42,input!$A:$BH,COLUMN(input!L$2),0)</f>
        <v>-1.4997568155159269</v>
      </c>
      <c r="K42" s="49">
        <f>I42*'KI Local Authority Dropdown'!$I$6</f>
        <v>51.082629744832552</v>
      </c>
      <c r="L42" s="31">
        <v>2.6439442946203928E-2</v>
      </c>
      <c r="M42" s="53">
        <f>VLOOKUP($A42,input!$A:$BH,COLUMN(input!U$2),0)</f>
        <v>18.708508136727868</v>
      </c>
      <c r="N42" s="49">
        <f>VLOOKUP($A42,input!$A:$BH,COLUMN(input!Y$2),0)</f>
        <v>2.9098450392241961</v>
      </c>
      <c r="O42" s="53">
        <f>VLOOKUP($A42,input!$A:$BH,COLUMN(input!AC$2),0)</f>
        <v>0</v>
      </c>
      <c r="P42" s="53">
        <f>VLOOKUP($A42,input!$A:$BH,COLUMN(input!AG$2),0)</f>
        <v>0</v>
      </c>
      <c r="Q42" s="62">
        <f>VLOOKUP($A42,input!$A:$BH,COLUMN(input!AK$2),0)</f>
        <v>0</v>
      </c>
      <c r="R42" s="53">
        <f>VLOOKUP($A42,input!$A:$BH,COLUMN(input!AO$2),0)</f>
        <v>41.548601717105299</v>
      </c>
      <c r="S42" s="49">
        <f>VLOOKUP($A42,input!$A:$BH,COLUMN(input!AS$2),0)</f>
        <v>13.675862871902872</v>
      </c>
      <c r="T42" s="53">
        <f>VLOOKUP($A42,input!$A:$BH,COLUMN(input!AW$2),0)</f>
        <v>0</v>
      </c>
      <c r="U42" s="53">
        <f>VLOOKUP($A42,input!$A:$BH,COLUMN(input!BA$2),0)</f>
        <v>0</v>
      </c>
      <c r="V42" s="62">
        <f>VLOOKUP($A42,input!$A:$BH,COLUMN(input!BE$2),0)</f>
        <v>0</v>
      </c>
      <c r="W42" s="53">
        <f t="shared" si="4"/>
        <v>60.257109853833171</v>
      </c>
      <c r="X42" s="49">
        <f t="shared" si="5"/>
        <v>16.585707911127066</v>
      </c>
      <c r="Y42" s="53">
        <f t="shared" si="6"/>
        <v>0</v>
      </c>
      <c r="Z42" s="53">
        <f t="shared" si="7"/>
        <v>0</v>
      </c>
      <c r="AA42" s="62">
        <f t="shared" si="8"/>
        <v>0</v>
      </c>
    </row>
    <row r="43" spans="1:27" x14ac:dyDescent="0.3">
      <c r="A43" s="27" t="s">
        <v>91</v>
      </c>
      <c r="B43" s="27" t="s">
        <v>847</v>
      </c>
      <c r="C43" s="27" t="s">
        <v>1250</v>
      </c>
      <c r="D43" s="27" t="s">
        <v>1232</v>
      </c>
      <c r="E43" s="27" t="s">
        <v>90</v>
      </c>
      <c r="F43" s="81">
        <f>IF(D43=0,VLOOKUP(C43,'KI Local Authority Dropdown'!$H$21:$I$31,2,0),IF(C43="GLA",0.37,VLOOKUP(A43,input!$A:$B,COLUMN(input!B$2),0)))</f>
        <v>0.94</v>
      </c>
      <c r="G43" s="53">
        <f t="shared" si="3"/>
        <v>137.09684431862735</v>
      </c>
      <c r="H43" s="49">
        <f>VLOOKUP($A43,input!$A:$BH,COLUMN(input!D$2),0)</f>
        <v>0</v>
      </c>
      <c r="I43" s="49">
        <f>VLOOKUP($A43,input!$A:$BH,COLUMN(input!H$2),0)</f>
        <v>137.09684431862735</v>
      </c>
      <c r="J43" s="49">
        <f>VLOOKUP($A43,input!$A:$BH,COLUMN(input!L$2),0)</f>
        <v>-53.455740377679106</v>
      </c>
      <c r="K43" s="49">
        <f>I43*'KI Local Authority Dropdown'!$I$6</f>
        <v>126.81458099473031</v>
      </c>
      <c r="L43" s="31">
        <v>0.28053012484008677</v>
      </c>
      <c r="M43" s="53">
        <f>VLOOKUP($A43,input!$A:$BH,COLUMN(input!U$2),0)</f>
        <v>0</v>
      </c>
      <c r="N43" s="49">
        <f>VLOOKUP($A43,input!$A:$BH,COLUMN(input!Y$2),0)</f>
        <v>0</v>
      </c>
      <c r="O43" s="53">
        <f>VLOOKUP($A43,input!$A:$BH,COLUMN(input!AC$2),0)</f>
        <v>0</v>
      </c>
      <c r="P43" s="53">
        <f>VLOOKUP($A43,input!$A:$BH,COLUMN(input!AG$2),0)</f>
        <v>0</v>
      </c>
      <c r="Q43" s="62">
        <f>VLOOKUP($A43,input!$A:$BH,COLUMN(input!AK$2),0)</f>
        <v>0</v>
      </c>
      <c r="R43" s="53">
        <f>VLOOKUP($A43,input!$A:$BH,COLUMN(input!AO$2),0)</f>
        <v>116.13409976816052</v>
      </c>
      <c r="S43" s="49">
        <f>VLOOKUP($A43,input!$A:$BH,COLUMN(input!AS$2),0)</f>
        <v>20.962744550466844</v>
      </c>
      <c r="T43" s="53">
        <f>VLOOKUP($A43,input!$A:$BH,COLUMN(input!AW$2),0)</f>
        <v>0</v>
      </c>
      <c r="U43" s="53">
        <f>VLOOKUP($A43,input!$A:$BH,COLUMN(input!BA$2),0)</f>
        <v>0</v>
      </c>
      <c r="V43" s="62">
        <f>VLOOKUP($A43,input!$A:$BH,COLUMN(input!BE$2),0)</f>
        <v>0</v>
      </c>
      <c r="W43" s="53">
        <f t="shared" si="4"/>
        <v>116.13409976816052</v>
      </c>
      <c r="X43" s="49">
        <f t="shared" si="5"/>
        <v>20.962744550466844</v>
      </c>
      <c r="Y43" s="53">
        <f t="shared" si="6"/>
        <v>0</v>
      </c>
      <c r="Z43" s="53">
        <f t="shared" si="7"/>
        <v>0</v>
      </c>
      <c r="AA43" s="62">
        <f t="shared" si="8"/>
        <v>0</v>
      </c>
    </row>
    <row r="44" spans="1:27" x14ac:dyDescent="0.3">
      <c r="A44" s="27" t="s">
        <v>93</v>
      </c>
      <c r="B44" s="27" t="s">
        <v>848</v>
      </c>
      <c r="C44" s="27" t="s">
        <v>806</v>
      </c>
      <c r="D44" s="27">
        <v>0</v>
      </c>
      <c r="E44" s="27" t="s">
        <v>92</v>
      </c>
      <c r="F44" s="81">
        <f>IF(D44=0,VLOOKUP(C44,'KI Local Authority Dropdown'!$H$21:$I$31,2,0),IF(C44="GLA",0.37,VLOOKUP(A44,input!$A:$B,COLUMN(input!B$2),0)))</f>
        <v>0.4</v>
      </c>
      <c r="G44" s="53">
        <f t="shared" si="3"/>
        <v>3.4891231691809015</v>
      </c>
      <c r="H44" s="49">
        <f>VLOOKUP($A44,input!$A:$BH,COLUMN(input!D$2),0)</f>
        <v>0.8037407895322759</v>
      </c>
      <c r="I44" s="49">
        <f>VLOOKUP($A44,input!$A:$BH,COLUMN(input!H$2),0)</f>
        <v>2.6853823796486256</v>
      </c>
      <c r="J44" s="49">
        <f>VLOOKUP($A44,input!$A:$BH,COLUMN(input!L$2),0)</f>
        <v>-8.4713617113534987</v>
      </c>
      <c r="K44" s="49">
        <f>I44*'KI Local Authority Dropdown'!$I$6</f>
        <v>2.483978701174979</v>
      </c>
      <c r="L44" s="31">
        <v>0.5</v>
      </c>
      <c r="M44" s="53">
        <f>VLOOKUP($A44,input!$A:$BH,COLUMN(input!U$2),0)</f>
        <v>0</v>
      </c>
      <c r="N44" s="49">
        <f>VLOOKUP($A44,input!$A:$BH,COLUMN(input!Y$2),0)</f>
        <v>0.8037407895322759</v>
      </c>
      <c r="O44" s="53">
        <f>VLOOKUP($A44,input!$A:$BH,COLUMN(input!AC$2),0)</f>
        <v>0</v>
      </c>
      <c r="P44" s="53">
        <f>VLOOKUP($A44,input!$A:$BH,COLUMN(input!AG$2),0)</f>
        <v>0</v>
      </c>
      <c r="Q44" s="62">
        <f>VLOOKUP($A44,input!$A:$BH,COLUMN(input!AK$2),0)</f>
        <v>0</v>
      </c>
      <c r="R44" s="53">
        <f>VLOOKUP($A44,input!$A:$BH,COLUMN(input!AO$2),0)</f>
        <v>0</v>
      </c>
      <c r="S44" s="49">
        <f>VLOOKUP($A44,input!$A:$BH,COLUMN(input!AS$2),0)</f>
        <v>2.6853823796486256</v>
      </c>
      <c r="T44" s="53">
        <f>VLOOKUP($A44,input!$A:$BH,COLUMN(input!AW$2),0)</f>
        <v>0</v>
      </c>
      <c r="U44" s="53">
        <f>VLOOKUP($A44,input!$A:$BH,COLUMN(input!BA$2),0)</f>
        <v>0</v>
      </c>
      <c r="V44" s="62">
        <f>VLOOKUP($A44,input!$A:$BH,COLUMN(input!BE$2),0)</f>
        <v>0</v>
      </c>
      <c r="W44" s="53">
        <f t="shared" si="4"/>
        <v>0</v>
      </c>
      <c r="X44" s="49">
        <f t="shared" si="5"/>
        <v>3.4891231691809015</v>
      </c>
      <c r="Y44" s="53">
        <f t="shared" si="6"/>
        <v>0</v>
      </c>
      <c r="Z44" s="53">
        <f t="shared" si="7"/>
        <v>0</v>
      </c>
      <c r="AA44" s="62">
        <f t="shared" si="8"/>
        <v>0</v>
      </c>
    </row>
    <row r="45" spans="1:27" x14ac:dyDescent="0.3">
      <c r="A45" s="27" t="s">
        <v>95</v>
      </c>
      <c r="B45" s="27" t="s">
        <v>849</v>
      </c>
      <c r="C45" s="27" t="s">
        <v>1249</v>
      </c>
      <c r="D45" s="27">
        <v>0</v>
      </c>
      <c r="E45" s="27" t="s">
        <v>94</v>
      </c>
      <c r="F45" s="81">
        <f>IF(D45=0,VLOOKUP(C45,'KI Local Authority Dropdown'!$H$21:$I$31,2,0),IF(C45="GLA",0.37,VLOOKUP(A45,input!$A:$B,COLUMN(input!B$2),0)))</f>
        <v>0.3</v>
      </c>
      <c r="G45" s="53">
        <f t="shared" si="3"/>
        <v>46.784148312599775</v>
      </c>
      <c r="H45" s="49">
        <f>VLOOKUP($A45,input!$A:$BH,COLUMN(input!D$2),0)</f>
        <v>10.855091446347222</v>
      </c>
      <c r="I45" s="49">
        <f>VLOOKUP($A45,input!$A:$BH,COLUMN(input!H$2),0)</f>
        <v>35.929056866252552</v>
      </c>
      <c r="J45" s="49">
        <f>VLOOKUP($A45,input!$A:$BH,COLUMN(input!L$2),0)</f>
        <v>8.8299989926323939</v>
      </c>
      <c r="K45" s="49">
        <f>I45*'KI Local Authority Dropdown'!$I$6</f>
        <v>33.234377601283612</v>
      </c>
      <c r="L45" s="31">
        <v>0</v>
      </c>
      <c r="M45" s="53">
        <f>VLOOKUP($A45,input!$A:$BH,COLUMN(input!U$2),0)</f>
        <v>11.002188041764512</v>
      </c>
      <c r="N45" s="49">
        <f>VLOOKUP($A45,input!$A:$BH,COLUMN(input!Y$2),0)</f>
        <v>-0.14709659541729092</v>
      </c>
      <c r="O45" s="53">
        <f>VLOOKUP($A45,input!$A:$BH,COLUMN(input!AC$2),0)</f>
        <v>0</v>
      </c>
      <c r="P45" s="53">
        <f>VLOOKUP($A45,input!$A:$BH,COLUMN(input!AG$2),0)</f>
        <v>0</v>
      </c>
      <c r="Q45" s="62">
        <f>VLOOKUP($A45,input!$A:$BH,COLUMN(input!AK$2),0)</f>
        <v>0</v>
      </c>
      <c r="R45" s="53">
        <f>VLOOKUP($A45,input!$A:$BH,COLUMN(input!AO$2),0)</f>
        <v>27.256299185021742</v>
      </c>
      <c r="S45" s="49">
        <f>VLOOKUP($A45,input!$A:$BH,COLUMN(input!AS$2),0)</f>
        <v>8.6727576812308076</v>
      </c>
      <c r="T45" s="53">
        <f>VLOOKUP($A45,input!$A:$BH,COLUMN(input!AW$2),0)</f>
        <v>0</v>
      </c>
      <c r="U45" s="53">
        <f>VLOOKUP($A45,input!$A:$BH,COLUMN(input!BA$2),0)</f>
        <v>0</v>
      </c>
      <c r="V45" s="62">
        <f>VLOOKUP($A45,input!$A:$BH,COLUMN(input!BE$2),0)</f>
        <v>0</v>
      </c>
      <c r="W45" s="53">
        <f t="shared" si="4"/>
        <v>38.258487226786258</v>
      </c>
      <c r="X45" s="49">
        <f t="shared" si="5"/>
        <v>8.5256610858135176</v>
      </c>
      <c r="Y45" s="53">
        <f t="shared" si="6"/>
        <v>0</v>
      </c>
      <c r="Z45" s="53">
        <f t="shared" si="7"/>
        <v>0</v>
      </c>
      <c r="AA45" s="62">
        <f t="shared" si="8"/>
        <v>0</v>
      </c>
    </row>
    <row r="46" spans="1:27" x14ac:dyDescent="0.3">
      <c r="A46" s="27" t="s">
        <v>97</v>
      </c>
      <c r="B46" s="27" t="s">
        <v>850</v>
      </c>
      <c r="C46" s="27" t="s">
        <v>806</v>
      </c>
      <c r="D46" s="27">
        <v>0</v>
      </c>
      <c r="E46" s="27" t="s">
        <v>96</v>
      </c>
      <c r="F46" s="81">
        <f>IF(D46=0,VLOOKUP(C46,'KI Local Authority Dropdown'!$H$21:$I$31,2,0),IF(C46="GLA",0.37,VLOOKUP(A46,input!$A:$B,COLUMN(input!B$2),0)))</f>
        <v>0.4</v>
      </c>
      <c r="G46" s="53">
        <f t="shared" si="3"/>
        <v>1.6306955894811019</v>
      </c>
      <c r="H46" s="49">
        <f>VLOOKUP($A46,input!$A:$BH,COLUMN(input!D$2),0)</f>
        <v>0</v>
      </c>
      <c r="I46" s="49">
        <f>VLOOKUP($A46,input!$A:$BH,COLUMN(input!H$2),0)</f>
        <v>1.6306955894811019</v>
      </c>
      <c r="J46" s="49">
        <f>VLOOKUP($A46,input!$A:$BH,COLUMN(input!L$2),0)</f>
        <v>-7.6396396773888151</v>
      </c>
      <c r="K46" s="49">
        <f>I46*'KI Local Authority Dropdown'!$I$6</f>
        <v>1.5083934202700193</v>
      </c>
      <c r="L46" s="31">
        <v>0.5</v>
      </c>
      <c r="M46" s="53">
        <f>VLOOKUP($A46,input!$A:$BH,COLUMN(input!U$2),0)</f>
        <v>0</v>
      </c>
      <c r="N46" s="49">
        <f>VLOOKUP($A46,input!$A:$BH,COLUMN(input!Y$2),0)</f>
        <v>0</v>
      </c>
      <c r="O46" s="53">
        <f>VLOOKUP($A46,input!$A:$BH,COLUMN(input!AC$2),0)</f>
        <v>0</v>
      </c>
      <c r="P46" s="53">
        <f>VLOOKUP($A46,input!$A:$BH,COLUMN(input!AG$2),0)</f>
        <v>0</v>
      </c>
      <c r="Q46" s="62">
        <f>VLOOKUP($A46,input!$A:$BH,COLUMN(input!AK$2),0)</f>
        <v>0</v>
      </c>
      <c r="R46" s="53">
        <f>VLOOKUP($A46,input!$A:$BH,COLUMN(input!AO$2),0)</f>
        <v>0</v>
      </c>
      <c r="S46" s="49">
        <f>VLOOKUP($A46,input!$A:$BH,COLUMN(input!AS$2),0)</f>
        <v>1.6306955894811019</v>
      </c>
      <c r="T46" s="53">
        <f>VLOOKUP($A46,input!$A:$BH,COLUMN(input!AW$2),0)</f>
        <v>0</v>
      </c>
      <c r="U46" s="53">
        <f>VLOOKUP($A46,input!$A:$BH,COLUMN(input!BA$2),0)</f>
        <v>0</v>
      </c>
      <c r="V46" s="62">
        <f>VLOOKUP($A46,input!$A:$BH,COLUMN(input!BE$2),0)</f>
        <v>0</v>
      </c>
      <c r="W46" s="53">
        <f t="shared" si="4"/>
        <v>0</v>
      </c>
      <c r="X46" s="49">
        <f t="shared" si="5"/>
        <v>1.6306955894811019</v>
      </c>
      <c r="Y46" s="53">
        <f t="shared" si="6"/>
        <v>0</v>
      </c>
      <c r="Z46" s="53">
        <f t="shared" si="7"/>
        <v>0</v>
      </c>
      <c r="AA46" s="62">
        <f t="shared" si="8"/>
        <v>0</v>
      </c>
    </row>
    <row r="47" spans="1:27" x14ac:dyDescent="0.3">
      <c r="A47" s="27" t="s">
        <v>99</v>
      </c>
      <c r="B47" s="27" t="s">
        <v>851</v>
      </c>
      <c r="C47" s="27" t="s">
        <v>806</v>
      </c>
      <c r="D47" s="27">
        <v>0</v>
      </c>
      <c r="E47" s="27" t="s">
        <v>98</v>
      </c>
      <c r="F47" s="81">
        <f>IF(D47=0,VLOOKUP(C47,'KI Local Authority Dropdown'!$H$21:$I$31,2,0),IF(C47="GLA",0.37,VLOOKUP(A47,input!$A:$B,COLUMN(input!B$2),0)))</f>
        <v>0.4</v>
      </c>
      <c r="G47" s="53">
        <f t="shared" si="3"/>
        <v>2.8731012816542565</v>
      </c>
      <c r="H47" s="49">
        <f>VLOOKUP($A47,input!$A:$BH,COLUMN(input!D$2),0)</f>
        <v>0.67466270370348169</v>
      </c>
      <c r="I47" s="49">
        <f>VLOOKUP($A47,input!$A:$BH,COLUMN(input!H$2),0)</f>
        <v>2.1984385779507747</v>
      </c>
      <c r="J47" s="49">
        <f>VLOOKUP($A47,input!$A:$BH,COLUMN(input!L$2),0)</f>
        <v>-12.403047284321826</v>
      </c>
      <c r="K47" s="49">
        <f>I47*'KI Local Authority Dropdown'!$I$6</f>
        <v>2.0335556846044667</v>
      </c>
      <c r="L47" s="31">
        <v>0.5</v>
      </c>
      <c r="M47" s="53">
        <f>VLOOKUP($A47,input!$A:$BH,COLUMN(input!U$2),0)</f>
        <v>0</v>
      </c>
      <c r="N47" s="49">
        <f>VLOOKUP($A47,input!$A:$BH,COLUMN(input!Y$2),0)</f>
        <v>0.67466270370348169</v>
      </c>
      <c r="O47" s="53">
        <f>VLOOKUP($A47,input!$A:$BH,COLUMN(input!AC$2),0)</f>
        <v>0</v>
      </c>
      <c r="P47" s="53">
        <f>VLOOKUP($A47,input!$A:$BH,COLUMN(input!AG$2),0)</f>
        <v>0</v>
      </c>
      <c r="Q47" s="62">
        <f>VLOOKUP($A47,input!$A:$BH,COLUMN(input!AK$2),0)</f>
        <v>0</v>
      </c>
      <c r="R47" s="53">
        <f>VLOOKUP($A47,input!$A:$BH,COLUMN(input!AO$2),0)</f>
        <v>0</v>
      </c>
      <c r="S47" s="49">
        <f>VLOOKUP($A47,input!$A:$BH,COLUMN(input!AS$2),0)</f>
        <v>2.1984385779507747</v>
      </c>
      <c r="T47" s="53">
        <f>VLOOKUP($A47,input!$A:$BH,COLUMN(input!AW$2),0)</f>
        <v>0</v>
      </c>
      <c r="U47" s="53">
        <f>VLOOKUP($A47,input!$A:$BH,COLUMN(input!BA$2),0)</f>
        <v>0</v>
      </c>
      <c r="V47" s="62">
        <f>VLOOKUP($A47,input!$A:$BH,COLUMN(input!BE$2),0)</f>
        <v>0</v>
      </c>
      <c r="W47" s="53">
        <f t="shared" si="4"/>
        <v>0</v>
      </c>
      <c r="X47" s="49">
        <f t="shared" si="5"/>
        <v>2.8731012816542565</v>
      </c>
      <c r="Y47" s="53">
        <f t="shared" si="6"/>
        <v>0</v>
      </c>
      <c r="Z47" s="53">
        <f t="shared" si="7"/>
        <v>0</v>
      </c>
      <c r="AA47" s="62">
        <f t="shared" si="8"/>
        <v>0</v>
      </c>
    </row>
    <row r="48" spans="1:27" x14ac:dyDescent="0.3">
      <c r="A48" s="27" t="s">
        <v>101</v>
      </c>
      <c r="B48" s="27" t="s">
        <v>852</v>
      </c>
      <c r="C48" s="27" t="s">
        <v>806</v>
      </c>
      <c r="D48" s="27">
        <v>0</v>
      </c>
      <c r="E48" s="27" t="s">
        <v>100</v>
      </c>
      <c r="F48" s="81">
        <f>IF(D48=0,VLOOKUP(C48,'KI Local Authority Dropdown'!$H$21:$I$31,2,0),IF(C48="GLA",0.37,VLOOKUP(A48,input!$A:$B,COLUMN(input!B$2),0)))</f>
        <v>0.4</v>
      </c>
      <c r="G48" s="53">
        <f t="shared" si="3"/>
        <v>3.5081957549425211</v>
      </c>
      <c r="H48" s="49">
        <f>VLOOKUP($A48,input!$A:$BH,COLUMN(input!D$2),0)</f>
        <v>0.80233606911221422</v>
      </c>
      <c r="I48" s="49">
        <f>VLOOKUP($A48,input!$A:$BH,COLUMN(input!H$2),0)</f>
        <v>2.705859685830307</v>
      </c>
      <c r="J48" s="49">
        <f>VLOOKUP($A48,input!$A:$BH,COLUMN(input!L$2),0)</f>
        <v>-7.2899654445167181</v>
      </c>
      <c r="K48" s="49">
        <f>I48*'KI Local Authority Dropdown'!$I$6</f>
        <v>2.5029202093930341</v>
      </c>
      <c r="L48" s="31">
        <v>0.5</v>
      </c>
      <c r="M48" s="53">
        <f>VLOOKUP($A48,input!$A:$BH,COLUMN(input!U$2),0)</f>
        <v>0</v>
      </c>
      <c r="N48" s="49">
        <f>VLOOKUP($A48,input!$A:$BH,COLUMN(input!Y$2),0)</f>
        <v>0.80233606911221422</v>
      </c>
      <c r="O48" s="53">
        <f>VLOOKUP($A48,input!$A:$BH,COLUMN(input!AC$2),0)</f>
        <v>0</v>
      </c>
      <c r="P48" s="53">
        <f>VLOOKUP($A48,input!$A:$BH,COLUMN(input!AG$2),0)</f>
        <v>0</v>
      </c>
      <c r="Q48" s="62">
        <f>VLOOKUP($A48,input!$A:$BH,COLUMN(input!AK$2),0)</f>
        <v>0</v>
      </c>
      <c r="R48" s="53">
        <f>VLOOKUP($A48,input!$A:$BH,COLUMN(input!AO$2),0)</f>
        <v>0</v>
      </c>
      <c r="S48" s="49">
        <f>VLOOKUP($A48,input!$A:$BH,COLUMN(input!AS$2),0)</f>
        <v>2.705859685830307</v>
      </c>
      <c r="T48" s="53">
        <f>VLOOKUP($A48,input!$A:$BH,COLUMN(input!AW$2),0)</f>
        <v>0</v>
      </c>
      <c r="U48" s="53">
        <f>VLOOKUP($A48,input!$A:$BH,COLUMN(input!BA$2),0)</f>
        <v>0</v>
      </c>
      <c r="V48" s="62">
        <f>VLOOKUP($A48,input!$A:$BH,COLUMN(input!BE$2),0)</f>
        <v>0</v>
      </c>
      <c r="W48" s="53">
        <f t="shared" si="4"/>
        <v>0</v>
      </c>
      <c r="X48" s="49">
        <f t="shared" si="5"/>
        <v>3.5081957549425211</v>
      </c>
      <c r="Y48" s="53">
        <f t="shared" si="6"/>
        <v>0</v>
      </c>
      <c r="Z48" s="53">
        <f t="shared" si="7"/>
        <v>0</v>
      </c>
      <c r="AA48" s="62">
        <f t="shared" si="8"/>
        <v>0</v>
      </c>
    </row>
    <row r="49" spans="1:27" x14ac:dyDescent="0.3">
      <c r="A49" s="27" t="s">
        <v>103</v>
      </c>
      <c r="B49" s="27" t="s">
        <v>853</v>
      </c>
      <c r="C49" s="27" t="s">
        <v>1251</v>
      </c>
      <c r="D49" s="27">
        <v>0</v>
      </c>
      <c r="E49" s="27" t="s">
        <v>102</v>
      </c>
      <c r="F49" s="81">
        <f>IF(D49=0,VLOOKUP(C49,'KI Local Authority Dropdown'!$H$21:$I$31,2,0),IF(C49="GLA",0.37,VLOOKUP(A49,input!$A:$B,COLUMN(input!B$2),0)))</f>
        <v>0.09</v>
      </c>
      <c r="G49" s="53">
        <f t="shared" si="3"/>
        <v>49.640197992604925</v>
      </c>
      <c r="H49" s="49">
        <f>VLOOKUP($A49,input!$A:$BH,COLUMN(input!D$2),0)</f>
        <v>8.0763428589510617</v>
      </c>
      <c r="I49" s="49">
        <f>VLOOKUP($A49,input!$A:$BH,COLUMN(input!H$2),0)</f>
        <v>41.56385513365386</v>
      </c>
      <c r="J49" s="49">
        <f>VLOOKUP($A49,input!$A:$BH,COLUMN(input!L$2),0)</f>
        <v>26.701937768971142</v>
      </c>
      <c r="K49" s="49">
        <f>I49*'KI Local Authority Dropdown'!$I$6</f>
        <v>38.446565998629822</v>
      </c>
      <c r="L49" s="31">
        <v>0</v>
      </c>
      <c r="M49" s="53">
        <f>VLOOKUP($A49,input!$A:$BH,COLUMN(input!U$2),0)</f>
        <v>8.0763428589510617</v>
      </c>
      <c r="N49" s="49">
        <f>VLOOKUP($A49,input!$A:$BH,COLUMN(input!Y$2),0)</f>
        <v>0</v>
      </c>
      <c r="O49" s="53">
        <f>VLOOKUP($A49,input!$A:$BH,COLUMN(input!AC$2),0)</f>
        <v>0</v>
      </c>
      <c r="P49" s="53">
        <f>VLOOKUP($A49,input!$A:$BH,COLUMN(input!AG$2),0)</f>
        <v>0</v>
      </c>
      <c r="Q49" s="62">
        <f>VLOOKUP($A49,input!$A:$BH,COLUMN(input!AK$2),0)</f>
        <v>0</v>
      </c>
      <c r="R49" s="53">
        <f>VLOOKUP($A49,input!$A:$BH,COLUMN(input!AO$2),0)</f>
        <v>41.56385513365386</v>
      </c>
      <c r="S49" s="49">
        <f>VLOOKUP($A49,input!$A:$BH,COLUMN(input!AS$2),0)</f>
        <v>0</v>
      </c>
      <c r="T49" s="53">
        <f>VLOOKUP($A49,input!$A:$BH,COLUMN(input!AW$2),0)</f>
        <v>0</v>
      </c>
      <c r="U49" s="53">
        <f>VLOOKUP($A49,input!$A:$BH,COLUMN(input!BA$2),0)</f>
        <v>0</v>
      </c>
      <c r="V49" s="62">
        <f>VLOOKUP($A49,input!$A:$BH,COLUMN(input!BE$2),0)</f>
        <v>0</v>
      </c>
      <c r="W49" s="53">
        <f t="shared" si="4"/>
        <v>49.640197992604925</v>
      </c>
      <c r="X49" s="49">
        <f t="shared" si="5"/>
        <v>0</v>
      </c>
      <c r="Y49" s="53">
        <f t="shared" si="6"/>
        <v>0</v>
      </c>
      <c r="Z49" s="53">
        <f t="shared" si="7"/>
        <v>0</v>
      </c>
      <c r="AA49" s="62">
        <f t="shared" si="8"/>
        <v>0</v>
      </c>
    </row>
    <row r="50" spans="1:27" x14ac:dyDescent="0.3">
      <c r="A50" s="27" t="s">
        <v>105</v>
      </c>
      <c r="B50" s="27" t="s">
        <v>854</v>
      </c>
      <c r="C50" s="27" t="s">
        <v>1248</v>
      </c>
      <c r="D50" s="27">
        <v>0</v>
      </c>
      <c r="E50" s="27" t="s">
        <v>855</v>
      </c>
      <c r="F50" s="81">
        <f>IF(D50=0,VLOOKUP(C50,'KI Local Authority Dropdown'!$H$21:$I$31,2,0),IF(C50="GLA",0.37,VLOOKUP(A50,input!$A:$B,COLUMN(input!B$2),0)))</f>
        <v>0.01</v>
      </c>
      <c r="G50" s="53">
        <f t="shared" si="3"/>
        <v>8.0417506906832159</v>
      </c>
      <c r="H50" s="49">
        <f>VLOOKUP($A50,input!$A:$BH,COLUMN(input!D$2),0)</f>
        <v>3.2364422297734396</v>
      </c>
      <c r="I50" s="49">
        <f>VLOOKUP($A50,input!$A:$BH,COLUMN(input!H$2),0)</f>
        <v>4.8053084609097754</v>
      </c>
      <c r="J50" s="49">
        <f>VLOOKUP($A50,input!$A:$BH,COLUMN(input!L$2),0)</f>
        <v>1.7261384712569694</v>
      </c>
      <c r="K50" s="49">
        <f>I50*'KI Local Authority Dropdown'!$I$6</f>
        <v>4.4449103263415424</v>
      </c>
      <c r="L50" s="31">
        <v>0</v>
      </c>
      <c r="M50" s="53">
        <f>VLOOKUP($A50,input!$A:$BH,COLUMN(input!U$2),0)</f>
        <v>0</v>
      </c>
      <c r="N50" s="49">
        <f>VLOOKUP($A50,input!$A:$BH,COLUMN(input!Y$2),0)</f>
        <v>0</v>
      </c>
      <c r="O50" s="53">
        <f>VLOOKUP($A50,input!$A:$BH,COLUMN(input!AC$2),0)</f>
        <v>3.2364422297734396</v>
      </c>
      <c r="P50" s="53">
        <f>VLOOKUP($A50,input!$A:$BH,COLUMN(input!AG$2),0)</f>
        <v>0</v>
      </c>
      <c r="Q50" s="62">
        <f>VLOOKUP($A50,input!$A:$BH,COLUMN(input!AK$2),0)</f>
        <v>0</v>
      </c>
      <c r="R50" s="53">
        <f>VLOOKUP($A50,input!$A:$BH,COLUMN(input!AO$2),0)</f>
        <v>0</v>
      </c>
      <c r="S50" s="49">
        <f>VLOOKUP($A50,input!$A:$BH,COLUMN(input!AS$2),0)</f>
        <v>0</v>
      </c>
      <c r="T50" s="53">
        <f>VLOOKUP($A50,input!$A:$BH,COLUMN(input!AW$2),0)</f>
        <v>4.8053084609097754</v>
      </c>
      <c r="U50" s="53">
        <f>VLOOKUP($A50,input!$A:$BH,COLUMN(input!BA$2),0)</f>
        <v>0</v>
      </c>
      <c r="V50" s="62">
        <f>VLOOKUP($A50,input!$A:$BH,COLUMN(input!BE$2),0)</f>
        <v>0</v>
      </c>
      <c r="W50" s="53">
        <f t="shared" si="4"/>
        <v>0</v>
      </c>
      <c r="X50" s="49">
        <f t="shared" si="5"/>
        <v>0</v>
      </c>
      <c r="Y50" s="53">
        <f t="shared" si="6"/>
        <v>8.0417506906832159</v>
      </c>
      <c r="Z50" s="53">
        <f t="shared" si="7"/>
        <v>0</v>
      </c>
      <c r="AA50" s="62">
        <f t="shared" si="8"/>
        <v>0</v>
      </c>
    </row>
    <row r="51" spans="1:27" x14ac:dyDescent="0.3">
      <c r="A51" s="27" t="s">
        <v>107</v>
      </c>
      <c r="B51" s="27" t="s">
        <v>856</v>
      </c>
      <c r="C51" s="27" t="s">
        <v>806</v>
      </c>
      <c r="D51" s="27">
        <v>0</v>
      </c>
      <c r="E51" s="27" t="s">
        <v>106</v>
      </c>
      <c r="F51" s="81">
        <f>IF(D51=0,VLOOKUP(C51,'KI Local Authority Dropdown'!$H$21:$I$31,2,0),IF(C51="GLA",0.37,VLOOKUP(A51,input!$A:$B,COLUMN(input!B$2),0)))</f>
        <v>0.4</v>
      </c>
      <c r="G51" s="53">
        <f t="shared" si="3"/>
        <v>6.7599501632029639</v>
      </c>
      <c r="H51" s="49">
        <f>VLOOKUP($A51,input!$A:$BH,COLUMN(input!D$2),0)</f>
        <v>2.7774756066692174</v>
      </c>
      <c r="I51" s="49">
        <f>VLOOKUP($A51,input!$A:$BH,COLUMN(input!H$2),0)</f>
        <v>3.982474556533746</v>
      </c>
      <c r="J51" s="49">
        <f>VLOOKUP($A51,input!$A:$BH,COLUMN(input!L$2),0)</f>
        <v>-5.7221276953225617</v>
      </c>
      <c r="K51" s="49">
        <f>I51*'KI Local Authority Dropdown'!$I$6</f>
        <v>3.6837889647937154</v>
      </c>
      <c r="L51" s="31">
        <v>0.5</v>
      </c>
      <c r="M51" s="53">
        <f>VLOOKUP($A51,input!$A:$BH,COLUMN(input!U$2),0)</f>
        <v>0</v>
      </c>
      <c r="N51" s="49">
        <f>VLOOKUP($A51,input!$A:$BH,COLUMN(input!Y$2),0)</f>
        <v>2.7774756066692174</v>
      </c>
      <c r="O51" s="53">
        <f>VLOOKUP($A51,input!$A:$BH,COLUMN(input!AC$2),0)</f>
        <v>0</v>
      </c>
      <c r="P51" s="53">
        <f>VLOOKUP($A51,input!$A:$BH,COLUMN(input!AG$2),0)</f>
        <v>0</v>
      </c>
      <c r="Q51" s="62">
        <f>VLOOKUP($A51,input!$A:$BH,COLUMN(input!AK$2),0)</f>
        <v>0</v>
      </c>
      <c r="R51" s="53">
        <f>VLOOKUP($A51,input!$A:$BH,COLUMN(input!AO$2),0)</f>
        <v>0</v>
      </c>
      <c r="S51" s="49">
        <f>VLOOKUP($A51,input!$A:$BH,COLUMN(input!AS$2),0)</f>
        <v>3.982474556533746</v>
      </c>
      <c r="T51" s="53">
        <f>VLOOKUP($A51,input!$A:$BH,COLUMN(input!AW$2),0)</f>
        <v>0</v>
      </c>
      <c r="U51" s="53">
        <f>VLOOKUP($A51,input!$A:$BH,COLUMN(input!BA$2),0)</f>
        <v>0</v>
      </c>
      <c r="V51" s="62">
        <f>VLOOKUP($A51,input!$A:$BH,COLUMN(input!BE$2),0)</f>
        <v>0</v>
      </c>
      <c r="W51" s="53">
        <f t="shared" si="4"/>
        <v>0</v>
      </c>
      <c r="X51" s="49">
        <f t="shared" si="5"/>
        <v>6.7599501632029639</v>
      </c>
      <c r="Y51" s="53">
        <f t="shared" si="6"/>
        <v>0</v>
      </c>
      <c r="Z51" s="53">
        <f t="shared" si="7"/>
        <v>0</v>
      </c>
      <c r="AA51" s="62">
        <f t="shared" si="8"/>
        <v>0</v>
      </c>
    </row>
    <row r="52" spans="1:27" x14ac:dyDescent="0.3">
      <c r="A52" s="27" t="s">
        <v>109</v>
      </c>
      <c r="B52" s="27" t="s">
        <v>857</v>
      </c>
      <c r="C52" s="27" t="s">
        <v>820</v>
      </c>
      <c r="D52" s="27" t="s">
        <v>1234</v>
      </c>
      <c r="E52" s="27" t="s">
        <v>108</v>
      </c>
      <c r="F52" s="81">
        <f>IF(D52=0,VLOOKUP(C52,'KI Local Authority Dropdown'!$H$21:$I$31,2,0),IF(C52="GLA",0.37,VLOOKUP(A52,input!$A:$B,COLUMN(input!B$2),0)))</f>
        <v>0.99</v>
      </c>
      <c r="G52" s="53">
        <f t="shared" si="3"/>
        <v>60.877990157947927</v>
      </c>
      <c r="H52" s="49">
        <f>VLOOKUP($A52,input!$A:$BH,COLUMN(input!D$2),0)</f>
        <v>0</v>
      </c>
      <c r="I52" s="49">
        <f>VLOOKUP($A52,input!$A:$BH,COLUMN(input!H$2),0)</f>
        <v>60.877990157947927</v>
      </c>
      <c r="J52" s="49">
        <f>VLOOKUP($A52,input!$A:$BH,COLUMN(input!L$2),0)</f>
        <v>13.44472350967186</v>
      </c>
      <c r="K52" s="49">
        <f>I52*'KI Local Authority Dropdown'!$I$6</f>
        <v>56.312140896101837</v>
      </c>
      <c r="L52" s="31">
        <v>0</v>
      </c>
      <c r="M52" s="53">
        <f>VLOOKUP($A52,input!$A:$BH,COLUMN(input!U$2),0)</f>
        <v>0</v>
      </c>
      <c r="N52" s="49">
        <f>VLOOKUP($A52,input!$A:$BH,COLUMN(input!Y$2),0)</f>
        <v>0</v>
      </c>
      <c r="O52" s="53">
        <f>VLOOKUP($A52,input!$A:$BH,COLUMN(input!AC$2),0)</f>
        <v>0</v>
      </c>
      <c r="P52" s="53">
        <f>VLOOKUP($A52,input!$A:$BH,COLUMN(input!AG$2),0)</f>
        <v>0</v>
      </c>
      <c r="Q52" s="62">
        <f>VLOOKUP($A52,input!$A:$BH,COLUMN(input!AK$2),0)</f>
        <v>0</v>
      </c>
      <c r="R52" s="53">
        <f>VLOOKUP($A52,input!$A:$BH,COLUMN(input!AO$2),0)</f>
        <v>53.855068724693105</v>
      </c>
      <c r="S52" s="49">
        <f>VLOOKUP($A52,input!$A:$BH,COLUMN(input!AS$2),0)</f>
        <v>7.0229214332548215</v>
      </c>
      <c r="T52" s="53">
        <f>VLOOKUP($A52,input!$A:$BH,COLUMN(input!AW$2),0)</f>
        <v>0</v>
      </c>
      <c r="U52" s="53">
        <f>VLOOKUP($A52,input!$A:$BH,COLUMN(input!BA$2),0)</f>
        <v>0</v>
      </c>
      <c r="V52" s="62">
        <f>VLOOKUP($A52,input!$A:$BH,COLUMN(input!BE$2),0)</f>
        <v>0</v>
      </c>
      <c r="W52" s="53">
        <f t="shared" si="4"/>
        <v>53.855068724693105</v>
      </c>
      <c r="X52" s="49">
        <f t="shared" si="5"/>
        <v>7.0229214332548215</v>
      </c>
      <c r="Y52" s="53">
        <f t="shared" si="6"/>
        <v>0</v>
      </c>
      <c r="Z52" s="53">
        <f t="shared" si="7"/>
        <v>0</v>
      </c>
      <c r="AA52" s="62">
        <f t="shared" si="8"/>
        <v>0</v>
      </c>
    </row>
    <row r="53" spans="1:27" x14ac:dyDescent="0.3">
      <c r="A53" s="27" t="s">
        <v>111</v>
      </c>
      <c r="B53" s="27" t="s">
        <v>858</v>
      </c>
      <c r="C53" s="27" t="s">
        <v>820</v>
      </c>
      <c r="D53" s="27">
        <v>0</v>
      </c>
      <c r="E53" s="27" t="s">
        <v>110</v>
      </c>
      <c r="F53" s="81">
        <f>IF(D53=0,VLOOKUP(C53,'KI Local Authority Dropdown'!$H$21:$I$31,2,0),IF(C53="GLA",0.37,VLOOKUP(A53,input!$A:$B,COLUMN(input!B$2),0)))</f>
        <v>0.49</v>
      </c>
      <c r="G53" s="53">
        <f t="shared" si="3"/>
        <v>56.927463030443931</v>
      </c>
      <c r="H53" s="49">
        <f>VLOOKUP($A53,input!$A:$BH,COLUMN(input!D$2),0)</f>
        <v>17.491605244729001</v>
      </c>
      <c r="I53" s="49">
        <f>VLOOKUP($A53,input!$A:$BH,COLUMN(input!H$2),0)</f>
        <v>39.43585778571493</v>
      </c>
      <c r="J53" s="49">
        <f>VLOOKUP($A53,input!$A:$BH,COLUMN(input!L$2),0)</f>
        <v>12.859236588269047</v>
      </c>
      <c r="K53" s="49">
        <f>I53*'KI Local Authority Dropdown'!$I$6</f>
        <v>36.47816845178631</v>
      </c>
      <c r="L53" s="31">
        <v>0</v>
      </c>
      <c r="M53" s="53">
        <f>VLOOKUP($A53,input!$A:$BH,COLUMN(input!U$2),0)</f>
        <v>15.778736055582256</v>
      </c>
      <c r="N53" s="49">
        <f>VLOOKUP($A53,input!$A:$BH,COLUMN(input!Y$2),0)</f>
        <v>1.712869189146746</v>
      </c>
      <c r="O53" s="53">
        <f>VLOOKUP($A53,input!$A:$BH,COLUMN(input!AC$2),0)</f>
        <v>0</v>
      </c>
      <c r="P53" s="53">
        <f>VLOOKUP($A53,input!$A:$BH,COLUMN(input!AG$2),0)</f>
        <v>0</v>
      </c>
      <c r="Q53" s="62">
        <f>VLOOKUP($A53,input!$A:$BH,COLUMN(input!AK$2),0)</f>
        <v>0</v>
      </c>
      <c r="R53" s="53">
        <f>VLOOKUP($A53,input!$A:$BH,COLUMN(input!AO$2),0)</f>
        <v>33.094192698925028</v>
      </c>
      <c r="S53" s="49">
        <f>VLOOKUP($A53,input!$A:$BH,COLUMN(input!AS$2),0)</f>
        <v>6.3416650867899023</v>
      </c>
      <c r="T53" s="53">
        <f>VLOOKUP($A53,input!$A:$BH,COLUMN(input!AW$2),0)</f>
        <v>0</v>
      </c>
      <c r="U53" s="53">
        <f>VLOOKUP($A53,input!$A:$BH,COLUMN(input!BA$2),0)</f>
        <v>0</v>
      </c>
      <c r="V53" s="62">
        <f>VLOOKUP($A53,input!$A:$BH,COLUMN(input!BE$2),0)</f>
        <v>0</v>
      </c>
      <c r="W53" s="53">
        <f t="shared" si="4"/>
        <v>48.872928754507285</v>
      </c>
      <c r="X53" s="49">
        <f t="shared" si="5"/>
        <v>8.0545342759366481</v>
      </c>
      <c r="Y53" s="53">
        <f t="shared" si="6"/>
        <v>0</v>
      </c>
      <c r="Z53" s="53">
        <f t="shared" si="7"/>
        <v>0</v>
      </c>
      <c r="AA53" s="62">
        <f t="shared" si="8"/>
        <v>0</v>
      </c>
    </row>
    <row r="54" spans="1:27" x14ac:dyDescent="0.3">
      <c r="A54" s="27" t="s">
        <v>113</v>
      </c>
      <c r="B54" s="27" t="s">
        <v>859</v>
      </c>
      <c r="C54" s="27" t="s">
        <v>806</v>
      </c>
      <c r="D54" s="27">
        <v>0</v>
      </c>
      <c r="E54" s="27" t="s">
        <v>112</v>
      </c>
      <c r="F54" s="81">
        <f>IF(D54=0,VLOOKUP(C54,'KI Local Authority Dropdown'!$H$21:$I$31,2,0),IF(C54="GLA",0.37,VLOOKUP(A54,input!$A:$B,COLUMN(input!B$2),0)))</f>
        <v>0.4</v>
      </c>
      <c r="G54" s="53">
        <f t="shared" si="3"/>
        <v>5.0928533587791618</v>
      </c>
      <c r="H54" s="49">
        <f>VLOOKUP($A54,input!$A:$BH,COLUMN(input!D$2),0)</f>
        <v>1.1035754481602609</v>
      </c>
      <c r="I54" s="49">
        <f>VLOOKUP($A54,input!$A:$BH,COLUMN(input!H$2),0)</f>
        <v>3.9892779106189007</v>
      </c>
      <c r="J54" s="49">
        <f>VLOOKUP($A54,input!$A:$BH,COLUMN(input!L$2),0)</f>
        <v>-35.212923889796031</v>
      </c>
      <c r="K54" s="49">
        <f>I54*'KI Local Authority Dropdown'!$I$6</f>
        <v>3.6900820673224835</v>
      </c>
      <c r="L54" s="31">
        <v>0.5</v>
      </c>
      <c r="M54" s="53">
        <f>VLOOKUP($A54,input!$A:$BH,COLUMN(input!U$2),0)</f>
        <v>0</v>
      </c>
      <c r="N54" s="49">
        <f>VLOOKUP($A54,input!$A:$BH,COLUMN(input!Y$2),0)</f>
        <v>1.1035754481602609</v>
      </c>
      <c r="O54" s="53">
        <f>VLOOKUP($A54,input!$A:$BH,COLUMN(input!AC$2),0)</f>
        <v>0</v>
      </c>
      <c r="P54" s="53">
        <f>VLOOKUP($A54,input!$A:$BH,COLUMN(input!AG$2),0)</f>
        <v>0</v>
      </c>
      <c r="Q54" s="62">
        <f>VLOOKUP($A54,input!$A:$BH,COLUMN(input!AK$2),0)</f>
        <v>0</v>
      </c>
      <c r="R54" s="53">
        <f>VLOOKUP($A54,input!$A:$BH,COLUMN(input!AO$2),0)</f>
        <v>0</v>
      </c>
      <c r="S54" s="49">
        <f>VLOOKUP($A54,input!$A:$BH,COLUMN(input!AS$2),0)</f>
        <v>3.9892779106189007</v>
      </c>
      <c r="T54" s="53">
        <f>VLOOKUP($A54,input!$A:$BH,COLUMN(input!AW$2),0)</f>
        <v>0</v>
      </c>
      <c r="U54" s="53">
        <f>VLOOKUP($A54,input!$A:$BH,COLUMN(input!BA$2),0)</f>
        <v>0</v>
      </c>
      <c r="V54" s="62">
        <f>VLOOKUP($A54,input!$A:$BH,COLUMN(input!BE$2),0)</f>
        <v>0</v>
      </c>
      <c r="W54" s="53">
        <f t="shared" si="4"/>
        <v>0</v>
      </c>
      <c r="X54" s="49">
        <f t="shared" si="5"/>
        <v>5.0928533587791618</v>
      </c>
      <c r="Y54" s="53">
        <f t="shared" si="6"/>
        <v>0</v>
      </c>
      <c r="Z54" s="53">
        <f t="shared" si="7"/>
        <v>0</v>
      </c>
      <c r="AA54" s="62">
        <f t="shared" si="8"/>
        <v>0</v>
      </c>
    </row>
    <row r="55" spans="1:27" x14ac:dyDescent="0.3">
      <c r="A55" s="27" t="s">
        <v>115</v>
      </c>
      <c r="B55" s="27" t="s">
        <v>860</v>
      </c>
      <c r="C55" s="27" t="s">
        <v>1251</v>
      </c>
      <c r="D55" s="27">
        <v>0</v>
      </c>
      <c r="E55" s="27" t="s">
        <v>114</v>
      </c>
      <c r="F55" s="81">
        <f>IF(D55=0,VLOOKUP(C55,'KI Local Authority Dropdown'!$H$21:$I$31,2,0),IF(C55="GLA",0.37,VLOOKUP(A55,input!$A:$B,COLUMN(input!B$2),0)))</f>
        <v>0.09</v>
      </c>
      <c r="G55" s="53">
        <f t="shared" si="3"/>
        <v>76.380190330618632</v>
      </c>
      <c r="H55" s="49">
        <f>VLOOKUP($A55,input!$A:$BH,COLUMN(input!D$2),0)</f>
        <v>15.312100282295644</v>
      </c>
      <c r="I55" s="49">
        <f>VLOOKUP($A55,input!$A:$BH,COLUMN(input!H$2),0)</f>
        <v>61.068090048322986</v>
      </c>
      <c r="J55" s="49">
        <f>VLOOKUP($A55,input!$A:$BH,COLUMN(input!L$2),0)</f>
        <v>37.541490721604255</v>
      </c>
      <c r="K55" s="49">
        <f>I55*'KI Local Authority Dropdown'!$I$6</f>
        <v>56.487983294698765</v>
      </c>
      <c r="L55" s="31">
        <v>0</v>
      </c>
      <c r="M55" s="53">
        <f>VLOOKUP($A55,input!$A:$BH,COLUMN(input!U$2),0)</f>
        <v>15.312100282295644</v>
      </c>
      <c r="N55" s="49">
        <f>VLOOKUP($A55,input!$A:$BH,COLUMN(input!Y$2),0)</f>
        <v>0</v>
      </c>
      <c r="O55" s="53">
        <f>VLOOKUP($A55,input!$A:$BH,COLUMN(input!AC$2),0)</f>
        <v>0</v>
      </c>
      <c r="P55" s="53">
        <f>VLOOKUP($A55,input!$A:$BH,COLUMN(input!AG$2),0)</f>
        <v>0</v>
      </c>
      <c r="Q55" s="62">
        <f>VLOOKUP($A55,input!$A:$BH,COLUMN(input!AK$2),0)</f>
        <v>0</v>
      </c>
      <c r="R55" s="53">
        <f>VLOOKUP($A55,input!$A:$BH,COLUMN(input!AO$2),0)</f>
        <v>61.068090048322986</v>
      </c>
      <c r="S55" s="49">
        <f>VLOOKUP($A55,input!$A:$BH,COLUMN(input!AS$2),0)</f>
        <v>0</v>
      </c>
      <c r="T55" s="53">
        <f>VLOOKUP($A55,input!$A:$BH,COLUMN(input!AW$2),0)</f>
        <v>0</v>
      </c>
      <c r="U55" s="53">
        <f>VLOOKUP($A55,input!$A:$BH,COLUMN(input!BA$2),0)</f>
        <v>0</v>
      </c>
      <c r="V55" s="62">
        <f>VLOOKUP($A55,input!$A:$BH,COLUMN(input!BE$2),0)</f>
        <v>0</v>
      </c>
      <c r="W55" s="53">
        <f t="shared" si="4"/>
        <v>76.380190330618632</v>
      </c>
      <c r="X55" s="49">
        <f t="shared" si="5"/>
        <v>0</v>
      </c>
      <c r="Y55" s="53">
        <f t="shared" si="6"/>
        <v>0</v>
      </c>
      <c r="Z55" s="53">
        <f t="shared" si="7"/>
        <v>0</v>
      </c>
      <c r="AA55" s="62">
        <f t="shared" si="8"/>
        <v>0</v>
      </c>
    </row>
    <row r="56" spans="1:27" x14ac:dyDescent="0.3">
      <c r="A56" s="27" t="s">
        <v>117</v>
      </c>
      <c r="B56" s="27" t="s">
        <v>861</v>
      </c>
      <c r="C56" s="27" t="s">
        <v>1248</v>
      </c>
      <c r="D56" s="27">
        <v>0</v>
      </c>
      <c r="E56" s="27" t="s">
        <v>862</v>
      </c>
      <c r="F56" s="81">
        <f>IF(D56=0,VLOOKUP(C56,'KI Local Authority Dropdown'!$H$21:$I$31,2,0),IF(C56="GLA",0.37,VLOOKUP(A56,input!$A:$B,COLUMN(input!B$2),0)))</f>
        <v>0.01</v>
      </c>
      <c r="G56" s="53">
        <f t="shared" si="3"/>
        <v>9.5143068860854854</v>
      </c>
      <c r="H56" s="49">
        <f>VLOOKUP($A56,input!$A:$BH,COLUMN(input!D$2),0)</f>
        <v>3.8032130281299503</v>
      </c>
      <c r="I56" s="49">
        <f>VLOOKUP($A56,input!$A:$BH,COLUMN(input!H$2),0)</f>
        <v>5.711093857955535</v>
      </c>
      <c r="J56" s="49">
        <f>VLOOKUP($A56,input!$A:$BH,COLUMN(input!L$2),0)</f>
        <v>2.2474569645647335</v>
      </c>
      <c r="K56" s="49">
        <f>I56*'KI Local Authority Dropdown'!$I$6</f>
        <v>5.2827618186088703</v>
      </c>
      <c r="L56" s="31">
        <v>0</v>
      </c>
      <c r="M56" s="53">
        <f>VLOOKUP($A56,input!$A:$BH,COLUMN(input!U$2),0)</f>
        <v>0</v>
      </c>
      <c r="N56" s="49">
        <f>VLOOKUP($A56,input!$A:$BH,COLUMN(input!Y$2),0)</f>
        <v>0</v>
      </c>
      <c r="O56" s="53">
        <f>VLOOKUP($A56,input!$A:$BH,COLUMN(input!AC$2),0)</f>
        <v>3.8032130281299503</v>
      </c>
      <c r="P56" s="53">
        <f>VLOOKUP($A56,input!$A:$BH,COLUMN(input!AG$2),0)</f>
        <v>0</v>
      </c>
      <c r="Q56" s="62">
        <f>VLOOKUP($A56,input!$A:$BH,COLUMN(input!AK$2),0)</f>
        <v>0</v>
      </c>
      <c r="R56" s="53">
        <f>VLOOKUP($A56,input!$A:$BH,COLUMN(input!AO$2),0)</f>
        <v>0</v>
      </c>
      <c r="S56" s="49">
        <f>VLOOKUP($A56,input!$A:$BH,COLUMN(input!AS$2),0)</f>
        <v>0</v>
      </c>
      <c r="T56" s="53">
        <f>VLOOKUP($A56,input!$A:$BH,COLUMN(input!AW$2),0)</f>
        <v>5.711093857955535</v>
      </c>
      <c r="U56" s="53">
        <f>VLOOKUP($A56,input!$A:$BH,COLUMN(input!BA$2),0)</f>
        <v>0</v>
      </c>
      <c r="V56" s="62">
        <f>VLOOKUP($A56,input!$A:$BH,COLUMN(input!BE$2),0)</f>
        <v>0</v>
      </c>
      <c r="W56" s="53">
        <f t="shared" si="4"/>
        <v>0</v>
      </c>
      <c r="X56" s="49">
        <f t="shared" si="5"/>
        <v>0</v>
      </c>
      <c r="Y56" s="53">
        <f t="shared" si="6"/>
        <v>9.5143068860854854</v>
      </c>
      <c r="Z56" s="53">
        <f t="shared" si="7"/>
        <v>0</v>
      </c>
      <c r="AA56" s="62">
        <f t="shared" si="8"/>
        <v>0</v>
      </c>
    </row>
    <row r="57" spans="1:27" x14ac:dyDescent="0.3">
      <c r="A57" s="27" t="s">
        <v>119</v>
      </c>
      <c r="B57" s="27" t="s">
        <v>863</v>
      </c>
      <c r="C57" s="27" t="s">
        <v>1252</v>
      </c>
      <c r="D57" s="27">
        <v>0</v>
      </c>
      <c r="E57" s="27" t="s">
        <v>118</v>
      </c>
      <c r="F57" s="81">
        <f>IF(D57=0,VLOOKUP(C57,'KI Local Authority Dropdown'!$H$21:$I$31,2,0),IF(C57="GLA",0.37,VLOOKUP(A57,input!$A:$B,COLUMN(input!B$2),0)))</f>
        <v>0.3</v>
      </c>
      <c r="G57" s="53">
        <f t="shared" si="3"/>
        <v>126.55084554298082</v>
      </c>
      <c r="H57" s="49">
        <f>VLOOKUP($A57,input!$A:$BH,COLUMN(input!D$2),0)</f>
        <v>41.114470290601467</v>
      </c>
      <c r="I57" s="49">
        <f>VLOOKUP($A57,input!$A:$BH,COLUMN(input!H$2),0)</f>
        <v>85.436375252379364</v>
      </c>
      <c r="J57" s="49">
        <f>VLOOKUP($A57,input!$A:$BH,COLUMN(input!L$2),0)</f>
        <v>-93.806168286710587</v>
      </c>
      <c r="K57" s="49">
        <f>I57*'KI Local Authority Dropdown'!$I$6</f>
        <v>79.028647108450912</v>
      </c>
      <c r="L57" s="31">
        <v>0.5</v>
      </c>
      <c r="M57" s="53">
        <f>VLOOKUP($A57,input!$A:$BH,COLUMN(input!U$2),0)</f>
        <v>31.180112477788672</v>
      </c>
      <c r="N57" s="49">
        <f>VLOOKUP($A57,input!$A:$BH,COLUMN(input!Y$2),0)</f>
        <v>9.934357812812797</v>
      </c>
      <c r="O57" s="53">
        <f>VLOOKUP($A57,input!$A:$BH,COLUMN(input!AC$2),0)</f>
        <v>0</v>
      </c>
      <c r="P57" s="53">
        <f>VLOOKUP($A57,input!$A:$BH,COLUMN(input!AG$2),0)</f>
        <v>0</v>
      </c>
      <c r="Q57" s="62">
        <f>VLOOKUP($A57,input!$A:$BH,COLUMN(input!AK$2),0)</f>
        <v>0</v>
      </c>
      <c r="R57" s="53">
        <f>VLOOKUP($A57,input!$A:$BH,COLUMN(input!AO$2),0)</f>
        <v>58.431390445568113</v>
      </c>
      <c r="S57" s="49">
        <f>VLOOKUP($A57,input!$A:$BH,COLUMN(input!AS$2),0)</f>
        <v>27.004984806811237</v>
      </c>
      <c r="T57" s="53">
        <f>VLOOKUP($A57,input!$A:$BH,COLUMN(input!AW$2),0)</f>
        <v>0</v>
      </c>
      <c r="U57" s="53">
        <f>VLOOKUP($A57,input!$A:$BH,COLUMN(input!BA$2),0)</f>
        <v>0</v>
      </c>
      <c r="V57" s="62">
        <f>VLOOKUP($A57,input!$A:$BH,COLUMN(input!BE$2),0)</f>
        <v>0</v>
      </c>
      <c r="W57" s="53">
        <f t="shared" si="4"/>
        <v>89.611502923356781</v>
      </c>
      <c r="X57" s="49">
        <f t="shared" si="5"/>
        <v>36.939342619624036</v>
      </c>
      <c r="Y57" s="53">
        <f t="shared" si="6"/>
        <v>0</v>
      </c>
      <c r="Z57" s="53">
        <f t="shared" si="7"/>
        <v>0</v>
      </c>
      <c r="AA57" s="62">
        <f t="shared" si="8"/>
        <v>0</v>
      </c>
    </row>
    <row r="58" spans="1:27" x14ac:dyDescent="0.3">
      <c r="A58" s="27" t="s">
        <v>121</v>
      </c>
      <c r="B58" s="27" t="s">
        <v>864</v>
      </c>
      <c r="C58" s="27" t="s">
        <v>806</v>
      </c>
      <c r="D58" s="27">
        <v>0</v>
      </c>
      <c r="E58" s="27" t="s">
        <v>120</v>
      </c>
      <c r="F58" s="81">
        <f>IF(D58=0,VLOOKUP(C58,'KI Local Authority Dropdown'!$H$21:$I$31,2,0),IF(C58="GLA",0.37,VLOOKUP(A58,input!$A:$B,COLUMN(input!B$2),0)))</f>
        <v>0.4</v>
      </c>
      <c r="G58" s="53">
        <f t="shared" si="3"/>
        <v>3.6202687095411976</v>
      </c>
      <c r="H58" s="49">
        <f>VLOOKUP($A58,input!$A:$BH,COLUMN(input!D$2),0)</f>
        <v>0.77611135317005031</v>
      </c>
      <c r="I58" s="49">
        <f>VLOOKUP($A58,input!$A:$BH,COLUMN(input!H$2),0)</f>
        <v>2.8441573563711473</v>
      </c>
      <c r="J58" s="49">
        <f>VLOOKUP($A58,input!$A:$BH,COLUMN(input!L$2),0)</f>
        <v>-8.8038305847576144</v>
      </c>
      <c r="K58" s="49">
        <f>I58*'KI Local Authority Dropdown'!$I$6</f>
        <v>2.6308455546433116</v>
      </c>
      <c r="L58" s="31">
        <v>0.5</v>
      </c>
      <c r="M58" s="53">
        <f>VLOOKUP($A58,input!$A:$BH,COLUMN(input!U$2),0)</f>
        <v>0</v>
      </c>
      <c r="N58" s="49">
        <f>VLOOKUP($A58,input!$A:$BH,COLUMN(input!Y$2),0)</f>
        <v>0.77611135317005031</v>
      </c>
      <c r="O58" s="53">
        <f>VLOOKUP($A58,input!$A:$BH,COLUMN(input!AC$2),0)</f>
        <v>0</v>
      </c>
      <c r="P58" s="53">
        <f>VLOOKUP($A58,input!$A:$BH,COLUMN(input!AG$2),0)</f>
        <v>0</v>
      </c>
      <c r="Q58" s="62">
        <f>VLOOKUP($A58,input!$A:$BH,COLUMN(input!AK$2),0)</f>
        <v>0</v>
      </c>
      <c r="R58" s="53">
        <f>VLOOKUP($A58,input!$A:$BH,COLUMN(input!AO$2),0)</f>
        <v>0</v>
      </c>
      <c r="S58" s="49">
        <f>VLOOKUP($A58,input!$A:$BH,COLUMN(input!AS$2),0)</f>
        <v>2.8441573563711473</v>
      </c>
      <c r="T58" s="53">
        <f>VLOOKUP($A58,input!$A:$BH,COLUMN(input!AW$2),0)</f>
        <v>0</v>
      </c>
      <c r="U58" s="53">
        <f>VLOOKUP($A58,input!$A:$BH,COLUMN(input!BA$2),0)</f>
        <v>0</v>
      </c>
      <c r="V58" s="62">
        <f>VLOOKUP($A58,input!$A:$BH,COLUMN(input!BE$2),0)</f>
        <v>0</v>
      </c>
      <c r="W58" s="53">
        <f t="shared" si="4"/>
        <v>0</v>
      </c>
      <c r="X58" s="49">
        <f t="shared" si="5"/>
        <v>3.6202687095411976</v>
      </c>
      <c r="Y58" s="53">
        <f t="shared" si="6"/>
        <v>0</v>
      </c>
      <c r="Z58" s="53">
        <f t="shared" si="7"/>
        <v>0</v>
      </c>
      <c r="AA58" s="62">
        <f t="shared" si="8"/>
        <v>0</v>
      </c>
    </row>
    <row r="59" spans="1:27" x14ac:dyDescent="0.3">
      <c r="A59" s="27" t="s">
        <v>123</v>
      </c>
      <c r="B59" s="27" t="s">
        <v>865</v>
      </c>
      <c r="C59" s="27" t="s">
        <v>806</v>
      </c>
      <c r="D59" s="27">
        <v>0</v>
      </c>
      <c r="E59" s="27" t="s">
        <v>122</v>
      </c>
      <c r="F59" s="81">
        <f>IF(D59=0,VLOOKUP(C59,'KI Local Authority Dropdown'!$H$21:$I$31,2,0),IF(C59="GLA",0.37,VLOOKUP(A59,input!$A:$B,COLUMN(input!B$2),0)))</f>
        <v>0.4</v>
      </c>
      <c r="G59" s="53">
        <f t="shared" si="3"/>
        <v>5.3755159798812295</v>
      </c>
      <c r="H59" s="49">
        <f>VLOOKUP($A59,input!$A:$BH,COLUMN(input!D$2),0)</f>
        <v>0.99815205778813365</v>
      </c>
      <c r="I59" s="49">
        <f>VLOOKUP($A59,input!$A:$BH,COLUMN(input!H$2),0)</f>
        <v>4.377363922093096</v>
      </c>
      <c r="J59" s="49">
        <f>VLOOKUP($A59,input!$A:$BH,COLUMN(input!L$2),0)</f>
        <v>-15.688280299549078</v>
      </c>
      <c r="K59" s="49">
        <f>I59*'KI Local Authority Dropdown'!$I$6</f>
        <v>4.0490616279361138</v>
      </c>
      <c r="L59" s="31">
        <v>0.5</v>
      </c>
      <c r="M59" s="53">
        <f>VLOOKUP($A59,input!$A:$BH,COLUMN(input!U$2),0)</f>
        <v>0</v>
      </c>
      <c r="N59" s="49">
        <f>VLOOKUP($A59,input!$A:$BH,COLUMN(input!Y$2),0)</f>
        <v>0.99815205778813365</v>
      </c>
      <c r="O59" s="53">
        <f>VLOOKUP($A59,input!$A:$BH,COLUMN(input!AC$2),0)</f>
        <v>0</v>
      </c>
      <c r="P59" s="53">
        <f>VLOOKUP($A59,input!$A:$BH,COLUMN(input!AG$2),0)</f>
        <v>0</v>
      </c>
      <c r="Q59" s="62">
        <f>VLOOKUP($A59,input!$A:$BH,COLUMN(input!AK$2),0)</f>
        <v>0</v>
      </c>
      <c r="R59" s="53">
        <f>VLOOKUP($A59,input!$A:$BH,COLUMN(input!AO$2),0)</f>
        <v>0</v>
      </c>
      <c r="S59" s="49">
        <f>VLOOKUP($A59,input!$A:$BH,COLUMN(input!AS$2),0)</f>
        <v>4.377363922093096</v>
      </c>
      <c r="T59" s="53">
        <f>VLOOKUP($A59,input!$A:$BH,COLUMN(input!AW$2),0)</f>
        <v>0</v>
      </c>
      <c r="U59" s="53">
        <f>VLOOKUP($A59,input!$A:$BH,COLUMN(input!BA$2),0)</f>
        <v>0</v>
      </c>
      <c r="V59" s="62">
        <f>VLOOKUP($A59,input!$A:$BH,COLUMN(input!BE$2),0)</f>
        <v>0</v>
      </c>
      <c r="W59" s="53">
        <f t="shared" si="4"/>
        <v>0</v>
      </c>
      <c r="X59" s="49">
        <f t="shared" si="5"/>
        <v>5.3755159798812295</v>
      </c>
      <c r="Y59" s="53">
        <f t="shared" si="6"/>
        <v>0</v>
      </c>
      <c r="Z59" s="53">
        <f t="shared" si="7"/>
        <v>0</v>
      </c>
      <c r="AA59" s="62">
        <f t="shared" si="8"/>
        <v>0</v>
      </c>
    </row>
    <row r="60" spans="1:27" x14ac:dyDescent="0.3">
      <c r="A60" s="27" t="s">
        <v>125</v>
      </c>
      <c r="B60" s="27" t="s">
        <v>866</v>
      </c>
      <c r="C60" s="27" t="s">
        <v>806</v>
      </c>
      <c r="D60" s="27">
        <v>0</v>
      </c>
      <c r="E60" s="27" t="s">
        <v>124</v>
      </c>
      <c r="F60" s="81">
        <f>IF(D60=0,VLOOKUP(C60,'KI Local Authority Dropdown'!$H$21:$I$31,2,0),IF(C60="GLA",0.37,VLOOKUP(A60,input!$A:$B,COLUMN(input!B$2),0)))</f>
        <v>0.4</v>
      </c>
      <c r="G60" s="53">
        <f t="shared" si="3"/>
        <v>4.0002705607522273</v>
      </c>
      <c r="H60" s="49">
        <f>VLOOKUP($A60,input!$A:$BH,COLUMN(input!D$2),0)</f>
        <v>0.88565528475414312</v>
      </c>
      <c r="I60" s="49">
        <f>VLOOKUP($A60,input!$A:$BH,COLUMN(input!H$2),0)</f>
        <v>3.1146152759980841</v>
      </c>
      <c r="J60" s="49">
        <f>VLOOKUP($A60,input!$A:$BH,COLUMN(input!L$2),0)</f>
        <v>-11.720641514006655</v>
      </c>
      <c r="K60" s="49">
        <f>I60*'KI Local Authority Dropdown'!$I$6</f>
        <v>2.881019130298228</v>
      </c>
      <c r="L60" s="31">
        <v>0.5</v>
      </c>
      <c r="M60" s="53">
        <f>VLOOKUP($A60,input!$A:$BH,COLUMN(input!U$2),0)</f>
        <v>0</v>
      </c>
      <c r="N60" s="49">
        <f>VLOOKUP($A60,input!$A:$BH,COLUMN(input!Y$2),0)</f>
        <v>0.88565528475414312</v>
      </c>
      <c r="O60" s="53">
        <f>VLOOKUP($A60,input!$A:$BH,COLUMN(input!AC$2),0)</f>
        <v>0</v>
      </c>
      <c r="P60" s="53">
        <f>VLOOKUP($A60,input!$A:$BH,COLUMN(input!AG$2),0)</f>
        <v>0</v>
      </c>
      <c r="Q60" s="62">
        <f>VLOOKUP($A60,input!$A:$BH,COLUMN(input!AK$2),0)</f>
        <v>0</v>
      </c>
      <c r="R60" s="53">
        <f>VLOOKUP($A60,input!$A:$BH,COLUMN(input!AO$2),0)</f>
        <v>0</v>
      </c>
      <c r="S60" s="49">
        <f>VLOOKUP($A60,input!$A:$BH,COLUMN(input!AS$2),0)</f>
        <v>3.1146152759980841</v>
      </c>
      <c r="T60" s="53">
        <f>VLOOKUP($A60,input!$A:$BH,COLUMN(input!AW$2),0)</f>
        <v>0</v>
      </c>
      <c r="U60" s="53">
        <f>VLOOKUP($A60,input!$A:$BH,COLUMN(input!BA$2),0)</f>
        <v>0</v>
      </c>
      <c r="V60" s="62">
        <f>VLOOKUP($A60,input!$A:$BH,COLUMN(input!BE$2),0)</f>
        <v>0</v>
      </c>
      <c r="W60" s="53">
        <f t="shared" si="4"/>
        <v>0</v>
      </c>
      <c r="X60" s="49">
        <f t="shared" si="5"/>
        <v>4.0002705607522273</v>
      </c>
      <c r="Y60" s="53">
        <f t="shared" si="6"/>
        <v>0</v>
      </c>
      <c r="Z60" s="53">
        <f t="shared" si="7"/>
        <v>0</v>
      </c>
      <c r="AA60" s="62">
        <f t="shared" si="8"/>
        <v>0</v>
      </c>
    </row>
    <row r="61" spans="1:27" x14ac:dyDescent="0.3">
      <c r="A61" s="27" t="s">
        <v>127</v>
      </c>
      <c r="B61" s="27" t="s">
        <v>867</v>
      </c>
      <c r="C61" s="27" t="s">
        <v>806</v>
      </c>
      <c r="D61" s="27">
        <v>0</v>
      </c>
      <c r="E61" s="27" t="s">
        <v>126</v>
      </c>
      <c r="F61" s="81">
        <f>IF(D61=0,VLOOKUP(C61,'KI Local Authority Dropdown'!$H$21:$I$31,2,0),IF(C61="GLA",0.37,VLOOKUP(A61,input!$A:$B,COLUMN(input!B$2),0)))</f>
        <v>0.4</v>
      </c>
      <c r="G61" s="53">
        <f t="shared" si="3"/>
        <v>2.4004377872555205</v>
      </c>
      <c r="H61" s="49">
        <f>VLOOKUP($A61,input!$A:$BH,COLUMN(input!D$2),0)</f>
        <v>0.28687499635657671</v>
      </c>
      <c r="I61" s="49">
        <f>VLOOKUP($A61,input!$A:$BH,COLUMN(input!H$2),0)</f>
        <v>2.1135627908989436</v>
      </c>
      <c r="J61" s="49">
        <f>VLOOKUP($A61,input!$A:$BH,COLUMN(input!L$2),0)</f>
        <v>-3.5575459968642358</v>
      </c>
      <c r="K61" s="49">
        <f>I61*'KI Local Authority Dropdown'!$I$6</f>
        <v>1.9550455815815229</v>
      </c>
      <c r="L61" s="31">
        <v>0.5</v>
      </c>
      <c r="M61" s="53">
        <f>VLOOKUP($A61,input!$A:$BH,COLUMN(input!U$2),0)</f>
        <v>0</v>
      </c>
      <c r="N61" s="49">
        <f>VLOOKUP($A61,input!$A:$BH,COLUMN(input!Y$2),0)</f>
        <v>0.28687499635657671</v>
      </c>
      <c r="O61" s="53">
        <f>VLOOKUP($A61,input!$A:$BH,COLUMN(input!AC$2),0)</f>
        <v>0</v>
      </c>
      <c r="P61" s="53">
        <f>VLOOKUP($A61,input!$A:$BH,COLUMN(input!AG$2),0)</f>
        <v>0</v>
      </c>
      <c r="Q61" s="62">
        <f>VLOOKUP($A61,input!$A:$BH,COLUMN(input!AK$2),0)</f>
        <v>0</v>
      </c>
      <c r="R61" s="53">
        <f>VLOOKUP($A61,input!$A:$BH,COLUMN(input!AO$2),0)</f>
        <v>0</v>
      </c>
      <c r="S61" s="49">
        <f>VLOOKUP($A61,input!$A:$BH,COLUMN(input!AS$2),0)</f>
        <v>2.1135627908989436</v>
      </c>
      <c r="T61" s="53">
        <f>VLOOKUP($A61,input!$A:$BH,COLUMN(input!AW$2),0)</f>
        <v>0</v>
      </c>
      <c r="U61" s="53">
        <f>VLOOKUP($A61,input!$A:$BH,COLUMN(input!BA$2),0)</f>
        <v>0</v>
      </c>
      <c r="V61" s="62">
        <f>VLOOKUP($A61,input!$A:$BH,COLUMN(input!BE$2),0)</f>
        <v>0</v>
      </c>
      <c r="W61" s="53">
        <f t="shared" si="4"/>
        <v>0</v>
      </c>
      <c r="X61" s="49">
        <f t="shared" si="5"/>
        <v>2.4004377872555205</v>
      </c>
      <c r="Y61" s="53">
        <f t="shared" si="6"/>
        <v>0</v>
      </c>
      <c r="Z61" s="53">
        <f t="shared" si="7"/>
        <v>0</v>
      </c>
      <c r="AA61" s="62">
        <f t="shared" si="8"/>
        <v>0</v>
      </c>
    </row>
    <row r="62" spans="1:27" x14ac:dyDescent="0.3">
      <c r="A62" s="27" t="s">
        <v>129</v>
      </c>
      <c r="B62" s="27" t="s">
        <v>868</v>
      </c>
      <c r="C62" s="27" t="s">
        <v>1250</v>
      </c>
      <c r="D62" s="27">
        <v>0</v>
      </c>
      <c r="E62" s="27" t="s">
        <v>128</v>
      </c>
      <c r="F62" s="81">
        <f>IF(D62=0,VLOOKUP(C62,'KI Local Authority Dropdown'!$H$21:$I$31,2,0),IF(C62="GLA",0.37,VLOOKUP(A62,input!$A:$B,COLUMN(input!B$2),0)))</f>
        <v>0.49</v>
      </c>
      <c r="G62" s="53">
        <f t="shared" si="3"/>
        <v>40.64451754439483</v>
      </c>
      <c r="H62" s="49">
        <f>VLOOKUP($A62,input!$A:$BH,COLUMN(input!D$2),0)</f>
        <v>10.599114186844361</v>
      </c>
      <c r="I62" s="49">
        <f>VLOOKUP($A62,input!$A:$BH,COLUMN(input!H$2),0)</f>
        <v>30.045403357550466</v>
      </c>
      <c r="J62" s="49">
        <f>VLOOKUP($A62,input!$A:$BH,COLUMN(input!L$2),0)</f>
        <v>-6.6554315071223851</v>
      </c>
      <c r="K62" s="49">
        <f>I62*'KI Local Authority Dropdown'!$I$6</f>
        <v>27.791998105734184</v>
      </c>
      <c r="L62" s="31">
        <v>0.1813427822966549</v>
      </c>
      <c r="M62" s="53">
        <f>VLOOKUP($A62,input!$A:$BH,COLUMN(input!U$2),0)</f>
        <v>10.712331663043694</v>
      </c>
      <c r="N62" s="49">
        <f>VLOOKUP($A62,input!$A:$BH,COLUMN(input!Y$2),0)</f>
        <v>-0.11321747619933263</v>
      </c>
      <c r="O62" s="53">
        <f>VLOOKUP($A62,input!$A:$BH,COLUMN(input!AC$2),0)</f>
        <v>0</v>
      </c>
      <c r="P62" s="53">
        <f>VLOOKUP($A62,input!$A:$BH,COLUMN(input!AG$2),0)</f>
        <v>0</v>
      </c>
      <c r="Q62" s="62">
        <f>VLOOKUP($A62,input!$A:$BH,COLUMN(input!AK$2),0)</f>
        <v>0</v>
      </c>
      <c r="R62" s="53">
        <f>VLOOKUP($A62,input!$A:$BH,COLUMN(input!AO$2),0)</f>
        <v>23.938484038143191</v>
      </c>
      <c r="S62" s="49">
        <f>VLOOKUP($A62,input!$A:$BH,COLUMN(input!AS$2),0)</f>
        <v>6.1069193194072753</v>
      </c>
      <c r="T62" s="53">
        <f>VLOOKUP($A62,input!$A:$BH,COLUMN(input!AW$2),0)</f>
        <v>0</v>
      </c>
      <c r="U62" s="53">
        <f>VLOOKUP($A62,input!$A:$BH,COLUMN(input!BA$2),0)</f>
        <v>0</v>
      </c>
      <c r="V62" s="62">
        <f>VLOOKUP($A62,input!$A:$BH,COLUMN(input!BE$2),0)</f>
        <v>0</v>
      </c>
      <c r="W62" s="53">
        <f t="shared" si="4"/>
        <v>34.650815701186886</v>
      </c>
      <c r="X62" s="49">
        <f t="shared" si="5"/>
        <v>5.9937018432079423</v>
      </c>
      <c r="Y62" s="53">
        <f t="shared" si="6"/>
        <v>0</v>
      </c>
      <c r="Z62" s="53">
        <f t="shared" si="7"/>
        <v>0</v>
      </c>
      <c r="AA62" s="62">
        <f t="shared" si="8"/>
        <v>0</v>
      </c>
    </row>
    <row r="63" spans="1:27" x14ac:dyDescent="0.3">
      <c r="A63" s="27" t="s">
        <v>131</v>
      </c>
      <c r="B63" s="27" t="s">
        <v>869</v>
      </c>
      <c r="C63" s="27" t="s">
        <v>806</v>
      </c>
      <c r="D63" s="27">
        <v>0</v>
      </c>
      <c r="E63" s="27" t="s">
        <v>130</v>
      </c>
      <c r="F63" s="81">
        <f>IF(D63=0,VLOOKUP(C63,'KI Local Authority Dropdown'!$H$21:$I$31,2,0),IF(C63="GLA",0.37,VLOOKUP(A63,input!$A:$B,COLUMN(input!B$2),0)))</f>
        <v>0.4</v>
      </c>
      <c r="G63" s="53">
        <f t="shared" si="3"/>
        <v>5.2735374522819596</v>
      </c>
      <c r="H63" s="49">
        <f>VLOOKUP($A63,input!$A:$BH,COLUMN(input!D$2),0)</f>
        <v>1.2646660833538956</v>
      </c>
      <c r="I63" s="49">
        <f>VLOOKUP($A63,input!$A:$BH,COLUMN(input!H$2),0)</f>
        <v>4.0088713689280642</v>
      </c>
      <c r="J63" s="49">
        <f>VLOOKUP($A63,input!$A:$BH,COLUMN(input!L$2),0)</f>
        <v>-14.614949526336703</v>
      </c>
      <c r="K63" s="49">
        <f>I63*'KI Local Authority Dropdown'!$I$6</f>
        <v>3.7082060162584596</v>
      </c>
      <c r="L63" s="31">
        <v>0.5</v>
      </c>
      <c r="M63" s="53">
        <f>VLOOKUP($A63,input!$A:$BH,COLUMN(input!U$2),0)</f>
        <v>0</v>
      </c>
      <c r="N63" s="49">
        <f>VLOOKUP($A63,input!$A:$BH,COLUMN(input!Y$2),0)</f>
        <v>1.2646660833538956</v>
      </c>
      <c r="O63" s="53">
        <f>VLOOKUP($A63,input!$A:$BH,COLUMN(input!AC$2),0)</f>
        <v>0</v>
      </c>
      <c r="P63" s="53">
        <f>VLOOKUP($A63,input!$A:$BH,COLUMN(input!AG$2),0)</f>
        <v>0</v>
      </c>
      <c r="Q63" s="62">
        <f>VLOOKUP($A63,input!$A:$BH,COLUMN(input!AK$2),0)</f>
        <v>0</v>
      </c>
      <c r="R63" s="53">
        <f>VLOOKUP($A63,input!$A:$BH,COLUMN(input!AO$2),0)</f>
        <v>0</v>
      </c>
      <c r="S63" s="49">
        <f>VLOOKUP($A63,input!$A:$BH,COLUMN(input!AS$2),0)</f>
        <v>4.0088713689280642</v>
      </c>
      <c r="T63" s="53">
        <f>VLOOKUP($A63,input!$A:$BH,COLUMN(input!AW$2),0)</f>
        <v>0</v>
      </c>
      <c r="U63" s="53">
        <f>VLOOKUP($A63,input!$A:$BH,COLUMN(input!BA$2),0)</f>
        <v>0</v>
      </c>
      <c r="V63" s="62">
        <f>VLOOKUP($A63,input!$A:$BH,COLUMN(input!BE$2),0)</f>
        <v>0</v>
      </c>
      <c r="W63" s="53">
        <f t="shared" si="4"/>
        <v>0</v>
      </c>
      <c r="X63" s="49">
        <f t="shared" si="5"/>
        <v>5.2735374522819596</v>
      </c>
      <c r="Y63" s="53">
        <f t="shared" si="6"/>
        <v>0</v>
      </c>
      <c r="Z63" s="53">
        <f t="shared" si="7"/>
        <v>0</v>
      </c>
      <c r="AA63" s="62">
        <f t="shared" si="8"/>
        <v>0</v>
      </c>
    </row>
    <row r="64" spans="1:27" x14ac:dyDescent="0.3">
      <c r="A64" s="27" t="s">
        <v>133</v>
      </c>
      <c r="B64" s="27" t="s">
        <v>870</v>
      </c>
      <c r="C64" s="27" t="s">
        <v>806</v>
      </c>
      <c r="D64" s="27">
        <v>0</v>
      </c>
      <c r="E64" s="27" t="s">
        <v>132</v>
      </c>
      <c r="F64" s="81">
        <f>IF(D64=0,VLOOKUP(C64,'KI Local Authority Dropdown'!$H$21:$I$31,2,0),IF(C64="GLA",0.37,VLOOKUP(A64,input!$A:$B,COLUMN(input!B$2),0)))</f>
        <v>0.4</v>
      </c>
      <c r="G64" s="53">
        <f t="shared" si="3"/>
        <v>3.4324953607833426</v>
      </c>
      <c r="H64" s="49">
        <f>VLOOKUP($A64,input!$A:$BH,COLUMN(input!D$2),0)</f>
        <v>0.24974782116599753</v>
      </c>
      <c r="I64" s="49">
        <f>VLOOKUP($A64,input!$A:$BH,COLUMN(input!H$2),0)</f>
        <v>3.182747539617345</v>
      </c>
      <c r="J64" s="49">
        <f>VLOOKUP($A64,input!$A:$BH,COLUMN(input!L$2),0)</f>
        <v>-25.670397525621247</v>
      </c>
      <c r="K64" s="49">
        <f>I64*'KI Local Authority Dropdown'!$I$6</f>
        <v>2.9440414741460441</v>
      </c>
      <c r="L64" s="31">
        <v>0.5</v>
      </c>
      <c r="M64" s="53">
        <f>VLOOKUP($A64,input!$A:$BH,COLUMN(input!U$2),0)</f>
        <v>0</v>
      </c>
      <c r="N64" s="49">
        <f>VLOOKUP($A64,input!$A:$BH,COLUMN(input!Y$2),0)</f>
        <v>0.24974782116599753</v>
      </c>
      <c r="O64" s="53">
        <f>VLOOKUP($A64,input!$A:$BH,COLUMN(input!AC$2),0)</f>
        <v>0</v>
      </c>
      <c r="P64" s="53">
        <f>VLOOKUP($A64,input!$A:$BH,COLUMN(input!AG$2),0)</f>
        <v>0</v>
      </c>
      <c r="Q64" s="62">
        <f>VLOOKUP($A64,input!$A:$BH,COLUMN(input!AK$2),0)</f>
        <v>0</v>
      </c>
      <c r="R64" s="53">
        <f>VLOOKUP($A64,input!$A:$BH,COLUMN(input!AO$2),0)</f>
        <v>0</v>
      </c>
      <c r="S64" s="49">
        <f>VLOOKUP($A64,input!$A:$BH,COLUMN(input!AS$2),0)</f>
        <v>3.182747539617345</v>
      </c>
      <c r="T64" s="53">
        <f>VLOOKUP($A64,input!$A:$BH,COLUMN(input!AW$2),0)</f>
        <v>0</v>
      </c>
      <c r="U64" s="53">
        <f>VLOOKUP($A64,input!$A:$BH,COLUMN(input!BA$2),0)</f>
        <v>0</v>
      </c>
      <c r="V64" s="62">
        <f>VLOOKUP($A64,input!$A:$BH,COLUMN(input!BE$2),0)</f>
        <v>0</v>
      </c>
      <c r="W64" s="53">
        <f t="shared" si="4"/>
        <v>0</v>
      </c>
      <c r="X64" s="49">
        <f t="shared" si="5"/>
        <v>3.4324953607833426</v>
      </c>
      <c r="Y64" s="53">
        <f t="shared" si="6"/>
        <v>0</v>
      </c>
      <c r="Z64" s="53">
        <f t="shared" si="7"/>
        <v>0</v>
      </c>
      <c r="AA64" s="62">
        <f t="shared" si="8"/>
        <v>0</v>
      </c>
    </row>
    <row r="65" spans="1:27" x14ac:dyDescent="0.3">
      <c r="A65" s="27" t="s">
        <v>135</v>
      </c>
      <c r="B65" s="27" t="s">
        <v>871</v>
      </c>
      <c r="C65" s="27" t="s">
        <v>806</v>
      </c>
      <c r="D65" s="27">
        <v>0</v>
      </c>
      <c r="E65" s="27" t="s">
        <v>134</v>
      </c>
      <c r="F65" s="81">
        <f>IF(D65=0,VLOOKUP(C65,'KI Local Authority Dropdown'!$H$21:$I$31,2,0),IF(C65="GLA",0.37,VLOOKUP(A65,input!$A:$B,COLUMN(input!B$2),0)))</f>
        <v>0.4</v>
      </c>
      <c r="G65" s="53">
        <f t="shared" si="3"/>
        <v>3.1975591372490739</v>
      </c>
      <c r="H65" s="49">
        <f>VLOOKUP($A65,input!$A:$BH,COLUMN(input!D$2),0)</f>
        <v>0.54402684016853475</v>
      </c>
      <c r="I65" s="49">
        <f>VLOOKUP($A65,input!$A:$BH,COLUMN(input!H$2),0)</f>
        <v>2.6535322970805391</v>
      </c>
      <c r="J65" s="49">
        <f>VLOOKUP($A65,input!$A:$BH,COLUMN(input!L$2),0)</f>
        <v>-17.818354954534964</v>
      </c>
      <c r="K65" s="49">
        <f>I65*'KI Local Authority Dropdown'!$I$6</f>
        <v>2.4545173747994986</v>
      </c>
      <c r="L65" s="31">
        <v>0.5</v>
      </c>
      <c r="M65" s="53">
        <f>VLOOKUP($A65,input!$A:$BH,COLUMN(input!U$2),0)</f>
        <v>0</v>
      </c>
      <c r="N65" s="49">
        <f>VLOOKUP($A65,input!$A:$BH,COLUMN(input!Y$2),0)</f>
        <v>0.54402684016853475</v>
      </c>
      <c r="O65" s="53">
        <f>VLOOKUP($A65,input!$A:$BH,COLUMN(input!AC$2),0)</f>
        <v>0</v>
      </c>
      <c r="P65" s="53">
        <f>VLOOKUP($A65,input!$A:$BH,COLUMN(input!AG$2),0)</f>
        <v>0</v>
      </c>
      <c r="Q65" s="62">
        <f>VLOOKUP($A65,input!$A:$BH,COLUMN(input!AK$2),0)</f>
        <v>0</v>
      </c>
      <c r="R65" s="53">
        <f>VLOOKUP($A65,input!$A:$BH,COLUMN(input!AO$2),0)</f>
        <v>0</v>
      </c>
      <c r="S65" s="49">
        <f>VLOOKUP($A65,input!$A:$BH,COLUMN(input!AS$2),0)</f>
        <v>2.6535322970805391</v>
      </c>
      <c r="T65" s="53">
        <f>VLOOKUP($A65,input!$A:$BH,COLUMN(input!AW$2),0)</f>
        <v>0</v>
      </c>
      <c r="U65" s="53">
        <f>VLOOKUP($A65,input!$A:$BH,COLUMN(input!BA$2),0)</f>
        <v>0</v>
      </c>
      <c r="V65" s="62">
        <f>VLOOKUP($A65,input!$A:$BH,COLUMN(input!BE$2),0)</f>
        <v>0</v>
      </c>
      <c r="W65" s="53">
        <f t="shared" si="4"/>
        <v>0</v>
      </c>
      <c r="X65" s="49">
        <f t="shared" si="5"/>
        <v>3.1975591372490739</v>
      </c>
      <c r="Y65" s="53">
        <f t="shared" si="6"/>
        <v>0</v>
      </c>
      <c r="Z65" s="53">
        <f t="shared" si="7"/>
        <v>0</v>
      </c>
      <c r="AA65" s="62">
        <f t="shared" si="8"/>
        <v>0</v>
      </c>
    </row>
    <row r="66" spans="1:27" x14ac:dyDescent="0.3">
      <c r="A66" s="27" t="s">
        <v>137</v>
      </c>
      <c r="B66" s="27" t="s">
        <v>872</v>
      </c>
      <c r="C66" s="27" t="s">
        <v>806</v>
      </c>
      <c r="D66" s="27">
        <v>0</v>
      </c>
      <c r="E66" s="27" t="s">
        <v>136</v>
      </c>
      <c r="F66" s="81">
        <f>IF(D66=0,VLOOKUP(C66,'KI Local Authority Dropdown'!$H$21:$I$31,2,0),IF(C66="GLA",0.37,VLOOKUP(A66,input!$A:$B,COLUMN(input!B$2),0)))</f>
        <v>0.4</v>
      </c>
      <c r="G66" s="53">
        <f t="shared" si="3"/>
        <v>4.6717250620837527</v>
      </c>
      <c r="H66" s="49">
        <f>VLOOKUP($A66,input!$A:$BH,COLUMN(input!D$2),0)</f>
        <v>1.1054333767229989</v>
      </c>
      <c r="I66" s="49">
        <f>VLOOKUP($A66,input!$A:$BH,COLUMN(input!H$2),0)</f>
        <v>3.5662916853607536</v>
      </c>
      <c r="J66" s="49">
        <f>VLOOKUP($A66,input!$A:$BH,COLUMN(input!L$2),0)</f>
        <v>-27.093098122007998</v>
      </c>
      <c r="K66" s="49">
        <f>I66*'KI Local Authority Dropdown'!$I$6</f>
        <v>3.2988198089586973</v>
      </c>
      <c r="L66" s="31">
        <v>0.5</v>
      </c>
      <c r="M66" s="53">
        <f>VLOOKUP($A66,input!$A:$BH,COLUMN(input!U$2),0)</f>
        <v>0</v>
      </c>
      <c r="N66" s="49">
        <f>VLOOKUP($A66,input!$A:$BH,COLUMN(input!Y$2),0)</f>
        <v>1.1054333767229989</v>
      </c>
      <c r="O66" s="53">
        <f>VLOOKUP($A66,input!$A:$BH,COLUMN(input!AC$2),0)</f>
        <v>0</v>
      </c>
      <c r="P66" s="53">
        <f>VLOOKUP($A66,input!$A:$BH,COLUMN(input!AG$2),0)</f>
        <v>0</v>
      </c>
      <c r="Q66" s="62">
        <f>VLOOKUP($A66,input!$A:$BH,COLUMN(input!AK$2),0)</f>
        <v>0</v>
      </c>
      <c r="R66" s="53">
        <f>VLOOKUP($A66,input!$A:$BH,COLUMN(input!AO$2),0)</f>
        <v>0</v>
      </c>
      <c r="S66" s="49">
        <f>VLOOKUP($A66,input!$A:$BH,COLUMN(input!AS$2),0)</f>
        <v>3.5662916853607536</v>
      </c>
      <c r="T66" s="53">
        <f>VLOOKUP($A66,input!$A:$BH,COLUMN(input!AW$2),0)</f>
        <v>0</v>
      </c>
      <c r="U66" s="53">
        <f>VLOOKUP($A66,input!$A:$BH,COLUMN(input!BA$2),0)</f>
        <v>0</v>
      </c>
      <c r="V66" s="62">
        <f>VLOOKUP($A66,input!$A:$BH,COLUMN(input!BE$2),0)</f>
        <v>0</v>
      </c>
      <c r="W66" s="53">
        <f t="shared" si="4"/>
        <v>0</v>
      </c>
      <c r="X66" s="49">
        <f t="shared" si="5"/>
        <v>4.6717250620837527</v>
      </c>
      <c r="Y66" s="53">
        <f t="shared" si="6"/>
        <v>0</v>
      </c>
      <c r="Z66" s="53">
        <f t="shared" si="7"/>
        <v>0</v>
      </c>
      <c r="AA66" s="62">
        <f t="shared" si="8"/>
        <v>0</v>
      </c>
    </row>
    <row r="67" spans="1:27" x14ac:dyDescent="0.3">
      <c r="A67" s="27" t="s">
        <v>140</v>
      </c>
      <c r="B67" s="27" t="s">
        <v>873</v>
      </c>
      <c r="C67" s="27" t="s">
        <v>1250</v>
      </c>
      <c r="D67" s="27">
        <v>0</v>
      </c>
      <c r="E67" s="27" t="s">
        <v>139</v>
      </c>
      <c r="F67" s="81">
        <f>IF(D67=0,VLOOKUP(C67,'KI Local Authority Dropdown'!$H$21:$I$31,2,0),IF(C67="GLA",0.37,VLOOKUP(A67,input!$A:$B,COLUMN(input!B$2),0)))</f>
        <v>0.49</v>
      </c>
      <c r="G67" s="53">
        <f t="shared" si="3"/>
        <v>53.138654796207362</v>
      </c>
      <c r="H67" s="49">
        <f>VLOOKUP($A67,input!$A:$BH,COLUMN(input!D$2),0)</f>
        <v>13.415285303969153</v>
      </c>
      <c r="I67" s="49">
        <f>VLOOKUP($A67,input!$A:$BH,COLUMN(input!H$2),0)</f>
        <v>39.723369492238206</v>
      </c>
      <c r="J67" s="49">
        <f>VLOOKUP($A67,input!$A:$BH,COLUMN(input!L$2),0)</f>
        <v>-23.41446854308516</v>
      </c>
      <c r="K67" s="49">
        <f>I67*'KI Local Authority Dropdown'!$I$6</f>
        <v>36.74411678032034</v>
      </c>
      <c r="L67" s="31">
        <v>0.37084685303936404</v>
      </c>
      <c r="M67" s="53">
        <f>VLOOKUP($A67,input!$A:$BH,COLUMN(input!U$2),0)</f>
        <v>13.492407292133212</v>
      </c>
      <c r="N67" s="49">
        <f>VLOOKUP($A67,input!$A:$BH,COLUMN(input!Y$2),0)</f>
        <v>-7.7121988164059824E-2</v>
      </c>
      <c r="O67" s="53">
        <f>VLOOKUP($A67,input!$A:$BH,COLUMN(input!AC$2),0)</f>
        <v>0</v>
      </c>
      <c r="P67" s="53">
        <f>VLOOKUP($A67,input!$A:$BH,COLUMN(input!AG$2),0)</f>
        <v>0</v>
      </c>
      <c r="Q67" s="62">
        <f>VLOOKUP($A67,input!$A:$BH,COLUMN(input!AK$2),0)</f>
        <v>0</v>
      </c>
      <c r="R67" s="53">
        <f>VLOOKUP($A67,input!$A:$BH,COLUMN(input!AO$2),0)</f>
        <v>32.371645013019247</v>
      </c>
      <c r="S67" s="49">
        <f>VLOOKUP($A67,input!$A:$BH,COLUMN(input!AS$2),0)</f>
        <v>7.3517244792189604</v>
      </c>
      <c r="T67" s="53">
        <f>VLOOKUP($A67,input!$A:$BH,COLUMN(input!AW$2),0)</f>
        <v>0</v>
      </c>
      <c r="U67" s="53">
        <f>VLOOKUP($A67,input!$A:$BH,COLUMN(input!BA$2),0)</f>
        <v>0</v>
      </c>
      <c r="V67" s="62">
        <f>VLOOKUP($A67,input!$A:$BH,COLUMN(input!BE$2),0)</f>
        <v>0</v>
      </c>
      <c r="W67" s="53">
        <f t="shared" si="4"/>
        <v>45.864052305152455</v>
      </c>
      <c r="X67" s="49">
        <f t="shared" si="5"/>
        <v>7.2746024910549005</v>
      </c>
      <c r="Y67" s="53">
        <f t="shared" si="6"/>
        <v>0</v>
      </c>
      <c r="Z67" s="53">
        <f t="shared" si="7"/>
        <v>0</v>
      </c>
      <c r="AA67" s="62">
        <f t="shared" si="8"/>
        <v>0</v>
      </c>
    </row>
    <row r="68" spans="1:27" x14ac:dyDescent="0.3">
      <c r="A68" s="27" t="s">
        <v>142</v>
      </c>
      <c r="B68" s="27" t="s">
        <v>874</v>
      </c>
      <c r="C68" s="27" t="s">
        <v>1248</v>
      </c>
      <c r="D68" s="27">
        <v>0</v>
      </c>
      <c r="E68" s="27" t="s">
        <v>875</v>
      </c>
      <c r="F68" s="81">
        <f>IF(D68=0,VLOOKUP(C68,'KI Local Authority Dropdown'!$H$21:$I$31,2,0),IF(C68="GLA",0.37,VLOOKUP(A68,input!$A:$B,COLUMN(input!B$2),0)))</f>
        <v>0.01</v>
      </c>
      <c r="G68" s="53">
        <f t="shared" si="3"/>
        <v>14.339190615721638</v>
      </c>
      <c r="H68" s="49">
        <f>VLOOKUP($A68,input!$A:$BH,COLUMN(input!D$2),0)</f>
        <v>5.4962867515011427</v>
      </c>
      <c r="I68" s="49">
        <f>VLOOKUP($A68,input!$A:$BH,COLUMN(input!H$2),0)</f>
        <v>8.842903864220494</v>
      </c>
      <c r="J68" s="49">
        <f>VLOOKUP($A68,input!$A:$BH,COLUMN(input!L$2),0)</f>
        <v>4.8186669697696818</v>
      </c>
      <c r="K68" s="49">
        <f>I68*'KI Local Authority Dropdown'!$I$6</f>
        <v>8.179686074403957</v>
      </c>
      <c r="L68" s="31">
        <v>0</v>
      </c>
      <c r="M68" s="53">
        <f>VLOOKUP($A68,input!$A:$BH,COLUMN(input!U$2),0)</f>
        <v>0</v>
      </c>
      <c r="N68" s="49">
        <f>VLOOKUP($A68,input!$A:$BH,COLUMN(input!Y$2),0)</f>
        <v>0</v>
      </c>
      <c r="O68" s="53">
        <f>VLOOKUP($A68,input!$A:$BH,COLUMN(input!AC$2),0)</f>
        <v>5.4962867515011427</v>
      </c>
      <c r="P68" s="53">
        <f>VLOOKUP($A68,input!$A:$BH,COLUMN(input!AG$2),0)</f>
        <v>0</v>
      </c>
      <c r="Q68" s="62">
        <f>VLOOKUP($A68,input!$A:$BH,COLUMN(input!AK$2),0)</f>
        <v>0</v>
      </c>
      <c r="R68" s="53">
        <f>VLOOKUP($A68,input!$A:$BH,COLUMN(input!AO$2),0)</f>
        <v>0</v>
      </c>
      <c r="S68" s="49">
        <f>VLOOKUP($A68,input!$A:$BH,COLUMN(input!AS$2),0)</f>
        <v>0</v>
      </c>
      <c r="T68" s="53">
        <f>VLOOKUP($A68,input!$A:$BH,COLUMN(input!AW$2),0)</f>
        <v>8.842903864220494</v>
      </c>
      <c r="U68" s="53">
        <f>VLOOKUP($A68,input!$A:$BH,COLUMN(input!BA$2),0)</f>
        <v>0</v>
      </c>
      <c r="V68" s="62">
        <f>VLOOKUP($A68,input!$A:$BH,COLUMN(input!BE$2),0)</f>
        <v>0</v>
      </c>
      <c r="W68" s="53">
        <f t="shared" si="4"/>
        <v>0</v>
      </c>
      <c r="X68" s="49">
        <f t="shared" si="5"/>
        <v>0</v>
      </c>
      <c r="Y68" s="53">
        <f t="shared" si="6"/>
        <v>14.339190615721638</v>
      </c>
      <c r="Z68" s="53">
        <f t="shared" si="7"/>
        <v>0</v>
      </c>
      <c r="AA68" s="62">
        <f t="shared" si="8"/>
        <v>0</v>
      </c>
    </row>
    <row r="69" spans="1:27" x14ac:dyDescent="0.3">
      <c r="A69" s="27" t="s">
        <v>144</v>
      </c>
      <c r="B69" s="27" t="s">
        <v>876</v>
      </c>
      <c r="C69" s="27" t="s">
        <v>1250</v>
      </c>
      <c r="D69" s="27">
        <v>0</v>
      </c>
      <c r="E69" s="27" t="s">
        <v>143</v>
      </c>
      <c r="F69" s="81">
        <f>IF(D69=0,VLOOKUP(C69,'KI Local Authority Dropdown'!$H$21:$I$31,2,0),IF(C69="GLA",0.37,VLOOKUP(A69,input!$A:$B,COLUMN(input!B$2),0)))</f>
        <v>0.49</v>
      </c>
      <c r="G69" s="53">
        <f t="shared" si="3"/>
        <v>68.686543202642241</v>
      </c>
      <c r="H69" s="49">
        <f>VLOOKUP($A69,input!$A:$BH,COLUMN(input!D$2),0)</f>
        <v>19.235682157870539</v>
      </c>
      <c r="I69" s="49">
        <f>VLOOKUP($A69,input!$A:$BH,COLUMN(input!H$2),0)</f>
        <v>49.450861044771706</v>
      </c>
      <c r="J69" s="49">
        <f>VLOOKUP($A69,input!$A:$BH,COLUMN(input!L$2),0)</f>
        <v>-17.359069357655574</v>
      </c>
      <c r="K69" s="49">
        <f>I69*'KI Local Authority Dropdown'!$I$6</f>
        <v>45.742046466413832</v>
      </c>
      <c r="L69" s="31">
        <v>0.25982768210259288</v>
      </c>
      <c r="M69" s="53">
        <f>VLOOKUP($A69,input!$A:$BH,COLUMN(input!U$2),0)</f>
        <v>18.011485585491119</v>
      </c>
      <c r="N69" s="49">
        <f>VLOOKUP($A69,input!$A:$BH,COLUMN(input!Y$2),0)</f>
        <v>1.2241965723794177</v>
      </c>
      <c r="O69" s="53">
        <f>VLOOKUP($A69,input!$A:$BH,COLUMN(input!AC$2),0)</f>
        <v>0</v>
      </c>
      <c r="P69" s="53">
        <f>VLOOKUP($A69,input!$A:$BH,COLUMN(input!AG$2),0)</f>
        <v>0</v>
      </c>
      <c r="Q69" s="62">
        <f>VLOOKUP($A69,input!$A:$BH,COLUMN(input!AK$2),0)</f>
        <v>0</v>
      </c>
      <c r="R69" s="53">
        <f>VLOOKUP($A69,input!$A:$BH,COLUMN(input!AO$2),0)</f>
        <v>41.397546383723032</v>
      </c>
      <c r="S69" s="49">
        <f>VLOOKUP($A69,input!$A:$BH,COLUMN(input!AS$2),0)</f>
        <v>8.0533146610486703</v>
      </c>
      <c r="T69" s="53">
        <f>VLOOKUP($A69,input!$A:$BH,COLUMN(input!AW$2),0)</f>
        <v>0</v>
      </c>
      <c r="U69" s="53">
        <f>VLOOKUP($A69,input!$A:$BH,COLUMN(input!BA$2),0)</f>
        <v>0</v>
      </c>
      <c r="V69" s="62">
        <f>VLOOKUP($A69,input!$A:$BH,COLUMN(input!BE$2),0)</f>
        <v>0</v>
      </c>
      <c r="W69" s="53">
        <f t="shared" si="4"/>
        <v>59.409031969214155</v>
      </c>
      <c r="X69" s="49">
        <f t="shared" si="5"/>
        <v>9.277511233428088</v>
      </c>
      <c r="Y69" s="53">
        <f t="shared" si="6"/>
        <v>0</v>
      </c>
      <c r="Z69" s="53">
        <f t="shared" si="7"/>
        <v>0</v>
      </c>
      <c r="AA69" s="62">
        <f t="shared" si="8"/>
        <v>0</v>
      </c>
    </row>
    <row r="70" spans="1:27" x14ac:dyDescent="0.3">
      <c r="A70" s="27" t="s">
        <v>146</v>
      </c>
      <c r="B70" s="27" t="s">
        <v>877</v>
      </c>
      <c r="C70" s="27" t="s">
        <v>806</v>
      </c>
      <c r="D70" s="27">
        <v>0</v>
      </c>
      <c r="E70" s="27" t="s">
        <v>145</v>
      </c>
      <c r="F70" s="81">
        <f>IF(D70=0,VLOOKUP(C70,'KI Local Authority Dropdown'!$H$21:$I$31,2,0),IF(C70="GLA",0.37,VLOOKUP(A70,input!$A:$B,COLUMN(input!B$2),0)))</f>
        <v>0.4</v>
      </c>
      <c r="G70" s="53">
        <f t="shared" si="3"/>
        <v>4.3898870653904254</v>
      </c>
      <c r="H70" s="49">
        <f>VLOOKUP($A70,input!$A:$BH,COLUMN(input!D$2),0)</f>
        <v>1.2394651012799218</v>
      </c>
      <c r="I70" s="49">
        <f>VLOOKUP($A70,input!$A:$BH,COLUMN(input!H$2),0)</f>
        <v>3.1504219641105036</v>
      </c>
      <c r="J70" s="49">
        <f>VLOOKUP($A70,input!$A:$BH,COLUMN(input!L$2),0)</f>
        <v>-10.887543049382186</v>
      </c>
      <c r="K70" s="49">
        <f>I70*'KI Local Authority Dropdown'!$I$6</f>
        <v>2.9141403168022157</v>
      </c>
      <c r="L70" s="31">
        <v>0.5</v>
      </c>
      <c r="M70" s="53">
        <f>VLOOKUP($A70,input!$A:$BH,COLUMN(input!U$2),0)</f>
        <v>0</v>
      </c>
      <c r="N70" s="49">
        <f>VLOOKUP($A70,input!$A:$BH,COLUMN(input!Y$2),0)</f>
        <v>1.2394651012799218</v>
      </c>
      <c r="O70" s="53">
        <f>VLOOKUP($A70,input!$A:$BH,COLUMN(input!AC$2),0)</f>
        <v>0</v>
      </c>
      <c r="P70" s="53">
        <f>VLOOKUP($A70,input!$A:$BH,COLUMN(input!AG$2),0)</f>
        <v>0</v>
      </c>
      <c r="Q70" s="62">
        <f>VLOOKUP($A70,input!$A:$BH,COLUMN(input!AK$2),0)</f>
        <v>0</v>
      </c>
      <c r="R70" s="53">
        <f>VLOOKUP($A70,input!$A:$BH,COLUMN(input!AO$2),0)</f>
        <v>0</v>
      </c>
      <c r="S70" s="49">
        <f>VLOOKUP($A70,input!$A:$BH,COLUMN(input!AS$2),0)</f>
        <v>3.1504219641105036</v>
      </c>
      <c r="T70" s="53">
        <f>VLOOKUP($A70,input!$A:$BH,COLUMN(input!AW$2),0)</f>
        <v>0</v>
      </c>
      <c r="U70" s="53">
        <f>VLOOKUP($A70,input!$A:$BH,COLUMN(input!BA$2),0)</f>
        <v>0</v>
      </c>
      <c r="V70" s="62">
        <f>VLOOKUP($A70,input!$A:$BH,COLUMN(input!BE$2),0)</f>
        <v>0</v>
      </c>
      <c r="W70" s="53">
        <f t="shared" si="4"/>
        <v>0</v>
      </c>
      <c r="X70" s="49">
        <f t="shared" si="5"/>
        <v>4.3898870653904254</v>
      </c>
      <c r="Y70" s="53">
        <f t="shared" si="6"/>
        <v>0</v>
      </c>
      <c r="Z70" s="53">
        <f t="shared" si="7"/>
        <v>0</v>
      </c>
      <c r="AA70" s="62">
        <f t="shared" si="8"/>
        <v>0</v>
      </c>
    </row>
    <row r="71" spans="1:27" x14ac:dyDescent="0.3">
      <c r="A71" s="27" t="s">
        <v>148</v>
      </c>
      <c r="B71" s="27" t="s">
        <v>878</v>
      </c>
      <c r="C71" s="27" t="s">
        <v>806</v>
      </c>
      <c r="D71" s="27">
        <v>0</v>
      </c>
      <c r="E71" s="27" t="s">
        <v>147</v>
      </c>
      <c r="F71" s="81">
        <f>IF(D71=0,VLOOKUP(C71,'KI Local Authority Dropdown'!$H$21:$I$31,2,0),IF(C71="GLA",0.37,VLOOKUP(A71,input!$A:$B,COLUMN(input!B$2),0)))</f>
        <v>0.4</v>
      </c>
      <c r="G71" s="53">
        <f t="shared" si="3"/>
        <v>2.2925761923184726</v>
      </c>
      <c r="H71" s="49">
        <f>VLOOKUP($A71,input!$A:$BH,COLUMN(input!D$2),0)</f>
        <v>0.18959582637616992</v>
      </c>
      <c r="I71" s="49">
        <f>VLOOKUP($A71,input!$A:$BH,COLUMN(input!H$2),0)</f>
        <v>2.1029803659423028</v>
      </c>
      <c r="J71" s="49">
        <f>VLOOKUP($A71,input!$A:$BH,COLUMN(input!L$2),0)</f>
        <v>-16.243824910272679</v>
      </c>
      <c r="K71" s="49">
        <f>I71*'KI Local Authority Dropdown'!$I$6</f>
        <v>1.9452568384966302</v>
      </c>
      <c r="L71" s="31">
        <v>0.5</v>
      </c>
      <c r="M71" s="53">
        <f>VLOOKUP($A71,input!$A:$BH,COLUMN(input!U$2),0)</f>
        <v>0</v>
      </c>
      <c r="N71" s="49">
        <f>VLOOKUP($A71,input!$A:$BH,COLUMN(input!Y$2),0)</f>
        <v>0.18959582637616992</v>
      </c>
      <c r="O71" s="53">
        <f>VLOOKUP($A71,input!$A:$BH,COLUMN(input!AC$2),0)</f>
        <v>0</v>
      </c>
      <c r="P71" s="53">
        <f>VLOOKUP($A71,input!$A:$BH,COLUMN(input!AG$2),0)</f>
        <v>0</v>
      </c>
      <c r="Q71" s="62">
        <f>VLOOKUP($A71,input!$A:$BH,COLUMN(input!AK$2),0)</f>
        <v>0</v>
      </c>
      <c r="R71" s="53">
        <f>VLOOKUP($A71,input!$A:$BH,COLUMN(input!AO$2),0)</f>
        <v>0</v>
      </c>
      <c r="S71" s="49">
        <f>VLOOKUP($A71,input!$A:$BH,COLUMN(input!AS$2),0)</f>
        <v>2.1029803659423028</v>
      </c>
      <c r="T71" s="53">
        <f>VLOOKUP($A71,input!$A:$BH,COLUMN(input!AW$2),0)</f>
        <v>0</v>
      </c>
      <c r="U71" s="53">
        <f>VLOOKUP($A71,input!$A:$BH,COLUMN(input!BA$2),0)</f>
        <v>0</v>
      </c>
      <c r="V71" s="62">
        <f>VLOOKUP($A71,input!$A:$BH,COLUMN(input!BE$2),0)</f>
        <v>0</v>
      </c>
      <c r="W71" s="53">
        <f t="shared" si="4"/>
        <v>0</v>
      </c>
      <c r="X71" s="49">
        <f t="shared" si="5"/>
        <v>2.2925761923184726</v>
      </c>
      <c r="Y71" s="53">
        <f t="shared" si="6"/>
        <v>0</v>
      </c>
      <c r="Z71" s="53">
        <f t="shared" si="7"/>
        <v>0</v>
      </c>
      <c r="AA71" s="62">
        <f t="shared" si="8"/>
        <v>0</v>
      </c>
    </row>
    <row r="72" spans="1:27" x14ac:dyDescent="0.3">
      <c r="A72" s="27" t="s">
        <v>150</v>
      </c>
      <c r="B72" s="27" t="s">
        <v>879</v>
      </c>
      <c r="C72" s="27" t="s">
        <v>806</v>
      </c>
      <c r="D72" s="27">
        <v>0</v>
      </c>
      <c r="E72" s="27" t="s">
        <v>149</v>
      </c>
      <c r="F72" s="81">
        <f>IF(D72=0,VLOOKUP(C72,'KI Local Authority Dropdown'!$H$21:$I$31,2,0),IF(C72="GLA",0.37,VLOOKUP(A72,input!$A:$B,COLUMN(input!B$2),0)))</f>
        <v>0.4</v>
      </c>
      <c r="G72" s="53">
        <f t="shared" ref="G72:G135" si="9">H72+I72</f>
        <v>1.3944548756353381</v>
      </c>
      <c r="H72" s="49">
        <f>VLOOKUP($A72,input!$A:$BH,COLUMN(input!D$2),0)</f>
        <v>0</v>
      </c>
      <c r="I72" s="49">
        <f>VLOOKUP($A72,input!$A:$BH,COLUMN(input!H$2),0)</f>
        <v>1.3944548756353381</v>
      </c>
      <c r="J72" s="49">
        <f>VLOOKUP($A72,input!$A:$BH,COLUMN(input!L$2),0)</f>
        <v>-6.9582279068596415</v>
      </c>
      <c r="K72" s="49">
        <f>I72*'KI Local Authority Dropdown'!$I$6</f>
        <v>1.2898707599626877</v>
      </c>
      <c r="L72" s="31">
        <v>0.5</v>
      </c>
      <c r="M72" s="53">
        <f>VLOOKUP($A72,input!$A:$BH,COLUMN(input!U$2),0)</f>
        <v>0</v>
      </c>
      <c r="N72" s="49">
        <f>VLOOKUP($A72,input!$A:$BH,COLUMN(input!Y$2),0)</f>
        <v>0</v>
      </c>
      <c r="O72" s="53">
        <f>VLOOKUP($A72,input!$A:$BH,COLUMN(input!AC$2),0)</f>
        <v>0</v>
      </c>
      <c r="P72" s="53">
        <f>VLOOKUP($A72,input!$A:$BH,COLUMN(input!AG$2),0)</f>
        <v>0</v>
      </c>
      <c r="Q72" s="62">
        <f>VLOOKUP($A72,input!$A:$BH,COLUMN(input!AK$2),0)</f>
        <v>0</v>
      </c>
      <c r="R72" s="53">
        <f>VLOOKUP($A72,input!$A:$BH,COLUMN(input!AO$2),0)</f>
        <v>0</v>
      </c>
      <c r="S72" s="49">
        <f>VLOOKUP($A72,input!$A:$BH,COLUMN(input!AS$2),0)</f>
        <v>1.3944548756353381</v>
      </c>
      <c r="T72" s="53">
        <f>VLOOKUP($A72,input!$A:$BH,COLUMN(input!AW$2),0)</f>
        <v>0</v>
      </c>
      <c r="U72" s="53">
        <f>VLOOKUP($A72,input!$A:$BH,COLUMN(input!BA$2),0)</f>
        <v>0</v>
      </c>
      <c r="V72" s="62">
        <f>VLOOKUP($A72,input!$A:$BH,COLUMN(input!BE$2),0)</f>
        <v>0</v>
      </c>
      <c r="W72" s="53">
        <f t="shared" ref="W72:W135" si="10">M72+R72</f>
        <v>0</v>
      </c>
      <c r="X72" s="49">
        <f t="shared" ref="X72:X135" si="11">N72+S72</f>
        <v>1.3944548756353381</v>
      </c>
      <c r="Y72" s="53">
        <f t="shared" ref="Y72:Y135" si="12">O72+T72</f>
        <v>0</v>
      </c>
      <c r="Z72" s="53">
        <f t="shared" ref="Z72:Z135" si="13">P72+U72</f>
        <v>0</v>
      </c>
      <c r="AA72" s="62">
        <f t="shared" ref="AA72:AA135" si="14">Q72+V72</f>
        <v>0</v>
      </c>
    </row>
    <row r="73" spans="1:27" x14ac:dyDescent="0.3">
      <c r="A73" s="27" t="s">
        <v>152</v>
      </c>
      <c r="B73" s="27" t="s">
        <v>880</v>
      </c>
      <c r="C73" s="27" t="s">
        <v>806</v>
      </c>
      <c r="D73" s="27">
        <v>0</v>
      </c>
      <c r="E73" s="27" t="s">
        <v>151</v>
      </c>
      <c r="F73" s="81">
        <f>IF(D73=0,VLOOKUP(C73,'KI Local Authority Dropdown'!$H$21:$I$31,2,0),IF(C73="GLA",0.37,VLOOKUP(A73,input!$A:$B,COLUMN(input!B$2),0)))</f>
        <v>0.4</v>
      </c>
      <c r="G73" s="53">
        <f t="shared" si="9"/>
        <v>3.453993524765373</v>
      </c>
      <c r="H73" s="49">
        <f>VLOOKUP($A73,input!$A:$BH,COLUMN(input!D$2),0)</f>
        <v>0.70744201678606033</v>
      </c>
      <c r="I73" s="49">
        <f>VLOOKUP($A73,input!$A:$BH,COLUMN(input!H$2),0)</f>
        <v>2.7465515079793126</v>
      </c>
      <c r="J73" s="49">
        <f>VLOOKUP($A73,input!$A:$BH,COLUMN(input!L$2),0)</f>
        <v>-6.2031402347716984</v>
      </c>
      <c r="K73" s="49">
        <f>I73*'KI Local Authority Dropdown'!$I$6</f>
        <v>2.5405601448808643</v>
      </c>
      <c r="L73" s="31">
        <v>0.5</v>
      </c>
      <c r="M73" s="53">
        <f>VLOOKUP($A73,input!$A:$BH,COLUMN(input!U$2),0)</f>
        <v>0</v>
      </c>
      <c r="N73" s="49">
        <f>VLOOKUP($A73,input!$A:$BH,COLUMN(input!Y$2),0)</f>
        <v>0.70744201678606033</v>
      </c>
      <c r="O73" s="53">
        <f>VLOOKUP($A73,input!$A:$BH,COLUMN(input!AC$2),0)</f>
        <v>0</v>
      </c>
      <c r="P73" s="53">
        <f>VLOOKUP($A73,input!$A:$BH,COLUMN(input!AG$2),0)</f>
        <v>0</v>
      </c>
      <c r="Q73" s="62">
        <f>VLOOKUP($A73,input!$A:$BH,COLUMN(input!AK$2),0)</f>
        <v>0</v>
      </c>
      <c r="R73" s="53">
        <f>VLOOKUP($A73,input!$A:$BH,COLUMN(input!AO$2),0)</f>
        <v>0</v>
      </c>
      <c r="S73" s="49">
        <f>VLOOKUP($A73,input!$A:$BH,COLUMN(input!AS$2),0)</f>
        <v>2.7465515079793126</v>
      </c>
      <c r="T73" s="53">
        <f>VLOOKUP($A73,input!$A:$BH,COLUMN(input!AW$2),0)</f>
        <v>0</v>
      </c>
      <c r="U73" s="53">
        <f>VLOOKUP($A73,input!$A:$BH,COLUMN(input!BA$2),0)</f>
        <v>0</v>
      </c>
      <c r="V73" s="62">
        <f>VLOOKUP($A73,input!$A:$BH,COLUMN(input!BE$2),0)</f>
        <v>0</v>
      </c>
      <c r="W73" s="53">
        <f t="shared" si="10"/>
        <v>0</v>
      </c>
      <c r="X73" s="49">
        <f t="shared" si="11"/>
        <v>3.453993524765373</v>
      </c>
      <c r="Y73" s="53">
        <f t="shared" si="12"/>
        <v>0</v>
      </c>
      <c r="Z73" s="53">
        <f t="shared" si="13"/>
        <v>0</v>
      </c>
      <c r="AA73" s="62">
        <f t="shared" si="14"/>
        <v>0</v>
      </c>
    </row>
    <row r="74" spans="1:27" x14ac:dyDescent="0.3">
      <c r="A74" s="27" t="s">
        <v>154</v>
      </c>
      <c r="B74" s="27" t="s">
        <v>881</v>
      </c>
      <c r="C74" s="27" t="s">
        <v>806</v>
      </c>
      <c r="D74" s="27">
        <v>0</v>
      </c>
      <c r="E74" s="27" t="s">
        <v>153</v>
      </c>
      <c r="F74" s="81">
        <f>IF(D74=0,VLOOKUP(C74,'KI Local Authority Dropdown'!$H$21:$I$31,2,0),IF(C74="GLA",0.37,VLOOKUP(A74,input!$A:$B,COLUMN(input!B$2),0)))</f>
        <v>0.4</v>
      </c>
      <c r="G74" s="53">
        <f t="shared" si="9"/>
        <v>0.93802042145241404</v>
      </c>
      <c r="H74" s="49">
        <f>VLOOKUP($A74,input!$A:$BH,COLUMN(input!D$2),0)</f>
        <v>8.3813230761489825E-3</v>
      </c>
      <c r="I74" s="49">
        <f>VLOOKUP($A74,input!$A:$BH,COLUMN(input!H$2),0)</f>
        <v>0.92963909837626502</v>
      </c>
      <c r="J74" s="49">
        <f>VLOOKUP($A74,input!$A:$BH,COLUMN(input!L$2),0)</f>
        <v>-6.3559689742721375</v>
      </c>
      <c r="K74" s="49">
        <f>I74*'KI Local Authority Dropdown'!$I$6</f>
        <v>0.85991616599804521</v>
      </c>
      <c r="L74" s="31">
        <v>0.5</v>
      </c>
      <c r="M74" s="53">
        <f>VLOOKUP($A74,input!$A:$BH,COLUMN(input!U$2),0)</f>
        <v>0</v>
      </c>
      <c r="N74" s="49">
        <f>VLOOKUP($A74,input!$A:$BH,COLUMN(input!Y$2),0)</f>
        <v>8.3813230761489825E-3</v>
      </c>
      <c r="O74" s="53">
        <f>VLOOKUP($A74,input!$A:$BH,COLUMN(input!AC$2),0)</f>
        <v>0</v>
      </c>
      <c r="P74" s="53">
        <f>VLOOKUP($A74,input!$A:$BH,COLUMN(input!AG$2),0)</f>
        <v>0</v>
      </c>
      <c r="Q74" s="62">
        <f>VLOOKUP($A74,input!$A:$BH,COLUMN(input!AK$2),0)</f>
        <v>0</v>
      </c>
      <c r="R74" s="53">
        <f>VLOOKUP($A74,input!$A:$BH,COLUMN(input!AO$2),0)</f>
        <v>0</v>
      </c>
      <c r="S74" s="49">
        <f>VLOOKUP($A74,input!$A:$BH,COLUMN(input!AS$2),0)</f>
        <v>0.92963909837626502</v>
      </c>
      <c r="T74" s="53">
        <f>VLOOKUP($A74,input!$A:$BH,COLUMN(input!AW$2),0)</f>
        <v>0</v>
      </c>
      <c r="U74" s="53">
        <f>VLOOKUP($A74,input!$A:$BH,COLUMN(input!BA$2),0)</f>
        <v>0</v>
      </c>
      <c r="V74" s="62">
        <f>VLOOKUP($A74,input!$A:$BH,COLUMN(input!BE$2),0)</f>
        <v>0</v>
      </c>
      <c r="W74" s="53">
        <f t="shared" si="10"/>
        <v>0</v>
      </c>
      <c r="X74" s="49">
        <f t="shared" si="11"/>
        <v>0.93802042145241404</v>
      </c>
      <c r="Y74" s="53">
        <f t="shared" si="12"/>
        <v>0</v>
      </c>
      <c r="Z74" s="53">
        <f t="shared" si="13"/>
        <v>0</v>
      </c>
      <c r="AA74" s="62">
        <f t="shared" si="14"/>
        <v>0</v>
      </c>
    </row>
    <row r="75" spans="1:27" x14ac:dyDescent="0.3">
      <c r="A75" s="27" t="s">
        <v>156</v>
      </c>
      <c r="B75" s="27" t="s">
        <v>882</v>
      </c>
      <c r="C75" s="27" t="s">
        <v>1252</v>
      </c>
      <c r="D75" s="27">
        <v>0</v>
      </c>
      <c r="E75" s="27" t="s">
        <v>155</v>
      </c>
      <c r="F75" s="81">
        <f>IF(D75=0,VLOOKUP(C75,'KI Local Authority Dropdown'!$H$21:$I$31,2,0),IF(C75="GLA",0.37,VLOOKUP(A75,input!$A:$B,COLUMN(input!B$2),0)))</f>
        <v>0.3</v>
      </c>
      <c r="G75" s="53">
        <f t="shared" si="9"/>
        <v>24.404548209984824</v>
      </c>
      <c r="H75" s="49">
        <f>VLOOKUP($A75,input!$A:$BH,COLUMN(input!D$2),0)</f>
        <v>8.8334002012762856</v>
      </c>
      <c r="I75" s="49">
        <f>VLOOKUP($A75,input!$A:$BH,COLUMN(input!H$2),0)</f>
        <v>15.571148008708541</v>
      </c>
      <c r="J75" s="49">
        <f>VLOOKUP($A75,input!$A:$BH,COLUMN(input!L$2),0)</f>
        <v>-259.48367231718203</v>
      </c>
      <c r="K75" s="49">
        <f>I75*'KI Local Authority Dropdown'!$I$6</f>
        <v>14.4033119080554</v>
      </c>
      <c r="L75" s="31">
        <v>0.5</v>
      </c>
      <c r="M75" s="53">
        <f>VLOOKUP($A75,input!$A:$BH,COLUMN(input!U$2),0)</f>
        <v>5.2961909697692038</v>
      </c>
      <c r="N75" s="49">
        <f>VLOOKUP($A75,input!$A:$BH,COLUMN(input!Y$2),0)</f>
        <v>3.4045463752744261</v>
      </c>
      <c r="O75" s="53">
        <f>VLOOKUP($A75,input!$A:$BH,COLUMN(input!AC$2),0)</f>
        <v>0</v>
      </c>
      <c r="P75" s="53">
        <f>VLOOKUP($A75,input!$A:$BH,COLUMN(input!AG$2),0)</f>
        <v>0</v>
      </c>
      <c r="Q75" s="62">
        <f>VLOOKUP($A75,input!$A:$BH,COLUMN(input!AK$2),0)</f>
        <v>0.13266285623265617</v>
      </c>
      <c r="R75" s="53">
        <f>VLOOKUP($A75,input!$A:$BH,COLUMN(input!AO$2),0)</f>
        <v>8.6703619698382912</v>
      </c>
      <c r="S75" s="49">
        <f>VLOOKUP($A75,input!$A:$BH,COLUMN(input!AS$2),0)</f>
        <v>6.8697248345001691</v>
      </c>
      <c r="T75" s="53">
        <f>VLOOKUP($A75,input!$A:$BH,COLUMN(input!AW$2),0)</f>
        <v>0</v>
      </c>
      <c r="U75" s="53">
        <f>VLOOKUP($A75,input!$A:$BH,COLUMN(input!BA$2),0)</f>
        <v>0</v>
      </c>
      <c r="V75" s="62">
        <f>VLOOKUP($A75,input!$A:$BH,COLUMN(input!BE$2),0)</f>
        <v>3.1061204370080895E-2</v>
      </c>
      <c r="W75" s="53">
        <f t="shared" si="10"/>
        <v>13.966552939607496</v>
      </c>
      <c r="X75" s="49">
        <f t="shared" si="11"/>
        <v>10.274271209774595</v>
      </c>
      <c r="Y75" s="53">
        <f t="shared" si="12"/>
        <v>0</v>
      </c>
      <c r="Z75" s="53">
        <f t="shared" si="13"/>
        <v>0</v>
      </c>
      <c r="AA75" s="62">
        <f t="shared" si="14"/>
        <v>0.16372406060273706</v>
      </c>
    </row>
    <row r="76" spans="1:27" x14ac:dyDescent="0.3">
      <c r="A76" s="27" t="s">
        <v>158</v>
      </c>
      <c r="B76" s="27" t="s">
        <v>883</v>
      </c>
      <c r="C76" s="27" t="s">
        <v>1248</v>
      </c>
      <c r="D76" s="27">
        <v>0</v>
      </c>
      <c r="E76" s="27" t="s">
        <v>884</v>
      </c>
      <c r="F76" s="81">
        <f>IF(D76=0,VLOOKUP(C76,'KI Local Authority Dropdown'!$H$21:$I$31,2,0),IF(C76="GLA",0.37,VLOOKUP(A76,input!$A:$B,COLUMN(input!B$2),0)))</f>
        <v>0.01</v>
      </c>
      <c r="G76" s="53">
        <f t="shared" si="9"/>
        <v>15.190678544126877</v>
      </c>
      <c r="H76" s="49">
        <f>VLOOKUP($A76,input!$A:$BH,COLUMN(input!D$2),0)</f>
        <v>6.4449270100328384</v>
      </c>
      <c r="I76" s="49">
        <f>VLOOKUP($A76,input!$A:$BH,COLUMN(input!H$2),0)</f>
        <v>8.7457515340940386</v>
      </c>
      <c r="J76" s="49">
        <f>VLOOKUP($A76,input!$A:$BH,COLUMN(input!L$2),0)</f>
        <v>6.8867723603763276</v>
      </c>
      <c r="K76" s="49">
        <f>I76*'KI Local Authority Dropdown'!$I$6</f>
        <v>8.0898201690369866</v>
      </c>
      <c r="L76" s="31">
        <v>0</v>
      </c>
      <c r="M76" s="53">
        <f>VLOOKUP($A76,input!$A:$BH,COLUMN(input!U$2),0)</f>
        <v>0</v>
      </c>
      <c r="N76" s="49">
        <f>VLOOKUP($A76,input!$A:$BH,COLUMN(input!Y$2),0)</f>
        <v>0</v>
      </c>
      <c r="O76" s="53">
        <f>VLOOKUP($A76,input!$A:$BH,COLUMN(input!AC$2),0)</f>
        <v>6.4449270100328384</v>
      </c>
      <c r="P76" s="53">
        <f>VLOOKUP($A76,input!$A:$BH,COLUMN(input!AG$2),0)</f>
        <v>0</v>
      </c>
      <c r="Q76" s="62">
        <f>VLOOKUP($A76,input!$A:$BH,COLUMN(input!AK$2),0)</f>
        <v>0</v>
      </c>
      <c r="R76" s="53">
        <f>VLOOKUP($A76,input!$A:$BH,COLUMN(input!AO$2),0)</f>
        <v>0</v>
      </c>
      <c r="S76" s="49">
        <f>VLOOKUP($A76,input!$A:$BH,COLUMN(input!AS$2),0)</f>
        <v>0</v>
      </c>
      <c r="T76" s="53">
        <f>VLOOKUP($A76,input!$A:$BH,COLUMN(input!AW$2),0)</f>
        <v>8.7457515340940386</v>
      </c>
      <c r="U76" s="53">
        <f>VLOOKUP($A76,input!$A:$BH,COLUMN(input!BA$2),0)</f>
        <v>0</v>
      </c>
      <c r="V76" s="62">
        <f>VLOOKUP($A76,input!$A:$BH,COLUMN(input!BE$2),0)</f>
        <v>0</v>
      </c>
      <c r="W76" s="53">
        <f t="shared" si="10"/>
        <v>0</v>
      </c>
      <c r="X76" s="49">
        <f t="shared" si="11"/>
        <v>0</v>
      </c>
      <c r="Y76" s="53">
        <f t="shared" si="12"/>
        <v>15.190678544126877</v>
      </c>
      <c r="Z76" s="53">
        <f t="shared" si="13"/>
        <v>0</v>
      </c>
      <c r="AA76" s="62">
        <f t="shared" si="14"/>
        <v>0</v>
      </c>
    </row>
    <row r="77" spans="1:27" x14ac:dyDescent="0.3">
      <c r="A77" s="27" t="s">
        <v>160</v>
      </c>
      <c r="B77" s="27" t="s">
        <v>885</v>
      </c>
      <c r="C77" s="27" t="s">
        <v>806</v>
      </c>
      <c r="D77" s="27">
        <v>0</v>
      </c>
      <c r="E77" s="27" t="s">
        <v>159</v>
      </c>
      <c r="F77" s="81">
        <f>IF(D77=0,VLOOKUP(C77,'KI Local Authority Dropdown'!$H$21:$I$31,2,0),IF(C77="GLA",0.37,VLOOKUP(A77,input!$A:$B,COLUMN(input!B$2),0)))</f>
        <v>0.4</v>
      </c>
      <c r="G77" s="53">
        <f t="shared" si="9"/>
        <v>4.9608752141725949</v>
      </c>
      <c r="H77" s="49">
        <f>VLOOKUP($A77,input!$A:$BH,COLUMN(input!D$2),0)</f>
        <v>0.92011396587392691</v>
      </c>
      <c r="I77" s="49">
        <f>VLOOKUP($A77,input!$A:$BH,COLUMN(input!H$2),0)</f>
        <v>4.0407612482986677</v>
      </c>
      <c r="J77" s="49">
        <f>VLOOKUP($A77,input!$A:$BH,COLUMN(input!L$2),0)</f>
        <v>-19.05509158190398</v>
      </c>
      <c r="K77" s="49">
        <f>I77*'KI Local Authority Dropdown'!$I$6</f>
        <v>3.7377041546762677</v>
      </c>
      <c r="L77" s="31">
        <v>0.5</v>
      </c>
      <c r="M77" s="53">
        <f>VLOOKUP($A77,input!$A:$BH,COLUMN(input!U$2),0)</f>
        <v>0</v>
      </c>
      <c r="N77" s="49">
        <f>VLOOKUP($A77,input!$A:$BH,COLUMN(input!Y$2),0)</f>
        <v>0.92011396587392691</v>
      </c>
      <c r="O77" s="53">
        <f>VLOOKUP($A77,input!$A:$BH,COLUMN(input!AC$2),0)</f>
        <v>0</v>
      </c>
      <c r="P77" s="53">
        <f>VLOOKUP($A77,input!$A:$BH,COLUMN(input!AG$2),0)</f>
        <v>0</v>
      </c>
      <c r="Q77" s="62">
        <f>VLOOKUP($A77,input!$A:$BH,COLUMN(input!AK$2),0)</f>
        <v>0</v>
      </c>
      <c r="R77" s="53">
        <f>VLOOKUP($A77,input!$A:$BH,COLUMN(input!AO$2),0)</f>
        <v>0</v>
      </c>
      <c r="S77" s="49">
        <f>VLOOKUP($A77,input!$A:$BH,COLUMN(input!AS$2),0)</f>
        <v>4.0407612482986677</v>
      </c>
      <c r="T77" s="53">
        <f>VLOOKUP($A77,input!$A:$BH,COLUMN(input!AW$2),0)</f>
        <v>0</v>
      </c>
      <c r="U77" s="53">
        <f>VLOOKUP($A77,input!$A:$BH,COLUMN(input!BA$2),0)</f>
        <v>0</v>
      </c>
      <c r="V77" s="62">
        <f>VLOOKUP($A77,input!$A:$BH,COLUMN(input!BE$2),0)</f>
        <v>0</v>
      </c>
      <c r="W77" s="53">
        <f t="shared" si="10"/>
        <v>0</v>
      </c>
      <c r="X77" s="49">
        <f t="shared" si="11"/>
        <v>4.9608752141725949</v>
      </c>
      <c r="Y77" s="53">
        <f t="shared" si="12"/>
        <v>0</v>
      </c>
      <c r="Z77" s="53">
        <f t="shared" si="13"/>
        <v>0</v>
      </c>
      <c r="AA77" s="62">
        <f t="shared" si="14"/>
        <v>0</v>
      </c>
    </row>
    <row r="78" spans="1:27" x14ac:dyDescent="0.3">
      <c r="A78" s="27" t="s">
        <v>162</v>
      </c>
      <c r="B78" s="27" t="s">
        <v>886</v>
      </c>
      <c r="C78" s="27" t="s">
        <v>806</v>
      </c>
      <c r="D78" s="27">
        <v>0</v>
      </c>
      <c r="E78" s="27" t="s">
        <v>161</v>
      </c>
      <c r="F78" s="81">
        <f>IF(D78=0,VLOOKUP(C78,'KI Local Authority Dropdown'!$H$21:$I$31,2,0),IF(C78="GLA",0.37,VLOOKUP(A78,input!$A:$B,COLUMN(input!B$2),0)))</f>
        <v>0.4</v>
      </c>
      <c r="G78" s="53">
        <f t="shared" si="9"/>
        <v>3.0343533910719032</v>
      </c>
      <c r="H78" s="49">
        <f>VLOOKUP($A78,input!$A:$BH,COLUMN(input!D$2),0)</f>
        <v>0.67928754358047438</v>
      </c>
      <c r="I78" s="49">
        <f>VLOOKUP($A78,input!$A:$BH,COLUMN(input!H$2),0)</f>
        <v>2.3550658474914288</v>
      </c>
      <c r="J78" s="49">
        <f>VLOOKUP($A78,input!$A:$BH,COLUMN(input!L$2),0)</f>
        <v>-10.70726390302459</v>
      </c>
      <c r="K78" s="49">
        <f>I78*'KI Local Authority Dropdown'!$I$6</f>
        <v>2.1784359089295715</v>
      </c>
      <c r="L78" s="31">
        <v>0.5</v>
      </c>
      <c r="M78" s="53">
        <f>VLOOKUP($A78,input!$A:$BH,COLUMN(input!U$2),0)</f>
        <v>0</v>
      </c>
      <c r="N78" s="49">
        <f>VLOOKUP($A78,input!$A:$BH,COLUMN(input!Y$2),0)</f>
        <v>0.67928754358047438</v>
      </c>
      <c r="O78" s="53">
        <f>VLOOKUP($A78,input!$A:$BH,COLUMN(input!AC$2),0)</f>
        <v>0</v>
      </c>
      <c r="P78" s="53">
        <f>VLOOKUP($A78,input!$A:$BH,COLUMN(input!AG$2),0)</f>
        <v>0</v>
      </c>
      <c r="Q78" s="62">
        <f>VLOOKUP($A78,input!$A:$BH,COLUMN(input!AK$2),0)</f>
        <v>0</v>
      </c>
      <c r="R78" s="53">
        <f>VLOOKUP($A78,input!$A:$BH,COLUMN(input!AO$2),0)</f>
        <v>0</v>
      </c>
      <c r="S78" s="49">
        <f>VLOOKUP($A78,input!$A:$BH,COLUMN(input!AS$2),0)</f>
        <v>2.3550658474914288</v>
      </c>
      <c r="T78" s="53">
        <f>VLOOKUP($A78,input!$A:$BH,COLUMN(input!AW$2),0)</f>
        <v>0</v>
      </c>
      <c r="U78" s="53">
        <f>VLOOKUP($A78,input!$A:$BH,COLUMN(input!BA$2),0)</f>
        <v>0</v>
      </c>
      <c r="V78" s="62">
        <f>VLOOKUP($A78,input!$A:$BH,COLUMN(input!BE$2),0)</f>
        <v>0</v>
      </c>
      <c r="W78" s="53">
        <f t="shared" si="10"/>
        <v>0</v>
      </c>
      <c r="X78" s="49">
        <f t="shared" si="11"/>
        <v>3.0343533910719032</v>
      </c>
      <c r="Y78" s="53">
        <f t="shared" si="12"/>
        <v>0</v>
      </c>
      <c r="Z78" s="53">
        <f t="shared" si="13"/>
        <v>0</v>
      </c>
      <c r="AA78" s="62">
        <f t="shared" si="14"/>
        <v>0</v>
      </c>
    </row>
    <row r="79" spans="1:27" x14ac:dyDescent="0.3">
      <c r="A79" s="27" t="s">
        <v>164</v>
      </c>
      <c r="B79" s="27" t="s">
        <v>887</v>
      </c>
      <c r="C79" s="27" t="s">
        <v>806</v>
      </c>
      <c r="D79" s="27">
        <v>0</v>
      </c>
      <c r="E79" s="27" t="s">
        <v>163</v>
      </c>
      <c r="F79" s="81">
        <f>IF(D79=0,VLOOKUP(C79,'KI Local Authority Dropdown'!$H$21:$I$31,2,0),IF(C79="GLA",0.37,VLOOKUP(A79,input!$A:$B,COLUMN(input!B$2),0)))</f>
        <v>0.4</v>
      </c>
      <c r="G79" s="53">
        <f t="shared" si="9"/>
        <v>2.6167566004883134</v>
      </c>
      <c r="H79" s="49">
        <f>VLOOKUP($A79,input!$A:$BH,COLUMN(input!D$2),0)</f>
        <v>0.64206607112834513</v>
      </c>
      <c r="I79" s="49">
        <f>VLOOKUP($A79,input!$A:$BH,COLUMN(input!H$2),0)</f>
        <v>1.9746905293599684</v>
      </c>
      <c r="J79" s="49">
        <f>VLOOKUP($A79,input!$A:$BH,COLUMN(input!L$2),0)</f>
        <v>-9.4947811259248507</v>
      </c>
      <c r="K79" s="49">
        <f>I79*'KI Local Authority Dropdown'!$I$6</f>
        <v>1.8265887396579708</v>
      </c>
      <c r="L79" s="31">
        <v>0.5</v>
      </c>
      <c r="M79" s="53">
        <f>VLOOKUP($A79,input!$A:$BH,COLUMN(input!U$2),0)</f>
        <v>0</v>
      </c>
      <c r="N79" s="49">
        <f>VLOOKUP($A79,input!$A:$BH,COLUMN(input!Y$2),0)</f>
        <v>0.64206607112834513</v>
      </c>
      <c r="O79" s="53">
        <f>VLOOKUP($A79,input!$A:$BH,COLUMN(input!AC$2),0)</f>
        <v>0</v>
      </c>
      <c r="P79" s="53">
        <f>VLOOKUP($A79,input!$A:$BH,COLUMN(input!AG$2),0)</f>
        <v>0</v>
      </c>
      <c r="Q79" s="62">
        <f>VLOOKUP($A79,input!$A:$BH,COLUMN(input!AK$2),0)</f>
        <v>0</v>
      </c>
      <c r="R79" s="53">
        <f>VLOOKUP($A79,input!$A:$BH,COLUMN(input!AO$2),0)</f>
        <v>0</v>
      </c>
      <c r="S79" s="49">
        <f>VLOOKUP($A79,input!$A:$BH,COLUMN(input!AS$2),0)</f>
        <v>1.9746905293599684</v>
      </c>
      <c r="T79" s="53">
        <f>VLOOKUP($A79,input!$A:$BH,COLUMN(input!AW$2),0)</f>
        <v>0</v>
      </c>
      <c r="U79" s="53">
        <f>VLOOKUP($A79,input!$A:$BH,COLUMN(input!BA$2),0)</f>
        <v>0</v>
      </c>
      <c r="V79" s="62">
        <f>VLOOKUP($A79,input!$A:$BH,COLUMN(input!BE$2),0)</f>
        <v>0</v>
      </c>
      <c r="W79" s="53">
        <f t="shared" si="10"/>
        <v>0</v>
      </c>
      <c r="X79" s="49">
        <f t="shared" si="11"/>
        <v>2.6167566004883134</v>
      </c>
      <c r="Y79" s="53">
        <f t="shared" si="12"/>
        <v>0</v>
      </c>
      <c r="Z79" s="53">
        <f t="shared" si="13"/>
        <v>0</v>
      </c>
      <c r="AA79" s="62">
        <f t="shared" si="14"/>
        <v>0</v>
      </c>
    </row>
    <row r="80" spans="1:27" x14ac:dyDescent="0.3">
      <c r="A80" s="27" t="s">
        <v>166</v>
      </c>
      <c r="B80" s="27" t="s">
        <v>888</v>
      </c>
      <c r="C80" s="27" t="s">
        <v>1253</v>
      </c>
      <c r="D80" s="27" t="s">
        <v>1239</v>
      </c>
      <c r="E80" s="27" t="s">
        <v>165</v>
      </c>
      <c r="F80" s="81">
        <f>IF(D80=0,VLOOKUP(C80,'KI Local Authority Dropdown'!$H$21:$I$31,2,0),IF(C80="GLA",0.37,VLOOKUP(A80,input!$A:$B,COLUMN(input!B$2),0)))</f>
        <v>1</v>
      </c>
      <c r="G80" s="53">
        <f t="shared" si="9"/>
        <v>177.02084324721258</v>
      </c>
      <c r="H80" s="49">
        <f>VLOOKUP($A80,input!$A:$BH,COLUMN(input!D$2),0)</f>
        <v>0</v>
      </c>
      <c r="I80" s="49">
        <f>VLOOKUP($A80,input!$A:$BH,COLUMN(input!H$2),0)</f>
        <v>177.02084324721258</v>
      </c>
      <c r="J80" s="49">
        <f>VLOOKUP($A80,input!$A:$BH,COLUMN(input!L$2),0)</f>
        <v>18.721301626214444</v>
      </c>
      <c r="K80" s="49">
        <f>I80*'KI Local Authority Dropdown'!$I$6</f>
        <v>163.74428000367163</v>
      </c>
      <c r="L80" s="31">
        <v>0</v>
      </c>
      <c r="M80" s="53">
        <f>VLOOKUP($A80,input!$A:$BH,COLUMN(input!U$2),0)</f>
        <v>0</v>
      </c>
      <c r="N80" s="49">
        <f>VLOOKUP($A80,input!$A:$BH,COLUMN(input!Y$2),0)</f>
        <v>0</v>
      </c>
      <c r="O80" s="53">
        <f>VLOOKUP($A80,input!$A:$BH,COLUMN(input!AC$2),0)</f>
        <v>0</v>
      </c>
      <c r="P80" s="53">
        <f>VLOOKUP($A80,input!$A:$BH,COLUMN(input!AG$2),0)</f>
        <v>0</v>
      </c>
      <c r="Q80" s="62">
        <f>VLOOKUP($A80,input!$A:$BH,COLUMN(input!AK$2),0)</f>
        <v>0</v>
      </c>
      <c r="R80" s="53">
        <f>VLOOKUP($A80,input!$A:$BH,COLUMN(input!AO$2),0)</f>
        <v>146.74282447072881</v>
      </c>
      <c r="S80" s="49">
        <f>VLOOKUP($A80,input!$A:$BH,COLUMN(input!AS$2),0)</f>
        <v>18.144211994181248</v>
      </c>
      <c r="T80" s="53">
        <f>VLOOKUP($A80,input!$A:$BH,COLUMN(input!AW$2),0)</f>
        <v>12.133806782302539</v>
      </c>
      <c r="U80" s="53">
        <f>VLOOKUP($A80,input!$A:$BH,COLUMN(input!BA$2),0)</f>
        <v>0</v>
      </c>
      <c r="V80" s="62">
        <f>VLOOKUP($A80,input!$A:$BH,COLUMN(input!BE$2),0)</f>
        <v>0</v>
      </c>
      <c r="W80" s="53">
        <f t="shared" si="10"/>
        <v>146.74282447072881</v>
      </c>
      <c r="X80" s="49">
        <f t="shared" si="11"/>
        <v>18.144211994181248</v>
      </c>
      <c r="Y80" s="53">
        <f t="shared" si="12"/>
        <v>12.133806782302539</v>
      </c>
      <c r="Z80" s="53">
        <f t="shared" si="13"/>
        <v>0</v>
      </c>
      <c r="AA80" s="62">
        <f t="shared" si="14"/>
        <v>0</v>
      </c>
    </row>
    <row r="81" spans="1:27" x14ac:dyDescent="0.3">
      <c r="A81" s="27" t="s">
        <v>168</v>
      </c>
      <c r="B81" s="27" t="s">
        <v>889</v>
      </c>
      <c r="C81" s="27" t="s">
        <v>806</v>
      </c>
      <c r="D81" s="27">
        <v>0</v>
      </c>
      <c r="E81" s="27" t="s">
        <v>167</v>
      </c>
      <c r="F81" s="81">
        <f>IF(D81=0,VLOOKUP(C81,'KI Local Authority Dropdown'!$H$21:$I$31,2,0),IF(C81="GLA",0.37,VLOOKUP(A81,input!$A:$B,COLUMN(input!B$2),0)))</f>
        <v>0.4</v>
      </c>
      <c r="G81" s="53">
        <f t="shared" si="9"/>
        <v>2.1404603725523756</v>
      </c>
      <c r="H81" s="49">
        <f>VLOOKUP($A81,input!$A:$BH,COLUMN(input!D$2),0)</f>
        <v>0.38636179997754749</v>
      </c>
      <c r="I81" s="49">
        <f>VLOOKUP($A81,input!$A:$BH,COLUMN(input!H$2),0)</f>
        <v>1.7540985725748284</v>
      </c>
      <c r="J81" s="49">
        <f>VLOOKUP($A81,input!$A:$BH,COLUMN(input!L$2),0)</f>
        <v>-10.721494127044398</v>
      </c>
      <c r="K81" s="49">
        <f>I81*'KI Local Authority Dropdown'!$I$6</f>
        <v>1.6225411796317164</v>
      </c>
      <c r="L81" s="31">
        <v>0.5</v>
      </c>
      <c r="M81" s="53">
        <f>VLOOKUP($A81,input!$A:$BH,COLUMN(input!U$2),0)</f>
        <v>0</v>
      </c>
      <c r="N81" s="49">
        <f>VLOOKUP($A81,input!$A:$BH,COLUMN(input!Y$2),0)</f>
        <v>0.38636179997754749</v>
      </c>
      <c r="O81" s="53">
        <f>VLOOKUP($A81,input!$A:$BH,COLUMN(input!AC$2),0)</f>
        <v>0</v>
      </c>
      <c r="P81" s="53">
        <f>VLOOKUP($A81,input!$A:$BH,COLUMN(input!AG$2),0)</f>
        <v>0</v>
      </c>
      <c r="Q81" s="62">
        <f>VLOOKUP($A81,input!$A:$BH,COLUMN(input!AK$2),0)</f>
        <v>0</v>
      </c>
      <c r="R81" s="53">
        <f>VLOOKUP($A81,input!$A:$BH,COLUMN(input!AO$2),0)</f>
        <v>0</v>
      </c>
      <c r="S81" s="49">
        <f>VLOOKUP($A81,input!$A:$BH,COLUMN(input!AS$2),0)</f>
        <v>1.7540985725748284</v>
      </c>
      <c r="T81" s="53">
        <f>VLOOKUP($A81,input!$A:$BH,COLUMN(input!AW$2),0)</f>
        <v>0</v>
      </c>
      <c r="U81" s="53">
        <f>VLOOKUP($A81,input!$A:$BH,COLUMN(input!BA$2),0)</f>
        <v>0</v>
      </c>
      <c r="V81" s="62">
        <f>VLOOKUP($A81,input!$A:$BH,COLUMN(input!BE$2),0)</f>
        <v>0</v>
      </c>
      <c r="W81" s="53">
        <f t="shared" si="10"/>
        <v>0</v>
      </c>
      <c r="X81" s="49">
        <f t="shared" si="11"/>
        <v>2.1404603725523756</v>
      </c>
      <c r="Y81" s="53">
        <f t="shared" si="12"/>
        <v>0</v>
      </c>
      <c r="Z81" s="53">
        <f t="shared" si="13"/>
        <v>0</v>
      </c>
      <c r="AA81" s="62">
        <f t="shared" si="14"/>
        <v>0</v>
      </c>
    </row>
    <row r="82" spans="1:27" x14ac:dyDescent="0.3">
      <c r="A82" s="27" t="s">
        <v>170</v>
      </c>
      <c r="B82" s="27" t="s">
        <v>890</v>
      </c>
      <c r="C82" s="27" t="s">
        <v>820</v>
      </c>
      <c r="D82" s="27" t="s">
        <v>1233</v>
      </c>
      <c r="E82" s="27" t="s">
        <v>169</v>
      </c>
      <c r="F82" s="81">
        <f>IF(D82=0,VLOOKUP(C82,'KI Local Authority Dropdown'!$H$21:$I$31,2,0),IF(C82="GLA",0.37,VLOOKUP(A82,input!$A:$B,COLUMN(input!B$2),0)))</f>
        <v>0.99</v>
      </c>
      <c r="G82" s="53">
        <f t="shared" si="9"/>
        <v>110.16112038478843</v>
      </c>
      <c r="H82" s="49">
        <f>VLOOKUP($A82,input!$A:$BH,COLUMN(input!D$2),0)</f>
        <v>0</v>
      </c>
      <c r="I82" s="49">
        <f>VLOOKUP($A82,input!$A:$BH,COLUMN(input!H$2),0)</f>
        <v>110.16112038478843</v>
      </c>
      <c r="J82" s="49">
        <f>VLOOKUP($A82,input!$A:$BH,COLUMN(input!L$2),0)</f>
        <v>-0.73691219686484333</v>
      </c>
      <c r="K82" s="49">
        <f>I82*'KI Local Authority Dropdown'!$I$6</f>
        <v>101.89903635592931</v>
      </c>
      <c r="L82" s="31">
        <v>6.6449528168938121E-3</v>
      </c>
      <c r="M82" s="53">
        <f>VLOOKUP($A82,input!$A:$BH,COLUMN(input!U$2),0)</f>
        <v>0</v>
      </c>
      <c r="N82" s="49">
        <f>VLOOKUP($A82,input!$A:$BH,COLUMN(input!Y$2),0)</f>
        <v>0</v>
      </c>
      <c r="O82" s="53">
        <f>VLOOKUP($A82,input!$A:$BH,COLUMN(input!AC$2),0)</f>
        <v>0</v>
      </c>
      <c r="P82" s="53">
        <f>VLOOKUP($A82,input!$A:$BH,COLUMN(input!AG$2),0)</f>
        <v>0</v>
      </c>
      <c r="Q82" s="62">
        <f>VLOOKUP($A82,input!$A:$BH,COLUMN(input!AK$2),0)</f>
        <v>0</v>
      </c>
      <c r="R82" s="53">
        <f>VLOOKUP($A82,input!$A:$BH,COLUMN(input!AO$2),0)</f>
        <v>94.037239416688834</v>
      </c>
      <c r="S82" s="49">
        <f>VLOOKUP($A82,input!$A:$BH,COLUMN(input!AS$2),0)</f>
        <v>16.123880968099602</v>
      </c>
      <c r="T82" s="53">
        <f>VLOOKUP($A82,input!$A:$BH,COLUMN(input!AW$2),0)</f>
        <v>0</v>
      </c>
      <c r="U82" s="53">
        <f>VLOOKUP($A82,input!$A:$BH,COLUMN(input!BA$2),0)</f>
        <v>0</v>
      </c>
      <c r="V82" s="62">
        <f>VLOOKUP($A82,input!$A:$BH,COLUMN(input!BE$2),0)</f>
        <v>0</v>
      </c>
      <c r="W82" s="53">
        <f t="shared" si="10"/>
        <v>94.037239416688834</v>
      </c>
      <c r="X82" s="49">
        <f t="shared" si="11"/>
        <v>16.123880968099602</v>
      </c>
      <c r="Y82" s="53">
        <f t="shared" si="12"/>
        <v>0</v>
      </c>
      <c r="Z82" s="53">
        <f t="shared" si="13"/>
        <v>0</v>
      </c>
      <c r="AA82" s="62">
        <f t="shared" si="14"/>
        <v>0</v>
      </c>
    </row>
    <row r="83" spans="1:27" x14ac:dyDescent="0.3">
      <c r="A83" s="27" t="s">
        <v>172</v>
      </c>
      <c r="B83" s="27" t="s">
        <v>891</v>
      </c>
      <c r="C83" s="27" t="s">
        <v>806</v>
      </c>
      <c r="D83" s="27">
        <v>0</v>
      </c>
      <c r="E83" s="27" t="s">
        <v>171</v>
      </c>
      <c r="F83" s="81">
        <f>IF(D83=0,VLOOKUP(C83,'KI Local Authority Dropdown'!$H$21:$I$31,2,0),IF(C83="GLA",0.37,VLOOKUP(A83,input!$A:$B,COLUMN(input!B$2),0)))</f>
        <v>0.4</v>
      </c>
      <c r="G83" s="53">
        <f t="shared" si="9"/>
        <v>1.7399678521531545</v>
      </c>
      <c r="H83" s="49">
        <f>VLOOKUP($A83,input!$A:$BH,COLUMN(input!D$2),0)</f>
        <v>0.35267587017698215</v>
      </c>
      <c r="I83" s="49">
        <f>VLOOKUP($A83,input!$A:$BH,COLUMN(input!H$2),0)</f>
        <v>1.3872919819761724</v>
      </c>
      <c r="J83" s="49">
        <f>VLOOKUP($A83,input!$A:$BH,COLUMN(input!L$2),0)</f>
        <v>-5.6375490319510888</v>
      </c>
      <c r="K83" s="49">
        <f>I83*'KI Local Authority Dropdown'!$I$6</f>
        <v>1.2832450833279596</v>
      </c>
      <c r="L83" s="31">
        <v>0.5</v>
      </c>
      <c r="M83" s="53">
        <f>VLOOKUP($A83,input!$A:$BH,COLUMN(input!U$2),0)</f>
        <v>0</v>
      </c>
      <c r="N83" s="49">
        <f>VLOOKUP($A83,input!$A:$BH,COLUMN(input!Y$2),0)</f>
        <v>0.35267587017698215</v>
      </c>
      <c r="O83" s="53">
        <f>VLOOKUP($A83,input!$A:$BH,COLUMN(input!AC$2),0)</f>
        <v>0</v>
      </c>
      <c r="P83" s="53">
        <f>VLOOKUP($A83,input!$A:$BH,COLUMN(input!AG$2),0)</f>
        <v>0</v>
      </c>
      <c r="Q83" s="62">
        <f>VLOOKUP($A83,input!$A:$BH,COLUMN(input!AK$2),0)</f>
        <v>0</v>
      </c>
      <c r="R83" s="53">
        <f>VLOOKUP($A83,input!$A:$BH,COLUMN(input!AO$2),0)</f>
        <v>0</v>
      </c>
      <c r="S83" s="49">
        <f>VLOOKUP($A83,input!$A:$BH,COLUMN(input!AS$2),0)</f>
        <v>1.3872919819761724</v>
      </c>
      <c r="T83" s="53">
        <f>VLOOKUP($A83,input!$A:$BH,COLUMN(input!AW$2),0)</f>
        <v>0</v>
      </c>
      <c r="U83" s="53">
        <f>VLOOKUP($A83,input!$A:$BH,COLUMN(input!BA$2),0)</f>
        <v>0</v>
      </c>
      <c r="V83" s="62">
        <f>VLOOKUP($A83,input!$A:$BH,COLUMN(input!BE$2),0)</f>
        <v>0</v>
      </c>
      <c r="W83" s="53">
        <f t="shared" si="10"/>
        <v>0</v>
      </c>
      <c r="X83" s="49">
        <f t="shared" si="11"/>
        <v>1.7399678521531545</v>
      </c>
      <c r="Y83" s="53">
        <f t="shared" si="12"/>
        <v>0</v>
      </c>
      <c r="Z83" s="53">
        <f t="shared" si="13"/>
        <v>0</v>
      </c>
      <c r="AA83" s="62">
        <f t="shared" si="14"/>
        <v>0</v>
      </c>
    </row>
    <row r="84" spans="1:27" x14ac:dyDescent="0.3">
      <c r="A84" s="27" t="s">
        <v>174</v>
      </c>
      <c r="B84" s="27" t="s">
        <v>892</v>
      </c>
      <c r="C84" s="27" t="s">
        <v>806</v>
      </c>
      <c r="D84" s="27">
        <v>0</v>
      </c>
      <c r="E84" s="27" t="s">
        <v>173</v>
      </c>
      <c r="F84" s="81">
        <f>IF(D84=0,VLOOKUP(C84,'KI Local Authority Dropdown'!$H$21:$I$31,2,0),IF(C84="GLA",0.37,VLOOKUP(A84,input!$A:$B,COLUMN(input!B$2),0)))</f>
        <v>0.4</v>
      </c>
      <c r="G84" s="53">
        <f t="shared" si="9"/>
        <v>4.4384026335734372</v>
      </c>
      <c r="H84" s="49">
        <f>VLOOKUP($A84,input!$A:$BH,COLUMN(input!D$2),0)</f>
        <v>1.0363911656022164</v>
      </c>
      <c r="I84" s="49">
        <f>VLOOKUP($A84,input!$A:$BH,COLUMN(input!H$2),0)</f>
        <v>3.4020114679712208</v>
      </c>
      <c r="J84" s="49">
        <f>VLOOKUP($A84,input!$A:$BH,COLUMN(input!L$2),0)</f>
        <v>-40.108454967262787</v>
      </c>
      <c r="K84" s="49">
        <f>I84*'KI Local Authority Dropdown'!$I$6</f>
        <v>3.1468606078733794</v>
      </c>
      <c r="L84" s="31">
        <v>0.5</v>
      </c>
      <c r="M84" s="53">
        <f>VLOOKUP($A84,input!$A:$BH,COLUMN(input!U$2),0)</f>
        <v>0</v>
      </c>
      <c r="N84" s="49">
        <f>VLOOKUP($A84,input!$A:$BH,COLUMN(input!Y$2),0)</f>
        <v>1.0363911656022164</v>
      </c>
      <c r="O84" s="53">
        <f>VLOOKUP($A84,input!$A:$BH,COLUMN(input!AC$2),0)</f>
        <v>0</v>
      </c>
      <c r="P84" s="53">
        <f>VLOOKUP($A84,input!$A:$BH,COLUMN(input!AG$2),0)</f>
        <v>0</v>
      </c>
      <c r="Q84" s="62">
        <f>VLOOKUP($A84,input!$A:$BH,COLUMN(input!AK$2),0)</f>
        <v>0</v>
      </c>
      <c r="R84" s="53">
        <f>VLOOKUP($A84,input!$A:$BH,COLUMN(input!AO$2),0)</f>
        <v>0</v>
      </c>
      <c r="S84" s="49">
        <f>VLOOKUP($A84,input!$A:$BH,COLUMN(input!AS$2),0)</f>
        <v>3.4020114679712208</v>
      </c>
      <c r="T84" s="53">
        <f>VLOOKUP($A84,input!$A:$BH,COLUMN(input!AW$2),0)</f>
        <v>0</v>
      </c>
      <c r="U84" s="53">
        <f>VLOOKUP($A84,input!$A:$BH,COLUMN(input!BA$2),0)</f>
        <v>0</v>
      </c>
      <c r="V84" s="62">
        <f>VLOOKUP($A84,input!$A:$BH,COLUMN(input!BE$2),0)</f>
        <v>0</v>
      </c>
      <c r="W84" s="53">
        <f t="shared" si="10"/>
        <v>0</v>
      </c>
      <c r="X84" s="49">
        <f t="shared" si="11"/>
        <v>4.4384026335734372</v>
      </c>
      <c r="Y84" s="53">
        <f t="shared" si="12"/>
        <v>0</v>
      </c>
      <c r="Z84" s="53">
        <f t="shared" si="13"/>
        <v>0</v>
      </c>
      <c r="AA84" s="62">
        <f t="shared" si="14"/>
        <v>0</v>
      </c>
    </row>
    <row r="85" spans="1:27" x14ac:dyDescent="0.3">
      <c r="A85" s="27" t="s">
        <v>176</v>
      </c>
      <c r="B85" s="27" t="s">
        <v>893</v>
      </c>
      <c r="C85" s="27" t="s">
        <v>1249</v>
      </c>
      <c r="D85" s="27">
        <v>0</v>
      </c>
      <c r="E85" s="27" t="s">
        <v>175</v>
      </c>
      <c r="F85" s="81">
        <f>IF(D85=0,VLOOKUP(C85,'KI Local Authority Dropdown'!$H$21:$I$31,2,0),IF(C85="GLA",0.37,VLOOKUP(A85,input!$A:$B,COLUMN(input!B$2),0)))</f>
        <v>0.3</v>
      </c>
      <c r="G85" s="53">
        <f t="shared" si="9"/>
        <v>101.72462553574549</v>
      </c>
      <c r="H85" s="49">
        <f>VLOOKUP($A85,input!$A:$BH,COLUMN(input!D$2),0)</f>
        <v>32.577104679812194</v>
      </c>
      <c r="I85" s="49">
        <f>VLOOKUP($A85,input!$A:$BH,COLUMN(input!H$2),0)</f>
        <v>69.147520855933294</v>
      </c>
      <c r="J85" s="49">
        <f>VLOOKUP($A85,input!$A:$BH,COLUMN(input!L$2),0)</f>
        <v>31.956439599006263</v>
      </c>
      <c r="K85" s="49">
        <f>I85*'KI Local Authority Dropdown'!$I$6</f>
        <v>63.9614567917383</v>
      </c>
      <c r="L85" s="31">
        <v>0</v>
      </c>
      <c r="M85" s="53">
        <f>VLOOKUP($A85,input!$A:$BH,COLUMN(input!U$2),0)</f>
        <v>29.042937632557287</v>
      </c>
      <c r="N85" s="49">
        <f>VLOOKUP($A85,input!$A:$BH,COLUMN(input!Y$2),0)</f>
        <v>3.5341670472549049</v>
      </c>
      <c r="O85" s="53">
        <f>VLOOKUP($A85,input!$A:$BH,COLUMN(input!AC$2),0)</f>
        <v>0</v>
      </c>
      <c r="P85" s="53">
        <f>VLOOKUP($A85,input!$A:$BH,COLUMN(input!AG$2),0)</f>
        <v>0</v>
      </c>
      <c r="Q85" s="62">
        <f>VLOOKUP($A85,input!$A:$BH,COLUMN(input!AK$2),0)</f>
        <v>0</v>
      </c>
      <c r="R85" s="53">
        <f>VLOOKUP($A85,input!$A:$BH,COLUMN(input!AO$2),0)</f>
        <v>55.239532699002581</v>
      </c>
      <c r="S85" s="49">
        <f>VLOOKUP($A85,input!$A:$BH,COLUMN(input!AS$2),0)</f>
        <v>13.907988156930713</v>
      </c>
      <c r="T85" s="53">
        <f>VLOOKUP($A85,input!$A:$BH,COLUMN(input!AW$2),0)</f>
        <v>0</v>
      </c>
      <c r="U85" s="53">
        <f>VLOOKUP($A85,input!$A:$BH,COLUMN(input!BA$2),0)</f>
        <v>0</v>
      </c>
      <c r="V85" s="62">
        <f>VLOOKUP($A85,input!$A:$BH,COLUMN(input!BE$2),0)</f>
        <v>0</v>
      </c>
      <c r="W85" s="53">
        <f t="shared" si="10"/>
        <v>84.282470331559864</v>
      </c>
      <c r="X85" s="49">
        <f t="shared" si="11"/>
        <v>17.442155204185617</v>
      </c>
      <c r="Y85" s="53">
        <f t="shared" si="12"/>
        <v>0</v>
      </c>
      <c r="Z85" s="53">
        <f t="shared" si="13"/>
        <v>0</v>
      </c>
      <c r="AA85" s="62">
        <f t="shared" si="14"/>
        <v>0</v>
      </c>
    </row>
    <row r="86" spans="1:27" x14ac:dyDescent="0.3">
      <c r="A86" s="27" t="s">
        <v>178</v>
      </c>
      <c r="B86" s="27" t="s">
        <v>894</v>
      </c>
      <c r="C86" s="27" t="s">
        <v>1254</v>
      </c>
      <c r="D86" s="27">
        <v>0</v>
      </c>
      <c r="E86" s="27" t="s">
        <v>177</v>
      </c>
      <c r="F86" s="81">
        <f>IF(D86=0,VLOOKUP(C86,'KI Local Authority Dropdown'!$H$21:$I$31,2,0),IF(C86="GLA",0.37,VLOOKUP(A86,input!$A:$B,COLUMN(input!B$2),0)))</f>
        <v>0.1</v>
      </c>
      <c r="G86" s="53">
        <f t="shared" si="9"/>
        <v>123.54555966518242</v>
      </c>
      <c r="H86" s="49">
        <f>VLOOKUP($A86,input!$A:$BH,COLUMN(input!D$2),0)</f>
        <v>40.572192196290068</v>
      </c>
      <c r="I86" s="49">
        <f>VLOOKUP($A86,input!$A:$BH,COLUMN(input!H$2),0)</f>
        <v>82.973367468892363</v>
      </c>
      <c r="J86" s="49">
        <f>VLOOKUP($A86,input!$A:$BH,COLUMN(input!L$2),0)</f>
        <v>65.272748331236343</v>
      </c>
      <c r="K86" s="49">
        <f>I86*'KI Local Authority Dropdown'!$I$6</f>
        <v>76.750364908725444</v>
      </c>
      <c r="L86" s="31">
        <v>0</v>
      </c>
      <c r="M86" s="53">
        <f>VLOOKUP($A86,input!$A:$BH,COLUMN(input!U$2),0)</f>
        <v>36.96006306831071</v>
      </c>
      <c r="N86" s="49">
        <f>VLOOKUP($A86,input!$A:$BH,COLUMN(input!Y$2),0)</f>
        <v>0</v>
      </c>
      <c r="O86" s="53">
        <f>VLOOKUP($A86,input!$A:$BH,COLUMN(input!AC$2),0)</f>
        <v>3.6121291279793586</v>
      </c>
      <c r="P86" s="53">
        <f>VLOOKUP($A86,input!$A:$BH,COLUMN(input!AG$2),0)</f>
        <v>0</v>
      </c>
      <c r="Q86" s="62">
        <f>VLOOKUP($A86,input!$A:$BH,COLUMN(input!AK$2),0)</f>
        <v>0</v>
      </c>
      <c r="R86" s="53">
        <f>VLOOKUP($A86,input!$A:$BH,COLUMN(input!AO$2),0)</f>
        <v>77.698168954616506</v>
      </c>
      <c r="S86" s="49">
        <f>VLOOKUP($A86,input!$A:$BH,COLUMN(input!AS$2),0)</f>
        <v>0</v>
      </c>
      <c r="T86" s="53">
        <f>VLOOKUP($A86,input!$A:$BH,COLUMN(input!AW$2),0)</f>
        <v>5.2751985142758695</v>
      </c>
      <c r="U86" s="53">
        <f>VLOOKUP($A86,input!$A:$BH,COLUMN(input!BA$2),0)</f>
        <v>0</v>
      </c>
      <c r="V86" s="62">
        <f>VLOOKUP($A86,input!$A:$BH,COLUMN(input!BE$2),0)</f>
        <v>0</v>
      </c>
      <c r="W86" s="53">
        <f t="shared" si="10"/>
        <v>114.65823202292722</v>
      </c>
      <c r="X86" s="49">
        <f t="shared" si="11"/>
        <v>0</v>
      </c>
      <c r="Y86" s="53">
        <f t="shared" si="12"/>
        <v>8.8873276422552276</v>
      </c>
      <c r="Z86" s="53">
        <f t="shared" si="13"/>
        <v>0</v>
      </c>
      <c r="AA86" s="62">
        <f t="shared" si="14"/>
        <v>0</v>
      </c>
    </row>
    <row r="87" spans="1:27" x14ac:dyDescent="0.3">
      <c r="A87" s="27" t="s">
        <v>180</v>
      </c>
      <c r="B87" s="27" t="s">
        <v>895</v>
      </c>
      <c r="C87" s="27" t="s">
        <v>806</v>
      </c>
      <c r="D87" s="27">
        <v>0</v>
      </c>
      <c r="E87" s="27" t="s">
        <v>179</v>
      </c>
      <c r="F87" s="81">
        <f>IF(D87=0,VLOOKUP(C87,'KI Local Authority Dropdown'!$H$21:$I$31,2,0),IF(C87="GLA",0.37,VLOOKUP(A87,input!$A:$B,COLUMN(input!B$2),0)))</f>
        <v>0.4</v>
      </c>
      <c r="G87" s="53">
        <f t="shared" si="9"/>
        <v>2.9221541888993383</v>
      </c>
      <c r="H87" s="49">
        <f>VLOOKUP($A87,input!$A:$BH,COLUMN(input!D$2),0)</f>
        <v>0.10454882154861837</v>
      </c>
      <c r="I87" s="49">
        <f>VLOOKUP($A87,input!$A:$BH,COLUMN(input!H$2),0)</f>
        <v>2.81760536735072</v>
      </c>
      <c r="J87" s="49">
        <f>VLOOKUP($A87,input!$A:$BH,COLUMN(input!L$2),0)</f>
        <v>-21.494633610001124</v>
      </c>
      <c r="K87" s="49">
        <f>I87*'KI Local Authority Dropdown'!$I$6</f>
        <v>2.606284964799416</v>
      </c>
      <c r="L87" s="31">
        <v>0.5</v>
      </c>
      <c r="M87" s="53">
        <f>VLOOKUP($A87,input!$A:$BH,COLUMN(input!U$2),0)</f>
        <v>0</v>
      </c>
      <c r="N87" s="49">
        <f>VLOOKUP($A87,input!$A:$BH,COLUMN(input!Y$2),0)</f>
        <v>0.10454882154861837</v>
      </c>
      <c r="O87" s="53">
        <f>VLOOKUP($A87,input!$A:$BH,COLUMN(input!AC$2),0)</f>
        <v>0</v>
      </c>
      <c r="P87" s="53">
        <f>VLOOKUP($A87,input!$A:$BH,COLUMN(input!AG$2),0)</f>
        <v>0</v>
      </c>
      <c r="Q87" s="62">
        <f>VLOOKUP($A87,input!$A:$BH,COLUMN(input!AK$2),0)</f>
        <v>0</v>
      </c>
      <c r="R87" s="53">
        <f>VLOOKUP($A87,input!$A:$BH,COLUMN(input!AO$2),0)</f>
        <v>0</v>
      </c>
      <c r="S87" s="49">
        <f>VLOOKUP($A87,input!$A:$BH,COLUMN(input!AS$2),0)</f>
        <v>2.81760536735072</v>
      </c>
      <c r="T87" s="53">
        <f>VLOOKUP($A87,input!$A:$BH,COLUMN(input!AW$2),0)</f>
        <v>0</v>
      </c>
      <c r="U87" s="53">
        <f>VLOOKUP($A87,input!$A:$BH,COLUMN(input!BA$2),0)</f>
        <v>0</v>
      </c>
      <c r="V87" s="62">
        <f>VLOOKUP($A87,input!$A:$BH,COLUMN(input!BE$2),0)</f>
        <v>0</v>
      </c>
      <c r="W87" s="53">
        <f t="shared" si="10"/>
        <v>0</v>
      </c>
      <c r="X87" s="49">
        <f t="shared" si="11"/>
        <v>2.9221541888993383</v>
      </c>
      <c r="Y87" s="53">
        <f t="shared" si="12"/>
        <v>0</v>
      </c>
      <c r="Z87" s="53">
        <f t="shared" si="13"/>
        <v>0</v>
      </c>
      <c r="AA87" s="62">
        <f t="shared" si="14"/>
        <v>0</v>
      </c>
    </row>
    <row r="88" spans="1:27" x14ac:dyDescent="0.3">
      <c r="A88" s="27" t="s">
        <v>182</v>
      </c>
      <c r="B88" s="27" t="s">
        <v>896</v>
      </c>
      <c r="C88" s="27" t="s">
        <v>1250</v>
      </c>
      <c r="D88" s="27">
        <v>0</v>
      </c>
      <c r="E88" s="27" t="s">
        <v>181</v>
      </c>
      <c r="F88" s="81">
        <f>IF(D88=0,VLOOKUP(C88,'KI Local Authority Dropdown'!$H$21:$I$31,2,0),IF(C88="GLA",0.37,VLOOKUP(A88,input!$A:$B,COLUMN(input!B$2),0)))</f>
        <v>0.49</v>
      </c>
      <c r="G88" s="53">
        <f t="shared" si="9"/>
        <v>30.486304694726126</v>
      </c>
      <c r="H88" s="49">
        <f>VLOOKUP($A88,input!$A:$BH,COLUMN(input!D$2),0)</f>
        <v>9.0943454011971063</v>
      </c>
      <c r="I88" s="49">
        <f>VLOOKUP($A88,input!$A:$BH,COLUMN(input!H$2),0)</f>
        <v>21.39195929352902</v>
      </c>
      <c r="J88" s="49">
        <f>VLOOKUP($A88,input!$A:$BH,COLUMN(input!L$2),0)</f>
        <v>6.8286456624376886</v>
      </c>
      <c r="K88" s="49">
        <f>I88*'KI Local Authority Dropdown'!$I$6</f>
        <v>19.787562346514346</v>
      </c>
      <c r="L88" s="31">
        <v>0</v>
      </c>
      <c r="M88" s="53">
        <f>VLOOKUP($A88,input!$A:$BH,COLUMN(input!U$2),0)</f>
        <v>8.3889717701182995</v>
      </c>
      <c r="N88" s="49">
        <f>VLOOKUP($A88,input!$A:$BH,COLUMN(input!Y$2),0)</f>
        <v>0.7053736310788058</v>
      </c>
      <c r="O88" s="53">
        <f>VLOOKUP($A88,input!$A:$BH,COLUMN(input!AC$2),0)</f>
        <v>0</v>
      </c>
      <c r="P88" s="53">
        <f>VLOOKUP($A88,input!$A:$BH,COLUMN(input!AG$2),0)</f>
        <v>0</v>
      </c>
      <c r="Q88" s="62">
        <f>VLOOKUP($A88,input!$A:$BH,COLUMN(input!AK$2),0)</f>
        <v>0</v>
      </c>
      <c r="R88" s="53">
        <f>VLOOKUP($A88,input!$A:$BH,COLUMN(input!AO$2),0)</f>
        <v>18.248134042701487</v>
      </c>
      <c r="S88" s="49">
        <f>VLOOKUP($A88,input!$A:$BH,COLUMN(input!AS$2),0)</f>
        <v>3.1438252508275339</v>
      </c>
      <c r="T88" s="53">
        <f>VLOOKUP($A88,input!$A:$BH,COLUMN(input!AW$2),0)</f>
        <v>0</v>
      </c>
      <c r="U88" s="53">
        <f>VLOOKUP($A88,input!$A:$BH,COLUMN(input!BA$2),0)</f>
        <v>0</v>
      </c>
      <c r="V88" s="62">
        <f>VLOOKUP($A88,input!$A:$BH,COLUMN(input!BE$2),0)</f>
        <v>0</v>
      </c>
      <c r="W88" s="53">
        <f t="shared" si="10"/>
        <v>26.637105812819787</v>
      </c>
      <c r="X88" s="49">
        <f t="shared" si="11"/>
        <v>3.8491988819063399</v>
      </c>
      <c r="Y88" s="53">
        <f t="shared" si="12"/>
        <v>0</v>
      </c>
      <c r="Z88" s="53">
        <f t="shared" si="13"/>
        <v>0</v>
      </c>
      <c r="AA88" s="62">
        <f t="shared" si="14"/>
        <v>0</v>
      </c>
    </row>
    <row r="89" spans="1:27" x14ac:dyDescent="0.3">
      <c r="A89" s="27" t="s">
        <v>184</v>
      </c>
      <c r="B89" s="27" t="s">
        <v>897</v>
      </c>
      <c r="C89" s="27" t="s">
        <v>806</v>
      </c>
      <c r="D89" s="27">
        <v>0</v>
      </c>
      <c r="E89" s="27" t="s">
        <v>183</v>
      </c>
      <c r="F89" s="81">
        <f>IF(D89=0,VLOOKUP(C89,'KI Local Authority Dropdown'!$H$21:$I$31,2,0),IF(C89="GLA",0.37,VLOOKUP(A89,input!$A:$B,COLUMN(input!B$2),0)))</f>
        <v>0.4</v>
      </c>
      <c r="G89" s="53">
        <f t="shared" si="9"/>
        <v>3.2207799423550583</v>
      </c>
      <c r="H89" s="49">
        <f>VLOOKUP($A89,input!$A:$BH,COLUMN(input!D$2),0)</f>
        <v>0.6844816146701127</v>
      </c>
      <c r="I89" s="49">
        <f>VLOOKUP($A89,input!$A:$BH,COLUMN(input!H$2),0)</f>
        <v>2.5362983276849453</v>
      </c>
      <c r="J89" s="49">
        <f>VLOOKUP($A89,input!$A:$BH,COLUMN(input!L$2),0)</f>
        <v>-27.951440561180142</v>
      </c>
      <c r="K89" s="49">
        <f>I89*'KI Local Authority Dropdown'!$I$6</f>
        <v>2.3460759531085746</v>
      </c>
      <c r="L89" s="31">
        <v>0.5</v>
      </c>
      <c r="M89" s="53">
        <f>VLOOKUP($A89,input!$A:$BH,COLUMN(input!U$2),0)</f>
        <v>0</v>
      </c>
      <c r="N89" s="49">
        <f>VLOOKUP($A89,input!$A:$BH,COLUMN(input!Y$2),0)</f>
        <v>0.6844816146701127</v>
      </c>
      <c r="O89" s="53">
        <f>VLOOKUP($A89,input!$A:$BH,COLUMN(input!AC$2),0)</f>
        <v>0</v>
      </c>
      <c r="P89" s="53">
        <f>VLOOKUP($A89,input!$A:$BH,COLUMN(input!AG$2),0)</f>
        <v>0</v>
      </c>
      <c r="Q89" s="62">
        <f>VLOOKUP($A89,input!$A:$BH,COLUMN(input!AK$2),0)</f>
        <v>0</v>
      </c>
      <c r="R89" s="53">
        <f>VLOOKUP($A89,input!$A:$BH,COLUMN(input!AO$2),0)</f>
        <v>0</v>
      </c>
      <c r="S89" s="49">
        <f>VLOOKUP($A89,input!$A:$BH,COLUMN(input!AS$2),0)</f>
        <v>2.5362983276849453</v>
      </c>
      <c r="T89" s="53">
        <f>VLOOKUP($A89,input!$A:$BH,COLUMN(input!AW$2),0)</f>
        <v>0</v>
      </c>
      <c r="U89" s="53">
        <f>VLOOKUP($A89,input!$A:$BH,COLUMN(input!BA$2),0)</f>
        <v>0</v>
      </c>
      <c r="V89" s="62">
        <f>VLOOKUP($A89,input!$A:$BH,COLUMN(input!BE$2),0)</f>
        <v>0</v>
      </c>
      <c r="W89" s="53">
        <f t="shared" si="10"/>
        <v>0</v>
      </c>
      <c r="X89" s="49">
        <f t="shared" si="11"/>
        <v>3.2207799423550583</v>
      </c>
      <c r="Y89" s="53">
        <f t="shared" si="12"/>
        <v>0</v>
      </c>
      <c r="Z89" s="53">
        <f t="shared" si="13"/>
        <v>0</v>
      </c>
      <c r="AA89" s="62">
        <f t="shared" si="14"/>
        <v>0</v>
      </c>
    </row>
    <row r="90" spans="1:27" x14ac:dyDescent="0.3">
      <c r="A90" s="27" t="s">
        <v>186</v>
      </c>
      <c r="B90" s="27" t="s">
        <v>898</v>
      </c>
      <c r="C90" s="27" t="s">
        <v>806</v>
      </c>
      <c r="D90" s="27">
        <v>0</v>
      </c>
      <c r="E90" s="27" t="s">
        <v>185</v>
      </c>
      <c r="F90" s="81">
        <f>IF(D90=0,VLOOKUP(C90,'KI Local Authority Dropdown'!$H$21:$I$31,2,0),IF(C90="GLA",0.37,VLOOKUP(A90,input!$A:$B,COLUMN(input!B$2),0)))</f>
        <v>0.4</v>
      </c>
      <c r="G90" s="53">
        <f t="shared" si="9"/>
        <v>2.4120717651435108</v>
      </c>
      <c r="H90" s="49">
        <f>VLOOKUP($A90,input!$A:$BH,COLUMN(input!D$2),0)</f>
        <v>0.43426978285443224</v>
      </c>
      <c r="I90" s="49">
        <f>VLOOKUP($A90,input!$A:$BH,COLUMN(input!H$2),0)</f>
        <v>1.9778019822890787</v>
      </c>
      <c r="J90" s="49">
        <f>VLOOKUP($A90,input!$A:$BH,COLUMN(input!L$2),0)</f>
        <v>-11.772338129276232</v>
      </c>
      <c r="K90" s="49">
        <f>I90*'KI Local Authority Dropdown'!$I$6</f>
        <v>1.8294668336173978</v>
      </c>
      <c r="L90" s="31">
        <v>0.5</v>
      </c>
      <c r="M90" s="53">
        <f>VLOOKUP($A90,input!$A:$BH,COLUMN(input!U$2),0)</f>
        <v>0</v>
      </c>
      <c r="N90" s="49">
        <f>VLOOKUP($A90,input!$A:$BH,COLUMN(input!Y$2),0)</f>
        <v>0.43426978285443224</v>
      </c>
      <c r="O90" s="53">
        <f>VLOOKUP($A90,input!$A:$BH,COLUMN(input!AC$2),0)</f>
        <v>0</v>
      </c>
      <c r="P90" s="53">
        <f>VLOOKUP($A90,input!$A:$BH,COLUMN(input!AG$2),0)</f>
        <v>0</v>
      </c>
      <c r="Q90" s="62">
        <f>VLOOKUP($A90,input!$A:$BH,COLUMN(input!AK$2),0)</f>
        <v>0</v>
      </c>
      <c r="R90" s="53">
        <f>VLOOKUP($A90,input!$A:$BH,COLUMN(input!AO$2),0)</f>
        <v>0</v>
      </c>
      <c r="S90" s="49">
        <f>VLOOKUP($A90,input!$A:$BH,COLUMN(input!AS$2),0)</f>
        <v>1.9778019822890787</v>
      </c>
      <c r="T90" s="53">
        <f>VLOOKUP($A90,input!$A:$BH,COLUMN(input!AW$2),0)</f>
        <v>0</v>
      </c>
      <c r="U90" s="53">
        <f>VLOOKUP($A90,input!$A:$BH,COLUMN(input!BA$2),0)</f>
        <v>0</v>
      </c>
      <c r="V90" s="62">
        <f>VLOOKUP($A90,input!$A:$BH,COLUMN(input!BE$2),0)</f>
        <v>0</v>
      </c>
      <c r="W90" s="53">
        <f t="shared" si="10"/>
        <v>0</v>
      </c>
      <c r="X90" s="49">
        <f t="shared" si="11"/>
        <v>2.4120717651435108</v>
      </c>
      <c r="Y90" s="53">
        <f t="shared" si="12"/>
        <v>0</v>
      </c>
      <c r="Z90" s="53">
        <f t="shared" si="13"/>
        <v>0</v>
      </c>
      <c r="AA90" s="62">
        <f t="shared" si="14"/>
        <v>0</v>
      </c>
    </row>
    <row r="91" spans="1:27" x14ac:dyDescent="0.3">
      <c r="A91" s="27" t="s">
        <v>188</v>
      </c>
      <c r="B91" s="27" t="s">
        <v>899</v>
      </c>
      <c r="C91" s="27" t="s">
        <v>1250</v>
      </c>
      <c r="D91" s="27">
        <v>0</v>
      </c>
      <c r="E91" s="27" t="s">
        <v>187</v>
      </c>
      <c r="F91" s="81">
        <f>IF(D91=0,VLOOKUP(C91,'KI Local Authority Dropdown'!$H$21:$I$31,2,0),IF(C91="GLA",0.37,VLOOKUP(A91,input!$A:$B,COLUMN(input!B$2),0)))</f>
        <v>0.49</v>
      </c>
      <c r="G91" s="53">
        <f t="shared" si="9"/>
        <v>79.10669663280278</v>
      </c>
      <c r="H91" s="49">
        <f>VLOOKUP($A91,input!$A:$BH,COLUMN(input!D$2),0)</f>
        <v>25.203406663786769</v>
      </c>
      <c r="I91" s="49">
        <f>VLOOKUP($A91,input!$A:$BH,COLUMN(input!H$2),0)</f>
        <v>53.903289969016008</v>
      </c>
      <c r="J91" s="49">
        <f>VLOOKUP($A91,input!$A:$BH,COLUMN(input!L$2),0)</f>
        <v>15.291016201819701</v>
      </c>
      <c r="K91" s="49">
        <f>I91*'KI Local Authority Dropdown'!$I$6</f>
        <v>49.86054322133981</v>
      </c>
      <c r="L91" s="31">
        <v>0</v>
      </c>
      <c r="M91" s="53">
        <f>VLOOKUP($A91,input!$A:$BH,COLUMN(input!U$2),0)</f>
        <v>22.74278256933091</v>
      </c>
      <c r="N91" s="49">
        <f>VLOOKUP($A91,input!$A:$BH,COLUMN(input!Y$2),0)</f>
        <v>2.4606240944558588</v>
      </c>
      <c r="O91" s="53">
        <f>VLOOKUP($A91,input!$A:$BH,COLUMN(input!AC$2),0)</f>
        <v>0</v>
      </c>
      <c r="P91" s="53">
        <f>VLOOKUP($A91,input!$A:$BH,COLUMN(input!AG$2),0)</f>
        <v>0</v>
      </c>
      <c r="Q91" s="62">
        <f>VLOOKUP($A91,input!$A:$BH,COLUMN(input!AK$2),0)</f>
        <v>0</v>
      </c>
      <c r="R91" s="53">
        <f>VLOOKUP($A91,input!$A:$BH,COLUMN(input!AO$2),0)</f>
        <v>45.298563369112699</v>
      </c>
      <c r="S91" s="49">
        <f>VLOOKUP($A91,input!$A:$BH,COLUMN(input!AS$2),0)</f>
        <v>8.6047265999033105</v>
      </c>
      <c r="T91" s="53">
        <f>VLOOKUP($A91,input!$A:$BH,COLUMN(input!AW$2),0)</f>
        <v>0</v>
      </c>
      <c r="U91" s="53">
        <f>VLOOKUP($A91,input!$A:$BH,COLUMN(input!BA$2),0)</f>
        <v>0</v>
      </c>
      <c r="V91" s="62">
        <f>VLOOKUP($A91,input!$A:$BH,COLUMN(input!BE$2),0)</f>
        <v>0</v>
      </c>
      <c r="W91" s="53">
        <f t="shared" si="10"/>
        <v>68.041345938443612</v>
      </c>
      <c r="X91" s="49">
        <f t="shared" si="11"/>
        <v>11.06535069435917</v>
      </c>
      <c r="Y91" s="53">
        <f t="shared" si="12"/>
        <v>0</v>
      </c>
      <c r="Z91" s="53">
        <f t="shared" si="13"/>
        <v>0</v>
      </c>
      <c r="AA91" s="62">
        <f t="shared" si="14"/>
        <v>0</v>
      </c>
    </row>
    <row r="92" spans="1:27" x14ac:dyDescent="0.3">
      <c r="A92" s="27" t="s">
        <v>190</v>
      </c>
      <c r="B92" s="27" t="s">
        <v>900</v>
      </c>
      <c r="C92" s="27" t="s">
        <v>1251</v>
      </c>
      <c r="D92" s="27">
        <v>0</v>
      </c>
      <c r="E92" s="27" t="s">
        <v>189</v>
      </c>
      <c r="F92" s="81">
        <f>IF(D92=0,VLOOKUP(C92,'KI Local Authority Dropdown'!$H$21:$I$31,2,0),IF(C92="GLA",0.37,VLOOKUP(A92,input!$A:$B,COLUMN(input!B$2),0)))</f>
        <v>0.09</v>
      </c>
      <c r="G92" s="53">
        <f t="shared" si="9"/>
        <v>149.46620684676139</v>
      </c>
      <c r="H92" s="49">
        <f>VLOOKUP($A92,input!$A:$BH,COLUMN(input!D$2),0)</f>
        <v>44.056288909081758</v>
      </c>
      <c r="I92" s="49">
        <f>VLOOKUP($A92,input!$A:$BH,COLUMN(input!H$2),0)</f>
        <v>105.40991793767964</v>
      </c>
      <c r="J92" s="49">
        <f>VLOOKUP($A92,input!$A:$BH,COLUMN(input!L$2),0)</f>
        <v>88.603853170928446</v>
      </c>
      <c r="K92" s="49">
        <f>I92*'KI Local Authority Dropdown'!$I$6</f>
        <v>97.504174092353665</v>
      </c>
      <c r="L92" s="31">
        <v>0</v>
      </c>
      <c r="M92" s="53">
        <f>VLOOKUP($A92,input!$A:$BH,COLUMN(input!U$2),0)</f>
        <v>44.056288909081758</v>
      </c>
      <c r="N92" s="49">
        <f>VLOOKUP($A92,input!$A:$BH,COLUMN(input!Y$2),0)</f>
        <v>0</v>
      </c>
      <c r="O92" s="53">
        <f>VLOOKUP($A92,input!$A:$BH,COLUMN(input!AC$2),0)</f>
        <v>0</v>
      </c>
      <c r="P92" s="53">
        <f>VLOOKUP($A92,input!$A:$BH,COLUMN(input!AG$2),0)</f>
        <v>0</v>
      </c>
      <c r="Q92" s="62">
        <f>VLOOKUP($A92,input!$A:$BH,COLUMN(input!AK$2),0)</f>
        <v>0</v>
      </c>
      <c r="R92" s="53">
        <f>VLOOKUP($A92,input!$A:$BH,COLUMN(input!AO$2),0)</f>
        <v>105.40991793767964</v>
      </c>
      <c r="S92" s="49">
        <f>VLOOKUP($A92,input!$A:$BH,COLUMN(input!AS$2),0)</f>
        <v>0</v>
      </c>
      <c r="T92" s="53">
        <f>VLOOKUP($A92,input!$A:$BH,COLUMN(input!AW$2),0)</f>
        <v>0</v>
      </c>
      <c r="U92" s="53">
        <f>VLOOKUP($A92,input!$A:$BH,COLUMN(input!BA$2),0)</f>
        <v>0</v>
      </c>
      <c r="V92" s="62">
        <f>VLOOKUP($A92,input!$A:$BH,COLUMN(input!BE$2),0)</f>
        <v>0</v>
      </c>
      <c r="W92" s="53">
        <f t="shared" si="10"/>
        <v>149.46620684676139</v>
      </c>
      <c r="X92" s="49">
        <f t="shared" si="11"/>
        <v>0</v>
      </c>
      <c r="Y92" s="53">
        <f t="shared" si="12"/>
        <v>0</v>
      </c>
      <c r="Z92" s="53">
        <f t="shared" si="13"/>
        <v>0</v>
      </c>
      <c r="AA92" s="62">
        <f t="shared" si="14"/>
        <v>0</v>
      </c>
    </row>
    <row r="93" spans="1:27" x14ac:dyDescent="0.3">
      <c r="A93" s="27" t="s">
        <v>192</v>
      </c>
      <c r="B93" s="27" t="s">
        <v>901</v>
      </c>
      <c r="C93" s="27" t="s">
        <v>806</v>
      </c>
      <c r="D93" s="27">
        <v>0</v>
      </c>
      <c r="E93" s="27" t="s">
        <v>191</v>
      </c>
      <c r="F93" s="81">
        <f>IF(D93=0,VLOOKUP(C93,'KI Local Authority Dropdown'!$H$21:$I$31,2,0),IF(C93="GLA",0.37,VLOOKUP(A93,input!$A:$B,COLUMN(input!B$2),0)))</f>
        <v>0.4</v>
      </c>
      <c r="G93" s="53">
        <f t="shared" si="9"/>
        <v>1.8159715149920979</v>
      </c>
      <c r="H93" s="49">
        <f>VLOOKUP($A93,input!$A:$BH,COLUMN(input!D$2),0)</f>
        <v>0.25164551814638081</v>
      </c>
      <c r="I93" s="49">
        <f>VLOOKUP($A93,input!$A:$BH,COLUMN(input!H$2),0)</f>
        <v>1.564325996845717</v>
      </c>
      <c r="J93" s="49">
        <f>VLOOKUP($A93,input!$A:$BH,COLUMN(input!L$2),0)</f>
        <v>-6.1781276229704778</v>
      </c>
      <c r="K93" s="49">
        <f>I93*'KI Local Authority Dropdown'!$I$6</f>
        <v>1.4470015470822883</v>
      </c>
      <c r="L93" s="31">
        <v>0.5</v>
      </c>
      <c r="M93" s="53">
        <f>VLOOKUP($A93,input!$A:$BH,COLUMN(input!U$2),0)</f>
        <v>0</v>
      </c>
      <c r="N93" s="49">
        <f>VLOOKUP($A93,input!$A:$BH,COLUMN(input!Y$2),0)</f>
        <v>0.25164551814638081</v>
      </c>
      <c r="O93" s="53">
        <f>VLOOKUP($A93,input!$A:$BH,COLUMN(input!AC$2),0)</f>
        <v>0</v>
      </c>
      <c r="P93" s="53">
        <f>VLOOKUP($A93,input!$A:$BH,COLUMN(input!AG$2),0)</f>
        <v>0</v>
      </c>
      <c r="Q93" s="62">
        <f>VLOOKUP($A93,input!$A:$BH,COLUMN(input!AK$2),0)</f>
        <v>0</v>
      </c>
      <c r="R93" s="53">
        <f>VLOOKUP($A93,input!$A:$BH,COLUMN(input!AO$2),0)</f>
        <v>0</v>
      </c>
      <c r="S93" s="49">
        <f>VLOOKUP($A93,input!$A:$BH,COLUMN(input!AS$2),0)</f>
        <v>1.564325996845717</v>
      </c>
      <c r="T93" s="53">
        <f>VLOOKUP($A93,input!$A:$BH,COLUMN(input!AW$2),0)</f>
        <v>0</v>
      </c>
      <c r="U93" s="53">
        <f>VLOOKUP($A93,input!$A:$BH,COLUMN(input!BA$2),0)</f>
        <v>0</v>
      </c>
      <c r="V93" s="62">
        <f>VLOOKUP($A93,input!$A:$BH,COLUMN(input!BE$2),0)</f>
        <v>0</v>
      </c>
      <c r="W93" s="53">
        <f t="shared" si="10"/>
        <v>0</v>
      </c>
      <c r="X93" s="49">
        <f t="shared" si="11"/>
        <v>1.8159715149920979</v>
      </c>
      <c r="Y93" s="53">
        <f t="shared" si="12"/>
        <v>0</v>
      </c>
      <c r="Z93" s="53">
        <f t="shared" si="13"/>
        <v>0</v>
      </c>
      <c r="AA93" s="62">
        <f t="shared" si="14"/>
        <v>0</v>
      </c>
    </row>
    <row r="94" spans="1:27" x14ac:dyDescent="0.3">
      <c r="A94" s="27" t="s">
        <v>194</v>
      </c>
      <c r="B94" s="27" t="s">
        <v>902</v>
      </c>
      <c r="C94" s="27" t="s">
        <v>1248</v>
      </c>
      <c r="D94" s="27">
        <v>0</v>
      </c>
      <c r="E94" s="27" t="s">
        <v>903</v>
      </c>
      <c r="F94" s="81">
        <f>IF(D94=0,VLOOKUP(C94,'KI Local Authority Dropdown'!$H$21:$I$31,2,0),IF(C94="GLA",0.37,VLOOKUP(A94,input!$A:$B,COLUMN(input!B$2),0)))</f>
        <v>0.01</v>
      </c>
      <c r="G94" s="53">
        <f t="shared" si="9"/>
        <v>13.993671346569567</v>
      </c>
      <c r="H94" s="49">
        <f>VLOOKUP($A94,input!$A:$BH,COLUMN(input!D$2),0)</f>
        <v>5.6045823454774206</v>
      </c>
      <c r="I94" s="49">
        <f>VLOOKUP($A94,input!$A:$BH,COLUMN(input!H$2),0)</f>
        <v>8.3890890010921453</v>
      </c>
      <c r="J94" s="49">
        <f>VLOOKUP($A94,input!$A:$BH,COLUMN(input!L$2),0)</f>
        <v>5.7334988178685435</v>
      </c>
      <c r="K94" s="49">
        <f>I94*'KI Local Authority Dropdown'!$I$6</f>
        <v>7.7599073260102349</v>
      </c>
      <c r="L94" s="31">
        <v>0</v>
      </c>
      <c r="M94" s="53">
        <f>VLOOKUP($A94,input!$A:$BH,COLUMN(input!U$2),0)</f>
        <v>0</v>
      </c>
      <c r="N94" s="49">
        <f>VLOOKUP($A94,input!$A:$BH,COLUMN(input!Y$2),0)</f>
        <v>0</v>
      </c>
      <c r="O94" s="53">
        <f>VLOOKUP($A94,input!$A:$BH,COLUMN(input!AC$2),0)</f>
        <v>5.6045823454774206</v>
      </c>
      <c r="P94" s="53">
        <f>VLOOKUP($A94,input!$A:$BH,COLUMN(input!AG$2),0)</f>
        <v>0</v>
      </c>
      <c r="Q94" s="62">
        <f>VLOOKUP($A94,input!$A:$BH,COLUMN(input!AK$2),0)</f>
        <v>0</v>
      </c>
      <c r="R94" s="53">
        <f>VLOOKUP($A94,input!$A:$BH,COLUMN(input!AO$2),0)</f>
        <v>0</v>
      </c>
      <c r="S94" s="49">
        <f>VLOOKUP($A94,input!$A:$BH,COLUMN(input!AS$2),0)</f>
        <v>0</v>
      </c>
      <c r="T94" s="53">
        <f>VLOOKUP($A94,input!$A:$BH,COLUMN(input!AW$2),0)</f>
        <v>8.3890890010921453</v>
      </c>
      <c r="U94" s="53">
        <f>VLOOKUP($A94,input!$A:$BH,COLUMN(input!BA$2),0)</f>
        <v>0</v>
      </c>
      <c r="V94" s="62">
        <f>VLOOKUP($A94,input!$A:$BH,COLUMN(input!BE$2),0)</f>
        <v>0</v>
      </c>
      <c r="W94" s="53">
        <f t="shared" si="10"/>
        <v>0</v>
      </c>
      <c r="X94" s="49">
        <f t="shared" si="11"/>
        <v>0</v>
      </c>
      <c r="Y94" s="53">
        <f t="shared" si="12"/>
        <v>13.993671346569567</v>
      </c>
      <c r="Z94" s="53">
        <f t="shared" si="13"/>
        <v>0</v>
      </c>
      <c r="AA94" s="62">
        <f t="shared" si="14"/>
        <v>0</v>
      </c>
    </row>
    <row r="95" spans="1:27" x14ac:dyDescent="0.3">
      <c r="A95" s="27" t="s">
        <v>196</v>
      </c>
      <c r="B95" s="27" t="s">
        <v>904</v>
      </c>
      <c r="C95" s="27" t="s">
        <v>1251</v>
      </c>
      <c r="D95" s="27">
        <v>0</v>
      </c>
      <c r="E95" s="27" t="s">
        <v>195</v>
      </c>
      <c r="F95" s="81">
        <f>IF(D95=0,VLOOKUP(C95,'KI Local Authority Dropdown'!$H$21:$I$31,2,0),IF(C95="GLA",0.37,VLOOKUP(A95,input!$A:$B,COLUMN(input!B$2),0)))</f>
        <v>0.09</v>
      </c>
      <c r="G95" s="53">
        <f t="shared" si="9"/>
        <v>128.30733143619759</v>
      </c>
      <c r="H95" s="49">
        <f>VLOOKUP($A95,input!$A:$BH,COLUMN(input!D$2),0)</f>
        <v>32.445080152889851</v>
      </c>
      <c r="I95" s="49">
        <f>VLOOKUP($A95,input!$A:$BH,COLUMN(input!H$2),0)</f>
        <v>95.862251283307742</v>
      </c>
      <c r="J95" s="49">
        <f>VLOOKUP($A95,input!$A:$BH,COLUMN(input!L$2),0)</f>
        <v>75.119370145380131</v>
      </c>
      <c r="K95" s="49">
        <f>I95*'KI Local Authority Dropdown'!$I$6</f>
        <v>88.67258243705966</v>
      </c>
      <c r="L95" s="31">
        <v>0</v>
      </c>
      <c r="M95" s="53">
        <f>VLOOKUP($A95,input!$A:$BH,COLUMN(input!U$2),0)</f>
        <v>32.445080152889851</v>
      </c>
      <c r="N95" s="49">
        <f>VLOOKUP($A95,input!$A:$BH,COLUMN(input!Y$2),0)</f>
        <v>0</v>
      </c>
      <c r="O95" s="53">
        <f>VLOOKUP($A95,input!$A:$BH,COLUMN(input!AC$2),0)</f>
        <v>0</v>
      </c>
      <c r="P95" s="53">
        <f>VLOOKUP($A95,input!$A:$BH,COLUMN(input!AG$2),0)</f>
        <v>0</v>
      </c>
      <c r="Q95" s="62">
        <f>VLOOKUP($A95,input!$A:$BH,COLUMN(input!AK$2),0)</f>
        <v>0</v>
      </c>
      <c r="R95" s="53">
        <f>VLOOKUP($A95,input!$A:$BH,COLUMN(input!AO$2),0)</f>
        <v>95.862251283307742</v>
      </c>
      <c r="S95" s="49">
        <f>VLOOKUP($A95,input!$A:$BH,COLUMN(input!AS$2),0)</f>
        <v>0</v>
      </c>
      <c r="T95" s="53">
        <f>VLOOKUP($A95,input!$A:$BH,COLUMN(input!AW$2),0)</f>
        <v>0</v>
      </c>
      <c r="U95" s="53">
        <f>VLOOKUP($A95,input!$A:$BH,COLUMN(input!BA$2),0)</f>
        <v>0</v>
      </c>
      <c r="V95" s="62">
        <f>VLOOKUP($A95,input!$A:$BH,COLUMN(input!BE$2),0)</f>
        <v>0</v>
      </c>
      <c r="W95" s="53">
        <f t="shared" si="10"/>
        <v>128.30733143619759</v>
      </c>
      <c r="X95" s="49">
        <f t="shared" si="11"/>
        <v>0</v>
      </c>
      <c r="Y95" s="53">
        <f t="shared" si="12"/>
        <v>0</v>
      </c>
      <c r="Z95" s="53">
        <f t="shared" si="13"/>
        <v>0</v>
      </c>
      <c r="AA95" s="62">
        <f t="shared" si="14"/>
        <v>0</v>
      </c>
    </row>
    <row r="96" spans="1:27" x14ac:dyDescent="0.3">
      <c r="A96" s="27" t="s">
        <v>200</v>
      </c>
      <c r="B96" s="27" t="s">
        <v>905</v>
      </c>
      <c r="C96" s="27" t="s">
        <v>820</v>
      </c>
      <c r="D96" s="27">
        <v>0</v>
      </c>
      <c r="E96" s="27" t="s">
        <v>199</v>
      </c>
      <c r="F96" s="81">
        <f>IF(D96=0,VLOOKUP(C96,'KI Local Authority Dropdown'!$H$21:$I$31,2,0),IF(C96="GLA",0.37,VLOOKUP(A96,input!$A:$B,COLUMN(input!B$2),0)))</f>
        <v>0.49</v>
      </c>
      <c r="G96" s="53">
        <f t="shared" si="9"/>
        <v>107.46643651467419</v>
      </c>
      <c r="H96" s="49">
        <f>VLOOKUP($A96,input!$A:$BH,COLUMN(input!D$2),0)</f>
        <v>36.15011989155623</v>
      </c>
      <c r="I96" s="49">
        <f>VLOOKUP($A96,input!$A:$BH,COLUMN(input!H$2),0)</f>
        <v>71.316316623117956</v>
      </c>
      <c r="J96" s="49">
        <f>VLOOKUP($A96,input!$A:$BH,COLUMN(input!L$2),0)</f>
        <v>32.804502228326832</v>
      </c>
      <c r="K96" s="49">
        <f>I96*'KI Local Authority Dropdown'!$I$6</f>
        <v>65.967592876384117</v>
      </c>
      <c r="L96" s="31">
        <v>0</v>
      </c>
      <c r="M96" s="53">
        <f>VLOOKUP($A96,input!$A:$BH,COLUMN(input!U$2),0)</f>
        <v>33.089795362708571</v>
      </c>
      <c r="N96" s="49">
        <f>VLOOKUP($A96,input!$A:$BH,COLUMN(input!Y$2),0)</f>
        <v>3.0603245288476626</v>
      </c>
      <c r="O96" s="53">
        <f>VLOOKUP($A96,input!$A:$BH,COLUMN(input!AC$2),0)</f>
        <v>0</v>
      </c>
      <c r="P96" s="53">
        <f>VLOOKUP($A96,input!$A:$BH,COLUMN(input!AG$2),0)</f>
        <v>0</v>
      </c>
      <c r="Q96" s="62">
        <f>VLOOKUP($A96,input!$A:$BH,COLUMN(input!AK$2),0)</f>
        <v>0</v>
      </c>
      <c r="R96" s="53">
        <f>VLOOKUP($A96,input!$A:$BH,COLUMN(input!AO$2),0)</f>
        <v>61.648065153376038</v>
      </c>
      <c r="S96" s="49">
        <f>VLOOKUP($A96,input!$A:$BH,COLUMN(input!AS$2),0)</f>
        <v>9.6682514697419215</v>
      </c>
      <c r="T96" s="53">
        <f>VLOOKUP($A96,input!$A:$BH,COLUMN(input!AW$2),0)</f>
        <v>0</v>
      </c>
      <c r="U96" s="53">
        <f>VLOOKUP($A96,input!$A:$BH,COLUMN(input!BA$2),0)</f>
        <v>0</v>
      </c>
      <c r="V96" s="62">
        <f>VLOOKUP($A96,input!$A:$BH,COLUMN(input!BE$2),0)</f>
        <v>0</v>
      </c>
      <c r="W96" s="53">
        <f t="shared" si="10"/>
        <v>94.737860516084609</v>
      </c>
      <c r="X96" s="49">
        <f t="shared" si="11"/>
        <v>12.728575998589584</v>
      </c>
      <c r="Y96" s="53">
        <f t="shared" si="12"/>
        <v>0</v>
      </c>
      <c r="Z96" s="53">
        <f t="shared" si="13"/>
        <v>0</v>
      </c>
      <c r="AA96" s="62">
        <f t="shared" si="14"/>
        <v>0</v>
      </c>
    </row>
    <row r="97" spans="1:27" x14ac:dyDescent="0.3">
      <c r="A97" s="27" t="s">
        <v>202</v>
      </c>
      <c r="B97" s="27" t="s">
        <v>906</v>
      </c>
      <c r="C97" s="27" t="s">
        <v>1251</v>
      </c>
      <c r="D97" s="27">
        <v>0</v>
      </c>
      <c r="E97" s="27" t="s">
        <v>201</v>
      </c>
      <c r="F97" s="81">
        <f>IF(D97=0,VLOOKUP(C97,'KI Local Authority Dropdown'!$H$21:$I$31,2,0),IF(C97="GLA",0.37,VLOOKUP(A97,input!$A:$B,COLUMN(input!B$2),0)))</f>
        <v>0.09</v>
      </c>
      <c r="G97" s="53">
        <f t="shared" si="9"/>
        <v>43.584292465422116</v>
      </c>
      <c r="H97" s="49">
        <f>VLOOKUP($A97,input!$A:$BH,COLUMN(input!D$2),0)</f>
        <v>6.1381446593805551</v>
      </c>
      <c r="I97" s="49">
        <f>VLOOKUP($A97,input!$A:$BH,COLUMN(input!H$2),0)</f>
        <v>37.446147806041559</v>
      </c>
      <c r="J97" s="49">
        <f>VLOOKUP($A97,input!$A:$BH,COLUMN(input!L$2),0)</f>
        <v>26.668350878064288</v>
      </c>
      <c r="K97" s="49">
        <f>I97*'KI Local Authority Dropdown'!$I$6</f>
        <v>34.637686720588441</v>
      </c>
      <c r="L97" s="31">
        <v>0</v>
      </c>
      <c r="M97" s="53">
        <f>VLOOKUP($A97,input!$A:$BH,COLUMN(input!U$2),0)</f>
        <v>6.1381446593805551</v>
      </c>
      <c r="N97" s="49">
        <f>VLOOKUP($A97,input!$A:$BH,COLUMN(input!Y$2),0)</f>
        <v>0</v>
      </c>
      <c r="O97" s="53">
        <f>VLOOKUP($A97,input!$A:$BH,COLUMN(input!AC$2),0)</f>
        <v>0</v>
      </c>
      <c r="P97" s="53">
        <f>VLOOKUP($A97,input!$A:$BH,COLUMN(input!AG$2),0)</f>
        <v>0</v>
      </c>
      <c r="Q97" s="62">
        <f>VLOOKUP($A97,input!$A:$BH,COLUMN(input!AK$2),0)</f>
        <v>0</v>
      </c>
      <c r="R97" s="53">
        <f>VLOOKUP($A97,input!$A:$BH,COLUMN(input!AO$2),0)</f>
        <v>37.446147806041559</v>
      </c>
      <c r="S97" s="49">
        <f>VLOOKUP($A97,input!$A:$BH,COLUMN(input!AS$2),0)</f>
        <v>0</v>
      </c>
      <c r="T97" s="53">
        <f>VLOOKUP($A97,input!$A:$BH,COLUMN(input!AW$2),0)</f>
        <v>0</v>
      </c>
      <c r="U97" s="53">
        <f>VLOOKUP($A97,input!$A:$BH,COLUMN(input!BA$2),0)</f>
        <v>0</v>
      </c>
      <c r="V97" s="62">
        <f>VLOOKUP($A97,input!$A:$BH,COLUMN(input!BE$2),0)</f>
        <v>0</v>
      </c>
      <c r="W97" s="53">
        <f t="shared" si="10"/>
        <v>43.584292465422116</v>
      </c>
      <c r="X97" s="49">
        <f t="shared" si="11"/>
        <v>0</v>
      </c>
      <c r="Y97" s="53">
        <f t="shared" si="12"/>
        <v>0</v>
      </c>
      <c r="Z97" s="53">
        <f t="shared" si="13"/>
        <v>0</v>
      </c>
      <c r="AA97" s="62">
        <f t="shared" si="14"/>
        <v>0</v>
      </c>
    </row>
    <row r="98" spans="1:27" x14ac:dyDescent="0.3">
      <c r="A98" s="27" t="s">
        <v>206</v>
      </c>
      <c r="B98" s="27" t="s">
        <v>907</v>
      </c>
      <c r="C98" s="27" t="s">
        <v>806</v>
      </c>
      <c r="D98" s="27">
        <v>0</v>
      </c>
      <c r="E98" s="27" t="s">
        <v>205</v>
      </c>
      <c r="F98" s="81">
        <f>IF(D98=0,VLOOKUP(C98,'KI Local Authority Dropdown'!$H$21:$I$31,2,0),IF(C98="GLA",0.37,VLOOKUP(A98,input!$A:$B,COLUMN(input!B$2),0)))</f>
        <v>0.4</v>
      </c>
      <c r="G98" s="53">
        <f t="shared" si="9"/>
        <v>4.4868233194807994</v>
      </c>
      <c r="H98" s="49">
        <f>VLOOKUP($A98,input!$A:$BH,COLUMN(input!D$2),0)</f>
        <v>1.0268285808118358</v>
      </c>
      <c r="I98" s="49">
        <f>VLOOKUP($A98,input!$A:$BH,COLUMN(input!H$2),0)</f>
        <v>3.4599947386689633</v>
      </c>
      <c r="J98" s="49">
        <f>VLOOKUP($A98,input!$A:$BH,COLUMN(input!L$2),0)</f>
        <v>-12.595365261983765</v>
      </c>
      <c r="K98" s="49">
        <f>I98*'KI Local Authority Dropdown'!$I$6</f>
        <v>3.2004951332687912</v>
      </c>
      <c r="L98" s="31">
        <v>0.5</v>
      </c>
      <c r="M98" s="53">
        <f>VLOOKUP($A98,input!$A:$BH,COLUMN(input!U$2),0)</f>
        <v>0</v>
      </c>
      <c r="N98" s="49">
        <f>VLOOKUP($A98,input!$A:$BH,COLUMN(input!Y$2),0)</f>
        <v>1.0268285808118358</v>
      </c>
      <c r="O98" s="53">
        <f>VLOOKUP($A98,input!$A:$BH,COLUMN(input!AC$2),0)</f>
        <v>0</v>
      </c>
      <c r="P98" s="53">
        <f>VLOOKUP($A98,input!$A:$BH,COLUMN(input!AG$2),0)</f>
        <v>0</v>
      </c>
      <c r="Q98" s="62">
        <f>VLOOKUP($A98,input!$A:$BH,COLUMN(input!AK$2),0)</f>
        <v>0</v>
      </c>
      <c r="R98" s="53">
        <f>VLOOKUP($A98,input!$A:$BH,COLUMN(input!AO$2),0)</f>
        <v>0</v>
      </c>
      <c r="S98" s="49">
        <f>VLOOKUP($A98,input!$A:$BH,COLUMN(input!AS$2),0)</f>
        <v>3.4599947386689633</v>
      </c>
      <c r="T98" s="53">
        <f>VLOOKUP($A98,input!$A:$BH,COLUMN(input!AW$2),0)</f>
        <v>0</v>
      </c>
      <c r="U98" s="53">
        <f>VLOOKUP($A98,input!$A:$BH,COLUMN(input!BA$2),0)</f>
        <v>0</v>
      </c>
      <c r="V98" s="62">
        <f>VLOOKUP($A98,input!$A:$BH,COLUMN(input!BE$2),0)</f>
        <v>0</v>
      </c>
      <c r="W98" s="53">
        <f t="shared" si="10"/>
        <v>0</v>
      </c>
      <c r="X98" s="49">
        <f t="shared" si="11"/>
        <v>4.4868233194807994</v>
      </c>
      <c r="Y98" s="53">
        <f t="shared" si="12"/>
        <v>0</v>
      </c>
      <c r="Z98" s="53">
        <f t="shared" si="13"/>
        <v>0</v>
      </c>
      <c r="AA98" s="62">
        <f t="shared" si="14"/>
        <v>0</v>
      </c>
    </row>
    <row r="99" spans="1:27" x14ac:dyDescent="0.3">
      <c r="A99" s="27" t="s">
        <v>208</v>
      </c>
      <c r="B99" s="27" t="s">
        <v>908</v>
      </c>
      <c r="C99" s="27" t="s">
        <v>820</v>
      </c>
      <c r="D99" s="27" t="s">
        <v>1233</v>
      </c>
      <c r="E99" s="27" t="s">
        <v>207</v>
      </c>
      <c r="F99" s="81">
        <f>IF(D99=0,VLOOKUP(C99,'KI Local Authority Dropdown'!$H$21:$I$31,2,0),IF(C99="GLA",0.37,VLOOKUP(A99,input!$A:$B,COLUMN(input!B$2),0)))</f>
        <v>0.99</v>
      </c>
      <c r="G99" s="53">
        <f t="shared" si="9"/>
        <v>97.514740098161226</v>
      </c>
      <c r="H99" s="49">
        <f>VLOOKUP($A99,input!$A:$BH,COLUMN(input!D$2),0)</f>
        <v>0</v>
      </c>
      <c r="I99" s="49">
        <f>VLOOKUP($A99,input!$A:$BH,COLUMN(input!H$2),0)</f>
        <v>97.514740098161226</v>
      </c>
      <c r="J99" s="49">
        <f>VLOOKUP($A99,input!$A:$BH,COLUMN(input!L$2),0)</f>
        <v>11.553512153218419</v>
      </c>
      <c r="K99" s="49">
        <f>I99*'KI Local Authority Dropdown'!$I$6</f>
        <v>90.201134590799143</v>
      </c>
      <c r="L99" s="31">
        <v>0</v>
      </c>
      <c r="M99" s="53">
        <f>VLOOKUP($A99,input!$A:$BH,COLUMN(input!U$2),0)</f>
        <v>0</v>
      </c>
      <c r="N99" s="49">
        <f>VLOOKUP($A99,input!$A:$BH,COLUMN(input!Y$2),0)</f>
        <v>0</v>
      </c>
      <c r="O99" s="53">
        <f>VLOOKUP($A99,input!$A:$BH,COLUMN(input!AC$2),0)</f>
        <v>0</v>
      </c>
      <c r="P99" s="53">
        <f>VLOOKUP($A99,input!$A:$BH,COLUMN(input!AG$2),0)</f>
        <v>0</v>
      </c>
      <c r="Q99" s="62">
        <f>VLOOKUP($A99,input!$A:$BH,COLUMN(input!AK$2),0)</f>
        <v>0</v>
      </c>
      <c r="R99" s="53">
        <f>VLOOKUP($A99,input!$A:$BH,COLUMN(input!AO$2),0)</f>
        <v>86.162375267936483</v>
      </c>
      <c r="S99" s="49">
        <f>VLOOKUP($A99,input!$A:$BH,COLUMN(input!AS$2),0)</f>
        <v>11.352364830224733</v>
      </c>
      <c r="T99" s="53">
        <f>VLOOKUP($A99,input!$A:$BH,COLUMN(input!AW$2),0)</f>
        <v>0</v>
      </c>
      <c r="U99" s="53">
        <f>VLOOKUP($A99,input!$A:$BH,COLUMN(input!BA$2),0)</f>
        <v>0</v>
      </c>
      <c r="V99" s="62">
        <f>VLOOKUP($A99,input!$A:$BH,COLUMN(input!BE$2),0)</f>
        <v>0</v>
      </c>
      <c r="W99" s="53">
        <f t="shared" si="10"/>
        <v>86.162375267936483</v>
      </c>
      <c r="X99" s="49">
        <f t="shared" si="11"/>
        <v>11.352364830224733</v>
      </c>
      <c r="Y99" s="53">
        <f t="shared" si="12"/>
        <v>0</v>
      </c>
      <c r="Z99" s="53">
        <f t="shared" si="13"/>
        <v>0</v>
      </c>
      <c r="AA99" s="62">
        <f t="shared" si="14"/>
        <v>0</v>
      </c>
    </row>
    <row r="100" spans="1:27" x14ac:dyDescent="0.3">
      <c r="A100" s="27" t="s">
        <v>210</v>
      </c>
      <c r="B100" s="27" t="s">
        <v>909</v>
      </c>
      <c r="C100" s="27" t="s">
        <v>1250</v>
      </c>
      <c r="D100" s="27">
        <v>0</v>
      </c>
      <c r="E100" s="27" t="s">
        <v>209</v>
      </c>
      <c r="F100" s="81">
        <f>IF(D100=0,VLOOKUP(C100,'KI Local Authority Dropdown'!$H$21:$I$31,2,0),IF(C100="GLA",0.37,VLOOKUP(A100,input!$A:$B,COLUMN(input!B$2),0)))</f>
        <v>0.49</v>
      </c>
      <c r="G100" s="53">
        <f t="shared" si="9"/>
        <v>174.88246562260844</v>
      </c>
      <c r="H100" s="49">
        <f>VLOOKUP($A100,input!$A:$BH,COLUMN(input!D$2),0)</f>
        <v>56.000063988284722</v>
      </c>
      <c r="I100" s="49">
        <f>VLOOKUP($A100,input!$A:$BH,COLUMN(input!H$2),0)</f>
        <v>118.88240163432371</v>
      </c>
      <c r="J100" s="49">
        <f>VLOOKUP($A100,input!$A:$BH,COLUMN(input!L$2),0)</f>
        <v>67.625879156654193</v>
      </c>
      <c r="K100" s="49">
        <f>I100*'KI Local Authority Dropdown'!$I$6</f>
        <v>109.96622151174944</v>
      </c>
      <c r="L100" s="31">
        <v>0</v>
      </c>
      <c r="M100" s="53">
        <f>VLOOKUP($A100,input!$A:$BH,COLUMN(input!U$2),0)</f>
        <v>51.109223741619111</v>
      </c>
      <c r="N100" s="49">
        <f>VLOOKUP($A100,input!$A:$BH,COLUMN(input!Y$2),0)</f>
        <v>4.8908402466656078</v>
      </c>
      <c r="O100" s="53">
        <f>VLOOKUP($A100,input!$A:$BH,COLUMN(input!AC$2),0)</f>
        <v>0</v>
      </c>
      <c r="P100" s="53">
        <f>VLOOKUP($A100,input!$A:$BH,COLUMN(input!AG$2),0)</f>
        <v>0</v>
      </c>
      <c r="Q100" s="62">
        <f>VLOOKUP($A100,input!$A:$BH,COLUMN(input!AK$2),0)</f>
        <v>0</v>
      </c>
      <c r="R100" s="53">
        <f>VLOOKUP($A100,input!$A:$BH,COLUMN(input!AO$2),0)</f>
        <v>102.50410500897407</v>
      </c>
      <c r="S100" s="49">
        <f>VLOOKUP($A100,input!$A:$BH,COLUMN(input!AS$2),0)</f>
        <v>16.378296625349655</v>
      </c>
      <c r="T100" s="53">
        <f>VLOOKUP($A100,input!$A:$BH,COLUMN(input!AW$2),0)</f>
        <v>0</v>
      </c>
      <c r="U100" s="53">
        <f>VLOOKUP($A100,input!$A:$BH,COLUMN(input!BA$2),0)</f>
        <v>0</v>
      </c>
      <c r="V100" s="62">
        <f>VLOOKUP($A100,input!$A:$BH,COLUMN(input!BE$2),0)</f>
        <v>0</v>
      </c>
      <c r="W100" s="53">
        <f t="shared" si="10"/>
        <v>153.61332875059318</v>
      </c>
      <c r="X100" s="49">
        <f t="shared" si="11"/>
        <v>21.269136872015263</v>
      </c>
      <c r="Y100" s="53">
        <f t="shared" si="12"/>
        <v>0</v>
      </c>
      <c r="Z100" s="53">
        <f t="shared" si="13"/>
        <v>0</v>
      </c>
      <c r="AA100" s="62">
        <f t="shared" si="14"/>
        <v>0</v>
      </c>
    </row>
    <row r="101" spans="1:27" x14ac:dyDescent="0.3">
      <c r="A101" s="27" t="s">
        <v>212</v>
      </c>
      <c r="B101" s="27" t="s">
        <v>910</v>
      </c>
      <c r="C101" s="27" t="s">
        <v>1248</v>
      </c>
      <c r="D101" s="27">
        <v>0</v>
      </c>
      <c r="E101" s="27" t="s">
        <v>911</v>
      </c>
      <c r="F101" s="81">
        <f>IF(D101=0,VLOOKUP(C101,'KI Local Authority Dropdown'!$H$21:$I$31,2,0),IF(C101="GLA",0.37,VLOOKUP(A101,input!$A:$B,COLUMN(input!B$2),0)))</f>
        <v>0.01</v>
      </c>
      <c r="G101" s="53">
        <f t="shared" si="9"/>
        <v>11.181228673189032</v>
      </c>
      <c r="H101" s="49">
        <f>VLOOKUP($A101,input!$A:$BH,COLUMN(input!D$2),0)</f>
        <v>4.5293197046132496</v>
      </c>
      <c r="I101" s="49">
        <f>VLOOKUP($A101,input!$A:$BH,COLUMN(input!H$2),0)</f>
        <v>6.6519089685757828</v>
      </c>
      <c r="J101" s="49">
        <f>VLOOKUP($A101,input!$A:$BH,COLUMN(input!L$2),0)</f>
        <v>5.3070106865180398</v>
      </c>
      <c r="K101" s="49">
        <f>I101*'KI Local Authority Dropdown'!$I$6</f>
        <v>6.1530157959325997</v>
      </c>
      <c r="L101" s="31">
        <v>0</v>
      </c>
      <c r="M101" s="53">
        <f>VLOOKUP($A101,input!$A:$BH,COLUMN(input!U$2),0)</f>
        <v>0</v>
      </c>
      <c r="N101" s="49">
        <f>VLOOKUP($A101,input!$A:$BH,COLUMN(input!Y$2),0)</f>
        <v>0</v>
      </c>
      <c r="O101" s="53">
        <f>VLOOKUP($A101,input!$A:$BH,COLUMN(input!AC$2),0)</f>
        <v>4.5293197046132496</v>
      </c>
      <c r="P101" s="53">
        <f>VLOOKUP($A101,input!$A:$BH,COLUMN(input!AG$2),0)</f>
        <v>0</v>
      </c>
      <c r="Q101" s="62">
        <f>VLOOKUP($A101,input!$A:$BH,COLUMN(input!AK$2),0)</f>
        <v>0</v>
      </c>
      <c r="R101" s="53">
        <f>VLOOKUP($A101,input!$A:$BH,COLUMN(input!AO$2),0)</f>
        <v>0</v>
      </c>
      <c r="S101" s="49">
        <f>VLOOKUP($A101,input!$A:$BH,COLUMN(input!AS$2),0)</f>
        <v>0</v>
      </c>
      <c r="T101" s="53">
        <f>VLOOKUP($A101,input!$A:$BH,COLUMN(input!AW$2),0)</f>
        <v>6.6519089685757828</v>
      </c>
      <c r="U101" s="53">
        <f>VLOOKUP($A101,input!$A:$BH,COLUMN(input!BA$2),0)</f>
        <v>0</v>
      </c>
      <c r="V101" s="62">
        <f>VLOOKUP($A101,input!$A:$BH,COLUMN(input!BE$2),0)</f>
        <v>0</v>
      </c>
      <c r="W101" s="53">
        <f t="shared" si="10"/>
        <v>0</v>
      </c>
      <c r="X101" s="49">
        <f t="shared" si="11"/>
        <v>0</v>
      </c>
      <c r="Y101" s="53">
        <f t="shared" si="12"/>
        <v>11.181228673189032</v>
      </c>
      <c r="Z101" s="53">
        <f t="shared" si="13"/>
        <v>0</v>
      </c>
      <c r="AA101" s="62">
        <f t="shared" si="14"/>
        <v>0</v>
      </c>
    </row>
    <row r="102" spans="1:27" x14ac:dyDescent="0.3">
      <c r="A102" s="27" t="s">
        <v>214</v>
      </c>
      <c r="B102" s="27" t="s">
        <v>912</v>
      </c>
      <c r="C102" s="27" t="s">
        <v>1249</v>
      </c>
      <c r="D102" s="27">
        <v>0</v>
      </c>
      <c r="E102" s="27" t="s">
        <v>213</v>
      </c>
      <c r="F102" s="81">
        <f>IF(D102=0,VLOOKUP(C102,'KI Local Authority Dropdown'!$H$21:$I$31,2,0),IF(C102="GLA",0.37,VLOOKUP(A102,input!$A:$B,COLUMN(input!B$2),0)))</f>
        <v>0.3</v>
      </c>
      <c r="G102" s="53">
        <f t="shared" si="9"/>
        <v>107.0132195792082</v>
      </c>
      <c r="H102" s="49">
        <f>VLOOKUP($A102,input!$A:$BH,COLUMN(input!D$2),0)</f>
        <v>35.007364965161827</v>
      </c>
      <c r="I102" s="49">
        <f>VLOOKUP($A102,input!$A:$BH,COLUMN(input!H$2),0)</f>
        <v>72.00585461404637</v>
      </c>
      <c r="J102" s="49">
        <f>VLOOKUP($A102,input!$A:$BH,COLUMN(input!L$2),0)</f>
        <v>29.49533709067758</v>
      </c>
      <c r="K102" s="49">
        <f>I102*'KI Local Authority Dropdown'!$I$6</f>
        <v>66.605415517992896</v>
      </c>
      <c r="L102" s="31">
        <v>0</v>
      </c>
      <c r="M102" s="53">
        <f>VLOOKUP($A102,input!$A:$BH,COLUMN(input!U$2),0)</f>
        <v>29.855917554375441</v>
      </c>
      <c r="N102" s="49">
        <f>VLOOKUP($A102,input!$A:$BH,COLUMN(input!Y$2),0)</f>
        <v>5.1514474107863899</v>
      </c>
      <c r="O102" s="53">
        <f>VLOOKUP($A102,input!$A:$BH,COLUMN(input!AC$2),0)</f>
        <v>0</v>
      </c>
      <c r="P102" s="53">
        <f>VLOOKUP($A102,input!$A:$BH,COLUMN(input!AG$2),0)</f>
        <v>0</v>
      </c>
      <c r="Q102" s="62">
        <f>VLOOKUP($A102,input!$A:$BH,COLUMN(input!AK$2),0)</f>
        <v>0</v>
      </c>
      <c r="R102" s="53">
        <f>VLOOKUP($A102,input!$A:$BH,COLUMN(input!AO$2),0)</f>
        <v>56.116002822488262</v>
      </c>
      <c r="S102" s="49">
        <f>VLOOKUP($A102,input!$A:$BH,COLUMN(input!AS$2),0)</f>
        <v>15.88985179155811</v>
      </c>
      <c r="T102" s="53">
        <f>VLOOKUP($A102,input!$A:$BH,COLUMN(input!AW$2),0)</f>
        <v>0</v>
      </c>
      <c r="U102" s="53">
        <f>VLOOKUP($A102,input!$A:$BH,COLUMN(input!BA$2),0)</f>
        <v>0</v>
      </c>
      <c r="V102" s="62">
        <f>VLOOKUP($A102,input!$A:$BH,COLUMN(input!BE$2),0)</f>
        <v>0</v>
      </c>
      <c r="W102" s="53">
        <f t="shared" si="10"/>
        <v>85.971920376863707</v>
      </c>
      <c r="X102" s="49">
        <f t="shared" si="11"/>
        <v>21.041299202344501</v>
      </c>
      <c r="Y102" s="53">
        <f t="shared" si="12"/>
        <v>0</v>
      </c>
      <c r="Z102" s="53">
        <f t="shared" si="13"/>
        <v>0</v>
      </c>
      <c r="AA102" s="62">
        <f t="shared" si="14"/>
        <v>0</v>
      </c>
    </row>
    <row r="103" spans="1:27" x14ac:dyDescent="0.3">
      <c r="A103" s="27" t="s">
        <v>216</v>
      </c>
      <c r="B103" s="27" t="s">
        <v>913</v>
      </c>
      <c r="C103" s="27" t="s">
        <v>806</v>
      </c>
      <c r="D103" s="27">
        <v>0</v>
      </c>
      <c r="E103" s="27" t="s">
        <v>215</v>
      </c>
      <c r="F103" s="81">
        <f>IF(D103=0,VLOOKUP(C103,'KI Local Authority Dropdown'!$H$21:$I$31,2,0),IF(C103="GLA",0.37,VLOOKUP(A103,input!$A:$B,COLUMN(input!B$2),0)))</f>
        <v>0.4</v>
      </c>
      <c r="G103" s="53">
        <f t="shared" si="9"/>
        <v>2.9630108921457676</v>
      </c>
      <c r="H103" s="49">
        <f>VLOOKUP($A103,input!$A:$BH,COLUMN(input!D$2),0)</f>
        <v>0.65999855166960508</v>
      </c>
      <c r="I103" s="49">
        <f>VLOOKUP($A103,input!$A:$BH,COLUMN(input!H$2),0)</f>
        <v>2.3030123404761627</v>
      </c>
      <c r="J103" s="49">
        <f>VLOOKUP($A103,input!$A:$BH,COLUMN(input!L$2),0)</f>
        <v>-4.9617388589708327</v>
      </c>
      <c r="K103" s="49">
        <f>I103*'KI Local Authority Dropdown'!$I$6</f>
        <v>2.1302864149404503</v>
      </c>
      <c r="L103" s="31">
        <v>0.5</v>
      </c>
      <c r="M103" s="53">
        <f>VLOOKUP($A103,input!$A:$BH,COLUMN(input!U$2),0)</f>
        <v>0</v>
      </c>
      <c r="N103" s="49">
        <f>VLOOKUP($A103,input!$A:$BH,COLUMN(input!Y$2),0)</f>
        <v>0.65999855166960508</v>
      </c>
      <c r="O103" s="53">
        <f>VLOOKUP($A103,input!$A:$BH,COLUMN(input!AC$2),0)</f>
        <v>0</v>
      </c>
      <c r="P103" s="53">
        <f>VLOOKUP($A103,input!$A:$BH,COLUMN(input!AG$2),0)</f>
        <v>0</v>
      </c>
      <c r="Q103" s="62">
        <f>VLOOKUP($A103,input!$A:$BH,COLUMN(input!AK$2),0)</f>
        <v>0</v>
      </c>
      <c r="R103" s="53">
        <f>VLOOKUP($A103,input!$A:$BH,COLUMN(input!AO$2),0)</f>
        <v>0</v>
      </c>
      <c r="S103" s="49">
        <f>VLOOKUP($A103,input!$A:$BH,COLUMN(input!AS$2),0)</f>
        <v>2.3030123404761627</v>
      </c>
      <c r="T103" s="53">
        <f>VLOOKUP($A103,input!$A:$BH,COLUMN(input!AW$2),0)</f>
        <v>0</v>
      </c>
      <c r="U103" s="53">
        <f>VLOOKUP($A103,input!$A:$BH,COLUMN(input!BA$2),0)</f>
        <v>0</v>
      </c>
      <c r="V103" s="62">
        <f>VLOOKUP($A103,input!$A:$BH,COLUMN(input!BE$2),0)</f>
        <v>0</v>
      </c>
      <c r="W103" s="53">
        <f t="shared" si="10"/>
        <v>0</v>
      </c>
      <c r="X103" s="49">
        <f t="shared" si="11"/>
        <v>2.9630108921457676</v>
      </c>
      <c r="Y103" s="53">
        <f t="shared" si="12"/>
        <v>0</v>
      </c>
      <c r="Z103" s="53">
        <f t="shared" si="13"/>
        <v>0</v>
      </c>
      <c r="AA103" s="62">
        <f t="shared" si="14"/>
        <v>0</v>
      </c>
    </row>
    <row r="104" spans="1:27" x14ac:dyDescent="0.3">
      <c r="A104" s="27" t="s">
        <v>218</v>
      </c>
      <c r="B104" s="27" t="s">
        <v>914</v>
      </c>
      <c r="C104" s="27" t="s">
        <v>806</v>
      </c>
      <c r="D104" s="27">
        <v>0</v>
      </c>
      <c r="E104" s="27" t="s">
        <v>217</v>
      </c>
      <c r="F104" s="81">
        <f>IF(D104=0,VLOOKUP(C104,'KI Local Authority Dropdown'!$H$21:$I$31,2,0),IF(C104="GLA",0.37,VLOOKUP(A104,input!$A:$B,COLUMN(input!B$2),0)))</f>
        <v>0.4</v>
      </c>
      <c r="G104" s="53">
        <f t="shared" si="9"/>
        <v>3.0242855498781815</v>
      </c>
      <c r="H104" s="49">
        <f>VLOOKUP($A104,input!$A:$BH,COLUMN(input!D$2),0)</f>
        <v>0.53336508210721423</v>
      </c>
      <c r="I104" s="49">
        <f>VLOOKUP($A104,input!$A:$BH,COLUMN(input!H$2),0)</f>
        <v>2.4909204677709673</v>
      </c>
      <c r="J104" s="49">
        <f>VLOOKUP($A104,input!$A:$BH,COLUMN(input!L$2),0)</f>
        <v>-9.7367313519394454</v>
      </c>
      <c r="K104" s="49">
        <f>I104*'KI Local Authority Dropdown'!$I$6</f>
        <v>2.304101432688145</v>
      </c>
      <c r="L104" s="31">
        <v>0.5</v>
      </c>
      <c r="M104" s="53">
        <f>VLOOKUP($A104,input!$A:$BH,COLUMN(input!U$2),0)</f>
        <v>0</v>
      </c>
      <c r="N104" s="49">
        <f>VLOOKUP($A104,input!$A:$BH,COLUMN(input!Y$2),0)</f>
        <v>0.53336508210721423</v>
      </c>
      <c r="O104" s="53">
        <f>VLOOKUP($A104,input!$A:$BH,COLUMN(input!AC$2),0)</f>
        <v>0</v>
      </c>
      <c r="P104" s="53">
        <f>VLOOKUP($A104,input!$A:$BH,COLUMN(input!AG$2),0)</f>
        <v>0</v>
      </c>
      <c r="Q104" s="62">
        <f>VLOOKUP($A104,input!$A:$BH,COLUMN(input!AK$2),0)</f>
        <v>0</v>
      </c>
      <c r="R104" s="53">
        <f>VLOOKUP($A104,input!$A:$BH,COLUMN(input!AO$2),0)</f>
        <v>0</v>
      </c>
      <c r="S104" s="49">
        <f>VLOOKUP($A104,input!$A:$BH,COLUMN(input!AS$2),0)</f>
        <v>2.4909204677709673</v>
      </c>
      <c r="T104" s="53">
        <f>VLOOKUP($A104,input!$A:$BH,COLUMN(input!AW$2),0)</f>
        <v>0</v>
      </c>
      <c r="U104" s="53">
        <f>VLOOKUP($A104,input!$A:$BH,COLUMN(input!BA$2),0)</f>
        <v>0</v>
      </c>
      <c r="V104" s="62">
        <f>VLOOKUP($A104,input!$A:$BH,COLUMN(input!BE$2),0)</f>
        <v>0</v>
      </c>
      <c r="W104" s="53">
        <f t="shared" si="10"/>
        <v>0</v>
      </c>
      <c r="X104" s="49">
        <f t="shared" si="11"/>
        <v>3.0242855498781815</v>
      </c>
      <c r="Y104" s="53">
        <f t="shared" si="12"/>
        <v>0</v>
      </c>
      <c r="Z104" s="53">
        <f t="shared" si="13"/>
        <v>0</v>
      </c>
      <c r="AA104" s="62">
        <f t="shared" si="14"/>
        <v>0</v>
      </c>
    </row>
    <row r="105" spans="1:27" x14ac:dyDescent="0.3">
      <c r="A105" s="27" t="s">
        <v>220</v>
      </c>
      <c r="B105" s="27" t="s">
        <v>915</v>
      </c>
      <c r="C105" s="27" t="s">
        <v>806</v>
      </c>
      <c r="D105" s="27">
        <v>0</v>
      </c>
      <c r="E105" s="27" t="s">
        <v>219</v>
      </c>
      <c r="F105" s="81">
        <f>IF(D105=0,VLOOKUP(C105,'KI Local Authority Dropdown'!$H$21:$I$31,2,0),IF(C105="GLA",0.37,VLOOKUP(A105,input!$A:$B,COLUMN(input!B$2),0)))</f>
        <v>0.4</v>
      </c>
      <c r="G105" s="53">
        <f t="shared" si="9"/>
        <v>1.2898913596888901</v>
      </c>
      <c r="H105" s="49">
        <f>VLOOKUP($A105,input!$A:$BH,COLUMN(input!D$2),0)</f>
        <v>0</v>
      </c>
      <c r="I105" s="49">
        <f>VLOOKUP($A105,input!$A:$BH,COLUMN(input!H$2),0)</f>
        <v>1.2898913596888901</v>
      </c>
      <c r="J105" s="49">
        <f>VLOOKUP($A105,input!$A:$BH,COLUMN(input!L$2),0)</f>
        <v>-7.4907140609026968</v>
      </c>
      <c r="K105" s="49">
        <f>I105*'KI Local Authority Dropdown'!$I$6</f>
        <v>1.1931495077122234</v>
      </c>
      <c r="L105" s="31">
        <v>0.5</v>
      </c>
      <c r="M105" s="53">
        <f>VLOOKUP($A105,input!$A:$BH,COLUMN(input!U$2),0)</f>
        <v>0</v>
      </c>
      <c r="N105" s="49">
        <f>VLOOKUP($A105,input!$A:$BH,COLUMN(input!Y$2),0)</f>
        <v>0</v>
      </c>
      <c r="O105" s="53">
        <f>VLOOKUP($A105,input!$A:$BH,COLUMN(input!AC$2),0)</f>
        <v>0</v>
      </c>
      <c r="P105" s="53">
        <f>VLOOKUP($A105,input!$A:$BH,COLUMN(input!AG$2),0)</f>
        <v>0</v>
      </c>
      <c r="Q105" s="62">
        <f>VLOOKUP($A105,input!$A:$BH,COLUMN(input!AK$2),0)</f>
        <v>0</v>
      </c>
      <c r="R105" s="53">
        <f>VLOOKUP($A105,input!$A:$BH,COLUMN(input!AO$2),0)</f>
        <v>0</v>
      </c>
      <c r="S105" s="49">
        <f>VLOOKUP($A105,input!$A:$BH,COLUMN(input!AS$2),0)</f>
        <v>1.2898913596888901</v>
      </c>
      <c r="T105" s="53">
        <f>VLOOKUP($A105,input!$A:$BH,COLUMN(input!AW$2),0)</f>
        <v>0</v>
      </c>
      <c r="U105" s="53">
        <f>VLOOKUP($A105,input!$A:$BH,COLUMN(input!BA$2),0)</f>
        <v>0</v>
      </c>
      <c r="V105" s="62">
        <f>VLOOKUP($A105,input!$A:$BH,COLUMN(input!BE$2),0)</f>
        <v>0</v>
      </c>
      <c r="W105" s="53">
        <f t="shared" si="10"/>
        <v>0</v>
      </c>
      <c r="X105" s="49">
        <f t="shared" si="11"/>
        <v>1.2898913596888901</v>
      </c>
      <c r="Y105" s="53">
        <f t="shared" si="12"/>
        <v>0</v>
      </c>
      <c r="Z105" s="53">
        <f t="shared" si="13"/>
        <v>0</v>
      </c>
      <c r="AA105" s="62">
        <f t="shared" si="14"/>
        <v>0</v>
      </c>
    </row>
    <row r="106" spans="1:27" x14ac:dyDescent="0.3">
      <c r="A106" s="27" t="s">
        <v>222</v>
      </c>
      <c r="B106" s="27" t="s">
        <v>916</v>
      </c>
      <c r="C106" s="27" t="s">
        <v>806</v>
      </c>
      <c r="D106" s="27">
        <v>0</v>
      </c>
      <c r="E106" s="27" t="s">
        <v>221</v>
      </c>
      <c r="F106" s="81">
        <f>IF(D106=0,VLOOKUP(C106,'KI Local Authority Dropdown'!$H$21:$I$31,2,0),IF(C106="GLA",0.37,VLOOKUP(A106,input!$A:$B,COLUMN(input!B$2),0)))</f>
        <v>0.4</v>
      </c>
      <c r="G106" s="53">
        <f t="shared" si="9"/>
        <v>1.9327522448556012</v>
      </c>
      <c r="H106" s="49">
        <f>VLOOKUP($A106,input!$A:$BH,COLUMN(input!D$2),0)</f>
        <v>0.16239998388316668</v>
      </c>
      <c r="I106" s="49">
        <f>VLOOKUP($A106,input!$A:$BH,COLUMN(input!H$2),0)</f>
        <v>1.7703522609724345</v>
      </c>
      <c r="J106" s="49">
        <f>VLOOKUP($A106,input!$A:$BH,COLUMN(input!L$2),0)</f>
        <v>-10.275122234715184</v>
      </c>
      <c r="K106" s="49">
        <f>I106*'KI Local Authority Dropdown'!$I$6</f>
        <v>1.6375758413995021</v>
      </c>
      <c r="L106" s="31">
        <v>0.5</v>
      </c>
      <c r="M106" s="53">
        <f>VLOOKUP($A106,input!$A:$BH,COLUMN(input!U$2),0)</f>
        <v>0</v>
      </c>
      <c r="N106" s="49">
        <f>VLOOKUP($A106,input!$A:$BH,COLUMN(input!Y$2),0)</f>
        <v>0.16239998388316668</v>
      </c>
      <c r="O106" s="53">
        <f>VLOOKUP($A106,input!$A:$BH,COLUMN(input!AC$2),0)</f>
        <v>0</v>
      </c>
      <c r="P106" s="53">
        <f>VLOOKUP($A106,input!$A:$BH,COLUMN(input!AG$2),0)</f>
        <v>0</v>
      </c>
      <c r="Q106" s="62">
        <f>VLOOKUP($A106,input!$A:$BH,COLUMN(input!AK$2),0)</f>
        <v>0</v>
      </c>
      <c r="R106" s="53">
        <f>VLOOKUP($A106,input!$A:$BH,COLUMN(input!AO$2),0)</f>
        <v>0</v>
      </c>
      <c r="S106" s="49">
        <f>VLOOKUP($A106,input!$A:$BH,COLUMN(input!AS$2),0)</f>
        <v>1.7703522609724345</v>
      </c>
      <c r="T106" s="53">
        <f>VLOOKUP($A106,input!$A:$BH,COLUMN(input!AW$2),0)</f>
        <v>0</v>
      </c>
      <c r="U106" s="53">
        <f>VLOOKUP($A106,input!$A:$BH,COLUMN(input!BA$2),0)</f>
        <v>0</v>
      </c>
      <c r="V106" s="62">
        <f>VLOOKUP($A106,input!$A:$BH,COLUMN(input!BE$2),0)</f>
        <v>0</v>
      </c>
      <c r="W106" s="53">
        <f t="shared" si="10"/>
        <v>0</v>
      </c>
      <c r="X106" s="49">
        <f t="shared" si="11"/>
        <v>1.9327522448556012</v>
      </c>
      <c r="Y106" s="53">
        <f t="shared" si="12"/>
        <v>0</v>
      </c>
      <c r="Z106" s="53">
        <f t="shared" si="13"/>
        <v>0</v>
      </c>
      <c r="AA106" s="62">
        <f t="shared" si="14"/>
        <v>0</v>
      </c>
    </row>
    <row r="107" spans="1:27" x14ac:dyDescent="0.3">
      <c r="A107" s="27" t="s">
        <v>224</v>
      </c>
      <c r="B107" s="27" t="s">
        <v>917</v>
      </c>
      <c r="C107" s="27" t="s">
        <v>806</v>
      </c>
      <c r="D107" s="27">
        <v>0</v>
      </c>
      <c r="E107" s="27" t="s">
        <v>223</v>
      </c>
      <c r="F107" s="81">
        <f>IF(D107=0,VLOOKUP(C107,'KI Local Authority Dropdown'!$H$21:$I$31,2,0),IF(C107="GLA",0.37,VLOOKUP(A107,input!$A:$B,COLUMN(input!B$2),0)))</f>
        <v>0.4</v>
      </c>
      <c r="G107" s="53">
        <f t="shared" si="9"/>
        <v>2.8915360883158687</v>
      </c>
      <c r="H107" s="49">
        <f>VLOOKUP($A107,input!$A:$BH,COLUMN(input!D$2),0)</f>
        <v>0.35093240921512248</v>
      </c>
      <c r="I107" s="49">
        <f>VLOOKUP($A107,input!$A:$BH,COLUMN(input!H$2),0)</f>
        <v>2.5406036791007462</v>
      </c>
      <c r="J107" s="49">
        <f>VLOOKUP($A107,input!$A:$BH,COLUMN(input!L$2),0)</f>
        <v>-14.861120566356394</v>
      </c>
      <c r="K107" s="49">
        <f>I107*'KI Local Authority Dropdown'!$I$6</f>
        <v>2.3500584031681906</v>
      </c>
      <c r="L107" s="31">
        <v>0.5</v>
      </c>
      <c r="M107" s="53">
        <f>VLOOKUP($A107,input!$A:$BH,COLUMN(input!U$2),0)</f>
        <v>0</v>
      </c>
      <c r="N107" s="49">
        <f>VLOOKUP($A107,input!$A:$BH,COLUMN(input!Y$2),0)</f>
        <v>0.35093240921512248</v>
      </c>
      <c r="O107" s="53">
        <f>VLOOKUP($A107,input!$A:$BH,COLUMN(input!AC$2),0)</f>
        <v>0</v>
      </c>
      <c r="P107" s="53">
        <f>VLOOKUP($A107,input!$A:$BH,COLUMN(input!AG$2),0)</f>
        <v>0</v>
      </c>
      <c r="Q107" s="62">
        <f>VLOOKUP($A107,input!$A:$BH,COLUMN(input!AK$2),0)</f>
        <v>0</v>
      </c>
      <c r="R107" s="53">
        <f>VLOOKUP($A107,input!$A:$BH,COLUMN(input!AO$2),0)</f>
        <v>0</v>
      </c>
      <c r="S107" s="49">
        <f>VLOOKUP($A107,input!$A:$BH,COLUMN(input!AS$2),0)</f>
        <v>2.5406036791007462</v>
      </c>
      <c r="T107" s="53">
        <f>VLOOKUP($A107,input!$A:$BH,COLUMN(input!AW$2),0)</f>
        <v>0</v>
      </c>
      <c r="U107" s="53">
        <f>VLOOKUP($A107,input!$A:$BH,COLUMN(input!BA$2),0)</f>
        <v>0</v>
      </c>
      <c r="V107" s="62">
        <f>VLOOKUP($A107,input!$A:$BH,COLUMN(input!BE$2),0)</f>
        <v>0</v>
      </c>
      <c r="W107" s="53">
        <f t="shared" si="10"/>
        <v>0</v>
      </c>
      <c r="X107" s="49">
        <f t="shared" si="11"/>
        <v>2.8915360883158687</v>
      </c>
      <c r="Y107" s="53">
        <f t="shared" si="12"/>
        <v>0</v>
      </c>
      <c r="Z107" s="53">
        <f t="shared" si="13"/>
        <v>0</v>
      </c>
      <c r="AA107" s="62">
        <f t="shared" si="14"/>
        <v>0</v>
      </c>
    </row>
    <row r="108" spans="1:27" x14ac:dyDescent="0.3">
      <c r="A108" s="27" t="s">
        <v>226</v>
      </c>
      <c r="B108" s="27" t="s">
        <v>918</v>
      </c>
      <c r="C108" s="27" t="s">
        <v>806</v>
      </c>
      <c r="D108" s="27">
        <v>0</v>
      </c>
      <c r="E108" s="27" t="s">
        <v>225</v>
      </c>
      <c r="F108" s="81">
        <f>IF(D108=0,VLOOKUP(C108,'KI Local Authority Dropdown'!$H$21:$I$31,2,0),IF(C108="GLA",0.37,VLOOKUP(A108,input!$A:$B,COLUMN(input!B$2),0)))</f>
        <v>0.4</v>
      </c>
      <c r="G108" s="53">
        <f t="shared" si="9"/>
        <v>7.9568742100885483</v>
      </c>
      <c r="H108" s="49">
        <f>VLOOKUP($A108,input!$A:$BH,COLUMN(input!D$2),0)</f>
        <v>2.212628070917352</v>
      </c>
      <c r="I108" s="49">
        <f>VLOOKUP($A108,input!$A:$BH,COLUMN(input!H$2),0)</f>
        <v>5.7442461391711968</v>
      </c>
      <c r="J108" s="49">
        <f>VLOOKUP($A108,input!$A:$BH,COLUMN(input!L$2),0)</f>
        <v>-7.1302839845811388</v>
      </c>
      <c r="K108" s="49">
        <f>I108*'KI Local Authority Dropdown'!$I$6</f>
        <v>5.3134276787333574</v>
      </c>
      <c r="L108" s="31">
        <v>0.5</v>
      </c>
      <c r="M108" s="53">
        <f>VLOOKUP($A108,input!$A:$BH,COLUMN(input!U$2),0)</f>
        <v>0</v>
      </c>
      <c r="N108" s="49">
        <f>VLOOKUP($A108,input!$A:$BH,COLUMN(input!Y$2),0)</f>
        <v>2.212628070917352</v>
      </c>
      <c r="O108" s="53">
        <f>VLOOKUP($A108,input!$A:$BH,COLUMN(input!AC$2),0)</f>
        <v>0</v>
      </c>
      <c r="P108" s="53">
        <f>VLOOKUP($A108,input!$A:$BH,COLUMN(input!AG$2),0)</f>
        <v>0</v>
      </c>
      <c r="Q108" s="62">
        <f>VLOOKUP($A108,input!$A:$BH,COLUMN(input!AK$2),0)</f>
        <v>0</v>
      </c>
      <c r="R108" s="53">
        <f>VLOOKUP($A108,input!$A:$BH,COLUMN(input!AO$2),0)</f>
        <v>0</v>
      </c>
      <c r="S108" s="49">
        <f>VLOOKUP($A108,input!$A:$BH,COLUMN(input!AS$2),0)</f>
        <v>5.7442461391711968</v>
      </c>
      <c r="T108" s="53">
        <f>VLOOKUP($A108,input!$A:$BH,COLUMN(input!AW$2),0)</f>
        <v>0</v>
      </c>
      <c r="U108" s="53">
        <f>VLOOKUP($A108,input!$A:$BH,COLUMN(input!BA$2),0)</f>
        <v>0</v>
      </c>
      <c r="V108" s="62">
        <f>VLOOKUP($A108,input!$A:$BH,COLUMN(input!BE$2),0)</f>
        <v>0</v>
      </c>
      <c r="W108" s="53">
        <f t="shared" si="10"/>
        <v>0</v>
      </c>
      <c r="X108" s="49">
        <f t="shared" si="11"/>
        <v>7.9568742100885483</v>
      </c>
      <c r="Y108" s="53">
        <f t="shared" si="12"/>
        <v>0</v>
      </c>
      <c r="Z108" s="53">
        <f t="shared" si="13"/>
        <v>0</v>
      </c>
      <c r="AA108" s="62">
        <f t="shared" si="14"/>
        <v>0</v>
      </c>
    </row>
    <row r="109" spans="1:27" x14ac:dyDescent="0.3">
      <c r="A109" s="27" t="s">
        <v>228</v>
      </c>
      <c r="B109" s="27" t="s">
        <v>919</v>
      </c>
      <c r="C109" s="27" t="s">
        <v>806</v>
      </c>
      <c r="D109" s="27">
        <v>0</v>
      </c>
      <c r="E109" s="27" t="s">
        <v>227</v>
      </c>
      <c r="F109" s="81">
        <f>IF(D109=0,VLOOKUP(C109,'KI Local Authority Dropdown'!$H$21:$I$31,2,0),IF(C109="GLA",0.37,VLOOKUP(A109,input!$A:$B,COLUMN(input!B$2),0)))</f>
        <v>0.4</v>
      </c>
      <c r="G109" s="53">
        <f t="shared" si="9"/>
        <v>2.9559227550906706</v>
      </c>
      <c r="H109" s="49">
        <f>VLOOKUP($A109,input!$A:$BH,COLUMN(input!D$2),0)</f>
        <v>0.70537662354804576</v>
      </c>
      <c r="I109" s="49">
        <f>VLOOKUP($A109,input!$A:$BH,COLUMN(input!H$2),0)</f>
        <v>2.2505461315426247</v>
      </c>
      <c r="J109" s="49">
        <f>VLOOKUP($A109,input!$A:$BH,COLUMN(input!L$2),0)</f>
        <v>-5.0707850107048644</v>
      </c>
      <c r="K109" s="49">
        <f>I109*'KI Local Authority Dropdown'!$I$6</f>
        <v>2.081755171676928</v>
      </c>
      <c r="L109" s="31">
        <v>0.5</v>
      </c>
      <c r="M109" s="53">
        <f>VLOOKUP($A109,input!$A:$BH,COLUMN(input!U$2),0)</f>
        <v>0</v>
      </c>
      <c r="N109" s="49">
        <f>VLOOKUP($A109,input!$A:$BH,COLUMN(input!Y$2),0)</f>
        <v>0.70537662354804576</v>
      </c>
      <c r="O109" s="53">
        <f>VLOOKUP($A109,input!$A:$BH,COLUMN(input!AC$2),0)</f>
        <v>0</v>
      </c>
      <c r="P109" s="53">
        <f>VLOOKUP($A109,input!$A:$BH,COLUMN(input!AG$2),0)</f>
        <v>0</v>
      </c>
      <c r="Q109" s="62">
        <f>VLOOKUP($A109,input!$A:$BH,COLUMN(input!AK$2),0)</f>
        <v>0</v>
      </c>
      <c r="R109" s="53">
        <f>VLOOKUP($A109,input!$A:$BH,COLUMN(input!AO$2),0)</f>
        <v>0</v>
      </c>
      <c r="S109" s="49">
        <f>VLOOKUP($A109,input!$A:$BH,COLUMN(input!AS$2),0)</f>
        <v>2.2505461315426247</v>
      </c>
      <c r="T109" s="53">
        <f>VLOOKUP($A109,input!$A:$BH,COLUMN(input!AW$2),0)</f>
        <v>0</v>
      </c>
      <c r="U109" s="53">
        <f>VLOOKUP($A109,input!$A:$BH,COLUMN(input!BA$2),0)</f>
        <v>0</v>
      </c>
      <c r="V109" s="62">
        <f>VLOOKUP($A109,input!$A:$BH,COLUMN(input!BE$2),0)</f>
        <v>0</v>
      </c>
      <c r="W109" s="53">
        <f t="shared" si="10"/>
        <v>0</v>
      </c>
      <c r="X109" s="49">
        <f t="shared" si="11"/>
        <v>2.9559227550906706</v>
      </c>
      <c r="Y109" s="53">
        <f t="shared" si="12"/>
        <v>0</v>
      </c>
      <c r="Z109" s="53">
        <f t="shared" si="13"/>
        <v>0</v>
      </c>
      <c r="AA109" s="62">
        <f t="shared" si="14"/>
        <v>0</v>
      </c>
    </row>
    <row r="110" spans="1:27" x14ac:dyDescent="0.3">
      <c r="A110" s="27" t="s">
        <v>230</v>
      </c>
      <c r="B110" s="27" t="s">
        <v>920</v>
      </c>
      <c r="C110" s="27" t="s">
        <v>1250</v>
      </c>
      <c r="D110" s="27">
        <v>0</v>
      </c>
      <c r="E110" s="27" t="s">
        <v>229</v>
      </c>
      <c r="F110" s="81">
        <f>IF(D110=0,VLOOKUP(C110,'KI Local Authority Dropdown'!$H$21:$I$31,2,0),IF(C110="GLA",0.37,VLOOKUP(A110,input!$A:$B,COLUMN(input!B$2),0)))</f>
        <v>0.49</v>
      </c>
      <c r="G110" s="53">
        <f t="shared" si="9"/>
        <v>69.879582191874732</v>
      </c>
      <c r="H110" s="49">
        <f>VLOOKUP($A110,input!$A:$BH,COLUMN(input!D$2),0)</f>
        <v>20.170595490476924</v>
      </c>
      <c r="I110" s="49">
        <f>VLOOKUP($A110,input!$A:$BH,COLUMN(input!H$2),0)</f>
        <v>49.708986701397805</v>
      </c>
      <c r="J110" s="49">
        <f>VLOOKUP($A110,input!$A:$BH,COLUMN(input!L$2),0)</f>
        <v>13.450235646107648</v>
      </c>
      <c r="K110" s="49">
        <f>I110*'KI Local Authority Dropdown'!$I$6</f>
        <v>45.980812698792974</v>
      </c>
      <c r="L110" s="31">
        <v>0</v>
      </c>
      <c r="M110" s="53">
        <f>VLOOKUP($A110,input!$A:$BH,COLUMN(input!U$2),0)</f>
        <v>18.344251121907934</v>
      </c>
      <c r="N110" s="49">
        <f>VLOOKUP($A110,input!$A:$BH,COLUMN(input!Y$2),0)</f>
        <v>1.8263443685689904</v>
      </c>
      <c r="O110" s="53">
        <f>VLOOKUP($A110,input!$A:$BH,COLUMN(input!AC$2),0)</f>
        <v>0</v>
      </c>
      <c r="P110" s="53">
        <f>VLOOKUP($A110,input!$A:$BH,COLUMN(input!AG$2),0)</f>
        <v>0</v>
      </c>
      <c r="Q110" s="62">
        <f>VLOOKUP($A110,input!$A:$BH,COLUMN(input!AK$2),0)</f>
        <v>0</v>
      </c>
      <c r="R110" s="53">
        <f>VLOOKUP($A110,input!$A:$BH,COLUMN(input!AO$2),0)</f>
        <v>40.604430437264497</v>
      </c>
      <c r="S110" s="49">
        <f>VLOOKUP($A110,input!$A:$BH,COLUMN(input!AS$2),0)</f>
        <v>9.1045562641333078</v>
      </c>
      <c r="T110" s="53">
        <f>VLOOKUP($A110,input!$A:$BH,COLUMN(input!AW$2),0)</f>
        <v>0</v>
      </c>
      <c r="U110" s="53">
        <f>VLOOKUP($A110,input!$A:$BH,COLUMN(input!BA$2),0)</f>
        <v>0</v>
      </c>
      <c r="V110" s="62">
        <f>VLOOKUP($A110,input!$A:$BH,COLUMN(input!BE$2),0)</f>
        <v>0</v>
      </c>
      <c r="W110" s="53">
        <f t="shared" si="10"/>
        <v>58.948681559172428</v>
      </c>
      <c r="X110" s="49">
        <f t="shared" si="11"/>
        <v>10.930900632702299</v>
      </c>
      <c r="Y110" s="53">
        <f t="shared" si="12"/>
        <v>0</v>
      </c>
      <c r="Z110" s="53">
        <f t="shared" si="13"/>
        <v>0</v>
      </c>
      <c r="AA110" s="62">
        <f t="shared" si="14"/>
        <v>0</v>
      </c>
    </row>
    <row r="111" spans="1:27" x14ac:dyDescent="0.3">
      <c r="A111" s="27" t="s">
        <v>232</v>
      </c>
      <c r="B111" s="27" t="s">
        <v>921</v>
      </c>
      <c r="C111" s="27" t="s">
        <v>806</v>
      </c>
      <c r="D111" s="27">
        <v>0</v>
      </c>
      <c r="E111" s="27" t="s">
        <v>231</v>
      </c>
      <c r="F111" s="81">
        <f>IF(D111=0,VLOOKUP(C111,'KI Local Authority Dropdown'!$H$21:$I$31,2,0),IF(C111="GLA",0.37,VLOOKUP(A111,input!$A:$B,COLUMN(input!B$2),0)))</f>
        <v>0.4</v>
      </c>
      <c r="G111" s="53">
        <f t="shared" si="9"/>
        <v>3.8004952565935639</v>
      </c>
      <c r="H111" s="49">
        <f>VLOOKUP($A111,input!$A:$BH,COLUMN(input!D$2),0)</f>
        <v>0.81276867356387528</v>
      </c>
      <c r="I111" s="49">
        <f>VLOOKUP($A111,input!$A:$BH,COLUMN(input!H$2),0)</f>
        <v>2.9877265830296889</v>
      </c>
      <c r="J111" s="49">
        <f>VLOOKUP($A111,input!$A:$BH,COLUMN(input!L$2),0)</f>
        <v>-17.871348168440459</v>
      </c>
      <c r="K111" s="49">
        <f>I111*'KI Local Authority Dropdown'!$I$6</f>
        <v>2.7636470893024625</v>
      </c>
      <c r="L111" s="31">
        <v>0.5</v>
      </c>
      <c r="M111" s="53">
        <f>VLOOKUP($A111,input!$A:$BH,COLUMN(input!U$2),0)</f>
        <v>0</v>
      </c>
      <c r="N111" s="49">
        <f>VLOOKUP($A111,input!$A:$BH,COLUMN(input!Y$2),0)</f>
        <v>0.81276867356387528</v>
      </c>
      <c r="O111" s="53">
        <f>VLOOKUP($A111,input!$A:$BH,COLUMN(input!AC$2),0)</f>
        <v>0</v>
      </c>
      <c r="P111" s="53">
        <f>VLOOKUP($A111,input!$A:$BH,COLUMN(input!AG$2),0)</f>
        <v>0</v>
      </c>
      <c r="Q111" s="62">
        <f>VLOOKUP($A111,input!$A:$BH,COLUMN(input!AK$2),0)</f>
        <v>0</v>
      </c>
      <c r="R111" s="53">
        <f>VLOOKUP($A111,input!$A:$BH,COLUMN(input!AO$2),0)</f>
        <v>0</v>
      </c>
      <c r="S111" s="49">
        <f>VLOOKUP($A111,input!$A:$BH,COLUMN(input!AS$2),0)</f>
        <v>2.9877265830296889</v>
      </c>
      <c r="T111" s="53">
        <f>VLOOKUP($A111,input!$A:$BH,COLUMN(input!AW$2),0)</f>
        <v>0</v>
      </c>
      <c r="U111" s="53">
        <f>VLOOKUP($A111,input!$A:$BH,COLUMN(input!BA$2),0)</f>
        <v>0</v>
      </c>
      <c r="V111" s="62">
        <f>VLOOKUP($A111,input!$A:$BH,COLUMN(input!BE$2),0)</f>
        <v>0</v>
      </c>
      <c r="W111" s="53">
        <f t="shared" si="10"/>
        <v>0</v>
      </c>
      <c r="X111" s="49">
        <f t="shared" si="11"/>
        <v>3.8004952565935639</v>
      </c>
      <c r="Y111" s="53">
        <f t="shared" si="12"/>
        <v>0</v>
      </c>
      <c r="Z111" s="53">
        <f t="shared" si="13"/>
        <v>0</v>
      </c>
      <c r="AA111" s="62">
        <f t="shared" si="14"/>
        <v>0</v>
      </c>
    </row>
    <row r="112" spans="1:27" x14ac:dyDescent="0.3">
      <c r="A112" s="27" t="s">
        <v>234</v>
      </c>
      <c r="B112" s="27" t="s">
        <v>922</v>
      </c>
      <c r="C112" s="27" t="s">
        <v>1251</v>
      </c>
      <c r="D112" s="27">
        <v>0</v>
      </c>
      <c r="E112" s="27" t="s">
        <v>233</v>
      </c>
      <c r="F112" s="81">
        <f>IF(D112=0,VLOOKUP(C112,'KI Local Authority Dropdown'!$H$21:$I$31,2,0),IF(C112="GLA",0.37,VLOOKUP(A112,input!$A:$B,COLUMN(input!B$2),0)))</f>
        <v>0.09</v>
      </c>
      <c r="G112" s="53">
        <f t="shared" si="9"/>
        <v>96.826971650444705</v>
      </c>
      <c r="H112" s="49">
        <f>VLOOKUP($A112,input!$A:$BH,COLUMN(input!D$2),0)</f>
        <v>26.726744525280477</v>
      </c>
      <c r="I112" s="49">
        <f>VLOOKUP($A112,input!$A:$BH,COLUMN(input!H$2),0)</f>
        <v>70.100227125164224</v>
      </c>
      <c r="J112" s="49">
        <f>VLOOKUP($A112,input!$A:$BH,COLUMN(input!L$2),0)</f>
        <v>58.638395877096016</v>
      </c>
      <c r="K112" s="49">
        <f>I112*'KI Local Authority Dropdown'!$I$6</f>
        <v>64.842710090776905</v>
      </c>
      <c r="L112" s="31">
        <v>0</v>
      </c>
      <c r="M112" s="53">
        <f>VLOOKUP($A112,input!$A:$BH,COLUMN(input!U$2),0)</f>
        <v>26.726744525280477</v>
      </c>
      <c r="N112" s="49">
        <f>VLOOKUP($A112,input!$A:$BH,COLUMN(input!Y$2),0)</f>
        <v>0</v>
      </c>
      <c r="O112" s="53">
        <f>VLOOKUP($A112,input!$A:$BH,COLUMN(input!AC$2),0)</f>
        <v>0</v>
      </c>
      <c r="P112" s="53">
        <f>VLOOKUP($A112,input!$A:$BH,COLUMN(input!AG$2),0)</f>
        <v>0</v>
      </c>
      <c r="Q112" s="62">
        <f>VLOOKUP($A112,input!$A:$BH,COLUMN(input!AK$2),0)</f>
        <v>0</v>
      </c>
      <c r="R112" s="53">
        <f>VLOOKUP($A112,input!$A:$BH,COLUMN(input!AO$2),0)</f>
        <v>70.100227125164224</v>
      </c>
      <c r="S112" s="49">
        <f>VLOOKUP($A112,input!$A:$BH,COLUMN(input!AS$2),0)</f>
        <v>0</v>
      </c>
      <c r="T112" s="53">
        <f>VLOOKUP($A112,input!$A:$BH,COLUMN(input!AW$2),0)</f>
        <v>0</v>
      </c>
      <c r="U112" s="53">
        <f>VLOOKUP($A112,input!$A:$BH,COLUMN(input!BA$2),0)</f>
        <v>0</v>
      </c>
      <c r="V112" s="62">
        <f>VLOOKUP($A112,input!$A:$BH,COLUMN(input!BE$2),0)</f>
        <v>0</v>
      </c>
      <c r="W112" s="53">
        <f t="shared" si="10"/>
        <v>96.826971650444705</v>
      </c>
      <c r="X112" s="49">
        <f t="shared" si="11"/>
        <v>0</v>
      </c>
      <c r="Y112" s="53">
        <f t="shared" si="12"/>
        <v>0</v>
      </c>
      <c r="Z112" s="53">
        <f t="shared" si="13"/>
        <v>0</v>
      </c>
      <c r="AA112" s="62">
        <f t="shared" si="14"/>
        <v>0</v>
      </c>
    </row>
    <row r="113" spans="1:27" x14ac:dyDescent="0.3">
      <c r="A113" s="27" t="s">
        <v>236</v>
      </c>
      <c r="B113" s="27" t="s">
        <v>923</v>
      </c>
      <c r="C113" s="27" t="s">
        <v>1248</v>
      </c>
      <c r="D113" s="27">
        <v>0</v>
      </c>
      <c r="E113" s="27" t="s">
        <v>924</v>
      </c>
      <c r="F113" s="81">
        <f>IF(D113=0,VLOOKUP(C113,'KI Local Authority Dropdown'!$H$21:$I$31,2,0),IF(C113="GLA",0.37,VLOOKUP(A113,input!$A:$B,COLUMN(input!B$2),0)))</f>
        <v>0.01</v>
      </c>
      <c r="G113" s="53">
        <f t="shared" si="9"/>
        <v>11.774040926698019</v>
      </c>
      <c r="H113" s="49">
        <f>VLOOKUP($A113,input!$A:$BH,COLUMN(input!D$2),0)</f>
        <v>4.5238750212230867</v>
      </c>
      <c r="I113" s="49">
        <f>VLOOKUP($A113,input!$A:$BH,COLUMN(input!H$2),0)</f>
        <v>7.2501659054749323</v>
      </c>
      <c r="J113" s="49">
        <f>VLOOKUP($A113,input!$A:$BH,COLUMN(input!L$2),0)</f>
        <v>4.8208729532774974</v>
      </c>
      <c r="K113" s="49">
        <f>I113*'KI Local Authority Dropdown'!$I$6</f>
        <v>6.706403462564313</v>
      </c>
      <c r="L113" s="31">
        <v>0</v>
      </c>
      <c r="M113" s="53">
        <f>VLOOKUP($A113,input!$A:$BH,COLUMN(input!U$2),0)</f>
        <v>0</v>
      </c>
      <c r="N113" s="49">
        <f>VLOOKUP($A113,input!$A:$BH,COLUMN(input!Y$2),0)</f>
        <v>0</v>
      </c>
      <c r="O113" s="53">
        <f>VLOOKUP($A113,input!$A:$BH,COLUMN(input!AC$2),0)</f>
        <v>4.5238750212230867</v>
      </c>
      <c r="P113" s="53">
        <f>VLOOKUP($A113,input!$A:$BH,COLUMN(input!AG$2),0)</f>
        <v>0</v>
      </c>
      <c r="Q113" s="62">
        <f>VLOOKUP($A113,input!$A:$BH,COLUMN(input!AK$2),0)</f>
        <v>0</v>
      </c>
      <c r="R113" s="53">
        <f>VLOOKUP($A113,input!$A:$BH,COLUMN(input!AO$2),0)</f>
        <v>0</v>
      </c>
      <c r="S113" s="49">
        <f>VLOOKUP($A113,input!$A:$BH,COLUMN(input!AS$2),0)</f>
        <v>0</v>
      </c>
      <c r="T113" s="53">
        <f>VLOOKUP($A113,input!$A:$BH,COLUMN(input!AW$2),0)</f>
        <v>7.2501659054749323</v>
      </c>
      <c r="U113" s="53">
        <f>VLOOKUP($A113,input!$A:$BH,COLUMN(input!BA$2),0)</f>
        <v>0</v>
      </c>
      <c r="V113" s="62">
        <f>VLOOKUP($A113,input!$A:$BH,COLUMN(input!BE$2),0)</f>
        <v>0</v>
      </c>
      <c r="W113" s="53">
        <f t="shared" si="10"/>
        <v>0</v>
      </c>
      <c r="X113" s="49">
        <f t="shared" si="11"/>
        <v>0</v>
      </c>
      <c r="Y113" s="53">
        <f t="shared" si="12"/>
        <v>11.774040926698019</v>
      </c>
      <c r="Z113" s="53">
        <f t="shared" si="13"/>
        <v>0</v>
      </c>
      <c r="AA113" s="62">
        <f t="shared" si="14"/>
        <v>0</v>
      </c>
    </row>
    <row r="114" spans="1:27" x14ac:dyDescent="0.3">
      <c r="A114" s="27" t="s">
        <v>238</v>
      </c>
      <c r="B114" s="27" t="s">
        <v>925</v>
      </c>
      <c r="C114" s="27" t="s">
        <v>806</v>
      </c>
      <c r="D114" s="27">
        <v>0</v>
      </c>
      <c r="E114" s="27" t="s">
        <v>237</v>
      </c>
      <c r="F114" s="81">
        <f>IF(D114=0,VLOOKUP(C114,'KI Local Authority Dropdown'!$H$21:$I$31,2,0),IF(C114="GLA",0.37,VLOOKUP(A114,input!$A:$B,COLUMN(input!B$2),0)))</f>
        <v>0.4</v>
      </c>
      <c r="G114" s="53">
        <f t="shared" si="9"/>
        <v>4.3547051537229944</v>
      </c>
      <c r="H114" s="49">
        <f>VLOOKUP($A114,input!$A:$BH,COLUMN(input!D$2),0)</f>
        <v>0.94404658844284717</v>
      </c>
      <c r="I114" s="49">
        <f>VLOOKUP($A114,input!$A:$BH,COLUMN(input!H$2),0)</f>
        <v>3.4106585652801473</v>
      </c>
      <c r="J114" s="49">
        <f>VLOOKUP($A114,input!$A:$BH,COLUMN(input!L$2),0)</f>
        <v>-10.33006033555584</v>
      </c>
      <c r="K114" s="49">
        <f>I114*'KI Local Authority Dropdown'!$I$6</f>
        <v>3.1548591728841364</v>
      </c>
      <c r="L114" s="31">
        <v>0.5</v>
      </c>
      <c r="M114" s="53">
        <f>VLOOKUP($A114,input!$A:$BH,COLUMN(input!U$2),0)</f>
        <v>0</v>
      </c>
      <c r="N114" s="49">
        <f>VLOOKUP($A114,input!$A:$BH,COLUMN(input!Y$2),0)</f>
        <v>0.94404658844284717</v>
      </c>
      <c r="O114" s="53">
        <f>VLOOKUP($A114,input!$A:$BH,COLUMN(input!AC$2),0)</f>
        <v>0</v>
      </c>
      <c r="P114" s="53">
        <f>VLOOKUP($A114,input!$A:$BH,COLUMN(input!AG$2),0)</f>
        <v>0</v>
      </c>
      <c r="Q114" s="62">
        <f>VLOOKUP($A114,input!$A:$BH,COLUMN(input!AK$2),0)</f>
        <v>0</v>
      </c>
      <c r="R114" s="53">
        <f>VLOOKUP($A114,input!$A:$BH,COLUMN(input!AO$2),0)</f>
        <v>0</v>
      </c>
      <c r="S114" s="49">
        <f>VLOOKUP($A114,input!$A:$BH,COLUMN(input!AS$2),0)</f>
        <v>3.4106585652801473</v>
      </c>
      <c r="T114" s="53">
        <f>VLOOKUP($A114,input!$A:$BH,COLUMN(input!AW$2),0)</f>
        <v>0</v>
      </c>
      <c r="U114" s="53">
        <f>VLOOKUP($A114,input!$A:$BH,COLUMN(input!BA$2),0)</f>
        <v>0</v>
      </c>
      <c r="V114" s="62">
        <f>VLOOKUP($A114,input!$A:$BH,COLUMN(input!BE$2),0)</f>
        <v>0</v>
      </c>
      <c r="W114" s="53">
        <f t="shared" si="10"/>
        <v>0</v>
      </c>
      <c r="X114" s="49">
        <f t="shared" si="11"/>
        <v>4.3547051537229944</v>
      </c>
      <c r="Y114" s="53">
        <f t="shared" si="12"/>
        <v>0</v>
      </c>
      <c r="Z114" s="53">
        <f t="shared" si="13"/>
        <v>0</v>
      </c>
      <c r="AA114" s="62">
        <f t="shared" si="14"/>
        <v>0</v>
      </c>
    </row>
    <row r="115" spans="1:27" x14ac:dyDescent="0.3">
      <c r="A115" s="27" t="s">
        <v>240</v>
      </c>
      <c r="B115" s="27" t="s">
        <v>926</v>
      </c>
      <c r="C115" s="27" t="s">
        <v>806</v>
      </c>
      <c r="D115" s="27">
        <v>0</v>
      </c>
      <c r="E115" s="27" t="s">
        <v>239</v>
      </c>
      <c r="F115" s="81">
        <f>IF(D115=0,VLOOKUP(C115,'KI Local Authority Dropdown'!$H$21:$I$31,2,0),IF(C115="GLA",0.37,VLOOKUP(A115,input!$A:$B,COLUMN(input!B$2),0)))</f>
        <v>0.4</v>
      </c>
      <c r="G115" s="53">
        <f t="shared" si="9"/>
        <v>3.0163622429586683</v>
      </c>
      <c r="H115" s="49">
        <f>VLOOKUP($A115,input!$A:$BH,COLUMN(input!D$2),0)</f>
        <v>0.60361046136224827</v>
      </c>
      <c r="I115" s="49">
        <f>VLOOKUP($A115,input!$A:$BH,COLUMN(input!H$2),0)</f>
        <v>2.4127517815964201</v>
      </c>
      <c r="J115" s="49">
        <f>VLOOKUP($A115,input!$A:$BH,COLUMN(input!L$2),0)</f>
        <v>-18.760321098640809</v>
      </c>
      <c r="K115" s="49">
        <f>I115*'KI Local Authority Dropdown'!$I$6</f>
        <v>2.2317953979766889</v>
      </c>
      <c r="L115" s="31">
        <v>0.5</v>
      </c>
      <c r="M115" s="53">
        <f>VLOOKUP($A115,input!$A:$BH,COLUMN(input!U$2),0)</f>
        <v>0</v>
      </c>
      <c r="N115" s="49">
        <f>VLOOKUP($A115,input!$A:$BH,COLUMN(input!Y$2),0)</f>
        <v>0.60361046136224827</v>
      </c>
      <c r="O115" s="53">
        <f>VLOOKUP($A115,input!$A:$BH,COLUMN(input!AC$2),0)</f>
        <v>0</v>
      </c>
      <c r="P115" s="53">
        <f>VLOOKUP($A115,input!$A:$BH,COLUMN(input!AG$2),0)</f>
        <v>0</v>
      </c>
      <c r="Q115" s="62">
        <f>VLOOKUP($A115,input!$A:$BH,COLUMN(input!AK$2),0)</f>
        <v>0</v>
      </c>
      <c r="R115" s="53">
        <f>VLOOKUP($A115,input!$A:$BH,COLUMN(input!AO$2),0)</f>
        <v>0</v>
      </c>
      <c r="S115" s="49">
        <f>VLOOKUP($A115,input!$A:$BH,COLUMN(input!AS$2),0)</f>
        <v>2.4127517815964201</v>
      </c>
      <c r="T115" s="53">
        <f>VLOOKUP($A115,input!$A:$BH,COLUMN(input!AW$2),0)</f>
        <v>0</v>
      </c>
      <c r="U115" s="53">
        <f>VLOOKUP($A115,input!$A:$BH,COLUMN(input!BA$2),0)</f>
        <v>0</v>
      </c>
      <c r="V115" s="62">
        <f>VLOOKUP($A115,input!$A:$BH,COLUMN(input!BE$2),0)</f>
        <v>0</v>
      </c>
      <c r="W115" s="53">
        <f t="shared" si="10"/>
        <v>0</v>
      </c>
      <c r="X115" s="49">
        <f t="shared" si="11"/>
        <v>3.0163622429586683</v>
      </c>
      <c r="Y115" s="53">
        <f t="shared" si="12"/>
        <v>0</v>
      </c>
      <c r="Z115" s="53">
        <f t="shared" si="13"/>
        <v>0</v>
      </c>
      <c r="AA115" s="62">
        <f t="shared" si="14"/>
        <v>0</v>
      </c>
    </row>
    <row r="116" spans="1:27" x14ac:dyDescent="0.3">
      <c r="A116" s="27" t="s">
        <v>242</v>
      </c>
      <c r="B116" s="27" t="s">
        <v>927</v>
      </c>
      <c r="C116" s="27" t="s">
        <v>806</v>
      </c>
      <c r="D116" s="27">
        <v>0</v>
      </c>
      <c r="E116" s="27" t="s">
        <v>241</v>
      </c>
      <c r="F116" s="81">
        <f>IF(D116=0,VLOOKUP(C116,'KI Local Authority Dropdown'!$H$21:$I$31,2,0),IF(C116="GLA",0.37,VLOOKUP(A116,input!$A:$B,COLUMN(input!B$2),0)))</f>
        <v>0.4</v>
      </c>
      <c r="G116" s="53">
        <f t="shared" si="9"/>
        <v>1.9260985088335787</v>
      </c>
      <c r="H116" s="49">
        <f>VLOOKUP($A116,input!$A:$BH,COLUMN(input!D$2),0)</f>
        <v>0.32391793861669488</v>
      </c>
      <c r="I116" s="49">
        <f>VLOOKUP($A116,input!$A:$BH,COLUMN(input!H$2),0)</f>
        <v>1.6021805702168839</v>
      </c>
      <c r="J116" s="49">
        <f>VLOOKUP($A116,input!$A:$BH,COLUMN(input!L$2),0)</f>
        <v>-6.3776207800896101</v>
      </c>
      <c r="K116" s="49">
        <f>I116*'KI Local Authority Dropdown'!$I$6</f>
        <v>1.4820170274506177</v>
      </c>
      <c r="L116" s="31">
        <v>0.5</v>
      </c>
      <c r="M116" s="53">
        <f>VLOOKUP($A116,input!$A:$BH,COLUMN(input!U$2),0)</f>
        <v>0</v>
      </c>
      <c r="N116" s="49">
        <f>VLOOKUP($A116,input!$A:$BH,COLUMN(input!Y$2),0)</f>
        <v>0.32391793861669488</v>
      </c>
      <c r="O116" s="53">
        <f>VLOOKUP($A116,input!$A:$BH,COLUMN(input!AC$2),0)</f>
        <v>0</v>
      </c>
      <c r="P116" s="53">
        <f>VLOOKUP($A116,input!$A:$BH,COLUMN(input!AG$2),0)</f>
        <v>0</v>
      </c>
      <c r="Q116" s="62">
        <f>VLOOKUP($A116,input!$A:$BH,COLUMN(input!AK$2),0)</f>
        <v>0</v>
      </c>
      <c r="R116" s="53">
        <f>VLOOKUP($A116,input!$A:$BH,COLUMN(input!AO$2),0)</f>
        <v>0</v>
      </c>
      <c r="S116" s="49">
        <f>VLOOKUP($A116,input!$A:$BH,COLUMN(input!AS$2),0)</f>
        <v>1.6021805702168839</v>
      </c>
      <c r="T116" s="53">
        <f>VLOOKUP($A116,input!$A:$BH,COLUMN(input!AW$2),0)</f>
        <v>0</v>
      </c>
      <c r="U116" s="53">
        <f>VLOOKUP($A116,input!$A:$BH,COLUMN(input!BA$2),0)</f>
        <v>0</v>
      </c>
      <c r="V116" s="62">
        <f>VLOOKUP($A116,input!$A:$BH,COLUMN(input!BE$2),0)</f>
        <v>0</v>
      </c>
      <c r="W116" s="53">
        <f t="shared" si="10"/>
        <v>0</v>
      </c>
      <c r="X116" s="49">
        <f t="shared" si="11"/>
        <v>1.9260985088335787</v>
      </c>
      <c r="Y116" s="53">
        <f t="shared" si="12"/>
        <v>0</v>
      </c>
      <c r="Z116" s="53">
        <f t="shared" si="13"/>
        <v>0</v>
      </c>
      <c r="AA116" s="62">
        <f t="shared" si="14"/>
        <v>0</v>
      </c>
    </row>
    <row r="117" spans="1:27" x14ac:dyDescent="0.3">
      <c r="A117" s="27" t="s">
        <v>244</v>
      </c>
      <c r="B117" s="27" t="s">
        <v>928</v>
      </c>
      <c r="C117" s="27" t="s">
        <v>806</v>
      </c>
      <c r="D117" s="27">
        <v>0</v>
      </c>
      <c r="E117" s="27" t="s">
        <v>243</v>
      </c>
      <c r="F117" s="81">
        <f>IF(D117=0,VLOOKUP(C117,'KI Local Authority Dropdown'!$H$21:$I$31,2,0),IF(C117="GLA",0.37,VLOOKUP(A117,input!$A:$B,COLUMN(input!B$2),0)))</f>
        <v>0.4</v>
      </c>
      <c r="G117" s="53">
        <f t="shared" si="9"/>
        <v>2.1743577067252313</v>
      </c>
      <c r="H117" s="49">
        <f>VLOOKUP($A117,input!$A:$BH,COLUMN(input!D$2),0)</f>
        <v>0</v>
      </c>
      <c r="I117" s="49">
        <f>VLOOKUP($A117,input!$A:$BH,COLUMN(input!H$2),0)</f>
        <v>2.1743577067252313</v>
      </c>
      <c r="J117" s="49">
        <f>VLOOKUP($A117,input!$A:$BH,COLUMN(input!L$2),0)</f>
        <v>-21.944153031584317</v>
      </c>
      <c r="K117" s="49">
        <f>I117*'KI Local Authority Dropdown'!$I$6</f>
        <v>2.0112808787208389</v>
      </c>
      <c r="L117" s="31">
        <v>0.5</v>
      </c>
      <c r="M117" s="53">
        <f>VLOOKUP($A117,input!$A:$BH,COLUMN(input!U$2),0)</f>
        <v>0</v>
      </c>
      <c r="N117" s="49">
        <f>VLOOKUP($A117,input!$A:$BH,COLUMN(input!Y$2),0)</f>
        <v>0</v>
      </c>
      <c r="O117" s="53">
        <f>VLOOKUP($A117,input!$A:$BH,COLUMN(input!AC$2),0)</f>
        <v>0</v>
      </c>
      <c r="P117" s="53">
        <f>VLOOKUP($A117,input!$A:$BH,COLUMN(input!AG$2),0)</f>
        <v>0</v>
      </c>
      <c r="Q117" s="62">
        <f>VLOOKUP($A117,input!$A:$BH,COLUMN(input!AK$2),0)</f>
        <v>0</v>
      </c>
      <c r="R117" s="53">
        <f>VLOOKUP($A117,input!$A:$BH,COLUMN(input!AO$2),0)</f>
        <v>0</v>
      </c>
      <c r="S117" s="49">
        <f>VLOOKUP($A117,input!$A:$BH,COLUMN(input!AS$2),0)</f>
        <v>2.1743577067252313</v>
      </c>
      <c r="T117" s="53">
        <f>VLOOKUP($A117,input!$A:$BH,COLUMN(input!AW$2),0)</f>
        <v>0</v>
      </c>
      <c r="U117" s="53">
        <f>VLOOKUP($A117,input!$A:$BH,COLUMN(input!BA$2),0)</f>
        <v>0</v>
      </c>
      <c r="V117" s="62">
        <f>VLOOKUP($A117,input!$A:$BH,COLUMN(input!BE$2),0)</f>
        <v>0</v>
      </c>
      <c r="W117" s="53">
        <f t="shared" si="10"/>
        <v>0</v>
      </c>
      <c r="X117" s="49">
        <f t="shared" si="11"/>
        <v>2.1743577067252313</v>
      </c>
      <c r="Y117" s="53">
        <f t="shared" si="12"/>
        <v>0</v>
      </c>
      <c r="Z117" s="53">
        <f t="shared" si="13"/>
        <v>0</v>
      </c>
      <c r="AA117" s="62">
        <f t="shared" si="14"/>
        <v>0</v>
      </c>
    </row>
    <row r="118" spans="1:27" x14ac:dyDescent="0.3">
      <c r="A118" s="27" t="s">
        <v>246</v>
      </c>
      <c r="B118" s="27" t="s">
        <v>929</v>
      </c>
      <c r="C118" s="27" t="s">
        <v>1249</v>
      </c>
      <c r="D118" s="27">
        <v>0</v>
      </c>
      <c r="E118" s="27" t="s">
        <v>245</v>
      </c>
      <c r="F118" s="81">
        <f>IF(D118=0,VLOOKUP(C118,'KI Local Authority Dropdown'!$H$21:$I$31,2,0),IF(C118="GLA",0.37,VLOOKUP(A118,input!$A:$B,COLUMN(input!B$2),0)))</f>
        <v>0.3</v>
      </c>
      <c r="G118" s="53">
        <f t="shared" si="9"/>
        <v>103.30929743987619</v>
      </c>
      <c r="H118" s="49">
        <f>VLOOKUP($A118,input!$A:$BH,COLUMN(input!D$2),0)</f>
        <v>34.049821983161927</v>
      </c>
      <c r="I118" s="49">
        <f>VLOOKUP($A118,input!$A:$BH,COLUMN(input!H$2),0)</f>
        <v>69.259475456714256</v>
      </c>
      <c r="J118" s="49">
        <f>VLOOKUP($A118,input!$A:$BH,COLUMN(input!L$2),0)</f>
        <v>36.878617248093484</v>
      </c>
      <c r="K118" s="49">
        <f>I118*'KI Local Authority Dropdown'!$I$6</f>
        <v>64.065014797460691</v>
      </c>
      <c r="L118" s="31">
        <v>0</v>
      </c>
      <c r="M118" s="53">
        <f>VLOOKUP($A118,input!$A:$BH,COLUMN(input!U$2),0)</f>
        <v>29.509270258124157</v>
      </c>
      <c r="N118" s="49">
        <f>VLOOKUP($A118,input!$A:$BH,COLUMN(input!Y$2),0)</f>
        <v>4.5405517250377718</v>
      </c>
      <c r="O118" s="53">
        <f>VLOOKUP($A118,input!$A:$BH,COLUMN(input!AC$2),0)</f>
        <v>0</v>
      </c>
      <c r="P118" s="53">
        <f>VLOOKUP($A118,input!$A:$BH,COLUMN(input!AG$2),0)</f>
        <v>0</v>
      </c>
      <c r="Q118" s="62">
        <f>VLOOKUP($A118,input!$A:$BH,COLUMN(input!AK$2),0)</f>
        <v>0</v>
      </c>
      <c r="R118" s="53">
        <f>VLOOKUP($A118,input!$A:$BH,COLUMN(input!AO$2),0)</f>
        <v>55.569076025731491</v>
      </c>
      <c r="S118" s="49">
        <f>VLOOKUP($A118,input!$A:$BH,COLUMN(input!AS$2),0)</f>
        <v>13.690399430982765</v>
      </c>
      <c r="T118" s="53">
        <f>VLOOKUP($A118,input!$A:$BH,COLUMN(input!AW$2),0)</f>
        <v>0</v>
      </c>
      <c r="U118" s="53">
        <f>VLOOKUP($A118,input!$A:$BH,COLUMN(input!BA$2),0)</f>
        <v>0</v>
      </c>
      <c r="V118" s="62">
        <f>VLOOKUP($A118,input!$A:$BH,COLUMN(input!BE$2),0)</f>
        <v>0</v>
      </c>
      <c r="W118" s="53">
        <f t="shared" si="10"/>
        <v>85.078346283855652</v>
      </c>
      <c r="X118" s="49">
        <f t="shared" si="11"/>
        <v>18.230951156020538</v>
      </c>
      <c r="Y118" s="53">
        <f t="shared" si="12"/>
        <v>0</v>
      </c>
      <c r="Z118" s="53">
        <f t="shared" si="13"/>
        <v>0</v>
      </c>
      <c r="AA118" s="62">
        <f t="shared" si="14"/>
        <v>0</v>
      </c>
    </row>
    <row r="119" spans="1:27" x14ac:dyDescent="0.3">
      <c r="A119" s="27" t="s">
        <v>248</v>
      </c>
      <c r="B119" s="27" t="s">
        <v>930</v>
      </c>
      <c r="C119" s="27" t="s">
        <v>806</v>
      </c>
      <c r="D119" s="27">
        <v>0</v>
      </c>
      <c r="E119" s="27" t="s">
        <v>247</v>
      </c>
      <c r="F119" s="81">
        <f>IF(D119=0,VLOOKUP(C119,'KI Local Authority Dropdown'!$H$21:$I$31,2,0),IF(C119="GLA",0.37,VLOOKUP(A119,input!$A:$B,COLUMN(input!B$2),0)))</f>
        <v>0.4</v>
      </c>
      <c r="G119" s="53">
        <f t="shared" si="9"/>
        <v>3.8538992352385035</v>
      </c>
      <c r="H119" s="49">
        <f>VLOOKUP($A119,input!$A:$BH,COLUMN(input!D$2),0)</f>
        <v>0.7438662956768749</v>
      </c>
      <c r="I119" s="49">
        <f>VLOOKUP($A119,input!$A:$BH,COLUMN(input!H$2),0)</f>
        <v>3.1100329395616284</v>
      </c>
      <c r="J119" s="49">
        <f>VLOOKUP($A119,input!$A:$BH,COLUMN(input!L$2),0)</f>
        <v>-10.185639622063144</v>
      </c>
      <c r="K119" s="49">
        <f>I119*'KI Local Authority Dropdown'!$I$6</f>
        <v>2.8767804690945065</v>
      </c>
      <c r="L119" s="31">
        <v>0.5</v>
      </c>
      <c r="M119" s="53">
        <f>VLOOKUP($A119,input!$A:$BH,COLUMN(input!U$2),0)</f>
        <v>0</v>
      </c>
      <c r="N119" s="49">
        <f>VLOOKUP($A119,input!$A:$BH,COLUMN(input!Y$2),0)</f>
        <v>0.7438662956768749</v>
      </c>
      <c r="O119" s="53">
        <f>VLOOKUP($A119,input!$A:$BH,COLUMN(input!AC$2),0)</f>
        <v>0</v>
      </c>
      <c r="P119" s="53">
        <f>VLOOKUP($A119,input!$A:$BH,COLUMN(input!AG$2),0)</f>
        <v>0</v>
      </c>
      <c r="Q119" s="62">
        <f>VLOOKUP($A119,input!$A:$BH,COLUMN(input!AK$2),0)</f>
        <v>0</v>
      </c>
      <c r="R119" s="53">
        <f>VLOOKUP($A119,input!$A:$BH,COLUMN(input!AO$2),0)</f>
        <v>0</v>
      </c>
      <c r="S119" s="49">
        <f>VLOOKUP($A119,input!$A:$BH,COLUMN(input!AS$2),0)</f>
        <v>3.1100329395616284</v>
      </c>
      <c r="T119" s="53">
        <f>VLOOKUP($A119,input!$A:$BH,COLUMN(input!AW$2),0)</f>
        <v>0</v>
      </c>
      <c r="U119" s="53">
        <f>VLOOKUP($A119,input!$A:$BH,COLUMN(input!BA$2),0)</f>
        <v>0</v>
      </c>
      <c r="V119" s="62">
        <f>VLOOKUP($A119,input!$A:$BH,COLUMN(input!BE$2),0)</f>
        <v>0</v>
      </c>
      <c r="W119" s="53">
        <f t="shared" si="10"/>
        <v>0</v>
      </c>
      <c r="X119" s="49">
        <f t="shared" si="11"/>
        <v>3.8538992352385035</v>
      </c>
      <c r="Y119" s="53">
        <f t="shared" si="12"/>
        <v>0</v>
      </c>
      <c r="Z119" s="53">
        <f t="shared" si="13"/>
        <v>0</v>
      </c>
      <c r="AA119" s="62">
        <f t="shared" si="14"/>
        <v>0</v>
      </c>
    </row>
    <row r="120" spans="1:27" x14ac:dyDescent="0.3">
      <c r="A120" s="27" t="s">
        <v>250</v>
      </c>
      <c r="B120" s="27" t="s">
        <v>931</v>
      </c>
      <c r="C120" s="27" t="s">
        <v>806</v>
      </c>
      <c r="D120" s="27">
        <v>0</v>
      </c>
      <c r="E120" s="27" t="s">
        <v>249</v>
      </c>
      <c r="F120" s="81">
        <f>IF(D120=0,VLOOKUP(C120,'KI Local Authority Dropdown'!$H$21:$I$31,2,0),IF(C120="GLA",0.37,VLOOKUP(A120,input!$A:$B,COLUMN(input!B$2),0)))</f>
        <v>0.4</v>
      </c>
      <c r="G120" s="53">
        <f t="shared" si="9"/>
        <v>1.3258309192474136</v>
      </c>
      <c r="H120" s="49">
        <f>VLOOKUP($A120,input!$A:$BH,COLUMN(input!D$2),0)</f>
        <v>0</v>
      </c>
      <c r="I120" s="49">
        <f>VLOOKUP($A120,input!$A:$BH,COLUMN(input!H$2),0)</f>
        <v>1.3258309192474136</v>
      </c>
      <c r="J120" s="49">
        <f>VLOOKUP($A120,input!$A:$BH,COLUMN(input!L$2),0)</f>
        <v>-8.4309805028383007</v>
      </c>
      <c r="K120" s="49">
        <f>I120*'KI Local Authority Dropdown'!$I$6</f>
        <v>1.2263936003038576</v>
      </c>
      <c r="L120" s="31">
        <v>0.5</v>
      </c>
      <c r="M120" s="53">
        <f>VLOOKUP($A120,input!$A:$BH,COLUMN(input!U$2),0)</f>
        <v>0</v>
      </c>
      <c r="N120" s="49">
        <f>VLOOKUP($A120,input!$A:$BH,COLUMN(input!Y$2),0)</f>
        <v>0</v>
      </c>
      <c r="O120" s="53">
        <f>VLOOKUP($A120,input!$A:$BH,COLUMN(input!AC$2),0)</f>
        <v>0</v>
      </c>
      <c r="P120" s="53">
        <f>VLOOKUP($A120,input!$A:$BH,COLUMN(input!AG$2),0)</f>
        <v>0</v>
      </c>
      <c r="Q120" s="62">
        <f>VLOOKUP($A120,input!$A:$BH,COLUMN(input!AK$2),0)</f>
        <v>0</v>
      </c>
      <c r="R120" s="53">
        <f>VLOOKUP($A120,input!$A:$BH,COLUMN(input!AO$2),0)</f>
        <v>0</v>
      </c>
      <c r="S120" s="49">
        <f>VLOOKUP($A120,input!$A:$BH,COLUMN(input!AS$2),0)</f>
        <v>1.3258309192474136</v>
      </c>
      <c r="T120" s="53">
        <f>VLOOKUP($A120,input!$A:$BH,COLUMN(input!AW$2),0)</f>
        <v>0</v>
      </c>
      <c r="U120" s="53">
        <f>VLOOKUP($A120,input!$A:$BH,COLUMN(input!BA$2),0)</f>
        <v>0</v>
      </c>
      <c r="V120" s="62">
        <f>VLOOKUP($A120,input!$A:$BH,COLUMN(input!BE$2),0)</f>
        <v>0</v>
      </c>
      <c r="W120" s="53">
        <f t="shared" si="10"/>
        <v>0</v>
      </c>
      <c r="X120" s="49">
        <f t="shared" si="11"/>
        <v>1.3258309192474136</v>
      </c>
      <c r="Y120" s="53">
        <f t="shared" si="12"/>
        <v>0</v>
      </c>
      <c r="Z120" s="53">
        <f t="shared" si="13"/>
        <v>0</v>
      </c>
      <c r="AA120" s="62">
        <f t="shared" si="14"/>
        <v>0</v>
      </c>
    </row>
    <row r="121" spans="1:27" x14ac:dyDescent="0.3">
      <c r="A121" s="27" t="s">
        <v>252</v>
      </c>
      <c r="B121" s="27" t="s">
        <v>932</v>
      </c>
      <c r="C121" s="27" t="s">
        <v>806</v>
      </c>
      <c r="D121" s="27">
        <v>0</v>
      </c>
      <c r="E121" s="27" t="s">
        <v>251</v>
      </c>
      <c r="F121" s="81">
        <f>IF(D121=0,VLOOKUP(C121,'KI Local Authority Dropdown'!$H$21:$I$31,2,0),IF(C121="GLA",0.37,VLOOKUP(A121,input!$A:$B,COLUMN(input!B$2),0)))</f>
        <v>0.4</v>
      </c>
      <c r="G121" s="53">
        <f t="shared" si="9"/>
        <v>4.0763118112204069</v>
      </c>
      <c r="H121" s="49">
        <f>VLOOKUP($A121,input!$A:$BH,COLUMN(input!D$2),0)</f>
        <v>0.97202357586962074</v>
      </c>
      <c r="I121" s="49">
        <f>VLOOKUP($A121,input!$A:$BH,COLUMN(input!H$2),0)</f>
        <v>3.1042882353507859</v>
      </c>
      <c r="J121" s="49">
        <f>VLOOKUP($A121,input!$A:$BH,COLUMN(input!L$2),0)</f>
        <v>-5.9478596950670157</v>
      </c>
      <c r="K121" s="49">
        <f>I121*'KI Local Authority Dropdown'!$I$6</f>
        <v>2.8714666176994772</v>
      </c>
      <c r="L121" s="31">
        <v>0.5</v>
      </c>
      <c r="M121" s="53">
        <f>VLOOKUP($A121,input!$A:$BH,COLUMN(input!U$2),0)</f>
        <v>0</v>
      </c>
      <c r="N121" s="49">
        <f>VLOOKUP($A121,input!$A:$BH,COLUMN(input!Y$2),0)</f>
        <v>0.97202357586962074</v>
      </c>
      <c r="O121" s="53">
        <f>VLOOKUP($A121,input!$A:$BH,COLUMN(input!AC$2),0)</f>
        <v>0</v>
      </c>
      <c r="P121" s="53">
        <f>VLOOKUP($A121,input!$A:$BH,COLUMN(input!AG$2),0)</f>
        <v>0</v>
      </c>
      <c r="Q121" s="62">
        <f>VLOOKUP($A121,input!$A:$BH,COLUMN(input!AK$2),0)</f>
        <v>0</v>
      </c>
      <c r="R121" s="53">
        <f>VLOOKUP($A121,input!$A:$BH,COLUMN(input!AO$2),0)</f>
        <v>0</v>
      </c>
      <c r="S121" s="49">
        <f>VLOOKUP($A121,input!$A:$BH,COLUMN(input!AS$2),0)</f>
        <v>3.1042882353507859</v>
      </c>
      <c r="T121" s="53">
        <f>VLOOKUP($A121,input!$A:$BH,COLUMN(input!AW$2),0)</f>
        <v>0</v>
      </c>
      <c r="U121" s="53">
        <f>VLOOKUP($A121,input!$A:$BH,COLUMN(input!BA$2),0)</f>
        <v>0</v>
      </c>
      <c r="V121" s="62">
        <f>VLOOKUP($A121,input!$A:$BH,COLUMN(input!BE$2),0)</f>
        <v>0</v>
      </c>
      <c r="W121" s="53">
        <f t="shared" si="10"/>
        <v>0</v>
      </c>
      <c r="X121" s="49">
        <f t="shared" si="11"/>
        <v>4.0763118112204069</v>
      </c>
      <c r="Y121" s="53">
        <f t="shared" si="12"/>
        <v>0</v>
      </c>
      <c r="Z121" s="53">
        <f t="shared" si="13"/>
        <v>0</v>
      </c>
      <c r="AA121" s="62">
        <f t="shared" si="14"/>
        <v>0</v>
      </c>
    </row>
    <row r="122" spans="1:27" x14ac:dyDescent="0.3">
      <c r="A122" s="27" t="s">
        <v>254</v>
      </c>
      <c r="B122" s="27" t="s">
        <v>933</v>
      </c>
      <c r="C122" s="27" t="s">
        <v>1251</v>
      </c>
      <c r="D122" s="27">
        <v>0</v>
      </c>
      <c r="E122" s="27" t="s">
        <v>253</v>
      </c>
      <c r="F122" s="81">
        <f>IF(D122=0,VLOOKUP(C122,'KI Local Authority Dropdown'!$H$21:$I$31,2,0),IF(C122="GLA",0.37,VLOOKUP(A122,input!$A:$B,COLUMN(input!B$2),0)))</f>
        <v>0.09</v>
      </c>
      <c r="G122" s="53">
        <f t="shared" si="9"/>
        <v>238.8305562634651</v>
      </c>
      <c r="H122" s="49">
        <f>VLOOKUP($A122,input!$A:$BH,COLUMN(input!D$2),0)</f>
        <v>73.875658997742775</v>
      </c>
      <c r="I122" s="49">
        <f>VLOOKUP($A122,input!$A:$BH,COLUMN(input!H$2),0)</f>
        <v>164.95489726572231</v>
      </c>
      <c r="J122" s="49">
        <f>VLOOKUP($A122,input!$A:$BH,COLUMN(input!L$2),0)</f>
        <v>124.00585623059651</v>
      </c>
      <c r="K122" s="49">
        <f>I122*'KI Local Authority Dropdown'!$I$6</f>
        <v>152.58327997079314</v>
      </c>
      <c r="L122" s="31">
        <v>0</v>
      </c>
      <c r="M122" s="53">
        <f>VLOOKUP($A122,input!$A:$BH,COLUMN(input!U$2),0)</f>
        <v>73.875658997742775</v>
      </c>
      <c r="N122" s="49">
        <f>VLOOKUP($A122,input!$A:$BH,COLUMN(input!Y$2),0)</f>
        <v>0</v>
      </c>
      <c r="O122" s="53">
        <f>VLOOKUP($A122,input!$A:$BH,COLUMN(input!AC$2),0)</f>
        <v>0</v>
      </c>
      <c r="P122" s="53">
        <f>VLOOKUP($A122,input!$A:$BH,COLUMN(input!AG$2),0)</f>
        <v>0</v>
      </c>
      <c r="Q122" s="62">
        <f>VLOOKUP($A122,input!$A:$BH,COLUMN(input!AK$2),0)</f>
        <v>0</v>
      </c>
      <c r="R122" s="53">
        <f>VLOOKUP($A122,input!$A:$BH,COLUMN(input!AO$2),0)</f>
        <v>164.95489726572231</v>
      </c>
      <c r="S122" s="49">
        <f>VLOOKUP($A122,input!$A:$BH,COLUMN(input!AS$2),0)</f>
        <v>0</v>
      </c>
      <c r="T122" s="53">
        <f>VLOOKUP($A122,input!$A:$BH,COLUMN(input!AW$2),0)</f>
        <v>0</v>
      </c>
      <c r="U122" s="53">
        <f>VLOOKUP($A122,input!$A:$BH,COLUMN(input!BA$2),0)</f>
        <v>0</v>
      </c>
      <c r="V122" s="62">
        <f>VLOOKUP($A122,input!$A:$BH,COLUMN(input!BE$2),0)</f>
        <v>0</v>
      </c>
      <c r="W122" s="53">
        <f t="shared" si="10"/>
        <v>238.8305562634651</v>
      </c>
      <c r="X122" s="49">
        <f t="shared" si="11"/>
        <v>0</v>
      </c>
      <c r="Y122" s="53">
        <f t="shared" si="12"/>
        <v>0</v>
      </c>
      <c r="Z122" s="53">
        <f t="shared" si="13"/>
        <v>0</v>
      </c>
      <c r="AA122" s="62">
        <f t="shared" si="14"/>
        <v>0</v>
      </c>
    </row>
    <row r="123" spans="1:27" x14ac:dyDescent="0.3">
      <c r="A123" s="27" t="s">
        <v>256</v>
      </c>
      <c r="B123" s="27" t="s">
        <v>934</v>
      </c>
      <c r="C123" s="27" t="s">
        <v>1248</v>
      </c>
      <c r="D123" s="27">
        <v>0</v>
      </c>
      <c r="E123" s="27" t="s">
        <v>935</v>
      </c>
      <c r="F123" s="81">
        <f>IF(D123=0,VLOOKUP(C123,'KI Local Authority Dropdown'!$H$21:$I$31,2,0),IF(C123="GLA",0.37,VLOOKUP(A123,input!$A:$B,COLUMN(input!B$2),0)))</f>
        <v>0.01</v>
      </c>
      <c r="G123" s="53">
        <f t="shared" si="9"/>
        <v>26.460091476431469</v>
      </c>
      <c r="H123" s="49">
        <f>VLOOKUP($A123,input!$A:$BH,COLUMN(input!D$2),0)</f>
        <v>11.033340403166383</v>
      </c>
      <c r="I123" s="49">
        <f>VLOOKUP($A123,input!$A:$BH,COLUMN(input!H$2),0)</f>
        <v>15.426751073265086</v>
      </c>
      <c r="J123" s="49">
        <f>VLOOKUP($A123,input!$A:$BH,COLUMN(input!L$2),0)</f>
        <v>9.4230522344896013</v>
      </c>
      <c r="K123" s="49">
        <f>I123*'KI Local Authority Dropdown'!$I$6</f>
        <v>14.269744742770206</v>
      </c>
      <c r="L123" s="31">
        <v>0</v>
      </c>
      <c r="M123" s="53">
        <f>VLOOKUP($A123,input!$A:$BH,COLUMN(input!U$2),0)</f>
        <v>0</v>
      </c>
      <c r="N123" s="49">
        <f>VLOOKUP($A123,input!$A:$BH,COLUMN(input!Y$2),0)</f>
        <v>0</v>
      </c>
      <c r="O123" s="53">
        <f>VLOOKUP($A123,input!$A:$BH,COLUMN(input!AC$2),0)</f>
        <v>11.033340403166383</v>
      </c>
      <c r="P123" s="53">
        <f>VLOOKUP($A123,input!$A:$BH,COLUMN(input!AG$2),0)</f>
        <v>0</v>
      </c>
      <c r="Q123" s="62">
        <f>VLOOKUP($A123,input!$A:$BH,COLUMN(input!AK$2),0)</f>
        <v>0</v>
      </c>
      <c r="R123" s="53">
        <f>VLOOKUP($A123,input!$A:$BH,COLUMN(input!AO$2),0)</f>
        <v>0</v>
      </c>
      <c r="S123" s="49">
        <f>VLOOKUP($A123,input!$A:$BH,COLUMN(input!AS$2),0)</f>
        <v>0</v>
      </c>
      <c r="T123" s="53">
        <f>VLOOKUP($A123,input!$A:$BH,COLUMN(input!AW$2),0)</f>
        <v>15.426751073265086</v>
      </c>
      <c r="U123" s="53">
        <f>VLOOKUP($A123,input!$A:$BH,COLUMN(input!BA$2),0)</f>
        <v>0</v>
      </c>
      <c r="V123" s="62">
        <f>VLOOKUP($A123,input!$A:$BH,COLUMN(input!BE$2),0)</f>
        <v>0</v>
      </c>
      <c r="W123" s="53">
        <f t="shared" si="10"/>
        <v>0</v>
      </c>
      <c r="X123" s="49">
        <f t="shared" si="11"/>
        <v>0</v>
      </c>
      <c r="Y123" s="53">
        <f t="shared" si="12"/>
        <v>26.460091476431469</v>
      </c>
      <c r="Z123" s="53">
        <f t="shared" si="13"/>
        <v>0</v>
      </c>
      <c r="AA123" s="62">
        <f t="shared" si="14"/>
        <v>0</v>
      </c>
    </row>
    <row r="124" spans="1:27" x14ac:dyDescent="0.3">
      <c r="A124" s="27" t="s">
        <v>258</v>
      </c>
      <c r="B124" s="27" t="s">
        <v>936</v>
      </c>
      <c r="C124" s="27" t="s">
        <v>806</v>
      </c>
      <c r="D124" s="27">
        <v>0</v>
      </c>
      <c r="E124" s="27" t="s">
        <v>257</v>
      </c>
      <c r="F124" s="81">
        <f>IF(D124=0,VLOOKUP(C124,'KI Local Authority Dropdown'!$H$21:$I$31,2,0),IF(C124="GLA",0.37,VLOOKUP(A124,input!$A:$B,COLUMN(input!B$2),0)))</f>
        <v>0.4</v>
      </c>
      <c r="G124" s="53">
        <f t="shared" si="9"/>
        <v>5.1765561508134663</v>
      </c>
      <c r="H124" s="49">
        <f>VLOOKUP($A124,input!$A:$BH,COLUMN(input!D$2),0)</f>
        <v>1.3196522277967129</v>
      </c>
      <c r="I124" s="49">
        <f>VLOOKUP($A124,input!$A:$BH,COLUMN(input!H$2),0)</f>
        <v>3.8569039230167532</v>
      </c>
      <c r="J124" s="49">
        <f>VLOOKUP($A124,input!$A:$BH,COLUMN(input!L$2),0)</f>
        <v>-24.159078565924368</v>
      </c>
      <c r="K124" s="49">
        <f>I124*'KI Local Authority Dropdown'!$I$6</f>
        <v>3.5676361287904967</v>
      </c>
      <c r="L124" s="31">
        <v>0.5</v>
      </c>
      <c r="M124" s="53">
        <f>VLOOKUP($A124,input!$A:$BH,COLUMN(input!U$2),0)</f>
        <v>0</v>
      </c>
      <c r="N124" s="49">
        <f>VLOOKUP($A124,input!$A:$BH,COLUMN(input!Y$2),0)</f>
        <v>1.3196522277967129</v>
      </c>
      <c r="O124" s="53">
        <f>VLOOKUP($A124,input!$A:$BH,COLUMN(input!AC$2),0)</f>
        <v>0</v>
      </c>
      <c r="P124" s="53">
        <f>VLOOKUP($A124,input!$A:$BH,COLUMN(input!AG$2),0)</f>
        <v>0</v>
      </c>
      <c r="Q124" s="62">
        <f>VLOOKUP($A124,input!$A:$BH,COLUMN(input!AK$2),0)</f>
        <v>0</v>
      </c>
      <c r="R124" s="53">
        <f>VLOOKUP($A124,input!$A:$BH,COLUMN(input!AO$2),0)</f>
        <v>0</v>
      </c>
      <c r="S124" s="49">
        <f>VLOOKUP($A124,input!$A:$BH,COLUMN(input!AS$2),0)</f>
        <v>3.8569039230167532</v>
      </c>
      <c r="T124" s="53">
        <f>VLOOKUP($A124,input!$A:$BH,COLUMN(input!AW$2),0)</f>
        <v>0</v>
      </c>
      <c r="U124" s="53">
        <f>VLOOKUP($A124,input!$A:$BH,COLUMN(input!BA$2),0)</f>
        <v>0</v>
      </c>
      <c r="V124" s="62">
        <f>VLOOKUP($A124,input!$A:$BH,COLUMN(input!BE$2),0)</f>
        <v>0</v>
      </c>
      <c r="W124" s="53">
        <f t="shared" si="10"/>
        <v>0</v>
      </c>
      <c r="X124" s="49">
        <f t="shared" si="11"/>
        <v>5.1765561508134663</v>
      </c>
      <c r="Y124" s="53">
        <f t="shared" si="12"/>
        <v>0</v>
      </c>
      <c r="Z124" s="53">
        <f t="shared" si="13"/>
        <v>0</v>
      </c>
      <c r="AA124" s="62">
        <f t="shared" si="14"/>
        <v>0</v>
      </c>
    </row>
    <row r="125" spans="1:27" x14ac:dyDescent="0.3">
      <c r="A125" s="27" t="s">
        <v>260</v>
      </c>
      <c r="B125" s="27" t="s">
        <v>937</v>
      </c>
      <c r="C125" s="27" t="s">
        <v>806</v>
      </c>
      <c r="D125" s="27">
        <v>0</v>
      </c>
      <c r="E125" s="27" t="s">
        <v>259</v>
      </c>
      <c r="F125" s="81">
        <f>IF(D125=0,VLOOKUP(C125,'KI Local Authority Dropdown'!$H$21:$I$31,2,0),IF(C125="GLA",0.37,VLOOKUP(A125,input!$A:$B,COLUMN(input!B$2),0)))</f>
        <v>0.4</v>
      </c>
      <c r="G125" s="53">
        <f t="shared" si="9"/>
        <v>2.0893425973920503</v>
      </c>
      <c r="H125" s="49">
        <f>VLOOKUP($A125,input!$A:$BH,COLUMN(input!D$2),0)</f>
        <v>0.28827427485140694</v>
      </c>
      <c r="I125" s="49">
        <f>VLOOKUP($A125,input!$A:$BH,COLUMN(input!H$2),0)</f>
        <v>1.8010683225406432</v>
      </c>
      <c r="J125" s="49">
        <f>VLOOKUP($A125,input!$A:$BH,COLUMN(input!L$2),0)</f>
        <v>-14.030474508373587</v>
      </c>
      <c r="K125" s="49">
        <f>I125*'KI Local Authority Dropdown'!$I$6</f>
        <v>1.665988198350095</v>
      </c>
      <c r="L125" s="31">
        <v>0.5</v>
      </c>
      <c r="M125" s="53">
        <f>VLOOKUP($A125,input!$A:$BH,COLUMN(input!U$2),0)</f>
        <v>0</v>
      </c>
      <c r="N125" s="49">
        <f>VLOOKUP($A125,input!$A:$BH,COLUMN(input!Y$2),0)</f>
        <v>0.28827427485140694</v>
      </c>
      <c r="O125" s="53">
        <f>VLOOKUP($A125,input!$A:$BH,COLUMN(input!AC$2),0)</f>
        <v>0</v>
      </c>
      <c r="P125" s="53">
        <f>VLOOKUP($A125,input!$A:$BH,COLUMN(input!AG$2),0)</f>
        <v>0</v>
      </c>
      <c r="Q125" s="62">
        <f>VLOOKUP($A125,input!$A:$BH,COLUMN(input!AK$2),0)</f>
        <v>0</v>
      </c>
      <c r="R125" s="53">
        <f>VLOOKUP($A125,input!$A:$BH,COLUMN(input!AO$2),0)</f>
        <v>0</v>
      </c>
      <c r="S125" s="49">
        <f>VLOOKUP($A125,input!$A:$BH,COLUMN(input!AS$2),0)</f>
        <v>1.8010683225406432</v>
      </c>
      <c r="T125" s="53">
        <f>VLOOKUP($A125,input!$A:$BH,COLUMN(input!AW$2),0)</f>
        <v>0</v>
      </c>
      <c r="U125" s="53">
        <f>VLOOKUP($A125,input!$A:$BH,COLUMN(input!BA$2),0)</f>
        <v>0</v>
      </c>
      <c r="V125" s="62">
        <f>VLOOKUP($A125,input!$A:$BH,COLUMN(input!BE$2),0)</f>
        <v>0</v>
      </c>
      <c r="W125" s="53">
        <f t="shared" si="10"/>
        <v>0</v>
      </c>
      <c r="X125" s="49">
        <f t="shared" si="11"/>
        <v>2.0893425973920503</v>
      </c>
      <c r="Y125" s="53">
        <f t="shared" si="12"/>
        <v>0</v>
      </c>
      <c r="Z125" s="53">
        <f t="shared" si="13"/>
        <v>0</v>
      </c>
      <c r="AA125" s="62">
        <f t="shared" si="14"/>
        <v>0</v>
      </c>
    </row>
    <row r="126" spans="1:27" x14ac:dyDescent="0.3">
      <c r="A126" s="27" t="s">
        <v>262</v>
      </c>
      <c r="B126" s="27" t="s">
        <v>938</v>
      </c>
      <c r="C126" s="27" t="s">
        <v>806</v>
      </c>
      <c r="D126" s="27">
        <v>0</v>
      </c>
      <c r="E126" s="27" t="s">
        <v>261</v>
      </c>
      <c r="F126" s="81">
        <f>IF(D126=0,VLOOKUP(C126,'KI Local Authority Dropdown'!$H$21:$I$31,2,0),IF(C126="GLA",0.37,VLOOKUP(A126,input!$A:$B,COLUMN(input!B$2),0)))</f>
        <v>0.4</v>
      </c>
      <c r="G126" s="53">
        <f t="shared" si="9"/>
        <v>4.3820226453851348</v>
      </c>
      <c r="H126" s="49">
        <f>VLOOKUP($A126,input!$A:$BH,COLUMN(input!D$2),0)</f>
        <v>0.92495827240118755</v>
      </c>
      <c r="I126" s="49">
        <f>VLOOKUP($A126,input!$A:$BH,COLUMN(input!H$2),0)</f>
        <v>3.4570643729839468</v>
      </c>
      <c r="J126" s="49">
        <f>VLOOKUP($A126,input!$A:$BH,COLUMN(input!L$2),0)</f>
        <v>-5.6488998456954249</v>
      </c>
      <c r="K126" s="49">
        <f>I126*'KI Local Authority Dropdown'!$I$6</f>
        <v>3.1977845450101507</v>
      </c>
      <c r="L126" s="31">
        <v>0.5</v>
      </c>
      <c r="M126" s="53">
        <f>VLOOKUP($A126,input!$A:$BH,COLUMN(input!U$2),0)</f>
        <v>0</v>
      </c>
      <c r="N126" s="49">
        <f>VLOOKUP($A126,input!$A:$BH,COLUMN(input!Y$2),0)</f>
        <v>0.92495827240118755</v>
      </c>
      <c r="O126" s="53">
        <f>VLOOKUP($A126,input!$A:$BH,COLUMN(input!AC$2),0)</f>
        <v>0</v>
      </c>
      <c r="P126" s="53">
        <f>VLOOKUP($A126,input!$A:$BH,COLUMN(input!AG$2),0)</f>
        <v>0</v>
      </c>
      <c r="Q126" s="62">
        <f>VLOOKUP($A126,input!$A:$BH,COLUMN(input!AK$2),0)</f>
        <v>0</v>
      </c>
      <c r="R126" s="53">
        <f>VLOOKUP($A126,input!$A:$BH,COLUMN(input!AO$2),0)</f>
        <v>0</v>
      </c>
      <c r="S126" s="49">
        <f>VLOOKUP($A126,input!$A:$BH,COLUMN(input!AS$2),0)</f>
        <v>3.4570643729839468</v>
      </c>
      <c r="T126" s="53">
        <f>VLOOKUP($A126,input!$A:$BH,COLUMN(input!AW$2),0)</f>
        <v>0</v>
      </c>
      <c r="U126" s="53">
        <f>VLOOKUP($A126,input!$A:$BH,COLUMN(input!BA$2),0)</f>
        <v>0</v>
      </c>
      <c r="V126" s="62">
        <f>VLOOKUP($A126,input!$A:$BH,COLUMN(input!BE$2),0)</f>
        <v>0</v>
      </c>
      <c r="W126" s="53">
        <f t="shared" si="10"/>
        <v>0</v>
      </c>
      <c r="X126" s="49">
        <f t="shared" si="11"/>
        <v>4.3820226453851348</v>
      </c>
      <c r="Y126" s="53">
        <f t="shared" si="12"/>
        <v>0</v>
      </c>
      <c r="Z126" s="53">
        <f t="shared" si="13"/>
        <v>0</v>
      </c>
      <c r="AA126" s="62">
        <f t="shared" si="14"/>
        <v>0</v>
      </c>
    </row>
    <row r="127" spans="1:27" x14ac:dyDescent="0.3">
      <c r="A127" s="27" t="s">
        <v>264</v>
      </c>
      <c r="B127" s="27" t="s">
        <v>939</v>
      </c>
      <c r="C127" s="27" t="s">
        <v>806</v>
      </c>
      <c r="D127" s="27">
        <v>0</v>
      </c>
      <c r="E127" s="27" t="s">
        <v>263</v>
      </c>
      <c r="F127" s="81">
        <f>IF(D127=0,VLOOKUP(C127,'KI Local Authority Dropdown'!$H$21:$I$31,2,0),IF(C127="GLA",0.37,VLOOKUP(A127,input!$A:$B,COLUMN(input!B$2),0)))</f>
        <v>0.4</v>
      </c>
      <c r="G127" s="53">
        <f t="shared" si="9"/>
        <v>2.5326976110186727</v>
      </c>
      <c r="H127" s="49">
        <f>VLOOKUP($A127,input!$A:$BH,COLUMN(input!D$2),0)</f>
        <v>0.66113247753797566</v>
      </c>
      <c r="I127" s="49">
        <f>VLOOKUP($A127,input!$A:$BH,COLUMN(input!H$2),0)</f>
        <v>1.8715651334806973</v>
      </c>
      <c r="J127" s="49">
        <f>VLOOKUP($A127,input!$A:$BH,COLUMN(input!L$2),0)</f>
        <v>-7.3409916064666749</v>
      </c>
      <c r="K127" s="49">
        <f>I127*'KI Local Authority Dropdown'!$I$6</f>
        <v>1.731197748469645</v>
      </c>
      <c r="L127" s="31">
        <v>0.5</v>
      </c>
      <c r="M127" s="53">
        <f>VLOOKUP($A127,input!$A:$BH,COLUMN(input!U$2),0)</f>
        <v>0</v>
      </c>
      <c r="N127" s="49">
        <f>VLOOKUP($A127,input!$A:$BH,COLUMN(input!Y$2),0)</f>
        <v>0.66113247753797566</v>
      </c>
      <c r="O127" s="53">
        <f>VLOOKUP($A127,input!$A:$BH,COLUMN(input!AC$2),0)</f>
        <v>0</v>
      </c>
      <c r="P127" s="53">
        <f>VLOOKUP($A127,input!$A:$BH,COLUMN(input!AG$2),0)</f>
        <v>0</v>
      </c>
      <c r="Q127" s="62">
        <f>VLOOKUP($A127,input!$A:$BH,COLUMN(input!AK$2),0)</f>
        <v>0</v>
      </c>
      <c r="R127" s="53">
        <f>VLOOKUP($A127,input!$A:$BH,COLUMN(input!AO$2),0)</f>
        <v>0</v>
      </c>
      <c r="S127" s="49">
        <f>VLOOKUP($A127,input!$A:$BH,COLUMN(input!AS$2),0)</f>
        <v>1.8715651334806973</v>
      </c>
      <c r="T127" s="53">
        <f>VLOOKUP($A127,input!$A:$BH,COLUMN(input!AW$2),0)</f>
        <v>0</v>
      </c>
      <c r="U127" s="53">
        <f>VLOOKUP($A127,input!$A:$BH,COLUMN(input!BA$2),0)</f>
        <v>0</v>
      </c>
      <c r="V127" s="62">
        <f>VLOOKUP($A127,input!$A:$BH,COLUMN(input!BE$2),0)</f>
        <v>0</v>
      </c>
      <c r="W127" s="53">
        <f t="shared" si="10"/>
        <v>0</v>
      </c>
      <c r="X127" s="49">
        <f t="shared" si="11"/>
        <v>2.5326976110186727</v>
      </c>
      <c r="Y127" s="53">
        <f t="shared" si="12"/>
        <v>0</v>
      </c>
      <c r="Z127" s="53">
        <f t="shared" si="13"/>
        <v>0</v>
      </c>
      <c r="AA127" s="62">
        <f t="shared" si="14"/>
        <v>0</v>
      </c>
    </row>
    <row r="128" spans="1:27" x14ac:dyDescent="0.3">
      <c r="A128" s="27" t="s">
        <v>266</v>
      </c>
      <c r="B128" s="27" t="s">
        <v>940</v>
      </c>
      <c r="C128" s="27" t="s">
        <v>806</v>
      </c>
      <c r="D128" s="27">
        <v>0</v>
      </c>
      <c r="E128" s="27" t="s">
        <v>265</v>
      </c>
      <c r="F128" s="81">
        <f>IF(D128=0,VLOOKUP(C128,'KI Local Authority Dropdown'!$H$21:$I$31,2,0),IF(C128="GLA",0.37,VLOOKUP(A128,input!$A:$B,COLUMN(input!B$2),0)))</f>
        <v>0.4</v>
      </c>
      <c r="G128" s="53">
        <f t="shared" si="9"/>
        <v>3.1421663098324002</v>
      </c>
      <c r="H128" s="49">
        <f>VLOOKUP($A128,input!$A:$BH,COLUMN(input!D$2),0)</f>
        <v>0.72141974793726393</v>
      </c>
      <c r="I128" s="49">
        <f>VLOOKUP($A128,input!$A:$BH,COLUMN(input!H$2),0)</f>
        <v>2.420746561895136</v>
      </c>
      <c r="J128" s="49">
        <f>VLOOKUP($A128,input!$A:$BH,COLUMN(input!L$2),0)</f>
        <v>-2.4443785767397728</v>
      </c>
      <c r="K128" s="49">
        <f>I128*'KI Local Authority Dropdown'!$I$6</f>
        <v>2.239190569753001</v>
      </c>
      <c r="L128" s="31">
        <v>0.5</v>
      </c>
      <c r="M128" s="53">
        <f>VLOOKUP($A128,input!$A:$BH,COLUMN(input!U$2),0)</f>
        <v>0</v>
      </c>
      <c r="N128" s="49">
        <f>VLOOKUP($A128,input!$A:$BH,COLUMN(input!Y$2),0)</f>
        <v>0.72141974793726393</v>
      </c>
      <c r="O128" s="53">
        <f>VLOOKUP($A128,input!$A:$BH,COLUMN(input!AC$2),0)</f>
        <v>0</v>
      </c>
      <c r="P128" s="53">
        <f>VLOOKUP($A128,input!$A:$BH,COLUMN(input!AG$2),0)</f>
        <v>0</v>
      </c>
      <c r="Q128" s="62">
        <f>VLOOKUP($A128,input!$A:$BH,COLUMN(input!AK$2),0)</f>
        <v>0</v>
      </c>
      <c r="R128" s="53">
        <f>VLOOKUP($A128,input!$A:$BH,COLUMN(input!AO$2),0)</f>
        <v>0</v>
      </c>
      <c r="S128" s="49">
        <f>VLOOKUP($A128,input!$A:$BH,COLUMN(input!AS$2),0)</f>
        <v>2.420746561895136</v>
      </c>
      <c r="T128" s="53">
        <f>VLOOKUP($A128,input!$A:$BH,COLUMN(input!AW$2),0)</f>
        <v>0</v>
      </c>
      <c r="U128" s="53">
        <f>VLOOKUP($A128,input!$A:$BH,COLUMN(input!BA$2),0)</f>
        <v>0</v>
      </c>
      <c r="V128" s="62">
        <f>VLOOKUP($A128,input!$A:$BH,COLUMN(input!BE$2),0)</f>
        <v>0</v>
      </c>
      <c r="W128" s="53">
        <f t="shared" si="10"/>
        <v>0</v>
      </c>
      <c r="X128" s="49">
        <f t="shared" si="11"/>
        <v>3.1421663098324002</v>
      </c>
      <c r="Y128" s="53">
        <f t="shared" si="12"/>
        <v>0</v>
      </c>
      <c r="Z128" s="53">
        <f t="shared" si="13"/>
        <v>0</v>
      </c>
      <c r="AA128" s="62">
        <f t="shared" si="14"/>
        <v>0</v>
      </c>
    </row>
    <row r="129" spans="1:27" x14ac:dyDescent="0.3">
      <c r="A129" s="27" t="s">
        <v>268</v>
      </c>
      <c r="B129" s="27" t="s">
        <v>941</v>
      </c>
      <c r="C129" s="27" t="s">
        <v>806</v>
      </c>
      <c r="D129" s="27">
        <v>0</v>
      </c>
      <c r="E129" s="27" t="s">
        <v>267</v>
      </c>
      <c r="F129" s="81">
        <f>IF(D129=0,VLOOKUP(C129,'KI Local Authority Dropdown'!$H$21:$I$31,2,0),IF(C129="GLA",0.37,VLOOKUP(A129,input!$A:$B,COLUMN(input!B$2),0)))</f>
        <v>0.4</v>
      </c>
      <c r="G129" s="53">
        <f t="shared" si="9"/>
        <v>2.1609634492065668</v>
      </c>
      <c r="H129" s="49">
        <f>VLOOKUP($A129,input!$A:$BH,COLUMN(input!D$2),0)</f>
        <v>0.35362475504610313</v>
      </c>
      <c r="I129" s="49">
        <f>VLOOKUP($A129,input!$A:$BH,COLUMN(input!H$2),0)</f>
        <v>1.8073386941604637</v>
      </c>
      <c r="J129" s="49">
        <f>VLOOKUP($A129,input!$A:$BH,COLUMN(input!L$2),0)</f>
        <v>-7.6836528011200462</v>
      </c>
      <c r="K129" s="49">
        <f>I129*'KI Local Authority Dropdown'!$I$6</f>
        <v>1.6717882920984291</v>
      </c>
      <c r="L129" s="31">
        <v>0.5</v>
      </c>
      <c r="M129" s="53">
        <f>VLOOKUP($A129,input!$A:$BH,COLUMN(input!U$2),0)</f>
        <v>0</v>
      </c>
      <c r="N129" s="49">
        <f>VLOOKUP($A129,input!$A:$BH,COLUMN(input!Y$2),0)</f>
        <v>0.35362475504610313</v>
      </c>
      <c r="O129" s="53">
        <f>VLOOKUP($A129,input!$A:$BH,COLUMN(input!AC$2),0)</f>
        <v>0</v>
      </c>
      <c r="P129" s="53">
        <f>VLOOKUP($A129,input!$A:$BH,COLUMN(input!AG$2),0)</f>
        <v>0</v>
      </c>
      <c r="Q129" s="62">
        <f>VLOOKUP($A129,input!$A:$BH,COLUMN(input!AK$2),0)</f>
        <v>0</v>
      </c>
      <c r="R129" s="53">
        <f>VLOOKUP($A129,input!$A:$BH,COLUMN(input!AO$2),0)</f>
        <v>0</v>
      </c>
      <c r="S129" s="49">
        <f>VLOOKUP($A129,input!$A:$BH,COLUMN(input!AS$2),0)</f>
        <v>1.8073386941604637</v>
      </c>
      <c r="T129" s="53">
        <f>VLOOKUP($A129,input!$A:$BH,COLUMN(input!AW$2),0)</f>
        <v>0</v>
      </c>
      <c r="U129" s="53">
        <f>VLOOKUP($A129,input!$A:$BH,COLUMN(input!BA$2),0)</f>
        <v>0</v>
      </c>
      <c r="V129" s="62">
        <f>VLOOKUP($A129,input!$A:$BH,COLUMN(input!BE$2),0)</f>
        <v>0</v>
      </c>
      <c r="W129" s="53">
        <f t="shared" si="10"/>
        <v>0</v>
      </c>
      <c r="X129" s="49">
        <f t="shared" si="11"/>
        <v>2.1609634492065668</v>
      </c>
      <c r="Y129" s="53">
        <f t="shared" si="12"/>
        <v>0</v>
      </c>
      <c r="Z129" s="53">
        <f t="shared" si="13"/>
        <v>0</v>
      </c>
      <c r="AA129" s="62">
        <f t="shared" si="14"/>
        <v>0</v>
      </c>
    </row>
    <row r="130" spans="1:27" x14ac:dyDescent="0.3">
      <c r="A130" s="27" t="s">
        <v>270</v>
      </c>
      <c r="B130" s="27" t="s">
        <v>942</v>
      </c>
      <c r="C130" s="27" t="s">
        <v>820</v>
      </c>
      <c r="D130" s="27">
        <v>0</v>
      </c>
      <c r="E130" s="27" t="s">
        <v>269</v>
      </c>
      <c r="F130" s="81">
        <f>IF(D130=0,VLOOKUP(C130,'KI Local Authority Dropdown'!$H$21:$I$31,2,0),IF(C130="GLA",0.37,VLOOKUP(A130,input!$A:$B,COLUMN(input!B$2),0)))</f>
        <v>0.49</v>
      </c>
      <c r="G130" s="53">
        <f t="shared" si="9"/>
        <v>82.385887026999299</v>
      </c>
      <c r="H130" s="49">
        <f>VLOOKUP($A130,input!$A:$BH,COLUMN(input!D$2),0)</f>
        <v>27.783274854869173</v>
      </c>
      <c r="I130" s="49">
        <f>VLOOKUP($A130,input!$A:$BH,COLUMN(input!H$2),0)</f>
        <v>54.602612172130122</v>
      </c>
      <c r="J130" s="49">
        <f>VLOOKUP($A130,input!$A:$BH,COLUMN(input!L$2),0)</f>
        <v>13.93623089102992</v>
      </c>
      <c r="K130" s="49">
        <f>I130*'KI Local Authority Dropdown'!$I$6</f>
        <v>50.507416259220363</v>
      </c>
      <c r="L130" s="31">
        <v>0</v>
      </c>
      <c r="M130" s="53">
        <f>VLOOKUP($A130,input!$A:$BH,COLUMN(input!U$2),0)</f>
        <v>25.390816441490941</v>
      </c>
      <c r="N130" s="49">
        <f>VLOOKUP($A130,input!$A:$BH,COLUMN(input!Y$2),0)</f>
        <v>2.392458413378233</v>
      </c>
      <c r="O130" s="53">
        <f>VLOOKUP($A130,input!$A:$BH,COLUMN(input!AC$2),0)</f>
        <v>0</v>
      </c>
      <c r="P130" s="53">
        <f>VLOOKUP($A130,input!$A:$BH,COLUMN(input!AG$2),0)</f>
        <v>0</v>
      </c>
      <c r="Q130" s="62">
        <f>VLOOKUP($A130,input!$A:$BH,COLUMN(input!AK$2),0)</f>
        <v>0</v>
      </c>
      <c r="R130" s="53">
        <f>VLOOKUP($A130,input!$A:$BH,COLUMN(input!AO$2),0)</f>
        <v>47.049662922328693</v>
      </c>
      <c r="S130" s="49">
        <f>VLOOKUP($A130,input!$A:$BH,COLUMN(input!AS$2),0)</f>
        <v>7.5529492498014266</v>
      </c>
      <c r="T130" s="53">
        <f>VLOOKUP($A130,input!$A:$BH,COLUMN(input!AW$2),0)</f>
        <v>0</v>
      </c>
      <c r="U130" s="53">
        <f>VLOOKUP($A130,input!$A:$BH,COLUMN(input!BA$2),0)</f>
        <v>0</v>
      </c>
      <c r="V130" s="62">
        <f>VLOOKUP($A130,input!$A:$BH,COLUMN(input!BE$2),0)</f>
        <v>0</v>
      </c>
      <c r="W130" s="53">
        <f t="shared" si="10"/>
        <v>72.440479363819634</v>
      </c>
      <c r="X130" s="49">
        <f t="shared" si="11"/>
        <v>9.94540766317966</v>
      </c>
      <c r="Y130" s="53">
        <f t="shared" si="12"/>
        <v>0</v>
      </c>
      <c r="Z130" s="53">
        <f t="shared" si="13"/>
        <v>0</v>
      </c>
      <c r="AA130" s="62">
        <f t="shared" si="14"/>
        <v>0</v>
      </c>
    </row>
    <row r="131" spans="1:27" x14ac:dyDescent="0.3">
      <c r="A131" s="27" t="s">
        <v>272</v>
      </c>
      <c r="B131" s="27" t="s">
        <v>943</v>
      </c>
      <c r="C131" s="27" t="s">
        <v>806</v>
      </c>
      <c r="D131" s="27">
        <v>0</v>
      </c>
      <c r="E131" s="27" t="s">
        <v>271</v>
      </c>
      <c r="F131" s="81">
        <f>IF(D131=0,VLOOKUP(C131,'KI Local Authority Dropdown'!$H$21:$I$31,2,0),IF(C131="GLA",0.37,VLOOKUP(A131,input!$A:$B,COLUMN(input!B$2),0)))</f>
        <v>0.4</v>
      </c>
      <c r="G131" s="53">
        <f t="shared" si="9"/>
        <v>3.6535305477314153</v>
      </c>
      <c r="H131" s="49">
        <f>VLOOKUP($A131,input!$A:$BH,COLUMN(input!D$2),0)</f>
        <v>0.78053858083184624</v>
      </c>
      <c r="I131" s="49">
        <f>VLOOKUP($A131,input!$A:$BH,COLUMN(input!H$2),0)</f>
        <v>2.8729919668995691</v>
      </c>
      <c r="J131" s="49">
        <f>VLOOKUP($A131,input!$A:$BH,COLUMN(input!L$2),0)</f>
        <v>-5.514755213911668</v>
      </c>
      <c r="K131" s="49">
        <f>I131*'KI Local Authority Dropdown'!$I$6</f>
        <v>2.6575175693821014</v>
      </c>
      <c r="L131" s="31">
        <v>0.5</v>
      </c>
      <c r="M131" s="53">
        <f>VLOOKUP($A131,input!$A:$BH,COLUMN(input!U$2),0)</f>
        <v>0</v>
      </c>
      <c r="N131" s="49">
        <f>VLOOKUP($A131,input!$A:$BH,COLUMN(input!Y$2),0)</f>
        <v>0.78053858083184624</v>
      </c>
      <c r="O131" s="53">
        <f>VLOOKUP($A131,input!$A:$BH,COLUMN(input!AC$2),0)</f>
        <v>0</v>
      </c>
      <c r="P131" s="53">
        <f>VLOOKUP($A131,input!$A:$BH,COLUMN(input!AG$2),0)</f>
        <v>0</v>
      </c>
      <c r="Q131" s="62">
        <f>VLOOKUP($A131,input!$A:$BH,COLUMN(input!AK$2),0)</f>
        <v>0</v>
      </c>
      <c r="R131" s="53">
        <f>VLOOKUP($A131,input!$A:$BH,COLUMN(input!AO$2),0)</f>
        <v>0</v>
      </c>
      <c r="S131" s="49">
        <f>VLOOKUP($A131,input!$A:$BH,COLUMN(input!AS$2),0)</f>
        <v>2.8729919668995691</v>
      </c>
      <c r="T131" s="53">
        <f>VLOOKUP($A131,input!$A:$BH,COLUMN(input!AW$2),0)</f>
        <v>0</v>
      </c>
      <c r="U131" s="53">
        <f>VLOOKUP($A131,input!$A:$BH,COLUMN(input!BA$2),0)</f>
        <v>0</v>
      </c>
      <c r="V131" s="62">
        <f>VLOOKUP($A131,input!$A:$BH,COLUMN(input!BE$2),0)</f>
        <v>0</v>
      </c>
      <c r="W131" s="53">
        <f t="shared" si="10"/>
        <v>0</v>
      </c>
      <c r="X131" s="49">
        <f t="shared" si="11"/>
        <v>3.6535305477314153</v>
      </c>
      <c r="Y131" s="53">
        <f t="shared" si="12"/>
        <v>0</v>
      </c>
      <c r="Z131" s="53">
        <f t="shared" si="13"/>
        <v>0</v>
      </c>
      <c r="AA131" s="62">
        <f t="shared" si="14"/>
        <v>0</v>
      </c>
    </row>
    <row r="132" spans="1:27" x14ac:dyDescent="0.3">
      <c r="A132" s="27" t="s">
        <v>274</v>
      </c>
      <c r="B132" s="27" t="s">
        <v>944</v>
      </c>
      <c r="C132" s="27" t="s">
        <v>802</v>
      </c>
      <c r="D132" s="27" t="s">
        <v>1255</v>
      </c>
      <c r="E132" s="27" t="s">
        <v>273</v>
      </c>
      <c r="F132" s="81">
        <f>IF(D132=0,VLOOKUP(C132,'KI Local Authority Dropdown'!$H$21:$I$31,2,0),IF(C132="GLA",0.37,VLOOKUP(A132,input!$A:$B,COLUMN(input!B$2),0)))</f>
        <v>0.37</v>
      </c>
      <c r="G132" s="53">
        <f t="shared" si="9"/>
        <v>2117.1534522788661</v>
      </c>
      <c r="H132" s="49">
        <f>VLOOKUP($A132,input!$A:$BH,COLUMN(input!D$2),0)</f>
        <v>0</v>
      </c>
      <c r="I132" s="49">
        <f>VLOOKUP($A132,input!$A:$BH,COLUMN(input!H$2),0)</f>
        <v>2117.1534522788661</v>
      </c>
      <c r="J132" s="49">
        <f>VLOOKUP($A132,input!$A:$BH,COLUMN(input!L$2),0)</f>
        <v>-720.22202443959759</v>
      </c>
      <c r="K132" s="49">
        <f>I132*'KI Local Authority Dropdown'!$I$6</f>
        <v>1958.3669433579512</v>
      </c>
      <c r="L132" s="31">
        <v>0.25383387949463321</v>
      </c>
      <c r="M132" s="53">
        <f>VLOOKUP($A132,input!$A:$BH,COLUMN(input!U$2),0)</f>
        <v>0</v>
      </c>
      <c r="N132" s="49">
        <f>VLOOKUP($A132,input!$A:$BH,COLUMN(input!Y$2),0)</f>
        <v>0</v>
      </c>
      <c r="O132" s="53">
        <f>VLOOKUP($A132,input!$A:$BH,COLUMN(input!AC$2),0)</f>
        <v>0</v>
      </c>
      <c r="P132" s="53">
        <f>VLOOKUP($A132,input!$A:$BH,COLUMN(input!AG$2),0)</f>
        <v>0</v>
      </c>
      <c r="Q132" s="62">
        <f>VLOOKUP($A132,input!$A:$BH,COLUMN(input!AK$2),0)</f>
        <v>0</v>
      </c>
      <c r="R132" s="53">
        <f>VLOOKUP($A132,input!$A:$BH,COLUMN(input!AO$2),0)</f>
        <v>0</v>
      </c>
      <c r="S132" s="49">
        <f>VLOOKUP($A132,input!$A:$BH,COLUMN(input!AS$2),0)</f>
        <v>0</v>
      </c>
      <c r="T132" s="53">
        <f>VLOOKUP($A132,input!$A:$BH,COLUMN(input!AW$2),0)</f>
        <v>217.83915793637055</v>
      </c>
      <c r="U132" s="53">
        <f>VLOOKUP($A132,input!$A:$BH,COLUMN(input!BA$2),0)</f>
        <v>1862.8074560625421</v>
      </c>
      <c r="V132" s="62">
        <f>VLOOKUP($A132,input!$A:$BH,COLUMN(input!BE$2),0)</f>
        <v>36.506838279953598</v>
      </c>
      <c r="W132" s="53">
        <f t="shared" si="10"/>
        <v>0</v>
      </c>
      <c r="X132" s="49">
        <f t="shared" si="11"/>
        <v>0</v>
      </c>
      <c r="Y132" s="53">
        <f t="shared" si="12"/>
        <v>217.83915793637055</v>
      </c>
      <c r="Z132" s="53">
        <f t="shared" si="13"/>
        <v>1862.8074560625421</v>
      </c>
      <c r="AA132" s="62">
        <f t="shared" si="14"/>
        <v>36.506838279953598</v>
      </c>
    </row>
    <row r="133" spans="1:27" x14ac:dyDescent="0.3">
      <c r="A133" s="27" t="s">
        <v>276</v>
      </c>
      <c r="B133" s="27" t="s">
        <v>945</v>
      </c>
      <c r="C133" s="27" t="s">
        <v>806</v>
      </c>
      <c r="D133" s="27">
        <v>0</v>
      </c>
      <c r="E133" s="27" t="s">
        <v>275</v>
      </c>
      <c r="F133" s="81">
        <f>IF(D133=0,VLOOKUP(C133,'KI Local Authority Dropdown'!$H$21:$I$31,2,0),IF(C133="GLA",0.37,VLOOKUP(A133,input!$A:$B,COLUMN(input!B$2),0)))</f>
        <v>0.4</v>
      </c>
      <c r="G133" s="53">
        <f t="shared" si="9"/>
        <v>4.5522175222866501</v>
      </c>
      <c r="H133" s="49">
        <f>VLOOKUP($A133,input!$A:$BH,COLUMN(input!D$2),0)</f>
        <v>1.0926831341408043</v>
      </c>
      <c r="I133" s="49">
        <f>VLOOKUP($A133,input!$A:$BH,COLUMN(input!H$2),0)</f>
        <v>3.4595343881458462</v>
      </c>
      <c r="J133" s="49">
        <f>VLOOKUP($A133,input!$A:$BH,COLUMN(input!L$2),0)</f>
        <v>-15.252831176361843</v>
      </c>
      <c r="K133" s="49">
        <f>I133*'KI Local Authority Dropdown'!$I$6</f>
        <v>3.2000693090349079</v>
      </c>
      <c r="L133" s="31">
        <v>0.5</v>
      </c>
      <c r="M133" s="53">
        <f>VLOOKUP($A133,input!$A:$BH,COLUMN(input!U$2),0)</f>
        <v>0</v>
      </c>
      <c r="N133" s="49">
        <f>VLOOKUP($A133,input!$A:$BH,COLUMN(input!Y$2),0)</f>
        <v>1.0926831341408043</v>
      </c>
      <c r="O133" s="53">
        <f>VLOOKUP($A133,input!$A:$BH,COLUMN(input!AC$2),0)</f>
        <v>0</v>
      </c>
      <c r="P133" s="53">
        <f>VLOOKUP($A133,input!$A:$BH,COLUMN(input!AG$2),0)</f>
        <v>0</v>
      </c>
      <c r="Q133" s="62">
        <f>VLOOKUP($A133,input!$A:$BH,COLUMN(input!AK$2),0)</f>
        <v>0</v>
      </c>
      <c r="R133" s="53">
        <f>VLOOKUP($A133,input!$A:$BH,COLUMN(input!AO$2),0)</f>
        <v>0</v>
      </c>
      <c r="S133" s="49">
        <f>VLOOKUP($A133,input!$A:$BH,COLUMN(input!AS$2),0)</f>
        <v>3.4595343881458462</v>
      </c>
      <c r="T133" s="53">
        <f>VLOOKUP($A133,input!$A:$BH,COLUMN(input!AW$2),0)</f>
        <v>0</v>
      </c>
      <c r="U133" s="53">
        <f>VLOOKUP($A133,input!$A:$BH,COLUMN(input!BA$2),0)</f>
        <v>0</v>
      </c>
      <c r="V133" s="62">
        <f>VLOOKUP($A133,input!$A:$BH,COLUMN(input!BE$2),0)</f>
        <v>0</v>
      </c>
      <c r="W133" s="53">
        <f t="shared" si="10"/>
        <v>0</v>
      </c>
      <c r="X133" s="49">
        <f t="shared" si="11"/>
        <v>4.5522175222866501</v>
      </c>
      <c r="Y133" s="53">
        <f t="shared" si="12"/>
        <v>0</v>
      </c>
      <c r="Z133" s="53">
        <f t="shared" si="13"/>
        <v>0</v>
      </c>
      <c r="AA133" s="62">
        <f t="shared" si="14"/>
        <v>0</v>
      </c>
    </row>
    <row r="134" spans="1:27" x14ac:dyDescent="0.3">
      <c r="A134" s="27" t="s">
        <v>278</v>
      </c>
      <c r="B134" s="27" t="s">
        <v>946</v>
      </c>
      <c r="C134" s="27" t="s">
        <v>1254</v>
      </c>
      <c r="D134" s="27">
        <v>0</v>
      </c>
      <c r="E134" s="27" t="s">
        <v>277</v>
      </c>
      <c r="F134" s="81">
        <f>IF(D134=0,VLOOKUP(C134,'KI Local Authority Dropdown'!$H$21:$I$31,2,0),IF(C134="GLA",0.37,VLOOKUP(A134,input!$A:$B,COLUMN(input!B$2),0)))</f>
        <v>0.1</v>
      </c>
      <c r="G134" s="53">
        <f t="shared" si="9"/>
        <v>101.96915091919703</v>
      </c>
      <c r="H134" s="49">
        <f>VLOOKUP($A134,input!$A:$BH,COLUMN(input!D$2),0)</f>
        <v>31.210774010795795</v>
      </c>
      <c r="I134" s="49">
        <f>VLOOKUP($A134,input!$A:$BH,COLUMN(input!H$2),0)</f>
        <v>70.758376908401246</v>
      </c>
      <c r="J134" s="49">
        <f>VLOOKUP($A134,input!$A:$BH,COLUMN(input!L$2),0)</f>
        <v>50.673975713849366</v>
      </c>
      <c r="K134" s="49">
        <f>I134*'KI Local Authority Dropdown'!$I$6</f>
        <v>65.451498640271154</v>
      </c>
      <c r="L134" s="31">
        <v>0</v>
      </c>
      <c r="M134" s="53">
        <f>VLOOKUP($A134,input!$A:$BH,COLUMN(input!U$2),0)</f>
        <v>28.703359111496152</v>
      </c>
      <c r="N134" s="49">
        <f>VLOOKUP($A134,input!$A:$BH,COLUMN(input!Y$2),0)</f>
        <v>0</v>
      </c>
      <c r="O134" s="53">
        <f>VLOOKUP($A134,input!$A:$BH,COLUMN(input!AC$2),0)</f>
        <v>2.5074148992996439</v>
      </c>
      <c r="P134" s="53">
        <f>VLOOKUP($A134,input!$A:$BH,COLUMN(input!AG$2),0)</f>
        <v>0</v>
      </c>
      <c r="Q134" s="62">
        <f>VLOOKUP($A134,input!$A:$BH,COLUMN(input!AK$2),0)</f>
        <v>0</v>
      </c>
      <c r="R134" s="53">
        <f>VLOOKUP($A134,input!$A:$BH,COLUMN(input!AO$2),0)</f>
        <v>67.017307076910598</v>
      </c>
      <c r="S134" s="49">
        <f>VLOOKUP($A134,input!$A:$BH,COLUMN(input!AS$2),0)</f>
        <v>0</v>
      </c>
      <c r="T134" s="53">
        <f>VLOOKUP($A134,input!$A:$BH,COLUMN(input!AW$2),0)</f>
        <v>3.7410698314906532</v>
      </c>
      <c r="U134" s="53">
        <f>VLOOKUP($A134,input!$A:$BH,COLUMN(input!BA$2),0)</f>
        <v>0</v>
      </c>
      <c r="V134" s="62">
        <f>VLOOKUP($A134,input!$A:$BH,COLUMN(input!BE$2),0)</f>
        <v>0</v>
      </c>
      <c r="W134" s="53">
        <f t="shared" si="10"/>
        <v>95.720666188406753</v>
      </c>
      <c r="X134" s="49">
        <f t="shared" si="11"/>
        <v>0</v>
      </c>
      <c r="Y134" s="53">
        <f t="shared" si="12"/>
        <v>6.2484847307902971</v>
      </c>
      <c r="Z134" s="53">
        <f t="shared" si="13"/>
        <v>0</v>
      </c>
      <c r="AA134" s="62">
        <f t="shared" si="14"/>
        <v>0</v>
      </c>
    </row>
    <row r="135" spans="1:27" x14ac:dyDescent="0.3">
      <c r="A135" s="27" t="s">
        <v>280</v>
      </c>
      <c r="B135" s="27" t="s">
        <v>947</v>
      </c>
      <c r="C135" s="27" t="s">
        <v>806</v>
      </c>
      <c r="D135" s="27">
        <v>0</v>
      </c>
      <c r="E135" s="27" t="s">
        <v>279</v>
      </c>
      <c r="F135" s="81">
        <f>IF(D135=0,VLOOKUP(C135,'KI Local Authority Dropdown'!$H$21:$I$31,2,0),IF(C135="GLA",0.37,VLOOKUP(A135,input!$A:$B,COLUMN(input!B$2),0)))</f>
        <v>0.4</v>
      </c>
      <c r="G135" s="53">
        <f t="shared" si="9"/>
        <v>2.9509700147011948</v>
      </c>
      <c r="H135" s="49">
        <f>VLOOKUP($A135,input!$A:$BH,COLUMN(input!D$2),0)</f>
        <v>0.61169606973135937</v>
      </c>
      <c r="I135" s="49">
        <f>VLOOKUP($A135,input!$A:$BH,COLUMN(input!H$2),0)</f>
        <v>2.3392739449698352</v>
      </c>
      <c r="J135" s="49">
        <f>VLOOKUP($A135,input!$A:$BH,COLUMN(input!L$2),0)</f>
        <v>-3.1738424623217463</v>
      </c>
      <c r="K135" s="49">
        <f>I135*'KI Local Authority Dropdown'!$I$6</f>
        <v>2.1638283990970977</v>
      </c>
      <c r="L135" s="31">
        <v>0.5</v>
      </c>
      <c r="M135" s="53">
        <f>VLOOKUP($A135,input!$A:$BH,COLUMN(input!U$2),0)</f>
        <v>0</v>
      </c>
      <c r="N135" s="49">
        <f>VLOOKUP($A135,input!$A:$BH,COLUMN(input!Y$2),0)</f>
        <v>0.61169606973135937</v>
      </c>
      <c r="O135" s="53">
        <f>VLOOKUP($A135,input!$A:$BH,COLUMN(input!AC$2),0)</f>
        <v>0</v>
      </c>
      <c r="P135" s="53">
        <f>VLOOKUP($A135,input!$A:$BH,COLUMN(input!AG$2),0)</f>
        <v>0</v>
      </c>
      <c r="Q135" s="62">
        <f>VLOOKUP($A135,input!$A:$BH,COLUMN(input!AK$2),0)</f>
        <v>0</v>
      </c>
      <c r="R135" s="53">
        <f>VLOOKUP($A135,input!$A:$BH,COLUMN(input!AO$2),0)</f>
        <v>0</v>
      </c>
      <c r="S135" s="49">
        <f>VLOOKUP($A135,input!$A:$BH,COLUMN(input!AS$2),0)</f>
        <v>2.3392739449698352</v>
      </c>
      <c r="T135" s="53">
        <f>VLOOKUP($A135,input!$A:$BH,COLUMN(input!AW$2),0)</f>
        <v>0</v>
      </c>
      <c r="U135" s="53">
        <f>VLOOKUP($A135,input!$A:$BH,COLUMN(input!BA$2),0)</f>
        <v>0</v>
      </c>
      <c r="V135" s="62">
        <f>VLOOKUP($A135,input!$A:$BH,COLUMN(input!BE$2),0)</f>
        <v>0</v>
      </c>
      <c r="W135" s="53">
        <f t="shared" si="10"/>
        <v>0</v>
      </c>
      <c r="X135" s="49">
        <f t="shared" si="11"/>
        <v>2.9509700147011948</v>
      </c>
      <c r="Y135" s="53">
        <f t="shared" si="12"/>
        <v>0</v>
      </c>
      <c r="Z135" s="53">
        <f t="shared" si="13"/>
        <v>0</v>
      </c>
      <c r="AA135" s="62">
        <f t="shared" si="14"/>
        <v>0</v>
      </c>
    </row>
    <row r="136" spans="1:27" x14ac:dyDescent="0.3">
      <c r="A136" s="27" t="s">
        <v>282</v>
      </c>
      <c r="B136" s="27" t="s">
        <v>948</v>
      </c>
      <c r="C136" s="27" t="s">
        <v>806</v>
      </c>
      <c r="D136" s="27">
        <v>0</v>
      </c>
      <c r="E136" s="27" t="s">
        <v>281</v>
      </c>
      <c r="F136" s="81">
        <f>IF(D136=0,VLOOKUP(C136,'KI Local Authority Dropdown'!$H$21:$I$31,2,0),IF(C136="GLA",0.37,VLOOKUP(A136,input!$A:$B,COLUMN(input!B$2),0)))</f>
        <v>0.4</v>
      </c>
      <c r="G136" s="53">
        <f t="shared" ref="G136:G199" si="15">H136+I136</f>
        <v>3.358894613319769</v>
      </c>
      <c r="H136" s="49">
        <f>VLOOKUP($A136,input!$A:$BH,COLUMN(input!D$2),0)</f>
        <v>0.59015202373934905</v>
      </c>
      <c r="I136" s="49">
        <f>VLOOKUP($A136,input!$A:$BH,COLUMN(input!H$2),0)</f>
        <v>2.7687425895804201</v>
      </c>
      <c r="J136" s="49">
        <f>VLOOKUP($A136,input!$A:$BH,COLUMN(input!L$2),0)</f>
        <v>-5.8386510273337384</v>
      </c>
      <c r="K136" s="49">
        <f>I136*'KI Local Authority Dropdown'!$I$6</f>
        <v>2.5610868953618886</v>
      </c>
      <c r="L136" s="31">
        <v>0.5</v>
      </c>
      <c r="M136" s="53">
        <f>VLOOKUP($A136,input!$A:$BH,COLUMN(input!U$2),0)</f>
        <v>0</v>
      </c>
      <c r="N136" s="49">
        <f>VLOOKUP($A136,input!$A:$BH,COLUMN(input!Y$2),0)</f>
        <v>0.59015202373934905</v>
      </c>
      <c r="O136" s="53">
        <f>VLOOKUP($A136,input!$A:$BH,COLUMN(input!AC$2),0)</f>
        <v>0</v>
      </c>
      <c r="P136" s="53">
        <f>VLOOKUP($A136,input!$A:$BH,COLUMN(input!AG$2),0)</f>
        <v>0</v>
      </c>
      <c r="Q136" s="62">
        <f>VLOOKUP($A136,input!$A:$BH,COLUMN(input!AK$2),0)</f>
        <v>0</v>
      </c>
      <c r="R136" s="53">
        <f>VLOOKUP($A136,input!$A:$BH,COLUMN(input!AO$2),0)</f>
        <v>0</v>
      </c>
      <c r="S136" s="49">
        <f>VLOOKUP($A136,input!$A:$BH,COLUMN(input!AS$2),0)</f>
        <v>2.7687425895804201</v>
      </c>
      <c r="T136" s="53">
        <f>VLOOKUP($A136,input!$A:$BH,COLUMN(input!AW$2),0)</f>
        <v>0</v>
      </c>
      <c r="U136" s="53">
        <f>VLOOKUP($A136,input!$A:$BH,COLUMN(input!BA$2),0)</f>
        <v>0</v>
      </c>
      <c r="V136" s="62">
        <f>VLOOKUP($A136,input!$A:$BH,COLUMN(input!BE$2),0)</f>
        <v>0</v>
      </c>
      <c r="W136" s="53">
        <f t="shared" ref="W136:W199" si="16">M136+R136</f>
        <v>0</v>
      </c>
      <c r="X136" s="49">
        <f t="shared" ref="X136:X199" si="17">N136+S136</f>
        <v>3.358894613319769</v>
      </c>
      <c r="Y136" s="53">
        <f t="shared" ref="Y136:Y199" si="18">O136+T136</f>
        <v>0</v>
      </c>
      <c r="Z136" s="53">
        <f t="shared" ref="Z136:Z199" si="19">P136+U136</f>
        <v>0</v>
      </c>
      <c r="AA136" s="62">
        <f t="shared" ref="AA136:AA199" si="20">Q136+V136</f>
        <v>0</v>
      </c>
    </row>
    <row r="137" spans="1:27" x14ac:dyDescent="0.3">
      <c r="A137" s="27" t="s">
        <v>284</v>
      </c>
      <c r="B137" s="27" t="s">
        <v>949</v>
      </c>
      <c r="C137" s="27" t="s">
        <v>806</v>
      </c>
      <c r="D137" s="27">
        <v>0</v>
      </c>
      <c r="E137" s="27" t="s">
        <v>283</v>
      </c>
      <c r="F137" s="81">
        <f>IF(D137=0,VLOOKUP(C137,'KI Local Authority Dropdown'!$H$21:$I$31,2,0),IF(C137="GLA",0.37,VLOOKUP(A137,input!$A:$B,COLUMN(input!B$2),0)))</f>
        <v>0.4</v>
      </c>
      <c r="G137" s="53">
        <f t="shared" si="15"/>
        <v>6.5933607387713744</v>
      </c>
      <c r="H137" s="49">
        <f>VLOOKUP($A137,input!$A:$BH,COLUMN(input!D$2),0)</f>
        <v>3.0066726482624131</v>
      </c>
      <c r="I137" s="49">
        <f>VLOOKUP($A137,input!$A:$BH,COLUMN(input!H$2),0)</f>
        <v>3.5866880905089613</v>
      </c>
      <c r="J137" s="49">
        <f>VLOOKUP($A137,input!$A:$BH,COLUMN(input!L$2),0)</f>
        <v>-7.943147154579405</v>
      </c>
      <c r="K137" s="49">
        <f>I137*'KI Local Authority Dropdown'!$I$6</f>
        <v>3.3176864837207893</v>
      </c>
      <c r="L137" s="31">
        <v>0.5</v>
      </c>
      <c r="M137" s="53">
        <f>VLOOKUP($A137,input!$A:$BH,COLUMN(input!U$2),0)</f>
        <v>0</v>
      </c>
      <c r="N137" s="49">
        <f>VLOOKUP($A137,input!$A:$BH,COLUMN(input!Y$2),0)</f>
        <v>3.0066726482624131</v>
      </c>
      <c r="O137" s="53">
        <f>VLOOKUP($A137,input!$A:$BH,COLUMN(input!AC$2),0)</f>
        <v>0</v>
      </c>
      <c r="P137" s="53">
        <f>VLOOKUP($A137,input!$A:$BH,COLUMN(input!AG$2),0)</f>
        <v>0</v>
      </c>
      <c r="Q137" s="62">
        <f>VLOOKUP($A137,input!$A:$BH,COLUMN(input!AK$2),0)</f>
        <v>0</v>
      </c>
      <c r="R137" s="53">
        <f>VLOOKUP($A137,input!$A:$BH,COLUMN(input!AO$2),0)</f>
        <v>0</v>
      </c>
      <c r="S137" s="49">
        <f>VLOOKUP($A137,input!$A:$BH,COLUMN(input!AS$2),0)</f>
        <v>3.5866880905089613</v>
      </c>
      <c r="T137" s="53">
        <f>VLOOKUP($A137,input!$A:$BH,COLUMN(input!AW$2),0)</f>
        <v>0</v>
      </c>
      <c r="U137" s="53">
        <f>VLOOKUP($A137,input!$A:$BH,COLUMN(input!BA$2),0)</f>
        <v>0</v>
      </c>
      <c r="V137" s="62">
        <f>VLOOKUP($A137,input!$A:$BH,COLUMN(input!BE$2),0)</f>
        <v>0</v>
      </c>
      <c r="W137" s="53">
        <f t="shared" si="16"/>
        <v>0</v>
      </c>
      <c r="X137" s="49">
        <f t="shared" si="17"/>
        <v>6.5933607387713744</v>
      </c>
      <c r="Y137" s="53">
        <f t="shared" si="18"/>
        <v>0</v>
      </c>
      <c r="Z137" s="53">
        <f t="shared" si="19"/>
        <v>0</v>
      </c>
      <c r="AA137" s="62">
        <f t="shared" si="20"/>
        <v>0</v>
      </c>
    </row>
    <row r="138" spans="1:27" x14ac:dyDescent="0.3">
      <c r="A138" s="27" t="s">
        <v>286</v>
      </c>
      <c r="B138" s="27" t="s">
        <v>950</v>
      </c>
      <c r="C138" s="27" t="s">
        <v>813</v>
      </c>
      <c r="D138" s="27">
        <v>0</v>
      </c>
      <c r="E138" s="27" t="s">
        <v>285</v>
      </c>
      <c r="F138" s="81">
        <f>IF(D138=0,VLOOKUP(C138,'KI Local Authority Dropdown'!$H$21:$I$31,2,0),IF(C138="GLA",0.37,VLOOKUP(A138,input!$A:$B,COLUMN(input!B$2),0)))</f>
        <v>0.01</v>
      </c>
      <c r="G138" s="53">
        <f t="shared" si="15"/>
        <v>52.453925456436906</v>
      </c>
      <c r="H138" s="49">
        <f>VLOOKUP($A138,input!$A:$BH,COLUMN(input!D$2),0)</f>
        <v>22.536005693952308</v>
      </c>
      <c r="I138" s="49">
        <f>VLOOKUP($A138,input!$A:$BH,COLUMN(input!H$2),0)</f>
        <v>29.917919762484598</v>
      </c>
      <c r="J138" s="49">
        <f>VLOOKUP($A138,input!$A:$BH,COLUMN(input!L$2),0)</f>
        <v>20.254935088478305</v>
      </c>
      <c r="K138" s="49">
        <f>I138*'KI Local Authority Dropdown'!$I$6</f>
        <v>27.674075780298253</v>
      </c>
      <c r="L138" s="31">
        <v>0</v>
      </c>
      <c r="M138" s="53">
        <f>VLOOKUP($A138,input!$A:$BH,COLUMN(input!U$2),0)</f>
        <v>0</v>
      </c>
      <c r="N138" s="49">
        <f>VLOOKUP($A138,input!$A:$BH,COLUMN(input!Y$2),0)</f>
        <v>0</v>
      </c>
      <c r="O138" s="53">
        <f>VLOOKUP($A138,input!$A:$BH,COLUMN(input!AC$2),0)</f>
        <v>22.536005693952308</v>
      </c>
      <c r="P138" s="53">
        <f>VLOOKUP($A138,input!$A:$BH,COLUMN(input!AG$2),0)</f>
        <v>0</v>
      </c>
      <c r="Q138" s="62">
        <f>VLOOKUP($A138,input!$A:$BH,COLUMN(input!AK$2),0)</f>
        <v>0</v>
      </c>
      <c r="R138" s="53">
        <f>VLOOKUP($A138,input!$A:$BH,COLUMN(input!AO$2),0)</f>
        <v>0</v>
      </c>
      <c r="S138" s="49">
        <f>VLOOKUP($A138,input!$A:$BH,COLUMN(input!AS$2),0)</f>
        <v>0</v>
      </c>
      <c r="T138" s="53">
        <f>VLOOKUP($A138,input!$A:$BH,COLUMN(input!AW$2),0)</f>
        <v>29.917919762484598</v>
      </c>
      <c r="U138" s="53">
        <f>VLOOKUP($A138,input!$A:$BH,COLUMN(input!BA$2),0)</f>
        <v>0</v>
      </c>
      <c r="V138" s="62">
        <f>VLOOKUP($A138,input!$A:$BH,COLUMN(input!BE$2),0)</f>
        <v>0</v>
      </c>
      <c r="W138" s="53">
        <f t="shared" si="16"/>
        <v>0</v>
      </c>
      <c r="X138" s="49">
        <f t="shared" si="17"/>
        <v>0</v>
      </c>
      <c r="Y138" s="53">
        <f t="shared" si="18"/>
        <v>52.453925456436906</v>
      </c>
      <c r="Z138" s="53">
        <f t="shared" si="19"/>
        <v>0</v>
      </c>
      <c r="AA138" s="62">
        <f t="shared" si="20"/>
        <v>0</v>
      </c>
    </row>
    <row r="139" spans="1:27" x14ac:dyDescent="0.3">
      <c r="A139" s="27" t="s">
        <v>288</v>
      </c>
      <c r="B139" s="27" t="s">
        <v>951</v>
      </c>
      <c r="C139" s="27" t="s">
        <v>1252</v>
      </c>
      <c r="D139" s="27">
        <v>0</v>
      </c>
      <c r="E139" s="27" t="s">
        <v>287</v>
      </c>
      <c r="F139" s="81">
        <f>IF(D139=0,VLOOKUP(C139,'KI Local Authority Dropdown'!$H$21:$I$31,2,0),IF(C139="GLA",0.37,VLOOKUP(A139,input!$A:$B,COLUMN(input!B$2),0)))</f>
        <v>0.3</v>
      </c>
      <c r="G139" s="53">
        <f t="shared" si="15"/>
        <v>119.36004950367358</v>
      </c>
      <c r="H139" s="49">
        <f>VLOOKUP($A139,input!$A:$BH,COLUMN(input!D$2),0)</f>
        <v>41.394492460601882</v>
      </c>
      <c r="I139" s="49">
        <f>VLOOKUP($A139,input!$A:$BH,COLUMN(input!H$2),0)</f>
        <v>77.965557043071698</v>
      </c>
      <c r="J139" s="49">
        <f>VLOOKUP($A139,input!$A:$BH,COLUMN(input!L$2),0)</f>
        <v>56.968686971755851</v>
      </c>
      <c r="K139" s="49">
        <f>I139*'KI Local Authority Dropdown'!$I$6</f>
        <v>72.11814026484133</v>
      </c>
      <c r="L139" s="31">
        <v>0</v>
      </c>
      <c r="M139" s="53">
        <f>VLOOKUP($A139,input!$A:$BH,COLUMN(input!U$2),0)</f>
        <v>36.054285718417766</v>
      </c>
      <c r="N139" s="49">
        <f>VLOOKUP($A139,input!$A:$BH,COLUMN(input!Y$2),0)</f>
        <v>5.3402067421841135</v>
      </c>
      <c r="O139" s="53">
        <f>VLOOKUP($A139,input!$A:$BH,COLUMN(input!AC$2),0)</f>
        <v>0</v>
      </c>
      <c r="P139" s="53">
        <f>VLOOKUP($A139,input!$A:$BH,COLUMN(input!AG$2),0)</f>
        <v>0</v>
      </c>
      <c r="Q139" s="62">
        <f>VLOOKUP($A139,input!$A:$BH,COLUMN(input!AK$2),0)</f>
        <v>0</v>
      </c>
      <c r="R139" s="53">
        <f>VLOOKUP($A139,input!$A:$BH,COLUMN(input!AO$2),0)</f>
        <v>64.021511065596883</v>
      </c>
      <c r="S139" s="49">
        <f>VLOOKUP($A139,input!$A:$BH,COLUMN(input!AS$2),0)</f>
        <v>13.94404597747482</v>
      </c>
      <c r="T139" s="53">
        <f>VLOOKUP($A139,input!$A:$BH,COLUMN(input!AW$2),0)</f>
        <v>0</v>
      </c>
      <c r="U139" s="53">
        <f>VLOOKUP($A139,input!$A:$BH,COLUMN(input!BA$2),0)</f>
        <v>0</v>
      </c>
      <c r="V139" s="62">
        <f>VLOOKUP($A139,input!$A:$BH,COLUMN(input!BE$2),0)</f>
        <v>0</v>
      </c>
      <c r="W139" s="53">
        <f t="shared" si="16"/>
        <v>100.07579678401464</v>
      </c>
      <c r="X139" s="49">
        <f t="shared" si="17"/>
        <v>19.284252719658934</v>
      </c>
      <c r="Y139" s="53">
        <f t="shared" si="18"/>
        <v>0</v>
      </c>
      <c r="Z139" s="53">
        <f t="shared" si="19"/>
        <v>0</v>
      </c>
      <c r="AA139" s="62">
        <f t="shared" si="20"/>
        <v>0</v>
      </c>
    </row>
    <row r="140" spans="1:27" x14ac:dyDescent="0.3">
      <c r="A140" s="27" t="s">
        <v>290</v>
      </c>
      <c r="B140" s="27" t="s">
        <v>952</v>
      </c>
      <c r="C140" s="27" t="s">
        <v>806</v>
      </c>
      <c r="D140" s="27">
        <v>0</v>
      </c>
      <c r="E140" s="27" t="s">
        <v>289</v>
      </c>
      <c r="F140" s="81">
        <f>IF(D140=0,VLOOKUP(C140,'KI Local Authority Dropdown'!$H$21:$I$31,2,0),IF(C140="GLA",0.37,VLOOKUP(A140,input!$A:$B,COLUMN(input!B$2),0)))</f>
        <v>0.4</v>
      </c>
      <c r="G140" s="53">
        <f t="shared" si="15"/>
        <v>3.0542655020547396</v>
      </c>
      <c r="H140" s="49">
        <f>VLOOKUP($A140,input!$A:$BH,COLUMN(input!D$2),0)</f>
        <v>0.31940692875387333</v>
      </c>
      <c r="I140" s="49">
        <f>VLOOKUP($A140,input!$A:$BH,COLUMN(input!H$2),0)</f>
        <v>2.7348585733008663</v>
      </c>
      <c r="J140" s="49">
        <f>VLOOKUP($A140,input!$A:$BH,COLUMN(input!L$2),0)</f>
        <v>-30.213400404078101</v>
      </c>
      <c r="K140" s="49">
        <f>I140*'KI Local Authority Dropdown'!$I$6</f>
        <v>2.5297441803033016</v>
      </c>
      <c r="L140" s="31">
        <v>0.5</v>
      </c>
      <c r="M140" s="53">
        <f>VLOOKUP($A140,input!$A:$BH,COLUMN(input!U$2),0)</f>
        <v>0</v>
      </c>
      <c r="N140" s="49">
        <f>VLOOKUP($A140,input!$A:$BH,COLUMN(input!Y$2),0)</f>
        <v>0.31940692875387333</v>
      </c>
      <c r="O140" s="53">
        <f>VLOOKUP($A140,input!$A:$BH,COLUMN(input!AC$2),0)</f>
        <v>0</v>
      </c>
      <c r="P140" s="53">
        <f>VLOOKUP($A140,input!$A:$BH,COLUMN(input!AG$2),0)</f>
        <v>0</v>
      </c>
      <c r="Q140" s="62">
        <f>VLOOKUP($A140,input!$A:$BH,COLUMN(input!AK$2),0)</f>
        <v>0</v>
      </c>
      <c r="R140" s="53">
        <f>VLOOKUP($A140,input!$A:$BH,COLUMN(input!AO$2),0)</f>
        <v>0</v>
      </c>
      <c r="S140" s="49">
        <f>VLOOKUP($A140,input!$A:$BH,COLUMN(input!AS$2),0)</f>
        <v>2.7348585733008663</v>
      </c>
      <c r="T140" s="53">
        <f>VLOOKUP($A140,input!$A:$BH,COLUMN(input!AW$2),0)</f>
        <v>0</v>
      </c>
      <c r="U140" s="53">
        <f>VLOOKUP($A140,input!$A:$BH,COLUMN(input!BA$2),0)</f>
        <v>0</v>
      </c>
      <c r="V140" s="62">
        <f>VLOOKUP($A140,input!$A:$BH,COLUMN(input!BE$2),0)</f>
        <v>0</v>
      </c>
      <c r="W140" s="53">
        <f t="shared" si="16"/>
        <v>0</v>
      </c>
      <c r="X140" s="49">
        <f t="shared" si="17"/>
        <v>3.0542655020547396</v>
      </c>
      <c r="Y140" s="53">
        <f t="shared" si="18"/>
        <v>0</v>
      </c>
      <c r="Z140" s="53">
        <f t="shared" si="19"/>
        <v>0</v>
      </c>
      <c r="AA140" s="62">
        <f t="shared" si="20"/>
        <v>0</v>
      </c>
    </row>
    <row r="141" spans="1:27" x14ac:dyDescent="0.3">
      <c r="A141" s="27" t="s">
        <v>292</v>
      </c>
      <c r="B141" s="27" t="s">
        <v>953</v>
      </c>
      <c r="C141" s="27" t="s">
        <v>1252</v>
      </c>
      <c r="D141" s="27">
        <v>0</v>
      </c>
      <c r="E141" s="27" t="s">
        <v>291</v>
      </c>
      <c r="F141" s="81">
        <f>IF(D141=0,VLOOKUP(C141,'KI Local Authority Dropdown'!$H$21:$I$31,2,0),IF(C141="GLA",0.37,VLOOKUP(A141,input!$A:$B,COLUMN(input!B$2),0)))</f>
        <v>0.3</v>
      </c>
      <c r="G141" s="53">
        <f t="shared" si="15"/>
        <v>158.59757196386536</v>
      </c>
      <c r="H141" s="49">
        <f>VLOOKUP($A141,input!$A:$BH,COLUMN(input!D$2),0)</f>
        <v>54.904373181389836</v>
      </c>
      <c r="I141" s="49">
        <f>VLOOKUP($A141,input!$A:$BH,COLUMN(input!H$2),0)</f>
        <v>103.69319878247552</v>
      </c>
      <c r="J141" s="49">
        <f>VLOOKUP($A141,input!$A:$BH,COLUMN(input!L$2),0)</f>
        <v>67.977014437190235</v>
      </c>
      <c r="K141" s="49">
        <f>I141*'KI Local Authority Dropdown'!$I$6</f>
        <v>95.916208873789856</v>
      </c>
      <c r="L141" s="31">
        <v>0</v>
      </c>
      <c r="M141" s="53">
        <f>VLOOKUP($A141,input!$A:$BH,COLUMN(input!U$2),0)</f>
        <v>44.904109774567743</v>
      </c>
      <c r="N141" s="49">
        <f>VLOOKUP($A141,input!$A:$BH,COLUMN(input!Y$2),0)</f>
        <v>10.000263406822093</v>
      </c>
      <c r="O141" s="53">
        <f>VLOOKUP($A141,input!$A:$BH,COLUMN(input!AC$2),0)</f>
        <v>0</v>
      </c>
      <c r="P141" s="53">
        <f>VLOOKUP($A141,input!$A:$BH,COLUMN(input!AG$2),0)</f>
        <v>0</v>
      </c>
      <c r="Q141" s="62">
        <f>VLOOKUP($A141,input!$A:$BH,COLUMN(input!AK$2),0)</f>
        <v>0</v>
      </c>
      <c r="R141" s="53">
        <f>VLOOKUP($A141,input!$A:$BH,COLUMN(input!AO$2),0)</f>
        <v>79.573543531167957</v>
      </c>
      <c r="S141" s="49">
        <f>VLOOKUP($A141,input!$A:$BH,COLUMN(input!AS$2),0)</f>
        <v>24.119655251307559</v>
      </c>
      <c r="T141" s="53">
        <f>VLOOKUP($A141,input!$A:$BH,COLUMN(input!AW$2),0)</f>
        <v>0</v>
      </c>
      <c r="U141" s="53">
        <f>VLOOKUP($A141,input!$A:$BH,COLUMN(input!BA$2),0)</f>
        <v>0</v>
      </c>
      <c r="V141" s="62">
        <f>VLOOKUP($A141,input!$A:$BH,COLUMN(input!BE$2),0)</f>
        <v>0</v>
      </c>
      <c r="W141" s="53">
        <f t="shared" si="16"/>
        <v>124.4776533057357</v>
      </c>
      <c r="X141" s="49">
        <f t="shared" si="17"/>
        <v>34.119918658129649</v>
      </c>
      <c r="Y141" s="53">
        <f t="shared" si="18"/>
        <v>0</v>
      </c>
      <c r="Z141" s="53">
        <f t="shared" si="19"/>
        <v>0</v>
      </c>
      <c r="AA141" s="62">
        <f t="shared" si="20"/>
        <v>0</v>
      </c>
    </row>
    <row r="142" spans="1:27" x14ac:dyDescent="0.3">
      <c r="A142" s="27" t="s">
        <v>294</v>
      </c>
      <c r="B142" s="27" t="s">
        <v>954</v>
      </c>
      <c r="C142" s="27" t="s">
        <v>1250</v>
      </c>
      <c r="D142" s="27" t="s">
        <v>1242</v>
      </c>
      <c r="E142" s="27" t="s">
        <v>293</v>
      </c>
      <c r="F142" s="81">
        <f>IF(D142=0,VLOOKUP(C142,'KI Local Authority Dropdown'!$H$21:$I$31,2,0),IF(C142="GLA",0.37,VLOOKUP(A142,input!$A:$B,COLUMN(input!B$2),0)))</f>
        <v>0.99</v>
      </c>
      <c r="G142" s="53">
        <f t="shared" si="15"/>
        <v>51.054798773887804</v>
      </c>
      <c r="H142" s="49">
        <f>VLOOKUP($A142,input!$A:$BH,COLUMN(input!D$2),0)</f>
        <v>0</v>
      </c>
      <c r="I142" s="49">
        <f>VLOOKUP($A142,input!$A:$BH,COLUMN(input!H$2),0)</f>
        <v>51.054798773887804</v>
      </c>
      <c r="J142" s="49">
        <f>VLOOKUP($A142,input!$A:$BH,COLUMN(input!L$2),0)</f>
        <v>7.437283988822065</v>
      </c>
      <c r="K142" s="49">
        <f>I142*'KI Local Authority Dropdown'!$I$6</f>
        <v>47.225688865846223</v>
      </c>
      <c r="L142" s="31">
        <v>0</v>
      </c>
      <c r="M142" s="53">
        <f>VLOOKUP($A142,input!$A:$BH,COLUMN(input!U$2),0)</f>
        <v>0</v>
      </c>
      <c r="N142" s="49">
        <f>VLOOKUP($A142,input!$A:$BH,COLUMN(input!Y$2),0)</f>
        <v>0</v>
      </c>
      <c r="O142" s="53">
        <f>VLOOKUP($A142,input!$A:$BH,COLUMN(input!AC$2),0)</f>
        <v>0</v>
      </c>
      <c r="P142" s="53">
        <f>VLOOKUP($A142,input!$A:$BH,COLUMN(input!AG$2),0)</f>
        <v>0</v>
      </c>
      <c r="Q142" s="62">
        <f>VLOOKUP($A142,input!$A:$BH,COLUMN(input!AK$2),0)</f>
        <v>0</v>
      </c>
      <c r="R142" s="53">
        <f>VLOOKUP($A142,input!$A:$BH,COLUMN(input!AO$2),0)</f>
        <v>45.300879058628141</v>
      </c>
      <c r="S142" s="49">
        <f>VLOOKUP($A142,input!$A:$BH,COLUMN(input!AS$2),0)</f>
        <v>5.7539197152596646</v>
      </c>
      <c r="T142" s="53">
        <f>VLOOKUP($A142,input!$A:$BH,COLUMN(input!AW$2),0)</f>
        <v>0</v>
      </c>
      <c r="U142" s="53">
        <f>VLOOKUP($A142,input!$A:$BH,COLUMN(input!BA$2),0)</f>
        <v>0</v>
      </c>
      <c r="V142" s="62">
        <f>VLOOKUP($A142,input!$A:$BH,COLUMN(input!BE$2),0)</f>
        <v>0</v>
      </c>
      <c r="W142" s="53">
        <f t="shared" si="16"/>
        <v>45.300879058628141</v>
      </c>
      <c r="X142" s="49">
        <f t="shared" si="17"/>
        <v>5.7539197152596646</v>
      </c>
      <c r="Y142" s="53">
        <f t="shared" si="18"/>
        <v>0</v>
      </c>
      <c r="Z142" s="53">
        <f t="shared" si="19"/>
        <v>0</v>
      </c>
      <c r="AA142" s="62">
        <f t="shared" si="20"/>
        <v>0</v>
      </c>
    </row>
    <row r="143" spans="1:27" x14ac:dyDescent="0.3">
      <c r="A143" s="27" t="s">
        <v>296</v>
      </c>
      <c r="B143" s="27" t="s">
        <v>955</v>
      </c>
      <c r="C143" s="27" t="s">
        <v>806</v>
      </c>
      <c r="D143" s="27">
        <v>0</v>
      </c>
      <c r="E143" s="27" t="s">
        <v>295</v>
      </c>
      <c r="F143" s="81">
        <f>IF(D143=0,VLOOKUP(C143,'KI Local Authority Dropdown'!$H$21:$I$31,2,0),IF(C143="GLA",0.37,VLOOKUP(A143,input!$A:$B,COLUMN(input!B$2),0)))</f>
        <v>0.4</v>
      </c>
      <c r="G143" s="53">
        <f t="shared" si="15"/>
        <v>2.5712031259922425</v>
      </c>
      <c r="H143" s="49">
        <f>VLOOKUP($A143,input!$A:$BH,COLUMN(input!D$2),0)</f>
        <v>0.62164015439812703</v>
      </c>
      <c r="I143" s="49">
        <f>VLOOKUP($A143,input!$A:$BH,COLUMN(input!H$2),0)</f>
        <v>1.9495629715941156</v>
      </c>
      <c r="J143" s="49">
        <f>VLOOKUP($A143,input!$A:$BH,COLUMN(input!L$2),0)</f>
        <v>-8.4716252348356669</v>
      </c>
      <c r="K143" s="49">
        <f>I143*'KI Local Authority Dropdown'!$I$6</f>
        <v>1.803345748724557</v>
      </c>
      <c r="L143" s="31">
        <v>0.5</v>
      </c>
      <c r="M143" s="53">
        <f>VLOOKUP($A143,input!$A:$BH,COLUMN(input!U$2),0)</f>
        <v>0</v>
      </c>
      <c r="N143" s="49">
        <f>VLOOKUP($A143,input!$A:$BH,COLUMN(input!Y$2),0)</f>
        <v>0.62164015439812703</v>
      </c>
      <c r="O143" s="53">
        <f>VLOOKUP($A143,input!$A:$BH,COLUMN(input!AC$2),0)</f>
        <v>0</v>
      </c>
      <c r="P143" s="53">
        <f>VLOOKUP($A143,input!$A:$BH,COLUMN(input!AG$2),0)</f>
        <v>0</v>
      </c>
      <c r="Q143" s="62">
        <f>VLOOKUP($A143,input!$A:$BH,COLUMN(input!AK$2),0)</f>
        <v>0</v>
      </c>
      <c r="R143" s="53">
        <f>VLOOKUP($A143,input!$A:$BH,COLUMN(input!AO$2),0)</f>
        <v>0</v>
      </c>
      <c r="S143" s="49">
        <f>VLOOKUP($A143,input!$A:$BH,COLUMN(input!AS$2),0)</f>
        <v>1.9495629715941156</v>
      </c>
      <c r="T143" s="53">
        <f>VLOOKUP($A143,input!$A:$BH,COLUMN(input!AW$2),0)</f>
        <v>0</v>
      </c>
      <c r="U143" s="53">
        <f>VLOOKUP($A143,input!$A:$BH,COLUMN(input!BA$2),0)</f>
        <v>0</v>
      </c>
      <c r="V143" s="62">
        <f>VLOOKUP($A143,input!$A:$BH,COLUMN(input!BE$2),0)</f>
        <v>0</v>
      </c>
      <c r="W143" s="53">
        <f t="shared" si="16"/>
        <v>0</v>
      </c>
      <c r="X143" s="49">
        <f t="shared" si="17"/>
        <v>2.5712031259922425</v>
      </c>
      <c r="Y143" s="53">
        <f t="shared" si="18"/>
        <v>0</v>
      </c>
      <c r="Z143" s="53">
        <f t="shared" si="19"/>
        <v>0</v>
      </c>
      <c r="AA143" s="62">
        <f t="shared" si="20"/>
        <v>0</v>
      </c>
    </row>
    <row r="144" spans="1:27" x14ac:dyDescent="0.3">
      <c r="A144" s="27" t="s">
        <v>298</v>
      </c>
      <c r="B144" s="27" t="s">
        <v>956</v>
      </c>
      <c r="C144" s="27" t="s">
        <v>1252</v>
      </c>
      <c r="D144" s="27">
        <v>0</v>
      </c>
      <c r="E144" s="27" t="s">
        <v>297</v>
      </c>
      <c r="F144" s="81">
        <f>IF(D144=0,VLOOKUP(C144,'KI Local Authority Dropdown'!$H$21:$I$31,2,0),IF(C144="GLA",0.37,VLOOKUP(A144,input!$A:$B,COLUMN(input!B$2),0)))</f>
        <v>0.3</v>
      </c>
      <c r="G144" s="53">
        <f t="shared" si="15"/>
        <v>87.264033250027254</v>
      </c>
      <c r="H144" s="49">
        <f>VLOOKUP($A144,input!$A:$BH,COLUMN(input!D$2),0)</f>
        <v>29.498822353969519</v>
      </c>
      <c r="I144" s="49">
        <f>VLOOKUP($A144,input!$A:$BH,COLUMN(input!H$2),0)</f>
        <v>57.765210896057738</v>
      </c>
      <c r="J144" s="49">
        <f>VLOOKUP($A144,input!$A:$BH,COLUMN(input!L$2),0)</f>
        <v>-18.059189124132452</v>
      </c>
      <c r="K144" s="49">
        <f>I144*'KI Local Authority Dropdown'!$I$6</f>
        <v>53.43282007885341</v>
      </c>
      <c r="L144" s="31">
        <v>0.23817121031562638</v>
      </c>
      <c r="M144" s="53">
        <f>VLOOKUP($A144,input!$A:$BH,COLUMN(input!U$2),0)</f>
        <v>21.985336061261258</v>
      </c>
      <c r="N144" s="49">
        <f>VLOOKUP($A144,input!$A:$BH,COLUMN(input!Y$2),0)</f>
        <v>7.5134862927082589</v>
      </c>
      <c r="O144" s="53">
        <f>VLOOKUP($A144,input!$A:$BH,COLUMN(input!AC$2),0)</f>
        <v>0</v>
      </c>
      <c r="P144" s="53">
        <f>VLOOKUP($A144,input!$A:$BH,COLUMN(input!AG$2),0)</f>
        <v>0</v>
      </c>
      <c r="Q144" s="62">
        <f>VLOOKUP($A144,input!$A:$BH,COLUMN(input!AK$2),0)</f>
        <v>0</v>
      </c>
      <c r="R144" s="53">
        <f>VLOOKUP($A144,input!$A:$BH,COLUMN(input!AO$2),0)</f>
        <v>38.638969136083965</v>
      </c>
      <c r="S144" s="49">
        <f>VLOOKUP($A144,input!$A:$BH,COLUMN(input!AS$2),0)</f>
        <v>19.126241759973773</v>
      </c>
      <c r="T144" s="53">
        <f>VLOOKUP($A144,input!$A:$BH,COLUMN(input!AW$2),0)</f>
        <v>0</v>
      </c>
      <c r="U144" s="53">
        <f>VLOOKUP($A144,input!$A:$BH,COLUMN(input!BA$2),0)</f>
        <v>0</v>
      </c>
      <c r="V144" s="62">
        <f>VLOOKUP($A144,input!$A:$BH,COLUMN(input!BE$2),0)</f>
        <v>0</v>
      </c>
      <c r="W144" s="53">
        <f t="shared" si="16"/>
        <v>60.624305197345222</v>
      </c>
      <c r="X144" s="49">
        <f t="shared" si="17"/>
        <v>26.639728052682031</v>
      </c>
      <c r="Y144" s="53">
        <f t="shared" si="18"/>
        <v>0</v>
      </c>
      <c r="Z144" s="53">
        <f t="shared" si="19"/>
        <v>0</v>
      </c>
      <c r="AA144" s="62">
        <f t="shared" si="20"/>
        <v>0</v>
      </c>
    </row>
    <row r="145" spans="1:27" x14ac:dyDescent="0.3">
      <c r="A145" s="27" t="s">
        <v>300</v>
      </c>
      <c r="B145" s="27" t="s">
        <v>957</v>
      </c>
      <c r="C145" s="27" t="s">
        <v>1251</v>
      </c>
      <c r="D145" s="27">
        <v>0</v>
      </c>
      <c r="E145" s="27" t="s">
        <v>299</v>
      </c>
      <c r="F145" s="81">
        <f>IF(D145=0,VLOOKUP(C145,'KI Local Authority Dropdown'!$H$21:$I$31,2,0),IF(C145="GLA",0.37,VLOOKUP(A145,input!$A:$B,COLUMN(input!B$2),0)))</f>
        <v>0.09</v>
      </c>
      <c r="G145" s="53">
        <f t="shared" si="15"/>
        <v>156.16071268155213</v>
      </c>
      <c r="H145" s="49">
        <f>VLOOKUP($A145,input!$A:$BH,COLUMN(input!D$2),0)</f>
        <v>43.859626901071188</v>
      </c>
      <c r="I145" s="49">
        <f>VLOOKUP($A145,input!$A:$BH,COLUMN(input!H$2),0)</f>
        <v>112.30108578048095</v>
      </c>
      <c r="J145" s="49">
        <f>VLOOKUP($A145,input!$A:$BH,COLUMN(input!L$2),0)</f>
        <v>69.556060513735176</v>
      </c>
      <c r="K145" s="49">
        <f>I145*'KI Local Authority Dropdown'!$I$6</f>
        <v>103.87850434694488</v>
      </c>
      <c r="L145" s="31">
        <v>0</v>
      </c>
      <c r="M145" s="53">
        <f>VLOOKUP($A145,input!$A:$BH,COLUMN(input!U$2),0)</f>
        <v>43.859626901071188</v>
      </c>
      <c r="N145" s="49">
        <f>VLOOKUP($A145,input!$A:$BH,COLUMN(input!Y$2),0)</f>
        <v>0</v>
      </c>
      <c r="O145" s="53">
        <f>VLOOKUP($A145,input!$A:$BH,COLUMN(input!AC$2),0)</f>
        <v>0</v>
      </c>
      <c r="P145" s="53">
        <f>VLOOKUP($A145,input!$A:$BH,COLUMN(input!AG$2),0)</f>
        <v>0</v>
      </c>
      <c r="Q145" s="62">
        <f>VLOOKUP($A145,input!$A:$BH,COLUMN(input!AK$2),0)</f>
        <v>0</v>
      </c>
      <c r="R145" s="53">
        <f>VLOOKUP($A145,input!$A:$BH,COLUMN(input!AO$2),0)</f>
        <v>112.30108578048095</v>
      </c>
      <c r="S145" s="49">
        <f>VLOOKUP($A145,input!$A:$BH,COLUMN(input!AS$2),0)</f>
        <v>0</v>
      </c>
      <c r="T145" s="53">
        <f>VLOOKUP($A145,input!$A:$BH,COLUMN(input!AW$2),0)</f>
        <v>0</v>
      </c>
      <c r="U145" s="53">
        <f>VLOOKUP($A145,input!$A:$BH,COLUMN(input!BA$2),0)</f>
        <v>0</v>
      </c>
      <c r="V145" s="62">
        <f>VLOOKUP($A145,input!$A:$BH,COLUMN(input!BE$2),0)</f>
        <v>0</v>
      </c>
      <c r="W145" s="53">
        <f t="shared" si="16"/>
        <v>156.16071268155213</v>
      </c>
      <c r="X145" s="49">
        <f t="shared" si="17"/>
        <v>0</v>
      </c>
      <c r="Y145" s="53">
        <f t="shared" si="18"/>
        <v>0</v>
      </c>
      <c r="Z145" s="53">
        <f t="shared" si="19"/>
        <v>0</v>
      </c>
      <c r="AA145" s="62">
        <f t="shared" si="20"/>
        <v>0</v>
      </c>
    </row>
    <row r="146" spans="1:27" x14ac:dyDescent="0.3">
      <c r="A146" s="27" t="s">
        <v>302</v>
      </c>
      <c r="B146" s="27" t="s">
        <v>958</v>
      </c>
      <c r="C146" s="27" t="s">
        <v>1248</v>
      </c>
      <c r="D146" s="27">
        <v>0</v>
      </c>
      <c r="E146" s="27" t="s">
        <v>959</v>
      </c>
      <c r="F146" s="81">
        <f>IF(D146=0,VLOOKUP(C146,'KI Local Authority Dropdown'!$H$21:$I$31,2,0),IF(C146="GLA",0.37,VLOOKUP(A146,input!$A:$B,COLUMN(input!B$2),0)))</f>
        <v>0.01</v>
      </c>
      <c r="G146" s="53">
        <f t="shared" si="15"/>
        <v>23.238109495366722</v>
      </c>
      <c r="H146" s="49">
        <f>VLOOKUP($A146,input!$A:$BH,COLUMN(input!D$2),0)</f>
        <v>9.6343533494068527</v>
      </c>
      <c r="I146" s="49">
        <f>VLOOKUP($A146,input!$A:$BH,COLUMN(input!H$2),0)</f>
        <v>13.603756145959871</v>
      </c>
      <c r="J146" s="49">
        <f>VLOOKUP($A146,input!$A:$BH,COLUMN(input!L$2),0)</f>
        <v>7.0740676936296865</v>
      </c>
      <c r="K146" s="49">
        <f>I146*'KI Local Authority Dropdown'!$I$6</f>
        <v>12.583474435012882</v>
      </c>
      <c r="L146" s="31">
        <v>0</v>
      </c>
      <c r="M146" s="53">
        <f>VLOOKUP($A146,input!$A:$BH,COLUMN(input!U$2),0)</f>
        <v>0</v>
      </c>
      <c r="N146" s="49">
        <f>VLOOKUP($A146,input!$A:$BH,COLUMN(input!Y$2),0)</f>
        <v>0</v>
      </c>
      <c r="O146" s="53">
        <f>VLOOKUP($A146,input!$A:$BH,COLUMN(input!AC$2),0)</f>
        <v>9.6343533494068527</v>
      </c>
      <c r="P146" s="53">
        <f>VLOOKUP($A146,input!$A:$BH,COLUMN(input!AG$2),0)</f>
        <v>0</v>
      </c>
      <c r="Q146" s="62">
        <f>VLOOKUP($A146,input!$A:$BH,COLUMN(input!AK$2),0)</f>
        <v>0</v>
      </c>
      <c r="R146" s="53">
        <f>VLOOKUP($A146,input!$A:$BH,COLUMN(input!AO$2),0)</f>
        <v>0</v>
      </c>
      <c r="S146" s="49">
        <f>VLOOKUP($A146,input!$A:$BH,COLUMN(input!AS$2),0)</f>
        <v>0</v>
      </c>
      <c r="T146" s="53">
        <f>VLOOKUP($A146,input!$A:$BH,COLUMN(input!AW$2),0)</f>
        <v>13.603756145959871</v>
      </c>
      <c r="U146" s="53">
        <f>VLOOKUP($A146,input!$A:$BH,COLUMN(input!BA$2),0)</f>
        <v>0</v>
      </c>
      <c r="V146" s="62">
        <f>VLOOKUP($A146,input!$A:$BH,COLUMN(input!BE$2),0)</f>
        <v>0</v>
      </c>
      <c r="W146" s="53">
        <f t="shared" si="16"/>
        <v>0</v>
      </c>
      <c r="X146" s="49">
        <f t="shared" si="17"/>
        <v>0</v>
      </c>
      <c r="Y146" s="53">
        <f t="shared" si="18"/>
        <v>23.238109495366722</v>
      </c>
      <c r="Z146" s="53">
        <f t="shared" si="19"/>
        <v>0</v>
      </c>
      <c r="AA146" s="62">
        <f t="shared" si="20"/>
        <v>0</v>
      </c>
    </row>
    <row r="147" spans="1:27" x14ac:dyDescent="0.3">
      <c r="A147" s="27" t="s">
        <v>304</v>
      </c>
      <c r="B147" s="27" t="s">
        <v>960</v>
      </c>
      <c r="C147" s="27" t="s">
        <v>806</v>
      </c>
      <c r="D147" s="27">
        <v>0</v>
      </c>
      <c r="E147" s="27" t="s">
        <v>303</v>
      </c>
      <c r="F147" s="81">
        <f>IF(D147=0,VLOOKUP(C147,'KI Local Authority Dropdown'!$H$21:$I$31,2,0),IF(C147="GLA",0.37,VLOOKUP(A147,input!$A:$B,COLUMN(input!B$2),0)))</f>
        <v>0.4</v>
      </c>
      <c r="G147" s="53">
        <f t="shared" si="15"/>
        <v>1.9537200298332436</v>
      </c>
      <c r="H147" s="49">
        <f>VLOOKUP($A147,input!$A:$BH,COLUMN(input!D$2),0)</f>
        <v>0.30023760625211338</v>
      </c>
      <c r="I147" s="49">
        <f>VLOOKUP($A147,input!$A:$BH,COLUMN(input!H$2),0)</f>
        <v>1.6534824235811301</v>
      </c>
      <c r="J147" s="49">
        <f>VLOOKUP($A147,input!$A:$BH,COLUMN(input!L$2),0)</f>
        <v>-12.733057973672027</v>
      </c>
      <c r="K147" s="49">
        <f>I147*'KI Local Authority Dropdown'!$I$6</f>
        <v>1.5294712418125453</v>
      </c>
      <c r="L147" s="31">
        <v>0.5</v>
      </c>
      <c r="M147" s="53">
        <f>VLOOKUP($A147,input!$A:$BH,COLUMN(input!U$2),0)</f>
        <v>0</v>
      </c>
      <c r="N147" s="49">
        <f>VLOOKUP($A147,input!$A:$BH,COLUMN(input!Y$2),0)</f>
        <v>0.30023760625211338</v>
      </c>
      <c r="O147" s="53">
        <f>VLOOKUP($A147,input!$A:$BH,COLUMN(input!AC$2),0)</f>
        <v>0</v>
      </c>
      <c r="P147" s="53">
        <f>VLOOKUP($A147,input!$A:$BH,COLUMN(input!AG$2),0)</f>
        <v>0</v>
      </c>
      <c r="Q147" s="62">
        <f>VLOOKUP($A147,input!$A:$BH,COLUMN(input!AK$2),0)</f>
        <v>0</v>
      </c>
      <c r="R147" s="53">
        <f>VLOOKUP($A147,input!$A:$BH,COLUMN(input!AO$2),0)</f>
        <v>0</v>
      </c>
      <c r="S147" s="49">
        <f>VLOOKUP($A147,input!$A:$BH,COLUMN(input!AS$2),0)</f>
        <v>1.6534824235811301</v>
      </c>
      <c r="T147" s="53">
        <f>VLOOKUP($A147,input!$A:$BH,COLUMN(input!AW$2),0)</f>
        <v>0</v>
      </c>
      <c r="U147" s="53">
        <f>VLOOKUP($A147,input!$A:$BH,COLUMN(input!BA$2),0)</f>
        <v>0</v>
      </c>
      <c r="V147" s="62">
        <f>VLOOKUP($A147,input!$A:$BH,COLUMN(input!BE$2),0)</f>
        <v>0</v>
      </c>
      <c r="W147" s="53">
        <f t="shared" si="16"/>
        <v>0</v>
      </c>
      <c r="X147" s="49">
        <f t="shared" si="17"/>
        <v>1.9537200298332436</v>
      </c>
      <c r="Y147" s="53">
        <f t="shared" si="18"/>
        <v>0</v>
      </c>
      <c r="Z147" s="53">
        <f t="shared" si="19"/>
        <v>0</v>
      </c>
      <c r="AA147" s="62">
        <f t="shared" si="20"/>
        <v>0</v>
      </c>
    </row>
    <row r="148" spans="1:27" x14ac:dyDescent="0.3">
      <c r="A148" s="27" t="s">
        <v>306</v>
      </c>
      <c r="B148" s="27" t="s">
        <v>961</v>
      </c>
      <c r="C148" s="27" t="s">
        <v>1249</v>
      </c>
      <c r="D148" s="27">
        <v>0</v>
      </c>
      <c r="E148" s="27" t="s">
        <v>305</v>
      </c>
      <c r="F148" s="81">
        <f>IF(D148=0,VLOOKUP(C148,'KI Local Authority Dropdown'!$H$21:$I$31,2,0),IF(C148="GLA",0.37,VLOOKUP(A148,input!$A:$B,COLUMN(input!B$2),0)))</f>
        <v>0.3</v>
      </c>
      <c r="G148" s="53">
        <f t="shared" si="15"/>
        <v>115.15665969435723</v>
      </c>
      <c r="H148" s="49">
        <f>VLOOKUP($A148,input!$A:$BH,COLUMN(input!D$2),0)</f>
        <v>38.589542592414048</v>
      </c>
      <c r="I148" s="49">
        <f>VLOOKUP($A148,input!$A:$BH,COLUMN(input!H$2),0)</f>
        <v>76.567117101943182</v>
      </c>
      <c r="J148" s="49">
        <f>VLOOKUP($A148,input!$A:$BH,COLUMN(input!L$2),0)</f>
        <v>54.232403248552757</v>
      </c>
      <c r="K148" s="49">
        <f>I148*'KI Local Authority Dropdown'!$I$6</f>
        <v>70.824583319297446</v>
      </c>
      <c r="L148" s="31">
        <v>0</v>
      </c>
      <c r="M148" s="53">
        <f>VLOOKUP($A148,input!$A:$BH,COLUMN(input!U$2),0)</f>
        <v>32.493336190935217</v>
      </c>
      <c r="N148" s="49">
        <f>VLOOKUP($A148,input!$A:$BH,COLUMN(input!Y$2),0)</f>
        <v>6.0962064014788311</v>
      </c>
      <c r="O148" s="53">
        <f>VLOOKUP($A148,input!$A:$BH,COLUMN(input!AC$2),0)</f>
        <v>0</v>
      </c>
      <c r="P148" s="53">
        <f>VLOOKUP($A148,input!$A:$BH,COLUMN(input!AG$2),0)</f>
        <v>0</v>
      </c>
      <c r="Q148" s="62">
        <f>VLOOKUP($A148,input!$A:$BH,COLUMN(input!AK$2),0)</f>
        <v>0</v>
      </c>
      <c r="R148" s="53">
        <f>VLOOKUP($A148,input!$A:$BH,COLUMN(input!AO$2),0)</f>
        <v>59.994216842782194</v>
      </c>
      <c r="S148" s="49">
        <f>VLOOKUP($A148,input!$A:$BH,COLUMN(input!AS$2),0)</f>
        <v>16.572900259160988</v>
      </c>
      <c r="T148" s="53">
        <f>VLOOKUP($A148,input!$A:$BH,COLUMN(input!AW$2),0)</f>
        <v>0</v>
      </c>
      <c r="U148" s="53">
        <f>VLOOKUP($A148,input!$A:$BH,COLUMN(input!BA$2),0)</f>
        <v>0</v>
      </c>
      <c r="V148" s="62">
        <f>VLOOKUP($A148,input!$A:$BH,COLUMN(input!BE$2),0)</f>
        <v>0</v>
      </c>
      <c r="W148" s="53">
        <f t="shared" si="16"/>
        <v>92.487553033717404</v>
      </c>
      <c r="X148" s="49">
        <f t="shared" si="17"/>
        <v>22.669106660639819</v>
      </c>
      <c r="Y148" s="53">
        <f t="shared" si="18"/>
        <v>0</v>
      </c>
      <c r="Z148" s="53">
        <f t="shared" si="19"/>
        <v>0</v>
      </c>
      <c r="AA148" s="62">
        <f t="shared" si="20"/>
        <v>0</v>
      </c>
    </row>
    <row r="149" spans="1:27" x14ac:dyDescent="0.3">
      <c r="A149" s="27" t="s">
        <v>308</v>
      </c>
      <c r="B149" s="27" t="s">
        <v>962</v>
      </c>
      <c r="C149" s="27" t="s">
        <v>806</v>
      </c>
      <c r="D149" s="27">
        <v>0</v>
      </c>
      <c r="E149" s="27" t="s">
        <v>307</v>
      </c>
      <c r="F149" s="81">
        <f>IF(D149=0,VLOOKUP(C149,'KI Local Authority Dropdown'!$H$21:$I$31,2,0),IF(C149="GLA",0.37,VLOOKUP(A149,input!$A:$B,COLUMN(input!B$2),0)))</f>
        <v>0.4</v>
      </c>
      <c r="G149" s="53">
        <f t="shared" si="15"/>
        <v>3.5145005599731225</v>
      </c>
      <c r="H149" s="49">
        <f>VLOOKUP($A149,input!$A:$BH,COLUMN(input!D$2),0)</f>
        <v>0.60252745179972422</v>
      </c>
      <c r="I149" s="49">
        <f>VLOOKUP($A149,input!$A:$BH,COLUMN(input!H$2),0)</f>
        <v>2.9119731081733984</v>
      </c>
      <c r="J149" s="49">
        <f>VLOOKUP($A149,input!$A:$BH,COLUMN(input!L$2),0)</f>
        <v>-14.597697872663979</v>
      </c>
      <c r="K149" s="49">
        <f>I149*'KI Local Authority Dropdown'!$I$6</f>
        <v>2.6935751250603936</v>
      </c>
      <c r="L149" s="31">
        <v>0.5</v>
      </c>
      <c r="M149" s="53">
        <f>VLOOKUP($A149,input!$A:$BH,COLUMN(input!U$2),0)</f>
        <v>0</v>
      </c>
      <c r="N149" s="49">
        <f>VLOOKUP($A149,input!$A:$BH,COLUMN(input!Y$2),0)</f>
        <v>0.60252745179972422</v>
      </c>
      <c r="O149" s="53">
        <f>VLOOKUP($A149,input!$A:$BH,COLUMN(input!AC$2),0)</f>
        <v>0</v>
      </c>
      <c r="P149" s="53">
        <f>VLOOKUP($A149,input!$A:$BH,COLUMN(input!AG$2),0)</f>
        <v>0</v>
      </c>
      <c r="Q149" s="62">
        <f>VLOOKUP($A149,input!$A:$BH,COLUMN(input!AK$2),0)</f>
        <v>0</v>
      </c>
      <c r="R149" s="53">
        <f>VLOOKUP($A149,input!$A:$BH,COLUMN(input!AO$2),0)</f>
        <v>0</v>
      </c>
      <c r="S149" s="49">
        <f>VLOOKUP($A149,input!$A:$BH,COLUMN(input!AS$2),0)</f>
        <v>2.9119731081733984</v>
      </c>
      <c r="T149" s="53">
        <f>VLOOKUP($A149,input!$A:$BH,COLUMN(input!AW$2),0)</f>
        <v>0</v>
      </c>
      <c r="U149" s="53">
        <f>VLOOKUP($A149,input!$A:$BH,COLUMN(input!BA$2),0)</f>
        <v>0</v>
      </c>
      <c r="V149" s="62">
        <f>VLOOKUP($A149,input!$A:$BH,COLUMN(input!BE$2),0)</f>
        <v>0</v>
      </c>
      <c r="W149" s="53">
        <f t="shared" si="16"/>
        <v>0</v>
      </c>
      <c r="X149" s="49">
        <f t="shared" si="17"/>
        <v>3.5145005599731225</v>
      </c>
      <c r="Y149" s="53">
        <f t="shared" si="18"/>
        <v>0</v>
      </c>
      <c r="Z149" s="53">
        <f t="shared" si="19"/>
        <v>0</v>
      </c>
      <c r="AA149" s="62">
        <f t="shared" si="20"/>
        <v>0</v>
      </c>
    </row>
    <row r="150" spans="1:27" x14ac:dyDescent="0.3">
      <c r="A150" s="27" t="s">
        <v>310</v>
      </c>
      <c r="B150" s="27" t="s">
        <v>963</v>
      </c>
      <c r="C150" s="27" t="s">
        <v>806</v>
      </c>
      <c r="D150" s="27">
        <v>0</v>
      </c>
      <c r="E150" s="27" t="s">
        <v>309</v>
      </c>
      <c r="F150" s="81">
        <f>IF(D150=0,VLOOKUP(C150,'KI Local Authority Dropdown'!$H$21:$I$31,2,0),IF(C150="GLA",0.37,VLOOKUP(A150,input!$A:$B,COLUMN(input!B$2),0)))</f>
        <v>0.4</v>
      </c>
      <c r="G150" s="53">
        <f t="shared" si="15"/>
        <v>3.8944704528488097</v>
      </c>
      <c r="H150" s="49">
        <f>VLOOKUP($A150,input!$A:$BH,COLUMN(input!D$2),0)</f>
        <v>0.39942199867656641</v>
      </c>
      <c r="I150" s="49">
        <f>VLOOKUP($A150,input!$A:$BH,COLUMN(input!H$2),0)</f>
        <v>3.4950484541722431</v>
      </c>
      <c r="J150" s="49">
        <f>VLOOKUP($A150,input!$A:$BH,COLUMN(input!L$2),0)</f>
        <v>-20.426669961681846</v>
      </c>
      <c r="K150" s="49">
        <f>I150*'KI Local Authority Dropdown'!$I$6</f>
        <v>3.2329198201093252</v>
      </c>
      <c r="L150" s="31">
        <v>0.5</v>
      </c>
      <c r="M150" s="53">
        <f>VLOOKUP($A150,input!$A:$BH,COLUMN(input!U$2),0)</f>
        <v>0</v>
      </c>
      <c r="N150" s="49">
        <f>VLOOKUP($A150,input!$A:$BH,COLUMN(input!Y$2),0)</f>
        <v>0.39942199867656641</v>
      </c>
      <c r="O150" s="53">
        <f>VLOOKUP($A150,input!$A:$BH,COLUMN(input!AC$2),0)</f>
        <v>0</v>
      </c>
      <c r="P150" s="53">
        <f>VLOOKUP($A150,input!$A:$BH,COLUMN(input!AG$2),0)</f>
        <v>0</v>
      </c>
      <c r="Q150" s="62">
        <f>VLOOKUP($A150,input!$A:$BH,COLUMN(input!AK$2),0)</f>
        <v>0</v>
      </c>
      <c r="R150" s="53">
        <f>VLOOKUP($A150,input!$A:$BH,COLUMN(input!AO$2),0)</f>
        <v>0</v>
      </c>
      <c r="S150" s="49">
        <f>VLOOKUP($A150,input!$A:$BH,COLUMN(input!AS$2),0)</f>
        <v>3.4950484541722431</v>
      </c>
      <c r="T150" s="53">
        <f>VLOOKUP($A150,input!$A:$BH,COLUMN(input!AW$2),0)</f>
        <v>0</v>
      </c>
      <c r="U150" s="53">
        <f>VLOOKUP($A150,input!$A:$BH,COLUMN(input!BA$2),0)</f>
        <v>0</v>
      </c>
      <c r="V150" s="62">
        <f>VLOOKUP($A150,input!$A:$BH,COLUMN(input!BE$2),0)</f>
        <v>0</v>
      </c>
      <c r="W150" s="53">
        <f t="shared" si="16"/>
        <v>0</v>
      </c>
      <c r="X150" s="49">
        <f t="shared" si="17"/>
        <v>3.8944704528488097</v>
      </c>
      <c r="Y150" s="53">
        <f t="shared" si="18"/>
        <v>0</v>
      </c>
      <c r="Z150" s="53">
        <f t="shared" si="19"/>
        <v>0</v>
      </c>
      <c r="AA150" s="62">
        <f t="shared" si="20"/>
        <v>0</v>
      </c>
    </row>
    <row r="151" spans="1:27" x14ac:dyDescent="0.3">
      <c r="A151" s="27" t="s">
        <v>312</v>
      </c>
      <c r="B151" s="27" t="s">
        <v>964</v>
      </c>
      <c r="C151" s="27" t="s">
        <v>1249</v>
      </c>
      <c r="D151" s="27">
        <v>0</v>
      </c>
      <c r="E151" s="27" t="s">
        <v>311</v>
      </c>
      <c r="F151" s="81">
        <f>IF(D151=0,VLOOKUP(C151,'KI Local Authority Dropdown'!$H$21:$I$31,2,0),IF(C151="GLA",0.37,VLOOKUP(A151,input!$A:$B,COLUMN(input!B$2),0)))</f>
        <v>0.3</v>
      </c>
      <c r="G151" s="53">
        <f t="shared" si="15"/>
        <v>50.070859786293113</v>
      </c>
      <c r="H151" s="49">
        <f>VLOOKUP($A151,input!$A:$BH,COLUMN(input!D$2),0)</f>
        <v>13.01917786713817</v>
      </c>
      <c r="I151" s="49">
        <f>VLOOKUP($A151,input!$A:$BH,COLUMN(input!H$2),0)</f>
        <v>37.051681919154944</v>
      </c>
      <c r="J151" s="49">
        <f>VLOOKUP($A151,input!$A:$BH,COLUMN(input!L$2),0)</f>
        <v>21.049306607623386</v>
      </c>
      <c r="K151" s="49">
        <f>I151*'KI Local Authority Dropdown'!$I$6</f>
        <v>34.272805775218323</v>
      </c>
      <c r="L151" s="31">
        <v>0</v>
      </c>
      <c r="M151" s="53">
        <f>VLOOKUP($A151,input!$A:$BH,COLUMN(input!U$2),0)</f>
        <v>11.758633021001472</v>
      </c>
      <c r="N151" s="49">
        <f>VLOOKUP($A151,input!$A:$BH,COLUMN(input!Y$2),0)</f>
        <v>1.2605448461366966</v>
      </c>
      <c r="O151" s="53">
        <f>VLOOKUP($A151,input!$A:$BH,COLUMN(input!AC$2),0)</f>
        <v>0</v>
      </c>
      <c r="P151" s="53">
        <f>VLOOKUP($A151,input!$A:$BH,COLUMN(input!AG$2),0)</f>
        <v>0</v>
      </c>
      <c r="Q151" s="62">
        <f>VLOOKUP($A151,input!$A:$BH,COLUMN(input!AK$2),0)</f>
        <v>0</v>
      </c>
      <c r="R151" s="53">
        <f>VLOOKUP($A151,input!$A:$BH,COLUMN(input!AO$2),0)</f>
        <v>28.312150740323961</v>
      </c>
      <c r="S151" s="49">
        <f>VLOOKUP($A151,input!$A:$BH,COLUMN(input!AS$2),0)</f>
        <v>8.7395311788309797</v>
      </c>
      <c r="T151" s="53">
        <f>VLOOKUP($A151,input!$A:$BH,COLUMN(input!AW$2),0)</f>
        <v>0</v>
      </c>
      <c r="U151" s="53">
        <f>VLOOKUP($A151,input!$A:$BH,COLUMN(input!BA$2),0)</f>
        <v>0</v>
      </c>
      <c r="V151" s="62">
        <f>VLOOKUP($A151,input!$A:$BH,COLUMN(input!BE$2),0)</f>
        <v>0</v>
      </c>
      <c r="W151" s="53">
        <f t="shared" si="16"/>
        <v>40.07078376132543</v>
      </c>
      <c r="X151" s="49">
        <f t="shared" si="17"/>
        <v>10.000076024967676</v>
      </c>
      <c r="Y151" s="53">
        <f t="shared" si="18"/>
        <v>0</v>
      </c>
      <c r="Z151" s="53">
        <f t="shared" si="19"/>
        <v>0</v>
      </c>
      <c r="AA151" s="62">
        <f t="shared" si="20"/>
        <v>0</v>
      </c>
    </row>
    <row r="152" spans="1:27" x14ac:dyDescent="0.3">
      <c r="A152" s="27" t="s">
        <v>314</v>
      </c>
      <c r="B152" s="27" t="s">
        <v>965</v>
      </c>
      <c r="C152" s="27" t="s">
        <v>806</v>
      </c>
      <c r="D152" s="27">
        <v>0</v>
      </c>
      <c r="E152" s="27" t="s">
        <v>313</v>
      </c>
      <c r="F152" s="81">
        <f>IF(D152=0,VLOOKUP(C152,'KI Local Authority Dropdown'!$H$21:$I$31,2,0),IF(C152="GLA",0.37,VLOOKUP(A152,input!$A:$B,COLUMN(input!B$2),0)))</f>
        <v>0.4</v>
      </c>
      <c r="G152" s="53">
        <f t="shared" si="15"/>
        <v>1.3727991746557764</v>
      </c>
      <c r="H152" s="49">
        <f>VLOOKUP($A152,input!$A:$BH,COLUMN(input!D$2),0)</f>
        <v>8.2144799345679587E-2</v>
      </c>
      <c r="I152" s="49">
        <f>VLOOKUP($A152,input!$A:$BH,COLUMN(input!H$2),0)</f>
        <v>1.2906543753100967</v>
      </c>
      <c r="J152" s="49">
        <f>VLOOKUP($A152,input!$A:$BH,COLUMN(input!L$2),0)</f>
        <v>-10.839179470149785</v>
      </c>
      <c r="K152" s="49">
        <f>I152*'KI Local Authority Dropdown'!$I$6</f>
        <v>1.1938552971618395</v>
      </c>
      <c r="L152" s="31">
        <v>0.5</v>
      </c>
      <c r="M152" s="53">
        <f>VLOOKUP($A152,input!$A:$BH,COLUMN(input!U$2),0)</f>
        <v>0</v>
      </c>
      <c r="N152" s="49">
        <f>VLOOKUP($A152,input!$A:$BH,COLUMN(input!Y$2),0)</f>
        <v>8.2144799345679587E-2</v>
      </c>
      <c r="O152" s="53">
        <f>VLOOKUP($A152,input!$A:$BH,COLUMN(input!AC$2),0)</f>
        <v>0</v>
      </c>
      <c r="P152" s="53">
        <f>VLOOKUP($A152,input!$A:$BH,COLUMN(input!AG$2),0)</f>
        <v>0</v>
      </c>
      <c r="Q152" s="62">
        <f>VLOOKUP($A152,input!$A:$BH,COLUMN(input!AK$2),0)</f>
        <v>0</v>
      </c>
      <c r="R152" s="53">
        <f>VLOOKUP($A152,input!$A:$BH,COLUMN(input!AO$2),0)</f>
        <v>0</v>
      </c>
      <c r="S152" s="49">
        <f>VLOOKUP($A152,input!$A:$BH,COLUMN(input!AS$2),0)</f>
        <v>1.2906543753100967</v>
      </c>
      <c r="T152" s="53">
        <f>VLOOKUP($A152,input!$A:$BH,COLUMN(input!AW$2),0)</f>
        <v>0</v>
      </c>
      <c r="U152" s="53">
        <f>VLOOKUP($A152,input!$A:$BH,COLUMN(input!BA$2),0)</f>
        <v>0</v>
      </c>
      <c r="V152" s="62">
        <f>VLOOKUP($A152,input!$A:$BH,COLUMN(input!BE$2),0)</f>
        <v>0</v>
      </c>
      <c r="W152" s="53">
        <f t="shared" si="16"/>
        <v>0</v>
      </c>
      <c r="X152" s="49">
        <f t="shared" si="17"/>
        <v>1.3727991746557764</v>
      </c>
      <c r="Y152" s="53">
        <f t="shared" si="18"/>
        <v>0</v>
      </c>
      <c r="Z152" s="53">
        <f t="shared" si="19"/>
        <v>0</v>
      </c>
      <c r="AA152" s="62">
        <f t="shared" si="20"/>
        <v>0</v>
      </c>
    </row>
    <row r="153" spans="1:27" x14ac:dyDescent="0.3">
      <c r="A153" s="27" t="s">
        <v>316</v>
      </c>
      <c r="B153" s="27" t="s">
        <v>966</v>
      </c>
      <c r="C153" s="27" t="s">
        <v>1250</v>
      </c>
      <c r="D153" s="27">
        <v>0</v>
      </c>
      <c r="E153" s="27" t="s">
        <v>315</v>
      </c>
      <c r="F153" s="81">
        <f>IF(D153=0,VLOOKUP(C153,'KI Local Authority Dropdown'!$H$21:$I$31,2,0),IF(C153="GLA",0.37,VLOOKUP(A153,input!$A:$B,COLUMN(input!B$2),0)))</f>
        <v>0.49</v>
      </c>
      <c r="G153" s="53">
        <f t="shared" si="15"/>
        <v>40.39231043429826</v>
      </c>
      <c r="H153" s="49">
        <f>VLOOKUP($A153,input!$A:$BH,COLUMN(input!D$2),0)</f>
        <v>13.785538771438814</v>
      </c>
      <c r="I153" s="49">
        <f>VLOOKUP($A153,input!$A:$BH,COLUMN(input!H$2),0)</f>
        <v>26.606771662859444</v>
      </c>
      <c r="J153" s="49">
        <f>VLOOKUP($A153,input!$A:$BH,COLUMN(input!L$2),0)</f>
        <v>7.7510964709053107</v>
      </c>
      <c r="K153" s="49">
        <f>I153*'KI Local Authority Dropdown'!$I$6</f>
        <v>24.611263788144988</v>
      </c>
      <c r="L153" s="31">
        <v>0</v>
      </c>
      <c r="M153" s="53">
        <f>VLOOKUP($A153,input!$A:$BH,COLUMN(input!U$2),0)</f>
        <v>12.297587077429279</v>
      </c>
      <c r="N153" s="49">
        <f>VLOOKUP($A153,input!$A:$BH,COLUMN(input!Y$2),0)</f>
        <v>1.487951694009535</v>
      </c>
      <c r="O153" s="53">
        <f>VLOOKUP($A153,input!$A:$BH,COLUMN(input!AC$2),0)</f>
        <v>0</v>
      </c>
      <c r="P153" s="53">
        <f>VLOOKUP($A153,input!$A:$BH,COLUMN(input!AG$2),0)</f>
        <v>0</v>
      </c>
      <c r="Q153" s="62">
        <f>VLOOKUP($A153,input!$A:$BH,COLUMN(input!AK$2),0)</f>
        <v>0</v>
      </c>
      <c r="R153" s="53">
        <f>VLOOKUP($A153,input!$A:$BH,COLUMN(input!AO$2),0)</f>
        <v>22.402500741872903</v>
      </c>
      <c r="S153" s="49">
        <f>VLOOKUP($A153,input!$A:$BH,COLUMN(input!AS$2),0)</f>
        <v>4.2042709209865397</v>
      </c>
      <c r="T153" s="53">
        <f>VLOOKUP($A153,input!$A:$BH,COLUMN(input!AW$2),0)</f>
        <v>0</v>
      </c>
      <c r="U153" s="53">
        <f>VLOOKUP($A153,input!$A:$BH,COLUMN(input!BA$2),0)</f>
        <v>0</v>
      </c>
      <c r="V153" s="62">
        <f>VLOOKUP($A153,input!$A:$BH,COLUMN(input!BE$2),0)</f>
        <v>0</v>
      </c>
      <c r="W153" s="53">
        <f t="shared" si="16"/>
        <v>34.700087819302183</v>
      </c>
      <c r="X153" s="49">
        <f t="shared" si="17"/>
        <v>5.6922226149960746</v>
      </c>
      <c r="Y153" s="53">
        <f t="shared" si="18"/>
        <v>0</v>
      </c>
      <c r="Z153" s="53">
        <f t="shared" si="19"/>
        <v>0</v>
      </c>
      <c r="AA153" s="62">
        <f t="shared" si="20"/>
        <v>0</v>
      </c>
    </row>
    <row r="154" spans="1:27" x14ac:dyDescent="0.3">
      <c r="A154" s="27" t="s">
        <v>318</v>
      </c>
      <c r="B154" s="27" t="s">
        <v>967</v>
      </c>
      <c r="C154" s="27" t="s">
        <v>806</v>
      </c>
      <c r="D154" s="27">
        <v>0</v>
      </c>
      <c r="E154" s="27" t="s">
        <v>317</v>
      </c>
      <c r="F154" s="81">
        <f>IF(D154=0,VLOOKUP(C154,'KI Local Authority Dropdown'!$H$21:$I$31,2,0),IF(C154="GLA",0.37,VLOOKUP(A154,input!$A:$B,COLUMN(input!B$2),0)))</f>
        <v>0.4</v>
      </c>
      <c r="G154" s="53">
        <f t="shared" si="15"/>
        <v>5.6049058759893393</v>
      </c>
      <c r="H154" s="49">
        <f>VLOOKUP($A154,input!$A:$BH,COLUMN(input!D$2),0)</f>
        <v>2.0379817132834681</v>
      </c>
      <c r="I154" s="49">
        <f>VLOOKUP($A154,input!$A:$BH,COLUMN(input!H$2),0)</f>
        <v>3.5669241627058712</v>
      </c>
      <c r="J154" s="49">
        <f>VLOOKUP($A154,input!$A:$BH,COLUMN(input!L$2),0)</f>
        <v>-5.2432913706474364</v>
      </c>
      <c r="K154" s="49">
        <f>I154*'KI Local Authority Dropdown'!$I$6</f>
        <v>3.2994048505029312</v>
      </c>
      <c r="L154" s="31">
        <v>0.5</v>
      </c>
      <c r="M154" s="53">
        <f>VLOOKUP($A154,input!$A:$BH,COLUMN(input!U$2),0)</f>
        <v>0</v>
      </c>
      <c r="N154" s="49">
        <f>VLOOKUP($A154,input!$A:$BH,COLUMN(input!Y$2),0)</f>
        <v>2.0379817132834681</v>
      </c>
      <c r="O154" s="53">
        <f>VLOOKUP($A154,input!$A:$BH,COLUMN(input!AC$2),0)</f>
        <v>0</v>
      </c>
      <c r="P154" s="53">
        <f>VLOOKUP($A154,input!$A:$BH,COLUMN(input!AG$2),0)</f>
        <v>0</v>
      </c>
      <c r="Q154" s="62">
        <f>VLOOKUP($A154,input!$A:$BH,COLUMN(input!AK$2),0)</f>
        <v>0</v>
      </c>
      <c r="R154" s="53">
        <f>VLOOKUP($A154,input!$A:$BH,COLUMN(input!AO$2),0)</f>
        <v>0</v>
      </c>
      <c r="S154" s="49">
        <f>VLOOKUP($A154,input!$A:$BH,COLUMN(input!AS$2),0)</f>
        <v>3.5669241627058712</v>
      </c>
      <c r="T154" s="53">
        <f>VLOOKUP($A154,input!$A:$BH,COLUMN(input!AW$2),0)</f>
        <v>0</v>
      </c>
      <c r="U154" s="53">
        <f>VLOOKUP($A154,input!$A:$BH,COLUMN(input!BA$2),0)</f>
        <v>0</v>
      </c>
      <c r="V154" s="62">
        <f>VLOOKUP($A154,input!$A:$BH,COLUMN(input!BE$2),0)</f>
        <v>0</v>
      </c>
      <c r="W154" s="53">
        <f t="shared" si="16"/>
        <v>0</v>
      </c>
      <c r="X154" s="49">
        <f t="shared" si="17"/>
        <v>5.6049058759893393</v>
      </c>
      <c r="Y154" s="53">
        <f t="shared" si="18"/>
        <v>0</v>
      </c>
      <c r="Z154" s="53">
        <f t="shared" si="19"/>
        <v>0</v>
      </c>
      <c r="AA154" s="62">
        <f t="shared" si="20"/>
        <v>0</v>
      </c>
    </row>
    <row r="155" spans="1:27" x14ac:dyDescent="0.3">
      <c r="A155" s="27" t="s">
        <v>320</v>
      </c>
      <c r="B155" s="27" t="s">
        <v>968</v>
      </c>
      <c r="C155" s="27" t="s">
        <v>806</v>
      </c>
      <c r="D155" s="27">
        <v>0</v>
      </c>
      <c r="E155" s="27" t="s">
        <v>319</v>
      </c>
      <c r="F155" s="81">
        <f>IF(D155=0,VLOOKUP(C155,'KI Local Authority Dropdown'!$H$21:$I$31,2,0),IF(C155="GLA",0.37,VLOOKUP(A155,input!$A:$B,COLUMN(input!B$2),0)))</f>
        <v>0.4</v>
      </c>
      <c r="G155" s="53">
        <f t="shared" si="15"/>
        <v>3.8975060454631185</v>
      </c>
      <c r="H155" s="49">
        <f>VLOOKUP($A155,input!$A:$BH,COLUMN(input!D$2),0)</f>
        <v>0.77108002791776786</v>
      </c>
      <c r="I155" s="49">
        <f>VLOOKUP($A155,input!$A:$BH,COLUMN(input!H$2),0)</f>
        <v>3.1264260175453504</v>
      </c>
      <c r="J155" s="49">
        <f>VLOOKUP($A155,input!$A:$BH,COLUMN(input!L$2),0)</f>
        <v>-9.1674020964117311</v>
      </c>
      <c r="K155" s="49">
        <f>I155*'KI Local Authority Dropdown'!$I$6</f>
        <v>2.8919440662294491</v>
      </c>
      <c r="L155" s="31">
        <v>0.5</v>
      </c>
      <c r="M155" s="53">
        <f>VLOOKUP($A155,input!$A:$BH,COLUMN(input!U$2),0)</f>
        <v>0</v>
      </c>
      <c r="N155" s="49">
        <f>VLOOKUP($A155,input!$A:$BH,COLUMN(input!Y$2),0)</f>
        <v>0.77108002791776786</v>
      </c>
      <c r="O155" s="53">
        <f>VLOOKUP($A155,input!$A:$BH,COLUMN(input!AC$2),0)</f>
        <v>0</v>
      </c>
      <c r="P155" s="53">
        <f>VLOOKUP($A155,input!$A:$BH,COLUMN(input!AG$2),0)</f>
        <v>0</v>
      </c>
      <c r="Q155" s="62">
        <f>VLOOKUP($A155,input!$A:$BH,COLUMN(input!AK$2),0)</f>
        <v>0</v>
      </c>
      <c r="R155" s="53">
        <f>VLOOKUP($A155,input!$A:$BH,COLUMN(input!AO$2),0)</f>
        <v>0</v>
      </c>
      <c r="S155" s="49">
        <f>VLOOKUP($A155,input!$A:$BH,COLUMN(input!AS$2),0)</f>
        <v>3.1264260175453504</v>
      </c>
      <c r="T155" s="53">
        <f>VLOOKUP($A155,input!$A:$BH,COLUMN(input!AW$2),0)</f>
        <v>0</v>
      </c>
      <c r="U155" s="53">
        <f>VLOOKUP($A155,input!$A:$BH,COLUMN(input!BA$2),0)</f>
        <v>0</v>
      </c>
      <c r="V155" s="62">
        <f>VLOOKUP($A155,input!$A:$BH,COLUMN(input!BE$2),0)</f>
        <v>0</v>
      </c>
      <c r="W155" s="53">
        <f t="shared" si="16"/>
        <v>0</v>
      </c>
      <c r="X155" s="49">
        <f t="shared" si="17"/>
        <v>3.8975060454631185</v>
      </c>
      <c r="Y155" s="53">
        <f t="shared" si="18"/>
        <v>0</v>
      </c>
      <c r="Z155" s="53">
        <f t="shared" si="19"/>
        <v>0</v>
      </c>
      <c r="AA155" s="62">
        <f t="shared" si="20"/>
        <v>0</v>
      </c>
    </row>
    <row r="156" spans="1:27" x14ac:dyDescent="0.3">
      <c r="A156" s="27" t="s">
        <v>322</v>
      </c>
      <c r="B156" s="27" t="s">
        <v>969</v>
      </c>
      <c r="C156" s="27" t="s">
        <v>1249</v>
      </c>
      <c r="D156" s="27">
        <v>0</v>
      </c>
      <c r="E156" s="27" t="s">
        <v>321</v>
      </c>
      <c r="F156" s="81">
        <f>IF(D156=0,VLOOKUP(C156,'KI Local Authority Dropdown'!$H$21:$I$31,2,0),IF(C156="GLA",0.37,VLOOKUP(A156,input!$A:$B,COLUMN(input!B$2),0)))</f>
        <v>0.3</v>
      </c>
      <c r="G156" s="53">
        <f t="shared" si="15"/>
        <v>44.555836615312373</v>
      </c>
      <c r="H156" s="49">
        <f>VLOOKUP($A156,input!$A:$BH,COLUMN(input!D$2),0)</f>
        <v>12.283528307412508</v>
      </c>
      <c r="I156" s="49">
        <f>VLOOKUP($A156,input!$A:$BH,COLUMN(input!H$2),0)</f>
        <v>32.272308307899863</v>
      </c>
      <c r="J156" s="49">
        <f>VLOOKUP($A156,input!$A:$BH,COLUMN(input!L$2),0)</f>
        <v>9.2318357646270837</v>
      </c>
      <c r="K156" s="49">
        <f>I156*'KI Local Authority Dropdown'!$I$6</f>
        <v>29.851885184807376</v>
      </c>
      <c r="L156" s="31">
        <v>0</v>
      </c>
      <c r="M156" s="53">
        <f>VLOOKUP($A156,input!$A:$BH,COLUMN(input!U$2),0)</f>
        <v>11.622009066689104</v>
      </c>
      <c r="N156" s="49">
        <f>VLOOKUP($A156,input!$A:$BH,COLUMN(input!Y$2),0)</f>
        <v>0.66151924072340507</v>
      </c>
      <c r="O156" s="53">
        <f>VLOOKUP($A156,input!$A:$BH,COLUMN(input!AC$2),0)</f>
        <v>0</v>
      </c>
      <c r="P156" s="53">
        <f>VLOOKUP($A156,input!$A:$BH,COLUMN(input!AG$2),0)</f>
        <v>0</v>
      </c>
      <c r="Q156" s="62">
        <f>VLOOKUP($A156,input!$A:$BH,COLUMN(input!AK$2),0)</f>
        <v>0</v>
      </c>
      <c r="R156" s="53">
        <f>VLOOKUP($A156,input!$A:$BH,COLUMN(input!AO$2),0)</f>
        <v>26.156400850029716</v>
      </c>
      <c r="S156" s="49">
        <f>VLOOKUP($A156,input!$A:$BH,COLUMN(input!AS$2),0)</f>
        <v>6.115907457870148</v>
      </c>
      <c r="T156" s="53">
        <f>VLOOKUP($A156,input!$A:$BH,COLUMN(input!AW$2),0)</f>
        <v>0</v>
      </c>
      <c r="U156" s="53">
        <f>VLOOKUP($A156,input!$A:$BH,COLUMN(input!BA$2),0)</f>
        <v>0</v>
      </c>
      <c r="V156" s="62">
        <f>VLOOKUP($A156,input!$A:$BH,COLUMN(input!BE$2),0)</f>
        <v>0</v>
      </c>
      <c r="W156" s="53">
        <f t="shared" si="16"/>
        <v>37.778409916718822</v>
      </c>
      <c r="X156" s="49">
        <f t="shared" si="17"/>
        <v>6.777426698593553</v>
      </c>
      <c r="Y156" s="53">
        <f t="shared" si="18"/>
        <v>0</v>
      </c>
      <c r="Z156" s="53">
        <f t="shared" si="19"/>
        <v>0</v>
      </c>
      <c r="AA156" s="62">
        <f t="shared" si="20"/>
        <v>0</v>
      </c>
    </row>
    <row r="157" spans="1:27" x14ac:dyDescent="0.3">
      <c r="A157" s="27" t="s">
        <v>324</v>
      </c>
      <c r="B157" s="27" t="s">
        <v>970</v>
      </c>
      <c r="C157" s="27" t="s">
        <v>1248</v>
      </c>
      <c r="D157" s="27">
        <v>0</v>
      </c>
      <c r="E157" s="27" t="s">
        <v>971</v>
      </c>
      <c r="F157" s="81">
        <f>IF(D157=0,VLOOKUP(C157,'KI Local Authority Dropdown'!$H$21:$I$31,2,0),IF(C157="GLA",0.37,VLOOKUP(A157,input!$A:$B,COLUMN(input!B$2),0)))</f>
        <v>0.01</v>
      </c>
      <c r="G157" s="53">
        <f t="shared" si="15"/>
        <v>8.4245643593352142</v>
      </c>
      <c r="H157" s="49">
        <f>VLOOKUP($A157,input!$A:$BH,COLUMN(input!D$2),0)</f>
        <v>3.1130079445197172</v>
      </c>
      <c r="I157" s="49">
        <f>VLOOKUP($A157,input!$A:$BH,COLUMN(input!H$2),0)</f>
        <v>5.311556414815497</v>
      </c>
      <c r="J157" s="49">
        <f>VLOOKUP($A157,input!$A:$BH,COLUMN(input!L$2),0)</f>
        <v>3.1529267277952777</v>
      </c>
      <c r="K157" s="49">
        <f>I157*'KI Local Authority Dropdown'!$I$6</f>
        <v>4.913189683704335</v>
      </c>
      <c r="L157" s="31">
        <v>0</v>
      </c>
      <c r="M157" s="53">
        <f>VLOOKUP($A157,input!$A:$BH,COLUMN(input!U$2),0)</f>
        <v>0</v>
      </c>
      <c r="N157" s="49">
        <f>VLOOKUP($A157,input!$A:$BH,COLUMN(input!Y$2),0)</f>
        <v>0</v>
      </c>
      <c r="O157" s="53">
        <f>VLOOKUP($A157,input!$A:$BH,COLUMN(input!AC$2),0)</f>
        <v>3.1130079445197172</v>
      </c>
      <c r="P157" s="53">
        <f>VLOOKUP($A157,input!$A:$BH,COLUMN(input!AG$2),0)</f>
        <v>0</v>
      </c>
      <c r="Q157" s="62">
        <f>VLOOKUP($A157,input!$A:$BH,COLUMN(input!AK$2),0)</f>
        <v>0</v>
      </c>
      <c r="R157" s="53">
        <f>VLOOKUP($A157,input!$A:$BH,COLUMN(input!AO$2),0)</f>
        <v>0</v>
      </c>
      <c r="S157" s="49">
        <f>VLOOKUP($A157,input!$A:$BH,COLUMN(input!AS$2),0)</f>
        <v>0</v>
      </c>
      <c r="T157" s="53">
        <f>VLOOKUP($A157,input!$A:$BH,COLUMN(input!AW$2),0)</f>
        <v>5.311556414815497</v>
      </c>
      <c r="U157" s="53">
        <f>VLOOKUP($A157,input!$A:$BH,COLUMN(input!BA$2),0)</f>
        <v>0</v>
      </c>
      <c r="V157" s="62">
        <f>VLOOKUP($A157,input!$A:$BH,COLUMN(input!BE$2),0)</f>
        <v>0</v>
      </c>
      <c r="W157" s="53">
        <f t="shared" si="16"/>
        <v>0</v>
      </c>
      <c r="X157" s="49">
        <f t="shared" si="17"/>
        <v>0</v>
      </c>
      <c r="Y157" s="53">
        <f t="shared" si="18"/>
        <v>8.4245643593352142</v>
      </c>
      <c r="Z157" s="53">
        <f t="shared" si="19"/>
        <v>0</v>
      </c>
      <c r="AA157" s="62">
        <f t="shared" si="20"/>
        <v>0</v>
      </c>
    </row>
    <row r="158" spans="1:27" x14ac:dyDescent="0.3">
      <c r="A158" s="27" t="s">
        <v>326</v>
      </c>
      <c r="B158" s="27" t="s">
        <v>972</v>
      </c>
      <c r="C158" s="27" t="s">
        <v>1250</v>
      </c>
      <c r="D158" s="27">
        <v>0</v>
      </c>
      <c r="E158" s="27" t="s">
        <v>325</v>
      </c>
      <c r="F158" s="81">
        <f>IF(D158=0,VLOOKUP(C158,'KI Local Authority Dropdown'!$H$21:$I$31,2,0),IF(C158="GLA",0.37,VLOOKUP(A158,input!$A:$B,COLUMN(input!B$2),0)))</f>
        <v>0.49</v>
      </c>
      <c r="G158" s="53">
        <f t="shared" si="15"/>
        <v>40.574723518722983</v>
      </c>
      <c r="H158" s="49">
        <f>VLOOKUP($A158,input!$A:$BH,COLUMN(input!D$2),0)</f>
        <v>10.092475876885176</v>
      </c>
      <c r="I158" s="49">
        <f>VLOOKUP($A158,input!$A:$BH,COLUMN(input!H$2),0)</f>
        <v>30.482247641837805</v>
      </c>
      <c r="J158" s="49">
        <f>VLOOKUP($A158,input!$A:$BH,COLUMN(input!L$2),0)</f>
        <v>9.0110514062849045</v>
      </c>
      <c r="K158" s="49">
        <f>I158*'KI Local Authority Dropdown'!$I$6</f>
        <v>28.196079068699973</v>
      </c>
      <c r="L158" s="31">
        <v>0</v>
      </c>
      <c r="M158" s="53">
        <f>VLOOKUP($A158,input!$A:$BH,COLUMN(input!U$2),0)</f>
        <v>9.5422838869090381</v>
      </c>
      <c r="N158" s="49">
        <f>VLOOKUP($A158,input!$A:$BH,COLUMN(input!Y$2),0)</f>
        <v>0.55019198997613783</v>
      </c>
      <c r="O158" s="53">
        <f>VLOOKUP($A158,input!$A:$BH,COLUMN(input!AC$2),0)</f>
        <v>0</v>
      </c>
      <c r="P158" s="53">
        <f>VLOOKUP($A158,input!$A:$BH,COLUMN(input!AG$2),0)</f>
        <v>0</v>
      </c>
      <c r="Q158" s="62">
        <f>VLOOKUP($A158,input!$A:$BH,COLUMN(input!AK$2),0)</f>
        <v>0</v>
      </c>
      <c r="R158" s="53">
        <f>VLOOKUP($A158,input!$A:$BH,COLUMN(input!AO$2),0)</f>
        <v>24.991368935623651</v>
      </c>
      <c r="S158" s="49">
        <f>VLOOKUP($A158,input!$A:$BH,COLUMN(input!AS$2),0)</f>
        <v>5.4908787062141551</v>
      </c>
      <c r="T158" s="53">
        <f>VLOOKUP($A158,input!$A:$BH,COLUMN(input!AW$2),0)</f>
        <v>0</v>
      </c>
      <c r="U158" s="53">
        <f>VLOOKUP($A158,input!$A:$BH,COLUMN(input!BA$2),0)</f>
        <v>0</v>
      </c>
      <c r="V158" s="62">
        <f>VLOOKUP($A158,input!$A:$BH,COLUMN(input!BE$2),0)</f>
        <v>0</v>
      </c>
      <c r="W158" s="53">
        <f t="shared" si="16"/>
        <v>34.533652822532687</v>
      </c>
      <c r="X158" s="49">
        <f t="shared" si="17"/>
        <v>6.0410706961902925</v>
      </c>
      <c r="Y158" s="53">
        <f t="shared" si="18"/>
        <v>0</v>
      </c>
      <c r="Z158" s="53">
        <f t="shared" si="19"/>
        <v>0</v>
      </c>
      <c r="AA158" s="62">
        <f t="shared" si="20"/>
        <v>0</v>
      </c>
    </row>
    <row r="159" spans="1:27" x14ac:dyDescent="0.3">
      <c r="A159" s="27" t="s">
        <v>328</v>
      </c>
      <c r="B159" s="27" t="s">
        <v>973</v>
      </c>
      <c r="C159" s="27" t="s">
        <v>1254</v>
      </c>
      <c r="D159" s="27">
        <v>0</v>
      </c>
      <c r="E159" s="27" t="s">
        <v>327</v>
      </c>
      <c r="F159" s="81">
        <f>IF(D159=0,VLOOKUP(C159,'KI Local Authority Dropdown'!$H$21:$I$31,2,0),IF(C159="GLA",0.37,VLOOKUP(A159,input!$A:$B,COLUMN(input!B$2),0)))</f>
        <v>0.1</v>
      </c>
      <c r="G159" s="53">
        <f t="shared" si="15"/>
        <v>160.39283733543871</v>
      </c>
      <c r="H159" s="49">
        <f>VLOOKUP($A159,input!$A:$BH,COLUMN(input!D$2),0)</f>
        <v>44.534809011114547</v>
      </c>
      <c r="I159" s="49">
        <f>VLOOKUP($A159,input!$A:$BH,COLUMN(input!H$2),0)</f>
        <v>115.85802832432417</v>
      </c>
      <c r="J159" s="49">
        <f>VLOOKUP($A159,input!$A:$BH,COLUMN(input!L$2),0)</f>
        <v>69.530602902035326</v>
      </c>
      <c r="K159" s="49">
        <f>I159*'KI Local Authority Dropdown'!$I$6</f>
        <v>107.16867619999987</v>
      </c>
      <c r="L159" s="31">
        <v>0</v>
      </c>
      <c r="M159" s="53">
        <f>VLOOKUP($A159,input!$A:$BH,COLUMN(input!U$2),0)</f>
        <v>39.62361981194794</v>
      </c>
      <c r="N159" s="49">
        <f>VLOOKUP($A159,input!$A:$BH,COLUMN(input!Y$2),0)</f>
        <v>0</v>
      </c>
      <c r="O159" s="53">
        <f>VLOOKUP($A159,input!$A:$BH,COLUMN(input!AC$2),0)</f>
        <v>4.9111891991666035</v>
      </c>
      <c r="P159" s="53">
        <f>VLOOKUP($A159,input!$A:$BH,COLUMN(input!AG$2),0)</f>
        <v>0</v>
      </c>
      <c r="Q159" s="62">
        <f>VLOOKUP($A159,input!$A:$BH,COLUMN(input!AK$2),0)</f>
        <v>0</v>
      </c>
      <c r="R159" s="53">
        <f>VLOOKUP($A159,input!$A:$BH,COLUMN(input!AO$2),0)</f>
        <v>106.87049834755888</v>
      </c>
      <c r="S159" s="49">
        <f>VLOOKUP($A159,input!$A:$BH,COLUMN(input!AS$2),0)</f>
        <v>0</v>
      </c>
      <c r="T159" s="53">
        <f>VLOOKUP($A159,input!$A:$BH,COLUMN(input!AW$2),0)</f>
        <v>8.9875299767652699</v>
      </c>
      <c r="U159" s="53">
        <f>VLOOKUP($A159,input!$A:$BH,COLUMN(input!BA$2),0)</f>
        <v>0</v>
      </c>
      <c r="V159" s="62">
        <f>VLOOKUP($A159,input!$A:$BH,COLUMN(input!BE$2),0)</f>
        <v>0</v>
      </c>
      <c r="W159" s="53">
        <f t="shared" si="16"/>
        <v>146.49411815950683</v>
      </c>
      <c r="X159" s="49">
        <f t="shared" si="17"/>
        <v>0</v>
      </c>
      <c r="Y159" s="53">
        <f t="shared" si="18"/>
        <v>13.898719175931873</v>
      </c>
      <c r="Z159" s="53">
        <f t="shared" si="19"/>
        <v>0</v>
      </c>
      <c r="AA159" s="62">
        <f t="shared" si="20"/>
        <v>0</v>
      </c>
    </row>
    <row r="160" spans="1:27" x14ac:dyDescent="0.3">
      <c r="A160" s="27" t="s">
        <v>330</v>
      </c>
      <c r="B160" s="27" t="s">
        <v>974</v>
      </c>
      <c r="C160" s="27" t="s">
        <v>806</v>
      </c>
      <c r="D160" s="27">
        <v>0</v>
      </c>
      <c r="E160" s="27" t="s">
        <v>329</v>
      </c>
      <c r="F160" s="81">
        <f>IF(D160=0,VLOOKUP(C160,'KI Local Authority Dropdown'!$H$21:$I$31,2,0),IF(C160="GLA",0.37,VLOOKUP(A160,input!$A:$B,COLUMN(input!B$2),0)))</f>
        <v>0.4</v>
      </c>
      <c r="G160" s="53">
        <f t="shared" si="15"/>
        <v>3.1558259136485241</v>
      </c>
      <c r="H160" s="49">
        <f>VLOOKUP($A160,input!$A:$BH,COLUMN(input!D$2),0)</f>
        <v>0.61311949393784815</v>
      </c>
      <c r="I160" s="49">
        <f>VLOOKUP($A160,input!$A:$BH,COLUMN(input!H$2),0)</f>
        <v>2.5427064197106759</v>
      </c>
      <c r="J160" s="49">
        <f>VLOOKUP($A160,input!$A:$BH,COLUMN(input!L$2),0)</f>
        <v>-14.599857993724822</v>
      </c>
      <c r="K160" s="49">
        <f>I160*'KI Local Authority Dropdown'!$I$6</f>
        <v>2.3520034382323751</v>
      </c>
      <c r="L160" s="31">
        <v>0.5</v>
      </c>
      <c r="M160" s="53">
        <f>VLOOKUP($A160,input!$A:$BH,COLUMN(input!U$2),0)</f>
        <v>0</v>
      </c>
      <c r="N160" s="49">
        <f>VLOOKUP($A160,input!$A:$BH,COLUMN(input!Y$2),0)</f>
        <v>0.61311949393784815</v>
      </c>
      <c r="O160" s="53">
        <f>VLOOKUP($A160,input!$A:$BH,COLUMN(input!AC$2),0)</f>
        <v>0</v>
      </c>
      <c r="P160" s="53">
        <f>VLOOKUP($A160,input!$A:$BH,COLUMN(input!AG$2),0)</f>
        <v>0</v>
      </c>
      <c r="Q160" s="62">
        <f>VLOOKUP($A160,input!$A:$BH,COLUMN(input!AK$2),0)</f>
        <v>0</v>
      </c>
      <c r="R160" s="53">
        <f>VLOOKUP($A160,input!$A:$BH,COLUMN(input!AO$2),0)</f>
        <v>0</v>
      </c>
      <c r="S160" s="49">
        <f>VLOOKUP($A160,input!$A:$BH,COLUMN(input!AS$2),0)</f>
        <v>2.5427064197106759</v>
      </c>
      <c r="T160" s="53">
        <f>VLOOKUP($A160,input!$A:$BH,COLUMN(input!AW$2),0)</f>
        <v>0</v>
      </c>
      <c r="U160" s="53">
        <f>VLOOKUP($A160,input!$A:$BH,COLUMN(input!BA$2),0)</f>
        <v>0</v>
      </c>
      <c r="V160" s="62">
        <f>VLOOKUP($A160,input!$A:$BH,COLUMN(input!BE$2),0)</f>
        <v>0</v>
      </c>
      <c r="W160" s="53">
        <f t="shared" si="16"/>
        <v>0</v>
      </c>
      <c r="X160" s="49">
        <f t="shared" si="17"/>
        <v>3.1558259136485241</v>
      </c>
      <c r="Y160" s="53">
        <f t="shared" si="18"/>
        <v>0</v>
      </c>
      <c r="Z160" s="53">
        <f t="shared" si="19"/>
        <v>0</v>
      </c>
      <c r="AA160" s="62">
        <f t="shared" si="20"/>
        <v>0</v>
      </c>
    </row>
    <row r="161" spans="1:27" x14ac:dyDescent="0.3">
      <c r="A161" s="27" t="s">
        <v>332</v>
      </c>
      <c r="B161" s="27" t="s">
        <v>975</v>
      </c>
      <c r="C161" s="27" t="s">
        <v>806</v>
      </c>
      <c r="D161" s="27">
        <v>0</v>
      </c>
      <c r="E161" s="27" t="s">
        <v>331</v>
      </c>
      <c r="F161" s="81">
        <f>IF(D161=0,VLOOKUP(C161,'KI Local Authority Dropdown'!$H$21:$I$31,2,0),IF(C161="GLA",0.37,VLOOKUP(A161,input!$A:$B,COLUMN(input!B$2),0)))</f>
        <v>0.4</v>
      </c>
      <c r="G161" s="53">
        <f t="shared" si="15"/>
        <v>2.7912287935626101</v>
      </c>
      <c r="H161" s="49">
        <f>VLOOKUP($A161,input!$A:$BH,COLUMN(input!D$2),0)</f>
        <v>0.58009654261849819</v>
      </c>
      <c r="I161" s="49">
        <f>VLOOKUP($A161,input!$A:$BH,COLUMN(input!H$2),0)</f>
        <v>2.2111322509441118</v>
      </c>
      <c r="J161" s="49">
        <f>VLOOKUP($A161,input!$A:$BH,COLUMN(input!L$2),0)</f>
        <v>-7.6832118294973046</v>
      </c>
      <c r="K161" s="49">
        <f>I161*'KI Local Authority Dropdown'!$I$6</f>
        <v>2.0452973321233037</v>
      </c>
      <c r="L161" s="31">
        <v>0.5</v>
      </c>
      <c r="M161" s="53">
        <f>VLOOKUP($A161,input!$A:$BH,COLUMN(input!U$2),0)</f>
        <v>0</v>
      </c>
      <c r="N161" s="49">
        <f>VLOOKUP($A161,input!$A:$BH,COLUMN(input!Y$2),0)</f>
        <v>0.58009654261849819</v>
      </c>
      <c r="O161" s="53">
        <f>VLOOKUP($A161,input!$A:$BH,COLUMN(input!AC$2),0)</f>
        <v>0</v>
      </c>
      <c r="P161" s="53">
        <f>VLOOKUP($A161,input!$A:$BH,COLUMN(input!AG$2),0)</f>
        <v>0</v>
      </c>
      <c r="Q161" s="62">
        <f>VLOOKUP($A161,input!$A:$BH,COLUMN(input!AK$2),0)</f>
        <v>0</v>
      </c>
      <c r="R161" s="53">
        <f>VLOOKUP($A161,input!$A:$BH,COLUMN(input!AO$2),0)</f>
        <v>0</v>
      </c>
      <c r="S161" s="49">
        <f>VLOOKUP($A161,input!$A:$BH,COLUMN(input!AS$2),0)</f>
        <v>2.2111322509441118</v>
      </c>
      <c r="T161" s="53">
        <f>VLOOKUP($A161,input!$A:$BH,COLUMN(input!AW$2),0)</f>
        <v>0</v>
      </c>
      <c r="U161" s="53">
        <f>VLOOKUP($A161,input!$A:$BH,COLUMN(input!BA$2),0)</f>
        <v>0</v>
      </c>
      <c r="V161" s="62">
        <f>VLOOKUP($A161,input!$A:$BH,COLUMN(input!BE$2),0)</f>
        <v>0</v>
      </c>
      <c r="W161" s="53">
        <f t="shared" si="16"/>
        <v>0</v>
      </c>
      <c r="X161" s="49">
        <f t="shared" si="17"/>
        <v>2.7912287935626101</v>
      </c>
      <c r="Y161" s="53">
        <f t="shared" si="18"/>
        <v>0</v>
      </c>
      <c r="Z161" s="53">
        <f t="shared" si="19"/>
        <v>0</v>
      </c>
      <c r="AA161" s="62">
        <f t="shared" si="20"/>
        <v>0</v>
      </c>
    </row>
    <row r="162" spans="1:27" x14ac:dyDescent="0.3">
      <c r="A162" s="27" t="s">
        <v>334</v>
      </c>
      <c r="B162" s="27" t="s">
        <v>976</v>
      </c>
      <c r="C162" s="27" t="s">
        <v>1249</v>
      </c>
      <c r="D162" s="27">
        <v>0</v>
      </c>
      <c r="E162" s="27" t="s">
        <v>333</v>
      </c>
      <c r="F162" s="81">
        <f>IF(D162=0,VLOOKUP(C162,'KI Local Authority Dropdown'!$H$21:$I$31,2,0),IF(C162="GLA",0.37,VLOOKUP(A162,input!$A:$B,COLUMN(input!B$2),0)))</f>
        <v>0.3</v>
      </c>
      <c r="G162" s="53">
        <f t="shared" si="15"/>
        <v>63.611207185053573</v>
      </c>
      <c r="H162" s="49">
        <f>VLOOKUP($A162,input!$A:$BH,COLUMN(input!D$2),0)</f>
        <v>19.512819525292155</v>
      </c>
      <c r="I162" s="49">
        <f>VLOOKUP($A162,input!$A:$BH,COLUMN(input!H$2),0)</f>
        <v>44.098387659761414</v>
      </c>
      <c r="J162" s="49">
        <f>VLOOKUP($A162,input!$A:$BH,COLUMN(input!L$2),0)</f>
        <v>-51.412256719175339</v>
      </c>
      <c r="K162" s="49">
        <f>I162*'KI Local Authority Dropdown'!$I$6</f>
        <v>40.791008585279307</v>
      </c>
      <c r="L162" s="31">
        <v>0.5</v>
      </c>
      <c r="M162" s="53">
        <f>VLOOKUP($A162,input!$A:$BH,COLUMN(input!U$2),0)</f>
        <v>17.278022011583136</v>
      </c>
      <c r="N162" s="49">
        <f>VLOOKUP($A162,input!$A:$BH,COLUMN(input!Y$2),0)</f>
        <v>2.2347975137090197</v>
      </c>
      <c r="O162" s="53">
        <f>VLOOKUP($A162,input!$A:$BH,COLUMN(input!AC$2),0)</f>
        <v>0</v>
      </c>
      <c r="P162" s="53">
        <f>VLOOKUP($A162,input!$A:$BH,COLUMN(input!AG$2),0)</f>
        <v>0</v>
      </c>
      <c r="Q162" s="62">
        <f>VLOOKUP($A162,input!$A:$BH,COLUMN(input!AK$2),0)</f>
        <v>0</v>
      </c>
      <c r="R162" s="53">
        <f>VLOOKUP($A162,input!$A:$BH,COLUMN(input!AO$2),0)</f>
        <v>34.730223467521128</v>
      </c>
      <c r="S162" s="49">
        <f>VLOOKUP($A162,input!$A:$BH,COLUMN(input!AS$2),0)</f>
        <v>9.3681641922402807</v>
      </c>
      <c r="T162" s="53">
        <f>VLOOKUP($A162,input!$A:$BH,COLUMN(input!AW$2),0)</f>
        <v>0</v>
      </c>
      <c r="U162" s="53">
        <f>VLOOKUP($A162,input!$A:$BH,COLUMN(input!BA$2),0)</f>
        <v>0</v>
      </c>
      <c r="V162" s="62">
        <f>VLOOKUP($A162,input!$A:$BH,COLUMN(input!BE$2),0)</f>
        <v>0</v>
      </c>
      <c r="W162" s="53">
        <f t="shared" si="16"/>
        <v>52.008245479104261</v>
      </c>
      <c r="X162" s="49">
        <f t="shared" si="17"/>
        <v>11.602961705949301</v>
      </c>
      <c r="Y162" s="53">
        <f t="shared" si="18"/>
        <v>0</v>
      </c>
      <c r="Z162" s="53">
        <f t="shared" si="19"/>
        <v>0</v>
      </c>
      <c r="AA162" s="62">
        <f t="shared" si="20"/>
        <v>0</v>
      </c>
    </row>
    <row r="163" spans="1:27" x14ac:dyDescent="0.3">
      <c r="A163" s="27" t="s">
        <v>336</v>
      </c>
      <c r="B163" s="27" t="s">
        <v>977</v>
      </c>
      <c r="C163" s="27" t="s">
        <v>806</v>
      </c>
      <c r="D163" s="27">
        <v>0</v>
      </c>
      <c r="E163" s="27" t="s">
        <v>335</v>
      </c>
      <c r="F163" s="81">
        <f>IF(D163=0,VLOOKUP(C163,'KI Local Authority Dropdown'!$H$21:$I$31,2,0),IF(C163="GLA",0.37,VLOOKUP(A163,input!$A:$B,COLUMN(input!B$2),0)))</f>
        <v>0.4</v>
      </c>
      <c r="G163" s="53">
        <f t="shared" si="15"/>
        <v>3.1808417534756672</v>
      </c>
      <c r="H163" s="49">
        <f>VLOOKUP($A163,input!$A:$BH,COLUMN(input!D$2),0)</f>
        <v>0.75392672965705676</v>
      </c>
      <c r="I163" s="49">
        <f>VLOOKUP($A163,input!$A:$BH,COLUMN(input!H$2),0)</f>
        <v>2.4269150238186104</v>
      </c>
      <c r="J163" s="49">
        <f>VLOOKUP($A163,input!$A:$BH,COLUMN(input!L$2),0)</f>
        <v>-9.0629747235229381</v>
      </c>
      <c r="K163" s="49">
        <f>I163*'KI Local Authority Dropdown'!$I$6</f>
        <v>2.2448963970322149</v>
      </c>
      <c r="L163" s="31">
        <v>0.5</v>
      </c>
      <c r="M163" s="53">
        <f>VLOOKUP($A163,input!$A:$BH,COLUMN(input!U$2),0)</f>
        <v>0</v>
      </c>
      <c r="N163" s="49">
        <f>VLOOKUP($A163,input!$A:$BH,COLUMN(input!Y$2),0)</f>
        <v>0.75392672965705676</v>
      </c>
      <c r="O163" s="53">
        <f>VLOOKUP($A163,input!$A:$BH,COLUMN(input!AC$2),0)</f>
        <v>0</v>
      </c>
      <c r="P163" s="53">
        <f>VLOOKUP($A163,input!$A:$BH,COLUMN(input!AG$2),0)</f>
        <v>0</v>
      </c>
      <c r="Q163" s="62">
        <f>VLOOKUP($A163,input!$A:$BH,COLUMN(input!AK$2),0)</f>
        <v>0</v>
      </c>
      <c r="R163" s="53">
        <f>VLOOKUP($A163,input!$A:$BH,COLUMN(input!AO$2),0)</f>
        <v>0</v>
      </c>
      <c r="S163" s="49">
        <f>VLOOKUP($A163,input!$A:$BH,COLUMN(input!AS$2),0)</f>
        <v>2.4269150238186104</v>
      </c>
      <c r="T163" s="53">
        <f>VLOOKUP($A163,input!$A:$BH,COLUMN(input!AW$2),0)</f>
        <v>0</v>
      </c>
      <c r="U163" s="53">
        <f>VLOOKUP($A163,input!$A:$BH,COLUMN(input!BA$2),0)</f>
        <v>0</v>
      </c>
      <c r="V163" s="62">
        <f>VLOOKUP($A163,input!$A:$BH,COLUMN(input!BE$2),0)</f>
        <v>0</v>
      </c>
      <c r="W163" s="53">
        <f t="shared" si="16"/>
        <v>0</v>
      </c>
      <c r="X163" s="49">
        <f t="shared" si="17"/>
        <v>3.1808417534756672</v>
      </c>
      <c r="Y163" s="53">
        <f t="shared" si="18"/>
        <v>0</v>
      </c>
      <c r="Z163" s="53">
        <f t="shared" si="19"/>
        <v>0</v>
      </c>
      <c r="AA163" s="62">
        <f t="shared" si="20"/>
        <v>0</v>
      </c>
    </row>
    <row r="164" spans="1:27" x14ac:dyDescent="0.3">
      <c r="A164" s="27" t="s">
        <v>338</v>
      </c>
      <c r="B164" s="27" t="s">
        <v>978</v>
      </c>
      <c r="C164" s="27" t="s">
        <v>806</v>
      </c>
      <c r="D164" s="27">
        <v>0</v>
      </c>
      <c r="E164" s="27" t="s">
        <v>337</v>
      </c>
      <c r="F164" s="81">
        <f>IF(D164=0,VLOOKUP(C164,'KI Local Authority Dropdown'!$H$21:$I$31,2,0),IF(C164="GLA",0.37,VLOOKUP(A164,input!$A:$B,COLUMN(input!B$2),0)))</f>
        <v>0.4</v>
      </c>
      <c r="G164" s="53">
        <f t="shared" si="15"/>
        <v>2.0656644698905513</v>
      </c>
      <c r="H164" s="49">
        <f>VLOOKUP($A164,input!$A:$BH,COLUMN(input!D$2),0)</f>
        <v>0.14924125981258321</v>
      </c>
      <c r="I164" s="49">
        <f>VLOOKUP($A164,input!$A:$BH,COLUMN(input!H$2),0)</f>
        <v>1.9164232100779679</v>
      </c>
      <c r="J164" s="49">
        <f>VLOOKUP($A164,input!$A:$BH,COLUMN(input!L$2),0)</f>
        <v>-14.228100412042181</v>
      </c>
      <c r="K164" s="49">
        <f>I164*'KI Local Authority Dropdown'!$I$6</f>
        <v>1.7726914693221203</v>
      </c>
      <c r="L164" s="31">
        <v>0.5</v>
      </c>
      <c r="M164" s="53">
        <f>VLOOKUP($A164,input!$A:$BH,COLUMN(input!U$2),0)</f>
        <v>0</v>
      </c>
      <c r="N164" s="49">
        <f>VLOOKUP($A164,input!$A:$BH,COLUMN(input!Y$2),0)</f>
        <v>0.14924125981258321</v>
      </c>
      <c r="O164" s="53">
        <f>VLOOKUP($A164,input!$A:$BH,COLUMN(input!AC$2),0)</f>
        <v>0</v>
      </c>
      <c r="P164" s="53">
        <f>VLOOKUP($A164,input!$A:$BH,COLUMN(input!AG$2),0)</f>
        <v>0</v>
      </c>
      <c r="Q164" s="62">
        <f>VLOOKUP($A164,input!$A:$BH,COLUMN(input!AK$2),0)</f>
        <v>0</v>
      </c>
      <c r="R164" s="53">
        <f>VLOOKUP($A164,input!$A:$BH,COLUMN(input!AO$2),0)</f>
        <v>0</v>
      </c>
      <c r="S164" s="49">
        <f>VLOOKUP($A164,input!$A:$BH,COLUMN(input!AS$2),0)</f>
        <v>1.9164232100779679</v>
      </c>
      <c r="T164" s="53">
        <f>VLOOKUP($A164,input!$A:$BH,COLUMN(input!AW$2),0)</f>
        <v>0</v>
      </c>
      <c r="U164" s="53">
        <f>VLOOKUP($A164,input!$A:$BH,COLUMN(input!BA$2),0)</f>
        <v>0</v>
      </c>
      <c r="V164" s="62">
        <f>VLOOKUP($A164,input!$A:$BH,COLUMN(input!BE$2),0)</f>
        <v>0</v>
      </c>
      <c r="W164" s="53">
        <f t="shared" si="16"/>
        <v>0</v>
      </c>
      <c r="X164" s="49">
        <f t="shared" si="17"/>
        <v>2.0656644698905513</v>
      </c>
      <c r="Y164" s="53">
        <f t="shared" si="18"/>
        <v>0</v>
      </c>
      <c r="Z164" s="53">
        <f t="shared" si="19"/>
        <v>0</v>
      </c>
      <c r="AA164" s="62">
        <f t="shared" si="20"/>
        <v>0</v>
      </c>
    </row>
    <row r="165" spans="1:27" x14ac:dyDescent="0.3">
      <c r="A165" s="27" t="s">
        <v>340</v>
      </c>
      <c r="B165" s="27" t="s">
        <v>979</v>
      </c>
      <c r="C165" s="27" t="s">
        <v>1249</v>
      </c>
      <c r="D165" s="27">
        <v>0</v>
      </c>
      <c r="E165" s="27" t="s">
        <v>339</v>
      </c>
      <c r="F165" s="81">
        <f>IF(D165=0,VLOOKUP(C165,'KI Local Authority Dropdown'!$H$21:$I$31,2,0),IF(C165="GLA",0.37,VLOOKUP(A165,input!$A:$B,COLUMN(input!B$2),0)))</f>
        <v>0.3</v>
      </c>
      <c r="G165" s="53">
        <f t="shared" si="15"/>
        <v>67.80794378241103</v>
      </c>
      <c r="H165" s="49">
        <f>VLOOKUP($A165,input!$A:$BH,COLUMN(input!D$2),0)</f>
        <v>21.767140850683329</v>
      </c>
      <c r="I165" s="49">
        <f>VLOOKUP($A165,input!$A:$BH,COLUMN(input!H$2),0)</f>
        <v>46.040802931727697</v>
      </c>
      <c r="J165" s="49">
        <f>VLOOKUP($A165,input!$A:$BH,COLUMN(input!L$2),0)</f>
        <v>-5.561649648141767</v>
      </c>
      <c r="K165" s="49">
        <f>I165*'KI Local Authority Dropdown'!$I$6</f>
        <v>42.587742711848122</v>
      </c>
      <c r="L165" s="31">
        <v>0.10777878511476047</v>
      </c>
      <c r="M165" s="53">
        <f>VLOOKUP($A165,input!$A:$BH,COLUMN(input!U$2),0)</f>
        <v>18.764833468927407</v>
      </c>
      <c r="N165" s="49">
        <f>VLOOKUP($A165,input!$A:$BH,COLUMN(input!Y$2),0)</f>
        <v>3.002307381755922</v>
      </c>
      <c r="O165" s="53">
        <f>VLOOKUP($A165,input!$A:$BH,COLUMN(input!AC$2),0)</f>
        <v>0</v>
      </c>
      <c r="P165" s="53">
        <f>VLOOKUP($A165,input!$A:$BH,COLUMN(input!AG$2),0)</f>
        <v>0</v>
      </c>
      <c r="Q165" s="62">
        <f>VLOOKUP($A165,input!$A:$BH,COLUMN(input!AK$2),0)</f>
        <v>0</v>
      </c>
      <c r="R165" s="53">
        <f>VLOOKUP($A165,input!$A:$BH,COLUMN(input!AO$2),0)</f>
        <v>35.423172210735508</v>
      </c>
      <c r="S165" s="49">
        <f>VLOOKUP($A165,input!$A:$BH,COLUMN(input!AS$2),0)</f>
        <v>10.617630720992194</v>
      </c>
      <c r="T165" s="53">
        <f>VLOOKUP($A165,input!$A:$BH,COLUMN(input!AW$2),0)</f>
        <v>0</v>
      </c>
      <c r="U165" s="53">
        <f>VLOOKUP($A165,input!$A:$BH,COLUMN(input!BA$2),0)</f>
        <v>0</v>
      </c>
      <c r="V165" s="62">
        <f>VLOOKUP($A165,input!$A:$BH,COLUMN(input!BE$2),0)</f>
        <v>0</v>
      </c>
      <c r="W165" s="53">
        <f t="shared" si="16"/>
        <v>54.188005679662915</v>
      </c>
      <c r="X165" s="49">
        <f t="shared" si="17"/>
        <v>13.619938102748115</v>
      </c>
      <c r="Y165" s="53">
        <f t="shared" si="18"/>
        <v>0</v>
      </c>
      <c r="Z165" s="53">
        <f t="shared" si="19"/>
        <v>0</v>
      </c>
      <c r="AA165" s="62">
        <f t="shared" si="20"/>
        <v>0</v>
      </c>
    </row>
    <row r="166" spans="1:27" x14ac:dyDescent="0.3">
      <c r="A166" s="27" t="s">
        <v>342</v>
      </c>
      <c r="B166" s="27" t="s">
        <v>980</v>
      </c>
      <c r="C166" s="27" t="s">
        <v>1248</v>
      </c>
      <c r="D166" s="27">
        <v>0</v>
      </c>
      <c r="E166" s="27" t="s">
        <v>981</v>
      </c>
      <c r="F166" s="81">
        <f>IF(D166=0,VLOOKUP(C166,'KI Local Authority Dropdown'!$H$21:$I$31,2,0),IF(C166="GLA",0.37,VLOOKUP(A166,input!$A:$B,COLUMN(input!B$2),0)))</f>
        <v>0.01</v>
      </c>
      <c r="G166" s="53">
        <f t="shared" si="15"/>
        <v>20.95972367424757</v>
      </c>
      <c r="H166" s="49">
        <f>VLOOKUP($A166,input!$A:$BH,COLUMN(input!D$2),0)</f>
        <v>9.0213085041272905</v>
      </c>
      <c r="I166" s="49">
        <f>VLOOKUP($A166,input!$A:$BH,COLUMN(input!H$2),0)</f>
        <v>11.938415170120278</v>
      </c>
      <c r="J166" s="49">
        <f>VLOOKUP($A166,input!$A:$BH,COLUMN(input!L$2),0)</f>
        <v>9.1264602289605516</v>
      </c>
      <c r="K166" s="49">
        <f>I166*'KI Local Authority Dropdown'!$I$6</f>
        <v>11.043034032361257</v>
      </c>
      <c r="L166" s="31">
        <v>0</v>
      </c>
      <c r="M166" s="53">
        <f>VLOOKUP($A166,input!$A:$BH,COLUMN(input!U$2),0)</f>
        <v>0</v>
      </c>
      <c r="N166" s="49">
        <f>VLOOKUP($A166,input!$A:$BH,COLUMN(input!Y$2),0)</f>
        <v>0</v>
      </c>
      <c r="O166" s="53">
        <f>VLOOKUP($A166,input!$A:$BH,COLUMN(input!AC$2),0)</f>
        <v>9.0213085041272905</v>
      </c>
      <c r="P166" s="53">
        <f>VLOOKUP($A166,input!$A:$BH,COLUMN(input!AG$2),0)</f>
        <v>0</v>
      </c>
      <c r="Q166" s="62">
        <f>VLOOKUP($A166,input!$A:$BH,COLUMN(input!AK$2),0)</f>
        <v>0</v>
      </c>
      <c r="R166" s="53">
        <f>VLOOKUP($A166,input!$A:$BH,COLUMN(input!AO$2),0)</f>
        <v>0</v>
      </c>
      <c r="S166" s="49">
        <f>VLOOKUP($A166,input!$A:$BH,COLUMN(input!AS$2),0)</f>
        <v>0</v>
      </c>
      <c r="T166" s="53">
        <f>VLOOKUP($A166,input!$A:$BH,COLUMN(input!AW$2),0)</f>
        <v>11.938415170120278</v>
      </c>
      <c r="U166" s="53">
        <f>VLOOKUP($A166,input!$A:$BH,COLUMN(input!BA$2),0)</f>
        <v>0</v>
      </c>
      <c r="V166" s="62">
        <f>VLOOKUP($A166,input!$A:$BH,COLUMN(input!BE$2),0)</f>
        <v>0</v>
      </c>
      <c r="W166" s="53">
        <f t="shared" si="16"/>
        <v>0</v>
      </c>
      <c r="X166" s="49">
        <f t="shared" si="17"/>
        <v>0</v>
      </c>
      <c r="Y166" s="53">
        <f t="shared" si="18"/>
        <v>20.95972367424757</v>
      </c>
      <c r="Z166" s="53">
        <f t="shared" si="19"/>
        <v>0</v>
      </c>
      <c r="AA166" s="62">
        <f t="shared" si="20"/>
        <v>0</v>
      </c>
    </row>
    <row r="167" spans="1:27" x14ac:dyDescent="0.3">
      <c r="A167" s="27" t="s">
        <v>344</v>
      </c>
      <c r="B167" s="27" t="s">
        <v>982</v>
      </c>
      <c r="C167" s="27" t="s">
        <v>806</v>
      </c>
      <c r="D167" s="27">
        <v>0</v>
      </c>
      <c r="E167" s="27" t="s">
        <v>343</v>
      </c>
      <c r="F167" s="81">
        <f>IF(D167=0,VLOOKUP(C167,'KI Local Authority Dropdown'!$H$21:$I$31,2,0),IF(C167="GLA",0.37,VLOOKUP(A167,input!$A:$B,COLUMN(input!B$2),0)))</f>
        <v>0.4</v>
      </c>
      <c r="G167" s="53">
        <f t="shared" si="15"/>
        <v>5.462308333854101</v>
      </c>
      <c r="H167" s="49">
        <f>VLOOKUP($A167,input!$A:$BH,COLUMN(input!D$2),0)</f>
        <v>1.1818472116599512</v>
      </c>
      <c r="I167" s="49">
        <f>VLOOKUP($A167,input!$A:$BH,COLUMN(input!H$2),0)</f>
        <v>4.2804611221941498</v>
      </c>
      <c r="J167" s="49">
        <f>VLOOKUP($A167,input!$A:$BH,COLUMN(input!L$2),0)</f>
        <v>-17.298781729064267</v>
      </c>
      <c r="K167" s="49">
        <f>I167*'KI Local Authority Dropdown'!$I$6</f>
        <v>3.9594265380295885</v>
      </c>
      <c r="L167" s="31">
        <v>0.5</v>
      </c>
      <c r="M167" s="53">
        <f>VLOOKUP($A167,input!$A:$BH,COLUMN(input!U$2),0)</f>
        <v>0</v>
      </c>
      <c r="N167" s="49">
        <f>VLOOKUP($A167,input!$A:$BH,COLUMN(input!Y$2),0)</f>
        <v>1.1818472116599512</v>
      </c>
      <c r="O167" s="53">
        <f>VLOOKUP($A167,input!$A:$BH,COLUMN(input!AC$2),0)</f>
        <v>0</v>
      </c>
      <c r="P167" s="53">
        <f>VLOOKUP($A167,input!$A:$BH,COLUMN(input!AG$2),0)</f>
        <v>0</v>
      </c>
      <c r="Q167" s="62">
        <f>VLOOKUP($A167,input!$A:$BH,COLUMN(input!AK$2),0)</f>
        <v>0</v>
      </c>
      <c r="R167" s="53">
        <f>VLOOKUP($A167,input!$A:$BH,COLUMN(input!AO$2),0)</f>
        <v>0</v>
      </c>
      <c r="S167" s="49">
        <f>VLOOKUP($A167,input!$A:$BH,COLUMN(input!AS$2),0)</f>
        <v>4.2804611221941498</v>
      </c>
      <c r="T167" s="53">
        <f>VLOOKUP($A167,input!$A:$BH,COLUMN(input!AW$2),0)</f>
        <v>0</v>
      </c>
      <c r="U167" s="53">
        <f>VLOOKUP($A167,input!$A:$BH,COLUMN(input!BA$2),0)</f>
        <v>0</v>
      </c>
      <c r="V167" s="62">
        <f>VLOOKUP($A167,input!$A:$BH,COLUMN(input!BE$2),0)</f>
        <v>0</v>
      </c>
      <c r="W167" s="53">
        <f t="shared" si="16"/>
        <v>0</v>
      </c>
      <c r="X167" s="49">
        <f t="shared" si="17"/>
        <v>5.462308333854101</v>
      </c>
      <c r="Y167" s="53">
        <f t="shared" si="18"/>
        <v>0</v>
      </c>
      <c r="Z167" s="53">
        <f t="shared" si="19"/>
        <v>0</v>
      </c>
      <c r="AA167" s="62">
        <f t="shared" si="20"/>
        <v>0</v>
      </c>
    </row>
    <row r="168" spans="1:27" x14ac:dyDescent="0.3">
      <c r="A168" s="27" t="s">
        <v>346</v>
      </c>
      <c r="B168" s="27" t="s">
        <v>983</v>
      </c>
      <c r="C168" s="27" t="s">
        <v>806</v>
      </c>
      <c r="D168" s="27">
        <v>0</v>
      </c>
      <c r="E168" s="27" t="s">
        <v>345</v>
      </c>
      <c r="F168" s="81">
        <f>IF(D168=0,VLOOKUP(C168,'KI Local Authority Dropdown'!$H$21:$I$31,2,0),IF(C168="GLA",0.37,VLOOKUP(A168,input!$A:$B,COLUMN(input!B$2),0)))</f>
        <v>0.4</v>
      </c>
      <c r="G168" s="53">
        <f t="shared" si="15"/>
        <v>5.8436879326452971</v>
      </c>
      <c r="H168" s="49">
        <f>VLOOKUP($A168,input!$A:$BH,COLUMN(input!D$2),0)</f>
        <v>2.4810966704815236</v>
      </c>
      <c r="I168" s="49">
        <f>VLOOKUP($A168,input!$A:$BH,COLUMN(input!H$2),0)</f>
        <v>3.3625912621637735</v>
      </c>
      <c r="J168" s="49">
        <f>VLOOKUP($A168,input!$A:$BH,COLUMN(input!L$2),0)</f>
        <v>-3.8160139946579426</v>
      </c>
      <c r="K168" s="49">
        <f>I168*'KI Local Authority Dropdown'!$I$6</f>
        <v>3.1103969175014905</v>
      </c>
      <c r="L168" s="31">
        <v>0.5</v>
      </c>
      <c r="M168" s="53">
        <f>VLOOKUP($A168,input!$A:$BH,COLUMN(input!U$2),0)</f>
        <v>0</v>
      </c>
      <c r="N168" s="49">
        <f>VLOOKUP($A168,input!$A:$BH,COLUMN(input!Y$2),0)</f>
        <v>2.4810966704815236</v>
      </c>
      <c r="O168" s="53">
        <f>VLOOKUP($A168,input!$A:$BH,COLUMN(input!AC$2),0)</f>
        <v>0</v>
      </c>
      <c r="P168" s="53">
        <f>VLOOKUP($A168,input!$A:$BH,COLUMN(input!AG$2),0)</f>
        <v>0</v>
      </c>
      <c r="Q168" s="62">
        <f>VLOOKUP($A168,input!$A:$BH,COLUMN(input!AK$2),0)</f>
        <v>0</v>
      </c>
      <c r="R168" s="53">
        <f>VLOOKUP($A168,input!$A:$BH,COLUMN(input!AO$2),0)</f>
        <v>0</v>
      </c>
      <c r="S168" s="49">
        <f>VLOOKUP($A168,input!$A:$BH,COLUMN(input!AS$2),0)</f>
        <v>3.3625912621637735</v>
      </c>
      <c r="T168" s="53">
        <f>VLOOKUP($A168,input!$A:$BH,COLUMN(input!AW$2),0)</f>
        <v>0</v>
      </c>
      <c r="U168" s="53">
        <f>VLOOKUP($A168,input!$A:$BH,COLUMN(input!BA$2),0)</f>
        <v>0</v>
      </c>
      <c r="V168" s="62">
        <f>VLOOKUP($A168,input!$A:$BH,COLUMN(input!BE$2),0)</f>
        <v>0</v>
      </c>
      <c r="W168" s="53">
        <f t="shared" si="16"/>
        <v>0</v>
      </c>
      <c r="X168" s="49">
        <f t="shared" si="17"/>
        <v>5.8436879326452971</v>
      </c>
      <c r="Y168" s="53">
        <f t="shared" si="18"/>
        <v>0</v>
      </c>
      <c r="Z168" s="53">
        <f t="shared" si="19"/>
        <v>0</v>
      </c>
      <c r="AA168" s="62">
        <f t="shared" si="20"/>
        <v>0</v>
      </c>
    </row>
    <row r="169" spans="1:27" x14ac:dyDescent="0.3">
      <c r="A169" s="27" t="s">
        <v>348</v>
      </c>
      <c r="B169" s="27" t="s">
        <v>984</v>
      </c>
      <c r="C169" s="27" t="s">
        <v>806</v>
      </c>
      <c r="D169" s="27">
        <v>0</v>
      </c>
      <c r="E169" s="27" t="s">
        <v>347</v>
      </c>
      <c r="F169" s="81">
        <f>IF(D169=0,VLOOKUP(C169,'KI Local Authority Dropdown'!$H$21:$I$31,2,0),IF(C169="GLA",0.37,VLOOKUP(A169,input!$A:$B,COLUMN(input!B$2),0)))</f>
        <v>0.4</v>
      </c>
      <c r="G169" s="53">
        <f t="shared" si="15"/>
        <v>4.509354125927115</v>
      </c>
      <c r="H169" s="49">
        <f>VLOOKUP($A169,input!$A:$BH,COLUMN(input!D$2),0)</f>
        <v>0.44027596517107637</v>
      </c>
      <c r="I169" s="49">
        <f>VLOOKUP($A169,input!$A:$BH,COLUMN(input!H$2),0)</f>
        <v>4.0690781607560389</v>
      </c>
      <c r="J169" s="49">
        <f>VLOOKUP($A169,input!$A:$BH,COLUMN(input!L$2),0)</f>
        <v>-15.959147145495127</v>
      </c>
      <c r="K169" s="49">
        <f>I169*'KI Local Authority Dropdown'!$I$6</f>
        <v>3.763897298699336</v>
      </c>
      <c r="L169" s="31">
        <v>0.5</v>
      </c>
      <c r="M169" s="53">
        <f>VLOOKUP($A169,input!$A:$BH,COLUMN(input!U$2),0)</f>
        <v>0</v>
      </c>
      <c r="N169" s="49">
        <f>VLOOKUP($A169,input!$A:$BH,COLUMN(input!Y$2),0)</f>
        <v>0.44027596517107637</v>
      </c>
      <c r="O169" s="53">
        <f>VLOOKUP($A169,input!$A:$BH,COLUMN(input!AC$2),0)</f>
        <v>0</v>
      </c>
      <c r="P169" s="53">
        <f>VLOOKUP($A169,input!$A:$BH,COLUMN(input!AG$2),0)</f>
        <v>0</v>
      </c>
      <c r="Q169" s="62">
        <f>VLOOKUP($A169,input!$A:$BH,COLUMN(input!AK$2),0)</f>
        <v>0</v>
      </c>
      <c r="R169" s="53">
        <f>VLOOKUP($A169,input!$A:$BH,COLUMN(input!AO$2),0)</f>
        <v>0</v>
      </c>
      <c r="S169" s="49">
        <f>VLOOKUP($A169,input!$A:$BH,COLUMN(input!AS$2),0)</f>
        <v>4.0690781607560389</v>
      </c>
      <c r="T169" s="53">
        <f>VLOOKUP($A169,input!$A:$BH,COLUMN(input!AW$2),0)</f>
        <v>0</v>
      </c>
      <c r="U169" s="53">
        <f>VLOOKUP($A169,input!$A:$BH,COLUMN(input!BA$2),0)</f>
        <v>0</v>
      </c>
      <c r="V169" s="62">
        <f>VLOOKUP($A169,input!$A:$BH,COLUMN(input!BE$2),0)</f>
        <v>0</v>
      </c>
      <c r="W169" s="53">
        <f t="shared" si="16"/>
        <v>0</v>
      </c>
      <c r="X169" s="49">
        <f t="shared" si="17"/>
        <v>4.509354125927115</v>
      </c>
      <c r="Y169" s="53">
        <f t="shared" si="18"/>
        <v>0</v>
      </c>
      <c r="Z169" s="53">
        <f t="shared" si="19"/>
        <v>0</v>
      </c>
      <c r="AA169" s="62">
        <f t="shared" si="20"/>
        <v>0</v>
      </c>
    </row>
    <row r="170" spans="1:27" x14ac:dyDescent="0.3">
      <c r="A170" s="27" t="s">
        <v>350</v>
      </c>
      <c r="B170" s="27" t="s">
        <v>985</v>
      </c>
      <c r="C170" s="27" t="s">
        <v>1253</v>
      </c>
      <c r="D170" s="27">
        <v>0</v>
      </c>
      <c r="E170" s="27" t="s">
        <v>986</v>
      </c>
      <c r="F170" s="81">
        <f>IF(D170=0,VLOOKUP(C170,'KI Local Authority Dropdown'!$H$21:$I$31,2,0),IF(C170="GLA",0.37,VLOOKUP(A170,input!$A:$B,COLUMN(input!B$2),0)))</f>
        <v>0.5</v>
      </c>
      <c r="G170" s="53">
        <f t="shared" si="15"/>
        <v>43.321237250256175</v>
      </c>
      <c r="H170" s="49">
        <f>VLOOKUP($A170,input!$A:$BH,COLUMN(input!D$2),0)</f>
        <v>12.718346477942948</v>
      </c>
      <c r="I170" s="49">
        <f>VLOOKUP($A170,input!$A:$BH,COLUMN(input!H$2),0)</f>
        <v>30.602890772313227</v>
      </c>
      <c r="J170" s="49">
        <f>VLOOKUP($A170,input!$A:$BH,COLUMN(input!L$2),0)</f>
        <v>12.365366184533899</v>
      </c>
      <c r="K170" s="49">
        <f>I170*'KI Local Authority Dropdown'!$I$6</f>
        <v>28.307673964389735</v>
      </c>
      <c r="L170" s="31">
        <v>0</v>
      </c>
      <c r="M170" s="53">
        <f>VLOOKUP($A170,input!$A:$BH,COLUMN(input!U$2),0)</f>
        <v>10.646690089150317</v>
      </c>
      <c r="N170" s="49">
        <f>VLOOKUP($A170,input!$A:$BH,COLUMN(input!Y$2),0)</f>
        <v>0.90048724902992694</v>
      </c>
      <c r="O170" s="53">
        <f>VLOOKUP($A170,input!$A:$BH,COLUMN(input!AC$2),0)</f>
        <v>1.1711691397627042</v>
      </c>
      <c r="P170" s="53">
        <f>VLOOKUP($A170,input!$A:$BH,COLUMN(input!AG$2),0)</f>
        <v>0</v>
      </c>
      <c r="Q170" s="62">
        <f>VLOOKUP($A170,input!$A:$BH,COLUMN(input!AK$2),0)</f>
        <v>0</v>
      </c>
      <c r="R170" s="53">
        <f>VLOOKUP($A170,input!$A:$BH,COLUMN(input!AO$2),0)</f>
        <v>24.834930869232473</v>
      </c>
      <c r="S170" s="49">
        <f>VLOOKUP($A170,input!$A:$BH,COLUMN(input!AS$2),0)</f>
        <v>4.0403995750020956</v>
      </c>
      <c r="T170" s="53">
        <f>VLOOKUP($A170,input!$A:$BH,COLUMN(input!AW$2),0)</f>
        <v>1.7275603280786578</v>
      </c>
      <c r="U170" s="53">
        <f>VLOOKUP($A170,input!$A:$BH,COLUMN(input!BA$2),0)</f>
        <v>0</v>
      </c>
      <c r="V170" s="62">
        <f>VLOOKUP($A170,input!$A:$BH,COLUMN(input!BE$2),0)</f>
        <v>0</v>
      </c>
      <c r="W170" s="53">
        <f t="shared" si="16"/>
        <v>35.481620958382791</v>
      </c>
      <c r="X170" s="49">
        <f t="shared" si="17"/>
        <v>4.9408868240320221</v>
      </c>
      <c r="Y170" s="53">
        <f t="shared" si="18"/>
        <v>2.898729467841362</v>
      </c>
      <c r="Z170" s="53">
        <f t="shared" si="19"/>
        <v>0</v>
      </c>
      <c r="AA170" s="62">
        <f t="shared" si="20"/>
        <v>0</v>
      </c>
    </row>
    <row r="171" spans="1:27" x14ac:dyDescent="0.3">
      <c r="A171" s="27" t="s">
        <v>352</v>
      </c>
      <c r="B171" s="27" t="s">
        <v>987</v>
      </c>
      <c r="C171" s="27" t="s">
        <v>1253</v>
      </c>
      <c r="D171" s="27">
        <v>0</v>
      </c>
      <c r="E171" s="27" t="s">
        <v>351</v>
      </c>
      <c r="F171" s="81">
        <f>IF(D171=0,VLOOKUP(C171,'KI Local Authority Dropdown'!$H$21:$I$31,2,0),IF(C171="GLA",0.37,VLOOKUP(A171,input!$A:$B,COLUMN(input!B$2),0)))</f>
        <v>0.5</v>
      </c>
      <c r="G171" s="53">
        <f t="shared" si="15"/>
        <v>3.2860431078714942</v>
      </c>
      <c r="H171" s="49">
        <f>VLOOKUP($A171,input!$A:$BH,COLUMN(input!D$2),0)</f>
        <v>1.8624470806777436</v>
      </c>
      <c r="I171" s="49">
        <f>VLOOKUP($A171,input!$A:$BH,COLUMN(input!H$2),0)</f>
        <v>1.4235960271937504</v>
      </c>
      <c r="J171" s="49">
        <f>VLOOKUP($A171,input!$A:$BH,COLUMN(input!L$2),0)</f>
        <v>0.54762441554831676</v>
      </c>
      <c r="K171" s="49">
        <f>I171*'KI Local Authority Dropdown'!$I$6</f>
        <v>1.3168263251542192</v>
      </c>
      <c r="L171" s="31">
        <v>0</v>
      </c>
      <c r="M171" s="53">
        <f>VLOOKUP($A171,input!$A:$BH,COLUMN(input!U$2),0)</f>
        <v>0</v>
      </c>
      <c r="N171" s="49">
        <f>VLOOKUP($A171,input!$A:$BH,COLUMN(input!Y$2),0)</f>
        <v>0</v>
      </c>
      <c r="O171" s="53">
        <f>VLOOKUP($A171,input!$A:$BH,COLUMN(input!AC$2),0)</f>
        <v>0</v>
      </c>
      <c r="P171" s="53">
        <f>VLOOKUP($A171,input!$A:$BH,COLUMN(input!AG$2),0)</f>
        <v>0</v>
      </c>
      <c r="Q171" s="62">
        <f>VLOOKUP($A171,input!$A:$BH,COLUMN(input!AK$2),0)</f>
        <v>0</v>
      </c>
      <c r="R171" s="53">
        <f>VLOOKUP($A171,input!$A:$BH,COLUMN(input!AO$2),0)</f>
        <v>0</v>
      </c>
      <c r="S171" s="49">
        <f>VLOOKUP($A171,input!$A:$BH,COLUMN(input!AS$2),0)</f>
        <v>0</v>
      </c>
      <c r="T171" s="53">
        <f>VLOOKUP($A171,input!$A:$BH,COLUMN(input!AW$2),0)</f>
        <v>0</v>
      </c>
      <c r="U171" s="53">
        <f>VLOOKUP($A171,input!$A:$BH,COLUMN(input!BA$2),0)</f>
        <v>0</v>
      </c>
      <c r="V171" s="62">
        <f>VLOOKUP($A171,input!$A:$BH,COLUMN(input!BE$2),0)</f>
        <v>0</v>
      </c>
      <c r="W171" s="53">
        <f t="shared" si="16"/>
        <v>0</v>
      </c>
      <c r="X171" s="49">
        <f t="shared" si="17"/>
        <v>0</v>
      </c>
      <c r="Y171" s="53">
        <f t="shared" si="18"/>
        <v>0</v>
      </c>
      <c r="Z171" s="53">
        <f t="shared" si="19"/>
        <v>0</v>
      </c>
      <c r="AA171" s="62">
        <f t="shared" si="20"/>
        <v>0</v>
      </c>
    </row>
    <row r="172" spans="1:27" x14ac:dyDescent="0.3">
      <c r="A172" s="27" t="s">
        <v>354</v>
      </c>
      <c r="B172" s="27" t="s">
        <v>988</v>
      </c>
      <c r="C172" s="27" t="s">
        <v>1252</v>
      </c>
      <c r="D172" s="27">
        <v>0</v>
      </c>
      <c r="E172" s="27" t="s">
        <v>353</v>
      </c>
      <c r="F172" s="81">
        <f>IF(D172=0,VLOOKUP(C172,'KI Local Authority Dropdown'!$H$21:$I$31,2,0),IF(C172="GLA",0.37,VLOOKUP(A172,input!$A:$B,COLUMN(input!B$2),0)))</f>
        <v>0.3</v>
      </c>
      <c r="G172" s="53">
        <f t="shared" si="15"/>
        <v>120.43428252046641</v>
      </c>
      <c r="H172" s="49">
        <f>VLOOKUP($A172,input!$A:$BH,COLUMN(input!D$2),0)</f>
        <v>40.818496734119044</v>
      </c>
      <c r="I172" s="49">
        <f>VLOOKUP($A172,input!$A:$BH,COLUMN(input!H$2),0)</f>
        <v>79.615785786347374</v>
      </c>
      <c r="J172" s="49">
        <f>VLOOKUP($A172,input!$A:$BH,COLUMN(input!L$2),0)</f>
        <v>2.6373821647380091</v>
      </c>
      <c r="K172" s="49">
        <f>I172*'KI Local Authority Dropdown'!$I$6</f>
        <v>73.644601852371324</v>
      </c>
      <c r="L172" s="31">
        <v>0</v>
      </c>
      <c r="M172" s="53">
        <f>VLOOKUP($A172,input!$A:$BH,COLUMN(input!U$2),0)</f>
        <v>33.239933911441796</v>
      </c>
      <c r="N172" s="49">
        <f>VLOOKUP($A172,input!$A:$BH,COLUMN(input!Y$2),0)</f>
        <v>7.5785628226772506</v>
      </c>
      <c r="O172" s="53">
        <f>VLOOKUP($A172,input!$A:$BH,COLUMN(input!AC$2),0)</f>
        <v>0</v>
      </c>
      <c r="P172" s="53">
        <f>VLOOKUP($A172,input!$A:$BH,COLUMN(input!AG$2),0)</f>
        <v>0</v>
      </c>
      <c r="Q172" s="62">
        <f>VLOOKUP($A172,input!$A:$BH,COLUMN(input!AK$2),0)</f>
        <v>0</v>
      </c>
      <c r="R172" s="53">
        <f>VLOOKUP($A172,input!$A:$BH,COLUMN(input!AO$2),0)</f>
        <v>59.403233457884525</v>
      </c>
      <c r="S172" s="49">
        <f>VLOOKUP($A172,input!$A:$BH,COLUMN(input!AS$2),0)</f>
        <v>20.212552328462845</v>
      </c>
      <c r="T172" s="53">
        <f>VLOOKUP($A172,input!$A:$BH,COLUMN(input!AW$2),0)</f>
        <v>0</v>
      </c>
      <c r="U172" s="53">
        <f>VLOOKUP($A172,input!$A:$BH,COLUMN(input!BA$2),0)</f>
        <v>0</v>
      </c>
      <c r="V172" s="62">
        <f>VLOOKUP($A172,input!$A:$BH,COLUMN(input!BE$2),0)</f>
        <v>0</v>
      </c>
      <c r="W172" s="53">
        <f t="shared" si="16"/>
        <v>92.643167369326321</v>
      </c>
      <c r="X172" s="49">
        <f t="shared" si="17"/>
        <v>27.791115151140097</v>
      </c>
      <c r="Y172" s="53">
        <f t="shared" si="18"/>
        <v>0</v>
      </c>
      <c r="Z172" s="53">
        <f t="shared" si="19"/>
        <v>0</v>
      </c>
      <c r="AA172" s="62">
        <f t="shared" si="20"/>
        <v>0</v>
      </c>
    </row>
    <row r="173" spans="1:27" x14ac:dyDescent="0.3">
      <c r="A173" s="27" t="s">
        <v>356</v>
      </c>
      <c r="B173" s="27" t="s">
        <v>989</v>
      </c>
      <c r="C173" s="27" t="s">
        <v>1252</v>
      </c>
      <c r="D173" s="27">
        <v>0</v>
      </c>
      <c r="E173" s="27" t="s">
        <v>355</v>
      </c>
      <c r="F173" s="81">
        <f>IF(D173=0,VLOOKUP(C173,'KI Local Authority Dropdown'!$H$21:$I$31,2,0),IF(C173="GLA",0.37,VLOOKUP(A173,input!$A:$B,COLUMN(input!B$2),0)))</f>
        <v>0.3</v>
      </c>
      <c r="G173" s="53">
        <f t="shared" si="15"/>
        <v>71.553519840833232</v>
      </c>
      <c r="H173" s="49">
        <f>VLOOKUP($A173,input!$A:$BH,COLUMN(input!D$2),0)</f>
        <v>22.311039304866405</v>
      </c>
      <c r="I173" s="49">
        <f>VLOOKUP($A173,input!$A:$BH,COLUMN(input!H$2),0)</f>
        <v>49.242480535966827</v>
      </c>
      <c r="J173" s="49">
        <f>VLOOKUP($A173,input!$A:$BH,COLUMN(input!L$2),0)</f>
        <v>-50.039253760383893</v>
      </c>
      <c r="K173" s="49">
        <f>I173*'KI Local Authority Dropdown'!$I$6</f>
        <v>45.549294495769317</v>
      </c>
      <c r="L173" s="31">
        <v>0.5</v>
      </c>
      <c r="M173" s="53">
        <f>VLOOKUP($A173,input!$A:$BH,COLUMN(input!U$2),0)</f>
        <v>14.995528303941361</v>
      </c>
      <c r="N173" s="49">
        <f>VLOOKUP($A173,input!$A:$BH,COLUMN(input!Y$2),0)</f>
        <v>7.3155110009250421</v>
      </c>
      <c r="O173" s="53">
        <f>VLOOKUP($A173,input!$A:$BH,COLUMN(input!AC$2),0)</f>
        <v>0</v>
      </c>
      <c r="P173" s="53">
        <f>VLOOKUP($A173,input!$A:$BH,COLUMN(input!AG$2),0)</f>
        <v>0</v>
      </c>
      <c r="Q173" s="62">
        <f>VLOOKUP($A173,input!$A:$BH,COLUMN(input!AK$2),0)</f>
        <v>0</v>
      </c>
      <c r="R173" s="53">
        <f>VLOOKUP($A173,input!$A:$BH,COLUMN(input!AO$2),0)</f>
        <v>27.392814390572131</v>
      </c>
      <c r="S173" s="49">
        <f>VLOOKUP($A173,input!$A:$BH,COLUMN(input!AS$2),0)</f>
        <v>21.8496661453947</v>
      </c>
      <c r="T173" s="53">
        <f>VLOOKUP($A173,input!$A:$BH,COLUMN(input!AW$2),0)</f>
        <v>0</v>
      </c>
      <c r="U173" s="53">
        <f>VLOOKUP($A173,input!$A:$BH,COLUMN(input!BA$2),0)</f>
        <v>0</v>
      </c>
      <c r="V173" s="62">
        <f>VLOOKUP($A173,input!$A:$BH,COLUMN(input!BE$2),0)</f>
        <v>0</v>
      </c>
      <c r="W173" s="53">
        <f t="shared" si="16"/>
        <v>42.38834269451349</v>
      </c>
      <c r="X173" s="49">
        <f t="shared" si="17"/>
        <v>29.165177146319742</v>
      </c>
      <c r="Y173" s="53">
        <f t="shared" si="18"/>
        <v>0</v>
      </c>
      <c r="Z173" s="53">
        <f t="shared" si="19"/>
        <v>0</v>
      </c>
      <c r="AA173" s="62">
        <f t="shared" si="20"/>
        <v>0</v>
      </c>
    </row>
    <row r="174" spans="1:27" x14ac:dyDescent="0.3">
      <c r="A174" s="27" t="s">
        <v>358</v>
      </c>
      <c r="B174" s="27" t="s">
        <v>990</v>
      </c>
      <c r="C174" s="27" t="s">
        <v>1251</v>
      </c>
      <c r="D174" s="27">
        <v>0</v>
      </c>
      <c r="E174" s="27" t="s">
        <v>357</v>
      </c>
      <c r="F174" s="81">
        <f>IF(D174=0,VLOOKUP(C174,'KI Local Authority Dropdown'!$H$21:$I$31,2,0),IF(C174="GLA",0.37,VLOOKUP(A174,input!$A:$B,COLUMN(input!B$2),0)))</f>
        <v>0.09</v>
      </c>
      <c r="G174" s="53">
        <f t="shared" si="15"/>
        <v>241.9476390106783</v>
      </c>
      <c r="H174" s="49">
        <f>VLOOKUP($A174,input!$A:$BH,COLUMN(input!D$2),0)</f>
        <v>66.475798548949243</v>
      </c>
      <c r="I174" s="49">
        <f>VLOOKUP($A174,input!$A:$BH,COLUMN(input!H$2),0)</f>
        <v>175.47184046172907</v>
      </c>
      <c r="J174" s="49">
        <f>VLOOKUP($A174,input!$A:$BH,COLUMN(input!L$2),0)</f>
        <v>128.86376387792774</v>
      </c>
      <c r="K174" s="49">
        <f>I174*'KI Local Authority Dropdown'!$I$6</f>
        <v>162.3114524270994</v>
      </c>
      <c r="L174" s="31">
        <v>0</v>
      </c>
      <c r="M174" s="53">
        <f>VLOOKUP($A174,input!$A:$BH,COLUMN(input!U$2),0)</f>
        <v>66.475798548949243</v>
      </c>
      <c r="N174" s="49">
        <f>VLOOKUP($A174,input!$A:$BH,COLUMN(input!Y$2),0)</f>
        <v>0</v>
      </c>
      <c r="O174" s="53">
        <f>VLOOKUP($A174,input!$A:$BH,COLUMN(input!AC$2),0)</f>
        <v>0</v>
      </c>
      <c r="P174" s="53">
        <f>VLOOKUP($A174,input!$A:$BH,COLUMN(input!AG$2),0)</f>
        <v>0</v>
      </c>
      <c r="Q174" s="62">
        <f>VLOOKUP($A174,input!$A:$BH,COLUMN(input!AK$2),0)</f>
        <v>0</v>
      </c>
      <c r="R174" s="53">
        <f>VLOOKUP($A174,input!$A:$BH,COLUMN(input!AO$2),0)</f>
        <v>175.47184046172907</v>
      </c>
      <c r="S174" s="49">
        <f>VLOOKUP($A174,input!$A:$BH,COLUMN(input!AS$2),0)</f>
        <v>0</v>
      </c>
      <c r="T174" s="53">
        <f>VLOOKUP($A174,input!$A:$BH,COLUMN(input!AW$2),0)</f>
        <v>0</v>
      </c>
      <c r="U174" s="53">
        <f>VLOOKUP($A174,input!$A:$BH,COLUMN(input!BA$2),0)</f>
        <v>0</v>
      </c>
      <c r="V174" s="62">
        <f>VLOOKUP($A174,input!$A:$BH,COLUMN(input!BE$2),0)</f>
        <v>0</v>
      </c>
      <c r="W174" s="53">
        <f t="shared" si="16"/>
        <v>241.9476390106783</v>
      </c>
      <c r="X174" s="49">
        <f t="shared" si="17"/>
        <v>0</v>
      </c>
      <c r="Y174" s="53">
        <f t="shared" si="18"/>
        <v>0</v>
      </c>
      <c r="Z174" s="53">
        <f t="shared" si="19"/>
        <v>0</v>
      </c>
      <c r="AA174" s="62">
        <f t="shared" si="20"/>
        <v>0</v>
      </c>
    </row>
    <row r="175" spans="1:27" x14ac:dyDescent="0.3">
      <c r="A175" s="27" t="s">
        <v>360</v>
      </c>
      <c r="B175" s="27" t="s">
        <v>991</v>
      </c>
      <c r="C175" s="27" t="s">
        <v>1248</v>
      </c>
      <c r="D175" s="27">
        <v>0</v>
      </c>
      <c r="E175" s="27" t="s">
        <v>992</v>
      </c>
      <c r="F175" s="81">
        <f>IF(D175=0,VLOOKUP(C175,'KI Local Authority Dropdown'!$H$21:$I$31,2,0),IF(C175="GLA",0.37,VLOOKUP(A175,input!$A:$B,COLUMN(input!B$2),0)))</f>
        <v>0.01</v>
      </c>
      <c r="G175" s="53">
        <f t="shared" si="15"/>
        <v>22.781517777048649</v>
      </c>
      <c r="H175" s="49">
        <f>VLOOKUP($A175,input!$A:$BH,COLUMN(input!D$2),0)</f>
        <v>8.8639658654184199</v>
      </c>
      <c r="I175" s="49">
        <f>VLOOKUP($A175,input!$A:$BH,COLUMN(input!H$2),0)</f>
        <v>13.91755191163023</v>
      </c>
      <c r="J175" s="49">
        <f>VLOOKUP($A175,input!$A:$BH,COLUMN(input!L$2),0)</f>
        <v>7.9107583509372006</v>
      </c>
      <c r="K175" s="49">
        <f>I175*'KI Local Authority Dropdown'!$I$6</f>
        <v>12.873735518257964</v>
      </c>
      <c r="L175" s="31">
        <v>0</v>
      </c>
      <c r="M175" s="53">
        <f>VLOOKUP($A175,input!$A:$BH,COLUMN(input!U$2),0)</f>
        <v>0</v>
      </c>
      <c r="N175" s="49">
        <f>VLOOKUP($A175,input!$A:$BH,COLUMN(input!Y$2),0)</f>
        <v>0</v>
      </c>
      <c r="O175" s="53">
        <f>VLOOKUP($A175,input!$A:$BH,COLUMN(input!AC$2),0)</f>
        <v>8.8639658654184199</v>
      </c>
      <c r="P175" s="53">
        <f>VLOOKUP($A175,input!$A:$BH,COLUMN(input!AG$2),0)</f>
        <v>0</v>
      </c>
      <c r="Q175" s="62">
        <f>VLOOKUP($A175,input!$A:$BH,COLUMN(input!AK$2),0)</f>
        <v>0</v>
      </c>
      <c r="R175" s="53">
        <f>VLOOKUP($A175,input!$A:$BH,COLUMN(input!AO$2),0)</f>
        <v>0</v>
      </c>
      <c r="S175" s="49">
        <f>VLOOKUP($A175,input!$A:$BH,COLUMN(input!AS$2),0)</f>
        <v>0</v>
      </c>
      <c r="T175" s="53">
        <f>VLOOKUP($A175,input!$A:$BH,COLUMN(input!AW$2),0)</f>
        <v>13.91755191163023</v>
      </c>
      <c r="U175" s="53">
        <f>VLOOKUP($A175,input!$A:$BH,COLUMN(input!BA$2),0)</f>
        <v>0</v>
      </c>
      <c r="V175" s="62">
        <f>VLOOKUP($A175,input!$A:$BH,COLUMN(input!BE$2),0)</f>
        <v>0</v>
      </c>
      <c r="W175" s="53">
        <f t="shared" si="16"/>
        <v>0</v>
      </c>
      <c r="X175" s="49">
        <f t="shared" si="17"/>
        <v>0</v>
      </c>
      <c r="Y175" s="53">
        <f t="shared" si="18"/>
        <v>22.781517777048649</v>
      </c>
      <c r="Z175" s="53">
        <f t="shared" si="19"/>
        <v>0</v>
      </c>
      <c r="AA175" s="62">
        <f t="shared" si="20"/>
        <v>0</v>
      </c>
    </row>
    <row r="176" spans="1:27" x14ac:dyDescent="0.3">
      <c r="A176" s="27" t="s">
        <v>362</v>
      </c>
      <c r="B176" s="27" t="s">
        <v>993</v>
      </c>
      <c r="C176" s="27" t="s">
        <v>806</v>
      </c>
      <c r="D176" s="27">
        <v>0</v>
      </c>
      <c r="E176" s="27" t="s">
        <v>361</v>
      </c>
      <c r="F176" s="81">
        <f>IF(D176=0,VLOOKUP(C176,'KI Local Authority Dropdown'!$H$21:$I$31,2,0),IF(C176="GLA",0.37,VLOOKUP(A176,input!$A:$B,COLUMN(input!B$2),0)))</f>
        <v>0.4</v>
      </c>
      <c r="G176" s="53">
        <f t="shared" si="15"/>
        <v>2.9030404313874909</v>
      </c>
      <c r="H176" s="49">
        <f>VLOOKUP($A176,input!$A:$BH,COLUMN(input!D$2),0)</f>
        <v>0.54564173790725512</v>
      </c>
      <c r="I176" s="49">
        <f>VLOOKUP($A176,input!$A:$BH,COLUMN(input!H$2),0)</f>
        <v>2.3573986934802358</v>
      </c>
      <c r="J176" s="49">
        <f>VLOOKUP($A176,input!$A:$BH,COLUMN(input!L$2),0)</f>
        <v>-7.8672451457811698</v>
      </c>
      <c r="K176" s="49">
        <f>I176*'KI Local Authority Dropdown'!$I$6</f>
        <v>2.1805937914692182</v>
      </c>
      <c r="L176" s="31">
        <v>0.5</v>
      </c>
      <c r="M176" s="53">
        <f>VLOOKUP($A176,input!$A:$BH,COLUMN(input!U$2),0)</f>
        <v>0</v>
      </c>
      <c r="N176" s="49">
        <f>VLOOKUP($A176,input!$A:$BH,COLUMN(input!Y$2),0)</f>
        <v>0.54564173790725512</v>
      </c>
      <c r="O176" s="53">
        <f>VLOOKUP($A176,input!$A:$BH,COLUMN(input!AC$2),0)</f>
        <v>0</v>
      </c>
      <c r="P176" s="53">
        <f>VLOOKUP($A176,input!$A:$BH,COLUMN(input!AG$2),0)</f>
        <v>0</v>
      </c>
      <c r="Q176" s="62">
        <f>VLOOKUP($A176,input!$A:$BH,COLUMN(input!AK$2),0)</f>
        <v>0</v>
      </c>
      <c r="R176" s="53">
        <f>VLOOKUP($A176,input!$A:$BH,COLUMN(input!AO$2),0)</f>
        <v>0</v>
      </c>
      <c r="S176" s="49">
        <f>VLOOKUP($A176,input!$A:$BH,COLUMN(input!AS$2),0)</f>
        <v>2.3573986934802358</v>
      </c>
      <c r="T176" s="53">
        <f>VLOOKUP($A176,input!$A:$BH,COLUMN(input!AW$2),0)</f>
        <v>0</v>
      </c>
      <c r="U176" s="53">
        <f>VLOOKUP($A176,input!$A:$BH,COLUMN(input!BA$2),0)</f>
        <v>0</v>
      </c>
      <c r="V176" s="62">
        <f>VLOOKUP($A176,input!$A:$BH,COLUMN(input!BE$2),0)</f>
        <v>0</v>
      </c>
      <c r="W176" s="53">
        <f t="shared" si="16"/>
        <v>0</v>
      </c>
      <c r="X176" s="49">
        <f t="shared" si="17"/>
        <v>2.9030404313874909</v>
      </c>
      <c r="Y176" s="53">
        <f t="shared" si="18"/>
        <v>0</v>
      </c>
      <c r="Z176" s="53">
        <f t="shared" si="19"/>
        <v>0</v>
      </c>
      <c r="AA176" s="62">
        <f t="shared" si="20"/>
        <v>0</v>
      </c>
    </row>
    <row r="177" spans="1:27" x14ac:dyDescent="0.3">
      <c r="A177" s="27" t="s">
        <v>364</v>
      </c>
      <c r="B177" s="27" t="s">
        <v>994</v>
      </c>
      <c r="C177" s="27" t="s">
        <v>806</v>
      </c>
      <c r="D177" s="27">
        <v>0</v>
      </c>
      <c r="E177" s="27" t="s">
        <v>363</v>
      </c>
      <c r="F177" s="81">
        <f>IF(D177=0,VLOOKUP(C177,'KI Local Authority Dropdown'!$H$21:$I$31,2,0),IF(C177="GLA",0.37,VLOOKUP(A177,input!$A:$B,COLUMN(input!B$2),0)))</f>
        <v>0.4</v>
      </c>
      <c r="G177" s="53">
        <f t="shared" si="15"/>
        <v>6.9859455308710849</v>
      </c>
      <c r="H177" s="49">
        <f>VLOOKUP($A177,input!$A:$BH,COLUMN(input!D$2),0)</f>
        <v>1.8578669146533859</v>
      </c>
      <c r="I177" s="49">
        <f>VLOOKUP($A177,input!$A:$BH,COLUMN(input!H$2),0)</f>
        <v>5.1280786162176986</v>
      </c>
      <c r="J177" s="49">
        <f>VLOOKUP($A177,input!$A:$BH,COLUMN(input!L$2),0)</f>
        <v>-10.452245723763269</v>
      </c>
      <c r="K177" s="49">
        <f>I177*'KI Local Authority Dropdown'!$I$6</f>
        <v>4.7434727200013711</v>
      </c>
      <c r="L177" s="31">
        <v>0.5</v>
      </c>
      <c r="M177" s="53">
        <f>VLOOKUP($A177,input!$A:$BH,COLUMN(input!U$2),0)</f>
        <v>0</v>
      </c>
      <c r="N177" s="49">
        <f>VLOOKUP($A177,input!$A:$BH,COLUMN(input!Y$2),0)</f>
        <v>1.8578669146533859</v>
      </c>
      <c r="O177" s="53">
        <f>VLOOKUP($A177,input!$A:$BH,COLUMN(input!AC$2),0)</f>
        <v>0</v>
      </c>
      <c r="P177" s="53">
        <f>VLOOKUP($A177,input!$A:$BH,COLUMN(input!AG$2),0)</f>
        <v>0</v>
      </c>
      <c r="Q177" s="62">
        <f>VLOOKUP($A177,input!$A:$BH,COLUMN(input!AK$2),0)</f>
        <v>0</v>
      </c>
      <c r="R177" s="53">
        <f>VLOOKUP($A177,input!$A:$BH,COLUMN(input!AO$2),0)</f>
        <v>0</v>
      </c>
      <c r="S177" s="49">
        <f>VLOOKUP($A177,input!$A:$BH,COLUMN(input!AS$2),0)</f>
        <v>5.1280786162176986</v>
      </c>
      <c r="T177" s="53">
        <f>VLOOKUP($A177,input!$A:$BH,COLUMN(input!AW$2),0)</f>
        <v>0</v>
      </c>
      <c r="U177" s="53">
        <f>VLOOKUP($A177,input!$A:$BH,COLUMN(input!BA$2),0)</f>
        <v>0</v>
      </c>
      <c r="V177" s="62">
        <f>VLOOKUP($A177,input!$A:$BH,COLUMN(input!BE$2),0)</f>
        <v>0</v>
      </c>
      <c r="W177" s="53">
        <f t="shared" si="16"/>
        <v>0</v>
      </c>
      <c r="X177" s="49">
        <f t="shared" si="17"/>
        <v>6.9859455308710849</v>
      </c>
      <c r="Y177" s="53">
        <f t="shared" si="18"/>
        <v>0</v>
      </c>
      <c r="Z177" s="53">
        <f t="shared" si="19"/>
        <v>0</v>
      </c>
      <c r="AA177" s="62">
        <f t="shared" si="20"/>
        <v>0</v>
      </c>
    </row>
    <row r="178" spans="1:27" x14ac:dyDescent="0.3">
      <c r="A178" s="27" t="s">
        <v>366</v>
      </c>
      <c r="B178" s="27" t="s">
        <v>995</v>
      </c>
      <c r="C178" s="27" t="s">
        <v>1250</v>
      </c>
      <c r="D178" s="27">
        <v>0</v>
      </c>
      <c r="E178" s="27" t="s">
        <v>365</v>
      </c>
      <c r="F178" s="81">
        <f>IF(D178=0,VLOOKUP(C178,'KI Local Authority Dropdown'!$H$21:$I$31,2,0),IF(C178="GLA",0.37,VLOOKUP(A178,input!$A:$B,COLUMN(input!B$2),0)))</f>
        <v>0.49</v>
      </c>
      <c r="G178" s="53">
        <f t="shared" si="15"/>
        <v>115.73061938495903</v>
      </c>
      <c r="H178" s="49">
        <f>VLOOKUP($A178,input!$A:$BH,COLUMN(input!D$2),0)</f>
        <v>39.544299910732448</v>
      </c>
      <c r="I178" s="49">
        <f>VLOOKUP($A178,input!$A:$BH,COLUMN(input!H$2),0)</f>
        <v>76.186319474226579</v>
      </c>
      <c r="J178" s="49">
        <f>VLOOKUP($A178,input!$A:$BH,COLUMN(input!L$2),0)</f>
        <v>38.163479730742054</v>
      </c>
      <c r="K178" s="49">
        <f>I178*'KI Local Authority Dropdown'!$I$6</f>
        <v>70.47234551365959</v>
      </c>
      <c r="L178" s="31">
        <v>0</v>
      </c>
      <c r="M178" s="53">
        <f>VLOOKUP($A178,input!$A:$BH,COLUMN(input!U$2),0)</f>
        <v>35.450617993002389</v>
      </c>
      <c r="N178" s="49">
        <f>VLOOKUP($A178,input!$A:$BH,COLUMN(input!Y$2),0)</f>
        <v>4.0936819177300521</v>
      </c>
      <c r="O178" s="53">
        <f>VLOOKUP($A178,input!$A:$BH,COLUMN(input!AC$2),0)</f>
        <v>0</v>
      </c>
      <c r="P178" s="53">
        <f>VLOOKUP($A178,input!$A:$BH,COLUMN(input!AG$2),0)</f>
        <v>0</v>
      </c>
      <c r="Q178" s="62">
        <f>VLOOKUP($A178,input!$A:$BH,COLUMN(input!AK$2),0)</f>
        <v>0</v>
      </c>
      <c r="R178" s="53">
        <f>VLOOKUP($A178,input!$A:$BH,COLUMN(input!AO$2),0)</f>
        <v>64.646906289262944</v>
      </c>
      <c r="S178" s="49">
        <f>VLOOKUP($A178,input!$A:$BH,COLUMN(input!AS$2),0)</f>
        <v>11.539413184963625</v>
      </c>
      <c r="T178" s="53">
        <f>VLOOKUP($A178,input!$A:$BH,COLUMN(input!AW$2),0)</f>
        <v>0</v>
      </c>
      <c r="U178" s="53">
        <f>VLOOKUP($A178,input!$A:$BH,COLUMN(input!BA$2),0)</f>
        <v>0</v>
      </c>
      <c r="V178" s="62">
        <f>VLOOKUP($A178,input!$A:$BH,COLUMN(input!BE$2),0)</f>
        <v>0</v>
      </c>
      <c r="W178" s="53">
        <f t="shared" si="16"/>
        <v>100.09752428226534</v>
      </c>
      <c r="X178" s="49">
        <f t="shared" si="17"/>
        <v>15.633095102693677</v>
      </c>
      <c r="Y178" s="53">
        <f t="shared" si="18"/>
        <v>0</v>
      </c>
      <c r="Z178" s="53">
        <f t="shared" si="19"/>
        <v>0</v>
      </c>
      <c r="AA178" s="62">
        <f t="shared" si="20"/>
        <v>0</v>
      </c>
    </row>
    <row r="179" spans="1:27" x14ac:dyDescent="0.3">
      <c r="A179" s="27" t="s">
        <v>368</v>
      </c>
      <c r="B179" s="27" t="s">
        <v>996</v>
      </c>
      <c r="C179" s="27" t="s">
        <v>1249</v>
      </c>
      <c r="D179" s="27">
        <v>0</v>
      </c>
      <c r="E179" s="27" t="s">
        <v>367</v>
      </c>
      <c r="F179" s="81">
        <f>IF(D179=0,VLOOKUP(C179,'KI Local Authority Dropdown'!$H$21:$I$31,2,0),IF(C179="GLA",0.37,VLOOKUP(A179,input!$A:$B,COLUMN(input!B$2),0)))</f>
        <v>0.3</v>
      </c>
      <c r="G179" s="53">
        <f t="shared" si="15"/>
        <v>26.12774119890863</v>
      </c>
      <c r="H179" s="49">
        <f>VLOOKUP($A179,input!$A:$BH,COLUMN(input!D$2),0)</f>
        <v>5.5219531098943389</v>
      </c>
      <c r="I179" s="49">
        <f>VLOOKUP($A179,input!$A:$BH,COLUMN(input!H$2),0)</f>
        <v>20.605788089014293</v>
      </c>
      <c r="J179" s="49">
        <f>VLOOKUP($A179,input!$A:$BH,COLUMN(input!L$2),0)</f>
        <v>-4.1474852805312263</v>
      </c>
      <c r="K179" s="49">
        <f>I179*'KI Local Authority Dropdown'!$I$6</f>
        <v>19.060353982338221</v>
      </c>
      <c r="L179" s="31">
        <v>0.16755300273287543</v>
      </c>
      <c r="M179" s="53">
        <f>VLOOKUP($A179,input!$A:$BH,COLUMN(input!U$2),0)</f>
        <v>5.4987628342016119</v>
      </c>
      <c r="N179" s="49">
        <f>VLOOKUP($A179,input!$A:$BH,COLUMN(input!Y$2),0)</f>
        <v>2.3190275692727417E-2</v>
      </c>
      <c r="O179" s="53">
        <f>VLOOKUP($A179,input!$A:$BH,COLUMN(input!AC$2),0)</f>
        <v>0</v>
      </c>
      <c r="P179" s="53">
        <f>VLOOKUP($A179,input!$A:$BH,COLUMN(input!AG$2),0)</f>
        <v>0</v>
      </c>
      <c r="Q179" s="62">
        <f>VLOOKUP($A179,input!$A:$BH,COLUMN(input!AK$2),0)</f>
        <v>0</v>
      </c>
      <c r="R179" s="53">
        <f>VLOOKUP($A179,input!$A:$BH,COLUMN(input!AO$2),0)</f>
        <v>14.701624159847858</v>
      </c>
      <c r="S179" s="49">
        <f>VLOOKUP($A179,input!$A:$BH,COLUMN(input!AS$2),0)</f>
        <v>5.9041639291664341</v>
      </c>
      <c r="T179" s="53">
        <f>VLOOKUP($A179,input!$A:$BH,COLUMN(input!AW$2),0)</f>
        <v>0</v>
      </c>
      <c r="U179" s="53">
        <f>VLOOKUP($A179,input!$A:$BH,COLUMN(input!BA$2),0)</f>
        <v>0</v>
      </c>
      <c r="V179" s="62">
        <f>VLOOKUP($A179,input!$A:$BH,COLUMN(input!BE$2),0)</f>
        <v>0</v>
      </c>
      <c r="W179" s="53">
        <f t="shared" si="16"/>
        <v>20.20038699404947</v>
      </c>
      <c r="X179" s="49">
        <f t="shared" si="17"/>
        <v>5.9273542048591619</v>
      </c>
      <c r="Y179" s="53">
        <f t="shared" si="18"/>
        <v>0</v>
      </c>
      <c r="Z179" s="53">
        <f t="shared" si="19"/>
        <v>0</v>
      </c>
      <c r="AA179" s="62">
        <f t="shared" si="20"/>
        <v>0</v>
      </c>
    </row>
    <row r="180" spans="1:27" x14ac:dyDescent="0.3">
      <c r="A180" s="27" t="s">
        <v>370</v>
      </c>
      <c r="B180" s="27" t="s">
        <v>997</v>
      </c>
      <c r="C180" s="27" t="s">
        <v>820</v>
      </c>
      <c r="D180" s="27">
        <v>0</v>
      </c>
      <c r="E180" s="27" t="s">
        <v>369</v>
      </c>
      <c r="F180" s="81">
        <f>IF(D180=0,VLOOKUP(C180,'KI Local Authority Dropdown'!$H$21:$I$31,2,0),IF(C180="GLA",0.37,VLOOKUP(A180,input!$A:$B,COLUMN(input!B$2),0)))</f>
        <v>0.49</v>
      </c>
      <c r="G180" s="53">
        <f t="shared" si="15"/>
        <v>109.97425704429011</v>
      </c>
      <c r="H180" s="49">
        <f>VLOOKUP($A180,input!$A:$BH,COLUMN(input!D$2),0)</f>
        <v>32.763321918117107</v>
      </c>
      <c r="I180" s="49">
        <f>VLOOKUP($A180,input!$A:$BH,COLUMN(input!H$2),0)</f>
        <v>77.210935126173013</v>
      </c>
      <c r="J180" s="49">
        <f>VLOOKUP($A180,input!$A:$BH,COLUMN(input!L$2),0)</f>
        <v>26.676438027957413</v>
      </c>
      <c r="K180" s="49">
        <f>I180*'KI Local Authority Dropdown'!$I$6</f>
        <v>71.420114991710037</v>
      </c>
      <c r="L180" s="31">
        <v>0</v>
      </c>
      <c r="M180" s="53">
        <f>VLOOKUP($A180,input!$A:$BH,COLUMN(input!U$2),0)</f>
        <v>29.793494297980665</v>
      </c>
      <c r="N180" s="49">
        <f>VLOOKUP($A180,input!$A:$BH,COLUMN(input!Y$2),0)</f>
        <v>2.9698276201364435</v>
      </c>
      <c r="O180" s="53">
        <f>VLOOKUP($A180,input!$A:$BH,COLUMN(input!AC$2),0)</f>
        <v>0</v>
      </c>
      <c r="P180" s="53">
        <f>VLOOKUP($A180,input!$A:$BH,COLUMN(input!AG$2),0)</f>
        <v>0</v>
      </c>
      <c r="Q180" s="62">
        <f>VLOOKUP($A180,input!$A:$BH,COLUMN(input!AK$2),0)</f>
        <v>0</v>
      </c>
      <c r="R180" s="53">
        <f>VLOOKUP($A180,input!$A:$BH,COLUMN(input!AO$2),0)</f>
        <v>65.498112849417637</v>
      </c>
      <c r="S180" s="49">
        <f>VLOOKUP($A180,input!$A:$BH,COLUMN(input!AS$2),0)</f>
        <v>11.712822276755375</v>
      </c>
      <c r="T180" s="53">
        <f>VLOOKUP($A180,input!$A:$BH,COLUMN(input!AW$2),0)</f>
        <v>0</v>
      </c>
      <c r="U180" s="53">
        <f>VLOOKUP($A180,input!$A:$BH,COLUMN(input!BA$2),0)</f>
        <v>0</v>
      </c>
      <c r="V180" s="62">
        <f>VLOOKUP($A180,input!$A:$BH,COLUMN(input!BE$2),0)</f>
        <v>0</v>
      </c>
      <c r="W180" s="53">
        <f t="shared" si="16"/>
        <v>95.29160714739831</v>
      </c>
      <c r="X180" s="49">
        <f t="shared" si="17"/>
        <v>14.682649896891819</v>
      </c>
      <c r="Y180" s="53">
        <f t="shared" si="18"/>
        <v>0</v>
      </c>
      <c r="Z180" s="53">
        <f t="shared" si="19"/>
        <v>0</v>
      </c>
      <c r="AA180" s="62">
        <f t="shared" si="20"/>
        <v>0</v>
      </c>
    </row>
    <row r="181" spans="1:27" x14ac:dyDescent="0.3">
      <c r="A181" s="27" t="s">
        <v>372</v>
      </c>
      <c r="B181" s="27" t="s">
        <v>998</v>
      </c>
      <c r="C181" s="27" t="s">
        <v>820</v>
      </c>
      <c r="D181" s="27" t="s">
        <v>1242</v>
      </c>
      <c r="E181" s="27" t="s">
        <v>371</v>
      </c>
      <c r="F181" s="81">
        <f>IF(D181=0,VLOOKUP(C181,'KI Local Authority Dropdown'!$H$21:$I$31,2,0),IF(C181="GLA",0.37,VLOOKUP(A181,input!$A:$B,COLUMN(input!B$2),0)))</f>
        <v>0.99</v>
      </c>
      <c r="G181" s="53">
        <f t="shared" si="15"/>
        <v>92.401069418697119</v>
      </c>
      <c r="H181" s="49">
        <f>VLOOKUP($A181,input!$A:$BH,COLUMN(input!D$2),0)</f>
        <v>0</v>
      </c>
      <c r="I181" s="49">
        <f>VLOOKUP($A181,input!$A:$BH,COLUMN(input!H$2),0)</f>
        <v>92.401069418697119</v>
      </c>
      <c r="J181" s="49">
        <f>VLOOKUP($A181,input!$A:$BH,COLUMN(input!L$2),0)</f>
        <v>51.476384370626064</v>
      </c>
      <c r="K181" s="49">
        <f>I181*'KI Local Authority Dropdown'!$I$6</f>
        <v>85.470989212294839</v>
      </c>
      <c r="L181" s="31">
        <v>0</v>
      </c>
      <c r="M181" s="53">
        <f>VLOOKUP($A181,input!$A:$BH,COLUMN(input!U$2),0)</f>
        <v>0</v>
      </c>
      <c r="N181" s="49">
        <f>VLOOKUP($A181,input!$A:$BH,COLUMN(input!Y$2),0)</f>
        <v>0</v>
      </c>
      <c r="O181" s="53">
        <f>VLOOKUP($A181,input!$A:$BH,COLUMN(input!AC$2),0)</f>
        <v>0</v>
      </c>
      <c r="P181" s="53">
        <f>VLOOKUP($A181,input!$A:$BH,COLUMN(input!AG$2),0)</f>
        <v>0</v>
      </c>
      <c r="Q181" s="62">
        <f>VLOOKUP($A181,input!$A:$BH,COLUMN(input!AK$2),0)</f>
        <v>0</v>
      </c>
      <c r="R181" s="53">
        <f>VLOOKUP($A181,input!$A:$BH,COLUMN(input!AO$2),0)</f>
        <v>82.593742521948812</v>
      </c>
      <c r="S181" s="49">
        <f>VLOOKUP($A181,input!$A:$BH,COLUMN(input!AS$2),0)</f>
        <v>9.807326896748302</v>
      </c>
      <c r="T181" s="53">
        <f>VLOOKUP($A181,input!$A:$BH,COLUMN(input!AW$2),0)</f>
        <v>0</v>
      </c>
      <c r="U181" s="53">
        <f>VLOOKUP($A181,input!$A:$BH,COLUMN(input!BA$2),0)</f>
        <v>0</v>
      </c>
      <c r="V181" s="62">
        <f>VLOOKUP($A181,input!$A:$BH,COLUMN(input!BE$2),0)</f>
        <v>0</v>
      </c>
      <c r="W181" s="53">
        <f t="shared" si="16"/>
        <v>82.593742521948812</v>
      </c>
      <c r="X181" s="49">
        <f t="shared" si="17"/>
        <v>9.807326896748302</v>
      </c>
      <c r="Y181" s="53">
        <f t="shared" si="18"/>
        <v>0</v>
      </c>
      <c r="Z181" s="53">
        <f t="shared" si="19"/>
        <v>0</v>
      </c>
      <c r="AA181" s="62">
        <f t="shared" si="20"/>
        <v>0</v>
      </c>
    </row>
    <row r="182" spans="1:27" x14ac:dyDescent="0.3">
      <c r="A182" s="27" t="s">
        <v>374</v>
      </c>
      <c r="B182" s="27" t="s">
        <v>999</v>
      </c>
      <c r="C182" s="27" t="s">
        <v>1252</v>
      </c>
      <c r="D182" s="27">
        <v>0</v>
      </c>
      <c r="E182" s="27" t="s">
        <v>373</v>
      </c>
      <c r="F182" s="81">
        <f>IF(D182=0,VLOOKUP(C182,'KI Local Authority Dropdown'!$H$21:$I$31,2,0),IF(C182="GLA",0.37,VLOOKUP(A182,input!$A:$B,COLUMN(input!B$2),0)))</f>
        <v>0.3</v>
      </c>
      <c r="G182" s="53">
        <f t="shared" si="15"/>
        <v>157.7078233907483</v>
      </c>
      <c r="H182" s="49">
        <f>VLOOKUP($A182,input!$A:$BH,COLUMN(input!D$2),0)</f>
        <v>53.555554343183843</v>
      </c>
      <c r="I182" s="49">
        <f>VLOOKUP($A182,input!$A:$BH,COLUMN(input!H$2),0)</f>
        <v>104.15226904756446</v>
      </c>
      <c r="J182" s="49">
        <f>VLOOKUP($A182,input!$A:$BH,COLUMN(input!L$2),0)</f>
        <v>58.662000628383467</v>
      </c>
      <c r="K182" s="49">
        <f>I182*'KI Local Authority Dropdown'!$I$6</f>
        <v>96.340848868997128</v>
      </c>
      <c r="L182" s="31">
        <v>0</v>
      </c>
      <c r="M182" s="53">
        <f>VLOOKUP($A182,input!$A:$BH,COLUMN(input!U$2),0)</f>
        <v>43.781028750721994</v>
      </c>
      <c r="N182" s="49">
        <f>VLOOKUP($A182,input!$A:$BH,COLUMN(input!Y$2),0)</f>
        <v>9.7745255924618579</v>
      </c>
      <c r="O182" s="53">
        <f>VLOOKUP($A182,input!$A:$BH,COLUMN(input!AC$2),0)</f>
        <v>0</v>
      </c>
      <c r="P182" s="53">
        <f>VLOOKUP($A182,input!$A:$BH,COLUMN(input!AG$2),0)</f>
        <v>0</v>
      </c>
      <c r="Q182" s="62">
        <f>VLOOKUP($A182,input!$A:$BH,COLUMN(input!AK$2),0)</f>
        <v>0</v>
      </c>
      <c r="R182" s="53">
        <f>VLOOKUP($A182,input!$A:$BH,COLUMN(input!AO$2),0)</f>
        <v>79.13968118306498</v>
      </c>
      <c r="S182" s="49">
        <f>VLOOKUP($A182,input!$A:$BH,COLUMN(input!AS$2),0)</f>
        <v>25.012587864499476</v>
      </c>
      <c r="T182" s="53">
        <f>VLOOKUP($A182,input!$A:$BH,COLUMN(input!AW$2),0)</f>
        <v>0</v>
      </c>
      <c r="U182" s="53">
        <f>VLOOKUP($A182,input!$A:$BH,COLUMN(input!BA$2),0)</f>
        <v>0</v>
      </c>
      <c r="V182" s="62">
        <f>VLOOKUP($A182,input!$A:$BH,COLUMN(input!BE$2),0)</f>
        <v>0</v>
      </c>
      <c r="W182" s="53">
        <f t="shared" si="16"/>
        <v>122.92070993378698</v>
      </c>
      <c r="X182" s="49">
        <f t="shared" si="17"/>
        <v>34.787113456961336</v>
      </c>
      <c r="Y182" s="53">
        <f t="shared" si="18"/>
        <v>0</v>
      </c>
      <c r="Z182" s="53">
        <f t="shared" si="19"/>
        <v>0</v>
      </c>
      <c r="AA182" s="62">
        <f t="shared" si="20"/>
        <v>0</v>
      </c>
    </row>
    <row r="183" spans="1:27" x14ac:dyDescent="0.3">
      <c r="A183" s="27" t="s">
        <v>376</v>
      </c>
      <c r="B183" s="27" t="s">
        <v>1000</v>
      </c>
      <c r="C183" s="27" t="s">
        <v>1251</v>
      </c>
      <c r="D183" s="27">
        <v>0</v>
      </c>
      <c r="E183" s="27" t="s">
        <v>375</v>
      </c>
      <c r="F183" s="81">
        <f>IF(D183=0,VLOOKUP(C183,'KI Local Authority Dropdown'!$H$21:$I$31,2,0),IF(C183="GLA",0.37,VLOOKUP(A183,input!$A:$B,COLUMN(input!B$2),0)))</f>
        <v>0.09</v>
      </c>
      <c r="G183" s="53">
        <f t="shared" si="15"/>
        <v>258.45584672296161</v>
      </c>
      <c r="H183" s="49">
        <f>VLOOKUP($A183,input!$A:$BH,COLUMN(input!D$2),0)</f>
        <v>81.507678573832578</v>
      </c>
      <c r="I183" s="49">
        <f>VLOOKUP($A183,input!$A:$BH,COLUMN(input!H$2),0)</f>
        <v>176.948168149129</v>
      </c>
      <c r="J183" s="49">
        <f>VLOOKUP($A183,input!$A:$BH,COLUMN(input!L$2),0)</f>
        <v>147.04221502758173</v>
      </c>
      <c r="K183" s="49">
        <f>I183*'KI Local Authority Dropdown'!$I$6</f>
        <v>163.67705553794434</v>
      </c>
      <c r="L183" s="31">
        <v>0</v>
      </c>
      <c r="M183" s="53">
        <f>VLOOKUP($A183,input!$A:$BH,COLUMN(input!U$2),0)</f>
        <v>81.507678573832578</v>
      </c>
      <c r="N183" s="49">
        <f>VLOOKUP($A183,input!$A:$BH,COLUMN(input!Y$2),0)</f>
        <v>0</v>
      </c>
      <c r="O183" s="53">
        <f>VLOOKUP($A183,input!$A:$BH,COLUMN(input!AC$2),0)</f>
        <v>0</v>
      </c>
      <c r="P183" s="53">
        <f>VLOOKUP($A183,input!$A:$BH,COLUMN(input!AG$2),0)</f>
        <v>0</v>
      </c>
      <c r="Q183" s="62">
        <f>VLOOKUP($A183,input!$A:$BH,COLUMN(input!AK$2),0)</f>
        <v>0</v>
      </c>
      <c r="R183" s="53">
        <f>VLOOKUP($A183,input!$A:$BH,COLUMN(input!AO$2),0)</f>
        <v>176.948168149129</v>
      </c>
      <c r="S183" s="49">
        <f>VLOOKUP($A183,input!$A:$BH,COLUMN(input!AS$2),0)</f>
        <v>0</v>
      </c>
      <c r="T183" s="53">
        <f>VLOOKUP($A183,input!$A:$BH,COLUMN(input!AW$2),0)</f>
        <v>0</v>
      </c>
      <c r="U183" s="53">
        <f>VLOOKUP($A183,input!$A:$BH,COLUMN(input!BA$2),0)</f>
        <v>0</v>
      </c>
      <c r="V183" s="62">
        <f>VLOOKUP($A183,input!$A:$BH,COLUMN(input!BE$2),0)</f>
        <v>0</v>
      </c>
      <c r="W183" s="53">
        <f t="shared" si="16"/>
        <v>258.45584672296161</v>
      </c>
      <c r="X183" s="49">
        <f t="shared" si="17"/>
        <v>0</v>
      </c>
      <c r="Y183" s="53">
        <f t="shared" si="18"/>
        <v>0</v>
      </c>
      <c r="Z183" s="53">
        <f t="shared" si="19"/>
        <v>0</v>
      </c>
      <c r="AA183" s="62">
        <f t="shared" si="20"/>
        <v>0</v>
      </c>
    </row>
    <row r="184" spans="1:27" x14ac:dyDescent="0.3">
      <c r="A184" s="27" t="s">
        <v>378</v>
      </c>
      <c r="B184" s="27" t="s">
        <v>1001</v>
      </c>
      <c r="C184" s="27" t="s">
        <v>1248</v>
      </c>
      <c r="D184" s="27">
        <v>0</v>
      </c>
      <c r="E184" s="27" t="s">
        <v>1002</v>
      </c>
      <c r="F184" s="81">
        <f>IF(D184=0,VLOOKUP(C184,'KI Local Authority Dropdown'!$H$21:$I$31,2,0),IF(C184="GLA",0.37,VLOOKUP(A184,input!$A:$B,COLUMN(input!B$2),0)))</f>
        <v>0.01</v>
      </c>
      <c r="G184" s="53">
        <f t="shared" si="15"/>
        <v>25.303823483377293</v>
      </c>
      <c r="H184" s="49">
        <f>VLOOKUP($A184,input!$A:$BH,COLUMN(input!D$2),0)</f>
        <v>10.659362106657081</v>
      </c>
      <c r="I184" s="49">
        <f>VLOOKUP($A184,input!$A:$BH,COLUMN(input!H$2),0)</f>
        <v>14.644461376720212</v>
      </c>
      <c r="J184" s="49">
        <f>VLOOKUP($A184,input!$A:$BH,COLUMN(input!L$2),0)</f>
        <v>10.477390550166721</v>
      </c>
      <c r="K184" s="49">
        <f>I184*'KI Local Authority Dropdown'!$I$6</f>
        <v>13.546126773466197</v>
      </c>
      <c r="L184" s="31">
        <v>0</v>
      </c>
      <c r="M184" s="53">
        <f>VLOOKUP($A184,input!$A:$BH,COLUMN(input!U$2),0)</f>
        <v>0</v>
      </c>
      <c r="N184" s="49">
        <f>VLOOKUP($A184,input!$A:$BH,COLUMN(input!Y$2),0)</f>
        <v>0</v>
      </c>
      <c r="O184" s="53">
        <f>VLOOKUP($A184,input!$A:$BH,COLUMN(input!AC$2),0)</f>
        <v>10.659362106657081</v>
      </c>
      <c r="P184" s="53">
        <f>VLOOKUP($A184,input!$A:$BH,COLUMN(input!AG$2),0)</f>
        <v>0</v>
      </c>
      <c r="Q184" s="62">
        <f>VLOOKUP($A184,input!$A:$BH,COLUMN(input!AK$2),0)</f>
        <v>0</v>
      </c>
      <c r="R184" s="53">
        <f>VLOOKUP($A184,input!$A:$BH,COLUMN(input!AO$2),0)</f>
        <v>0</v>
      </c>
      <c r="S184" s="49">
        <f>VLOOKUP($A184,input!$A:$BH,COLUMN(input!AS$2),0)</f>
        <v>0</v>
      </c>
      <c r="T184" s="53">
        <f>VLOOKUP($A184,input!$A:$BH,COLUMN(input!AW$2),0)</f>
        <v>14.644461376720212</v>
      </c>
      <c r="U184" s="53">
        <f>VLOOKUP($A184,input!$A:$BH,COLUMN(input!BA$2),0)</f>
        <v>0</v>
      </c>
      <c r="V184" s="62">
        <f>VLOOKUP($A184,input!$A:$BH,COLUMN(input!BE$2),0)</f>
        <v>0</v>
      </c>
      <c r="W184" s="53">
        <f t="shared" si="16"/>
        <v>0</v>
      </c>
      <c r="X184" s="49">
        <f t="shared" si="17"/>
        <v>0</v>
      </c>
      <c r="Y184" s="53">
        <f t="shared" si="18"/>
        <v>25.303823483377293</v>
      </c>
      <c r="Z184" s="53">
        <f t="shared" si="19"/>
        <v>0</v>
      </c>
      <c r="AA184" s="62">
        <f t="shared" si="20"/>
        <v>0</v>
      </c>
    </row>
    <row r="185" spans="1:27" x14ac:dyDescent="0.3">
      <c r="A185" s="27" t="s">
        <v>380</v>
      </c>
      <c r="B185" s="27" t="s">
        <v>1003</v>
      </c>
      <c r="C185" s="27" t="s">
        <v>806</v>
      </c>
      <c r="D185" s="27">
        <v>0</v>
      </c>
      <c r="E185" s="27" t="s">
        <v>379</v>
      </c>
      <c r="F185" s="81">
        <f>IF(D185=0,VLOOKUP(C185,'KI Local Authority Dropdown'!$H$21:$I$31,2,0),IF(C185="GLA",0.37,VLOOKUP(A185,input!$A:$B,COLUMN(input!B$2),0)))</f>
        <v>0.4</v>
      </c>
      <c r="G185" s="53">
        <f t="shared" si="15"/>
        <v>6.9625559614549717</v>
      </c>
      <c r="H185" s="49">
        <f>VLOOKUP($A185,input!$A:$BH,COLUMN(input!D$2),0)</f>
        <v>1.6051794335948639</v>
      </c>
      <c r="I185" s="49">
        <f>VLOOKUP($A185,input!$A:$BH,COLUMN(input!H$2),0)</f>
        <v>5.357376527860108</v>
      </c>
      <c r="J185" s="49">
        <f>VLOOKUP($A185,input!$A:$BH,COLUMN(input!L$2),0)</f>
        <v>-19.373240442137231</v>
      </c>
      <c r="K185" s="49">
        <f>I185*'KI Local Authority Dropdown'!$I$6</f>
        <v>4.9555732882706005</v>
      </c>
      <c r="L185" s="31">
        <v>0.5</v>
      </c>
      <c r="M185" s="53">
        <f>VLOOKUP($A185,input!$A:$BH,COLUMN(input!U$2),0)</f>
        <v>0</v>
      </c>
      <c r="N185" s="49">
        <f>VLOOKUP($A185,input!$A:$BH,COLUMN(input!Y$2),0)</f>
        <v>1.6051794335948639</v>
      </c>
      <c r="O185" s="53">
        <f>VLOOKUP($A185,input!$A:$BH,COLUMN(input!AC$2),0)</f>
        <v>0</v>
      </c>
      <c r="P185" s="53">
        <f>VLOOKUP($A185,input!$A:$BH,COLUMN(input!AG$2),0)</f>
        <v>0</v>
      </c>
      <c r="Q185" s="62">
        <f>VLOOKUP($A185,input!$A:$BH,COLUMN(input!AK$2),0)</f>
        <v>0</v>
      </c>
      <c r="R185" s="53">
        <f>VLOOKUP($A185,input!$A:$BH,COLUMN(input!AO$2),0)</f>
        <v>0</v>
      </c>
      <c r="S185" s="49">
        <f>VLOOKUP($A185,input!$A:$BH,COLUMN(input!AS$2),0)</f>
        <v>5.357376527860108</v>
      </c>
      <c r="T185" s="53">
        <f>VLOOKUP($A185,input!$A:$BH,COLUMN(input!AW$2),0)</f>
        <v>0</v>
      </c>
      <c r="U185" s="53">
        <f>VLOOKUP($A185,input!$A:$BH,COLUMN(input!BA$2),0)</f>
        <v>0</v>
      </c>
      <c r="V185" s="62">
        <f>VLOOKUP($A185,input!$A:$BH,COLUMN(input!BE$2),0)</f>
        <v>0</v>
      </c>
      <c r="W185" s="53">
        <f t="shared" si="16"/>
        <v>0</v>
      </c>
      <c r="X185" s="49">
        <f t="shared" si="17"/>
        <v>6.9625559614549717</v>
      </c>
      <c r="Y185" s="53">
        <f t="shared" si="18"/>
        <v>0</v>
      </c>
      <c r="Z185" s="53">
        <f t="shared" si="19"/>
        <v>0</v>
      </c>
      <c r="AA185" s="62">
        <f t="shared" si="20"/>
        <v>0</v>
      </c>
    </row>
    <row r="186" spans="1:27" x14ac:dyDescent="0.3">
      <c r="A186" s="27" t="s">
        <v>382</v>
      </c>
      <c r="B186" s="27" t="s">
        <v>1004</v>
      </c>
      <c r="C186" s="27" t="s">
        <v>820</v>
      </c>
      <c r="D186" s="27">
        <v>0</v>
      </c>
      <c r="E186" s="27" t="s">
        <v>381</v>
      </c>
      <c r="F186" s="81">
        <f>IF(D186=0,VLOOKUP(C186,'KI Local Authority Dropdown'!$H$21:$I$31,2,0),IF(C186="GLA",0.37,VLOOKUP(A186,input!$A:$B,COLUMN(input!B$2),0)))</f>
        <v>0.49</v>
      </c>
      <c r="G186" s="53">
        <f t="shared" si="15"/>
        <v>212.97349527780636</v>
      </c>
      <c r="H186" s="49">
        <f>VLOOKUP($A186,input!$A:$BH,COLUMN(input!D$2),0)</f>
        <v>65.016705350880187</v>
      </c>
      <c r="I186" s="49">
        <f>VLOOKUP($A186,input!$A:$BH,COLUMN(input!H$2),0)</f>
        <v>147.95678992692618</v>
      </c>
      <c r="J186" s="49">
        <f>VLOOKUP($A186,input!$A:$BH,COLUMN(input!L$2),0)</f>
        <v>-13.389533939287409</v>
      </c>
      <c r="K186" s="49">
        <f>I186*'KI Local Authority Dropdown'!$I$6</f>
        <v>136.86003068240672</v>
      </c>
      <c r="L186" s="31">
        <v>8.2986296920368963E-2</v>
      </c>
      <c r="M186" s="53">
        <f>VLOOKUP($A186,input!$A:$BH,COLUMN(input!U$2),0)</f>
        <v>58.093983334336549</v>
      </c>
      <c r="N186" s="49">
        <f>VLOOKUP($A186,input!$A:$BH,COLUMN(input!Y$2),0)</f>
        <v>6.9227220165436343</v>
      </c>
      <c r="O186" s="53">
        <f>VLOOKUP($A186,input!$A:$BH,COLUMN(input!AC$2),0)</f>
        <v>0</v>
      </c>
      <c r="P186" s="53">
        <f>VLOOKUP($A186,input!$A:$BH,COLUMN(input!AG$2),0)</f>
        <v>0</v>
      </c>
      <c r="Q186" s="62">
        <f>VLOOKUP($A186,input!$A:$BH,COLUMN(input!AK$2),0)</f>
        <v>0</v>
      </c>
      <c r="R186" s="53">
        <f>VLOOKUP($A186,input!$A:$BH,COLUMN(input!AO$2),0)</f>
        <v>122.54166337816478</v>
      </c>
      <c r="S186" s="49">
        <f>VLOOKUP($A186,input!$A:$BH,COLUMN(input!AS$2),0)</f>
        <v>25.415126548761382</v>
      </c>
      <c r="T186" s="53">
        <f>VLOOKUP($A186,input!$A:$BH,COLUMN(input!AW$2),0)</f>
        <v>0</v>
      </c>
      <c r="U186" s="53">
        <f>VLOOKUP($A186,input!$A:$BH,COLUMN(input!BA$2),0)</f>
        <v>0</v>
      </c>
      <c r="V186" s="62">
        <f>VLOOKUP($A186,input!$A:$BH,COLUMN(input!BE$2),0)</f>
        <v>0</v>
      </c>
      <c r="W186" s="53">
        <f t="shared" si="16"/>
        <v>180.63564671250134</v>
      </c>
      <c r="X186" s="49">
        <f t="shared" si="17"/>
        <v>32.337848565305016</v>
      </c>
      <c r="Y186" s="53">
        <f t="shared" si="18"/>
        <v>0</v>
      </c>
      <c r="Z186" s="53">
        <f t="shared" si="19"/>
        <v>0</v>
      </c>
      <c r="AA186" s="62">
        <f t="shared" si="20"/>
        <v>0</v>
      </c>
    </row>
    <row r="187" spans="1:27" x14ac:dyDescent="0.3">
      <c r="A187" s="27" t="s">
        <v>384</v>
      </c>
      <c r="B187" s="27" t="s">
        <v>1005</v>
      </c>
      <c r="C187" s="27" t="s">
        <v>1250</v>
      </c>
      <c r="D187" s="27">
        <v>0</v>
      </c>
      <c r="E187" s="27" t="s">
        <v>383</v>
      </c>
      <c r="F187" s="81">
        <f>IF(D187=0,VLOOKUP(C187,'KI Local Authority Dropdown'!$H$21:$I$31,2,0),IF(C187="GLA",0.37,VLOOKUP(A187,input!$A:$B,COLUMN(input!B$2),0)))</f>
        <v>0.49</v>
      </c>
      <c r="G187" s="53">
        <f t="shared" si="15"/>
        <v>142.76981520503125</v>
      </c>
      <c r="H187" s="49">
        <f>VLOOKUP($A187,input!$A:$BH,COLUMN(input!D$2),0)</f>
        <v>48.144288243807139</v>
      </c>
      <c r="I187" s="49">
        <f>VLOOKUP($A187,input!$A:$BH,COLUMN(input!H$2),0)</f>
        <v>94.625526961224097</v>
      </c>
      <c r="J187" s="49">
        <f>VLOOKUP($A187,input!$A:$BH,COLUMN(input!L$2),0)</f>
        <v>42.129029235264504</v>
      </c>
      <c r="K187" s="49">
        <f>I187*'KI Local Authority Dropdown'!$I$6</f>
        <v>87.528612439132289</v>
      </c>
      <c r="L187" s="31">
        <v>0</v>
      </c>
      <c r="M187" s="53">
        <f>VLOOKUP($A187,input!$A:$BH,COLUMN(input!U$2),0)</f>
        <v>42.444216057565448</v>
      </c>
      <c r="N187" s="49">
        <f>VLOOKUP($A187,input!$A:$BH,COLUMN(input!Y$2),0)</f>
        <v>5.7000721862416865</v>
      </c>
      <c r="O187" s="53">
        <f>VLOOKUP($A187,input!$A:$BH,COLUMN(input!AC$2),0)</f>
        <v>0</v>
      </c>
      <c r="P187" s="53">
        <f>VLOOKUP($A187,input!$A:$BH,COLUMN(input!AG$2),0)</f>
        <v>0</v>
      </c>
      <c r="Q187" s="62">
        <f>VLOOKUP($A187,input!$A:$BH,COLUMN(input!AK$2),0)</f>
        <v>0</v>
      </c>
      <c r="R187" s="53">
        <f>VLOOKUP($A187,input!$A:$BH,COLUMN(input!AO$2),0)</f>
        <v>78.356266435860789</v>
      </c>
      <c r="S187" s="49">
        <f>VLOOKUP($A187,input!$A:$BH,COLUMN(input!AS$2),0)</f>
        <v>16.269260525363315</v>
      </c>
      <c r="T187" s="53">
        <f>VLOOKUP($A187,input!$A:$BH,COLUMN(input!AW$2),0)</f>
        <v>0</v>
      </c>
      <c r="U187" s="53">
        <f>VLOOKUP($A187,input!$A:$BH,COLUMN(input!BA$2),0)</f>
        <v>0</v>
      </c>
      <c r="V187" s="62">
        <f>VLOOKUP($A187,input!$A:$BH,COLUMN(input!BE$2),0)</f>
        <v>0</v>
      </c>
      <c r="W187" s="53">
        <f t="shared" si="16"/>
        <v>120.80048249342624</v>
      </c>
      <c r="X187" s="49">
        <f t="shared" si="17"/>
        <v>21.969332711605002</v>
      </c>
      <c r="Y187" s="53">
        <f t="shared" si="18"/>
        <v>0</v>
      </c>
      <c r="Z187" s="53">
        <f t="shared" si="19"/>
        <v>0</v>
      </c>
      <c r="AA187" s="62">
        <f t="shared" si="20"/>
        <v>0</v>
      </c>
    </row>
    <row r="188" spans="1:27" x14ac:dyDescent="0.3">
      <c r="A188" s="27" t="s">
        <v>386</v>
      </c>
      <c r="B188" s="27" t="s">
        <v>1006</v>
      </c>
      <c r="C188" s="27" t="s">
        <v>1251</v>
      </c>
      <c r="D188" s="27">
        <v>0</v>
      </c>
      <c r="E188" s="27" t="s">
        <v>385</v>
      </c>
      <c r="F188" s="81">
        <f>IF(D188=0,VLOOKUP(C188,'KI Local Authority Dropdown'!$H$21:$I$31,2,0),IF(C188="GLA",0.37,VLOOKUP(A188,input!$A:$B,COLUMN(input!B$2),0)))</f>
        <v>0.09</v>
      </c>
      <c r="G188" s="53">
        <f t="shared" si="15"/>
        <v>77.33103090442394</v>
      </c>
      <c r="H188" s="49">
        <f>VLOOKUP($A188,input!$A:$BH,COLUMN(input!D$2),0)</f>
        <v>19.548315553940743</v>
      </c>
      <c r="I188" s="49">
        <f>VLOOKUP($A188,input!$A:$BH,COLUMN(input!H$2),0)</f>
        <v>57.782715350483201</v>
      </c>
      <c r="J188" s="49">
        <f>VLOOKUP($A188,input!$A:$BH,COLUMN(input!L$2),0)</f>
        <v>37.565577743741116</v>
      </c>
      <c r="K188" s="49">
        <f>I188*'KI Local Authority Dropdown'!$I$6</f>
        <v>53.449011699196966</v>
      </c>
      <c r="L188" s="31">
        <v>0</v>
      </c>
      <c r="M188" s="53">
        <f>VLOOKUP($A188,input!$A:$BH,COLUMN(input!U$2),0)</f>
        <v>19.548315553940743</v>
      </c>
      <c r="N188" s="49">
        <f>VLOOKUP($A188,input!$A:$BH,COLUMN(input!Y$2),0)</f>
        <v>0</v>
      </c>
      <c r="O188" s="53">
        <f>VLOOKUP($A188,input!$A:$BH,COLUMN(input!AC$2),0)</f>
        <v>0</v>
      </c>
      <c r="P188" s="53">
        <f>VLOOKUP($A188,input!$A:$BH,COLUMN(input!AG$2),0)</f>
        <v>0</v>
      </c>
      <c r="Q188" s="62">
        <f>VLOOKUP($A188,input!$A:$BH,COLUMN(input!AK$2),0)</f>
        <v>0</v>
      </c>
      <c r="R188" s="53">
        <f>VLOOKUP($A188,input!$A:$BH,COLUMN(input!AO$2),0)</f>
        <v>57.782715350483201</v>
      </c>
      <c r="S188" s="49">
        <f>VLOOKUP($A188,input!$A:$BH,COLUMN(input!AS$2),0)</f>
        <v>0</v>
      </c>
      <c r="T188" s="53">
        <f>VLOOKUP($A188,input!$A:$BH,COLUMN(input!AW$2),0)</f>
        <v>0</v>
      </c>
      <c r="U188" s="53">
        <f>VLOOKUP($A188,input!$A:$BH,COLUMN(input!BA$2),0)</f>
        <v>0</v>
      </c>
      <c r="V188" s="62">
        <f>VLOOKUP($A188,input!$A:$BH,COLUMN(input!BE$2),0)</f>
        <v>0</v>
      </c>
      <c r="W188" s="53">
        <f t="shared" si="16"/>
        <v>77.33103090442394</v>
      </c>
      <c r="X188" s="49">
        <f t="shared" si="17"/>
        <v>0</v>
      </c>
      <c r="Y188" s="53">
        <f t="shared" si="18"/>
        <v>0</v>
      </c>
      <c r="Z188" s="53">
        <f t="shared" si="19"/>
        <v>0</v>
      </c>
      <c r="AA188" s="62">
        <f t="shared" si="20"/>
        <v>0</v>
      </c>
    </row>
    <row r="189" spans="1:27" x14ac:dyDescent="0.3">
      <c r="A189" s="27" t="s">
        <v>388</v>
      </c>
      <c r="B189" s="27" t="s">
        <v>1007</v>
      </c>
      <c r="C189" s="27" t="s">
        <v>1248</v>
      </c>
      <c r="D189" s="27">
        <v>0</v>
      </c>
      <c r="E189" s="27" t="s">
        <v>1008</v>
      </c>
      <c r="F189" s="81">
        <f>IF(D189=0,VLOOKUP(C189,'KI Local Authority Dropdown'!$H$21:$I$31,2,0),IF(C189="GLA",0.37,VLOOKUP(A189,input!$A:$B,COLUMN(input!B$2),0)))</f>
        <v>0.01</v>
      </c>
      <c r="G189" s="53">
        <f t="shared" si="15"/>
        <v>14.020724292720386</v>
      </c>
      <c r="H189" s="49">
        <f>VLOOKUP($A189,input!$A:$BH,COLUMN(input!D$2),0)</f>
        <v>5.6088042414579764</v>
      </c>
      <c r="I189" s="49">
        <f>VLOOKUP($A189,input!$A:$BH,COLUMN(input!H$2),0)</f>
        <v>8.4119200512624097</v>
      </c>
      <c r="J189" s="49">
        <f>VLOOKUP($A189,input!$A:$BH,COLUMN(input!L$2),0)</f>
        <v>4.987940929394802</v>
      </c>
      <c r="K189" s="49">
        <f>I189*'KI Local Authority Dropdown'!$I$6</f>
        <v>7.7810260474177291</v>
      </c>
      <c r="L189" s="31">
        <v>0</v>
      </c>
      <c r="M189" s="53">
        <f>VLOOKUP($A189,input!$A:$BH,COLUMN(input!U$2),0)</f>
        <v>0</v>
      </c>
      <c r="N189" s="49">
        <f>VLOOKUP($A189,input!$A:$BH,COLUMN(input!Y$2),0)</f>
        <v>0</v>
      </c>
      <c r="O189" s="53">
        <f>VLOOKUP($A189,input!$A:$BH,COLUMN(input!AC$2),0)</f>
        <v>5.6088042414579764</v>
      </c>
      <c r="P189" s="53">
        <f>VLOOKUP($A189,input!$A:$BH,COLUMN(input!AG$2),0)</f>
        <v>0</v>
      </c>
      <c r="Q189" s="62">
        <f>VLOOKUP($A189,input!$A:$BH,COLUMN(input!AK$2),0)</f>
        <v>0</v>
      </c>
      <c r="R189" s="53">
        <f>VLOOKUP($A189,input!$A:$BH,COLUMN(input!AO$2),0)</f>
        <v>0</v>
      </c>
      <c r="S189" s="49">
        <f>VLOOKUP($A189,input!$A:$BH,COLUMN(input!AS$2),0)</f>
        <v>0</v>
      </c>
      <c r="T189" s="53">
        <f>VLOOKUP($A189,input!$A:$BH,COLUMN(input!AW$2),0)</f>
        <v>8.4119200512624097</v>
      </c>
      <c r="U189" s="53">
        <f>VLOOKUP($A189,input!$A:$BH,COLUMN(input!BA$2),0)</f>
        <v>0</v>
      </c>
      <c r="V189" s="62">
        <f>VLOOKUP($A189,input!$A:$BH,COLUMN(input!BE$2),0)</f>
        <v>0</v>
      </c>
      <c r="W189" s="53">
        <f t="shared" si="16"/>
        <v>0</v>
      </c>
      <c r="X189" s="49">
        <f t="shared" si="17"/>
        <v>0</v>
      </c>
      <c r="Y189" s="53">
        <f t="shared" si="18"/>
        <v>14.020724292720386</v>
      </c>
      <c r="Z189" s="53">
        <f t="shared" si="19"/>
        <v>0</v>
      </c>
      <c r="AA189" s="62">
        <f t="shared" si="20"/>
        <v>0</v>
      </c>
    </row>
    <row r="190" spans="1:27" x14ac:dyDescent="0.3">
      <c r="A190" s="27" t="s">
        <v>390</v>
      </c>
      <c r="B190" s="27" t="s">
        <v>1009</v>
      </c>
      <c r="C190" s="27" t="s">
        <v>806</v>
      </c>
      <c r="D190" s="27">
        <v>0</v>
      </c>
      <c r="E190" s="27" t="s">
        <v>389</v>
      </c>
      <c r="F190" s="81">
        <f>IF(D190=0,VLOOKUP(C190,'KI Local Authority Dropdown'!$H$21:$I$31,2,0),IF(C190="GLA",0.37,VLOOKUP(A190,input!$A:$B,COLUMN(input!B$2),0)))</f>
        <v>0.4</v>
      </c>
      <c r="G190" s="53">
        <f t="shared" si="15"/>
        <v>2.4694967573707531</v>
      </c>
      <c r="H190" s="49">
        <f>VLOOKUP($A190,input!$A:$BH,COLUMN(input!D$2),0)</f>
        <v>0.37496071186699997</v>
      </c>
      <c r="I190" s="49">
        <f>VLOOKUP($A190,input!$A:$BH,COLUMN(input!H$2),0)</f>
        <v>2.0945360455037529</v>
      </c>
      <c r="J190" s="49">
        <f>VLOOKUP($A190,input!$A:$BH,COLUMN(input!L$2),0)</f>
        <v>-7.3050336109578824</v>
      </c>
      <c r="K190" s="49">
        <f>I190*'KI Local Authority Dropdown'!$I$6</f>
        <v>1.9374458420909715</v>
      </c>
      <c r="L190" s="31">
        <v>0.5</v>
      </c>
      <c r="M190" s="53">
        <f>VLOOKUP($A190,input!$A:$BH,COLUMN(input!U$2),0)</f>
        <v>0</v>
      </c>
      <c r="N190" s="49">
        <f>VLOOKUP($A190,input!$A:$BH,COLUMN(input!Y$2),0)</f>
        <v>0.37496071186699997</v>
      </c>
      <c r="O190" s="53">
        <f>VLOOKUP($A190,input!$A:$BH,COLUMN(input!AC$2),0)</f>
        <v>0</v>
      </c>
      <c r="P190" s="53">
        <f>VLOOKUP($A190,input!$A:$BH,COLUMN(input!AG$2),0)</f>
        <v>0</v>
      </c>
      <c r="Q190" s="62">
        <f>VLOOKUP($A190,input!$A:$BH,COLUMN(input!AK$2),0)</f>
        <v>0</v>
      </c>
      <c r="R190" s="53">
        <f>VLOOKUP($A190,input!$A:$BH,COLUMN(input!AO$2),0)</f>
        <v>0</v>
      </c>
      <c r="S190" s="49">
        <f>VLOOKUP($A190,input!$A:$BH,COLUMN(input!AS$2),0)</f>
        <v>2.0945360455037529</v>
      </c>
      <c r="T190" s="53">
        <f>VLOOKUP($A190,input!$A:$BH,COLUMN(input!AW$2),0)</f>
        <v>0</v>
      </c>
      <c r="U190" s="53">
        <f>VLOOKUP($A190,input!$A:$BH,COLUMN(input!BA$2),0)</f>
        <v>0</v>
      </c>
      <c r="V190" s="62">
        <f>VLOOKUP($A190,input!$A:$BH,COLUMN(input!BE$2),0)</f>
        <v>0</v>
      </c>
      <c r="W190" s="53">
        <f t="shared" si="16"/>
        <v>0</v>
      </c>
      <c r="X190" s="49">
        <f t="shared" si="17"/>
        <v>2.4694967573707531</v>
      </c>
      <c r="Y190" s="53">
        <f t="shared" si="18"/>
        <v>0</v>
      </c>
      <c r="Z190" s="53">
        <f t="shared" si="19"/>
        <v>0</v>
      </c>
      <c r="AA190" s="62">
        <f t="shared" si="20"/>
        <v>0</v>
      </c>
    </row>
    <row r="191" spans="1:27" x14ac:dyDescent="0.3">
      <c r="A191" s="27" t="s">
        <v>392</v>
      </c>
      <c r="B191" s="27" t="s">
        <v>1010</v>
      </c>
      <c r="C191" s="27" t="s">
        <v>1252</v>
      </c>
      <c r="D191" s="27">
        <v>0</v>
      </c>
      <c r="E191" s="27" t="s">
        <v>391</v>
      </c>
      <c r="F191" s="81">
        <f>IF(D191=0,VLOOKUP(C191,'KI Local Authority Dropdown'!$H$21:$I$31,2,0),IF(C191="GLA",0.37,VLOOKUP(A191,input!$A:$B,COLUMN(input!B$2),0)))</f>
        <v>0.3</v>
      </c>
      <c r="G191" s="53">
        <f t="shared" si="15"/>
        <v>135.0194401843375</v>
      </c>
      <c r="H191" s="49">
        <f>VLOOKUP($A191,input!$A:$BH,COLUMN(input!D$2),0)</f>
        <v>46.158845154862277</v>
      </c>
      <c r="I191" s="49">
        <f>VLOOKUP($A191,input!$A:$BH,COLUMN(input!H$2),0)</f>
        <v>88.860595029475206</v>
      </c>
      <c r="J191" s="49">
        <f>VLOOKUP($A191,input!$A:$BH,COLUMN(input!L$2),0)</f>
        <v>69.176869802196762</v>
      </c>
      <c r="K191" s="49">
        <f>I191*'KI Local Authority Dropdown'!$I$6</f>
        <v>82.196050402264575</v>
      </c>
      <c r="L191" s="31">
        <v>0</v>
      </c>
      <c r="M191" s="53">
        <f>VLOOKUP($A191,input!$A:$BH,COLUMN(input!U$2),0)</f>
        <v>39.963332141435799</v>
      </c>
      <c r="N191" s="49">
        <f>VLOOKUP($A191,input!$A:$BH,COLUMN(input!Y$2),0)</f>
        <v>6.1955130134264769</v>
      </c>
      <c r="O191" s="53">
        <f>VLOOKUP($A191,input!$A:$BH,COLUMN(input!AC$2),0)</f>
        <v>0</v>
      </c>
      <c r="P191" s="53">
        <f>VLOOKUP($A191,input!$A:$BH,COLUMN(input!AG$2),0)</f>
        <v>0</v>
      </c>
      <c r="Q191" s="62">
        <f>VLOOKUP($A191,input!$A:$BH,COLUMN(input!AK$2),0)</f>
        <v>0</v>
      </c>
      <c r="R191" s="53">
        <f>VLOOKUP($A191,input!$A:$BH,COLUMN(input!AO$2),0)</f>
        <v>72.167642725169117</v>
      </c>
      <c r="S191" s="49">
        <f>VLOOKUP($A191,input!$A:$BH,COLUMN(input!AS$2),0)</f>
        <v>16.692952304306097</v>
      </c>
      <c r="T191" s="53">
        <f>VLOOKUP($A191,input!$A:$BH,COLUMN(input!AW$2),0)</f>
        <v>0</v>
      </c>
      <c r="U191" s="53">
        <f>VLOOKUP($A191,input!$A:$BH,COLUMN(input!BA$2),0)</f>
        <v>0</v>
      </c>
      <c r="V191" s="62">
        <f>VLOOKUP($A191,input!$A:$BH,COLUMN(input!BE$2),0)</f>
        <v>0</v>
      </c>
      <c r="W191" s="53">
        <f t="shared" si="16"/>
        <v>112.13097486660492</v>
      </c>
      <c r="X191" s="49">
        <f t="shared" si="17"/>
        <v>22.888465317732575</v>
      </c>
      <c r="Y191" s="53">
        <f t="shared" si="18"/>
        <v>0</v>
      </c>
      <c r="Z191" s="53">
        <f t="shared" si="19"/>
        <v>0</v>
      </c>
      <c r="AA191" s="62">
        <f t="shared" si="20"/>
        <v>0</v>
      </c>
    </row>
    <row r="192" spans="1:27" x14ac:dyDescent="0.3">
      <c r="A192" s="27" t="s">
        <v>394</v>
      </c>
      <c r="B192" s="27" t="s">
        <v>1011</v>
      </c>
      <c r="C192" s="27" t="s">
        <v>806</v>
      </c>
      <c r="D192" s="27">
        <v>0</v>
      </c>
      <c r="E192" s="27" t="s">
        <v>393</v>
      </c>
      <c r="F192" s="81">
        <f>IF(D192=0,VLOOKUP(C192,'KI Local Authority Dropdown'!$H$21:$I$31,2,0),IF(C192="GLA",0.37,VLOOKUP(A192,input!$A:$B,COLUMN(input!B$2),0)))</f>
        <v>0.4</v>
      </c>
      <c r="G192" s="53">
        <f t="shared" si="15"/>
        <v>2.2132027277164248</v>
      </c>
      <c r="H192" s="49">
        <f>VLOOKUP($A192,input!$A:$BH,COLUMN(input!D$2),0)</f>
        <v>0.23643597590592691</v>
      </c>
      <c r="I192" s="49">
        <f>VLOOKUP($A192,input!$A:$BH,COLUMN(input!H$2),0)</f>
        <v>1.9767667518104977</v>
      </c>
      <c r="J192" s="49">
        <f>VLOOKUP($A192,input!$A:$BH,COLUMN(input!L$2),0)</f>
        <v>-11.025733411725305</v>
      </c>
      <c r="K192" s="49">
        <f>I192*'KI Local Authority Dropdown'!$I$6</f>
        <v>1.8285092454247105</v>
      </c>
      <c r="L192" s="31">
        <v>0.5</v>
      </c>
      <c r="M192" s="53">
        <f>VLOOKUP($A192,input!$A:$BH,COLUMN(input!U$2),0)</f>
        <v>0</v>
      </c>
      <c r="N192" s="49">
        <f>VLOOKUP($A192,input!$A:$BH,COLUMN(input!Y$2),0)</f>
        <v>0.23643597590592691</v>
      </c>
      <c r="O192" s="53">
        <f>VLOOKUP($A192,input!$A:$BH,COLUMN(input!AC$2),0)</f>
        <v>0</v>
      </c>
      <c r="P192" s="53">
        <f>VLOOKUP($A192,input!$A:$BH,COLUMN(input!AG$2),0)</f>
        <v>0</v>
      </c>
      <c r="Q192" s="62">
        <f>VLOOKUP($A192,input!$A:$BH,COLUMN(input!AK$2),0)</f>
        <v>0</v>
      </c>
      <c r="R192" s="53">
        <f>VLOOKUP($A192,input!$A:$BH,COLUMN(input!AO$2),0)</f>
        <v>0</v>
      </c>
      <c r="S192" s="49">
        <f>VLOOKUP($A192,input!$A:$BH,COLUMN(input!AS$2),0)</f>
        <v>1.9767667518104977</v>
      </c>
      <c r="T192" s="53">
        <f>VLOOKUP($A192,input!$A:$BH,COLUMN(input!AW$2),0)</f>
        <v>0</v>
      </c>
      <c r="U192" s="53">
        <f>VLOOKUP($A192,input!$A:$BH,COLUMN(input!BA$2),0)</f>
        <v>0</v>
      </c>
      <c r="V192" s="62">
        <f>VLOOKUP($A192,input!$A:$BH,COLUMN(input!BE$2),0)</f>
        <v>0</v>
      </c>
      <c r="W192" s="53">
        <f t="shared" si="16"/>
        <v>0</v>
      </c>
      <c r="X192" s="49">
        <f t="shared" si="17"/>
        <v>2.2132027277164248</v>
      </c>
      <c r="Y192" s="53">
        <f t="shared" si="18"/>
        <v>0</v>
      </c>
      <c r="Z192" s="53">
        <f t="shared" si="19"/>
        <v>0</v>
      </c>
      <c r="AA192" s="62">
        <f t="shared" si="20"/>
        <v>0</v>
      </c>
    </row>
    <row r="193" spans="1:27" x14ac:dyDescent="0.3">
      <c r="A193" s="27" t="s">
        <v>396</v>
      </c>
      <c r="B193" s="27" t="s">
        <v>1012</v>
      </c>
      <c r="C193" s="27" t="s">
        <v>806</v>
      </c>
      <c r="D193" s="27">
        <v>0</v>
      </c>
      <c r="E193" s="27" t="s">
        <v>395</v>
      </c>
      <c r="F193" s="81">
        <f>IF(D193=0,VLOOKUP(C193,'KI Local Authority Dropdown'!$H$21:$I$31,2,0),IF(C193="GLA",0.37,VLOOKUP(A193,input!$A:$B,COLUMN(input!B$2),0)))</f>
        <v>0.4</v>
      </c>
      <c r="G193" s="53">
        <f t="shared" si="15"/>
        <v>4.5425623788790093</v>
      </c>
      <c r="H193" s="49">
        <f>VLOOKUP($A193,input!$A:$BH,COLUMN(input!D$2),0)</f>
        <v>0.98061469063382778</v>
      </c>
      <c r="I193" s="49">
        <f>VLOOKUP($A193,input!$A:$BH,COLUMN(input!H$2),0)</f>
        <v>3.5619476882451813</v>
      </c>
      <c r="J193" s="49">
        <f>VLOOKUP($A193,input!$A:$BH,COLUMN(input!L$2),0)</f>
        <v>-12.397435658806559</v>
      </c>
      <c r="K193" s="49">
        <f>I193*'KI Local Authority Dropdown'!$I$6</f>
        <v>3.2948016116267929</v>
      </c>
      <c r="L193" s="31">
        <v>0.5</v>
      </c>
      <c r="M193" s="53">
        <f>VLOOKUP($A193,input!$A:$BH,COLUMN(input!U$2),0)</f>
        <v>0</v>
      </c>
      <c r="N193" s="49">
        <f>VLOOKUP($A193,input!$A:$BH,COLUMN(input!Y$2),0)</f>
        <v>0.98061469063382778</v>
      </c>
      <c r="O193" s="53">
        <f>VLOOKUP($A193,input!$A:$BH,COLUMN(input!AC$2),0)</f>
        <v>0</v>
      </c>
      <c r="P193" s="53">
        <f>VLOOKUP($A193,input!$A:$BH,COLUMN(input!AG$2),0)</f>
        <v>0</v>
      </c>
      <c r="Q193" s="62">
        <f>VLOOKUP($A193,input!$A:$BH,COLUMN(input!AK$2),0)</f>
        <v>0</v>
      </c>
      <c r="R193" s="53">
        <f>VLOOKUP($A193,input!$A:$BH,COLUMN(input!AO$2),0)</f>
        <v>0</v>
      </c>
      <c r="S193" s="49">
        <f>VLOOKUP($A193,input!$A:$BH,COLUMN(input!AS$2),0)</f>
        <v>3.5619476882451813</v>
      </c>
      <c r="T193" s="53">
        <f>VLOOKUP($A193,input!$A:$BH,COLUMN(input!AW$2),0)</f>
        <v>0</v>
      </c>
      <c r="U193" s="53">
        <f>VLOOKUP($A193,input!$A:$BH,COLUMN(input!BA$2),0)</f>
        <v>0</v>
      </c>
      <c r="V193" s="62">
        <f>VLOOKUP($A193,input!$A:$BH,COLUMN(input!BE$2),0)</f>
        <v>0</v>
      </c>
      <c r="W193" s="53">
        <f t="shared" si="16"/>
        <v>0</v>
      </c>
      <c r="X193" s="49">
        <f t="shared" si="17"/>
        <v>4.5425623788790093</v>
      </c>
      <c r="Y193" s="53">
        <f t="shared" si="18"/>
        <v>0</v>
      </c>
      <c r="Z193" s="53">
        <f t="shared" si="19"/>
        <v>0</v>
      </c>
      <c r="AA193" s="62">
        <f t="shared" si="20"/>
        <v>0</v>
      </c>
    </row>
    <row r="194" spans="1:27" x14ac:dyDescent="0.3">
      <c r="A194" s="27" t="s">
        <v>398</v>
      </c>
      <c r="B194" s="27" t="s">
        <v>1013</v>
      </c>
      <c r="C194" s="27" t="s">
        <v>1254</v>
      </c>
      <c r="D194" s="27">
        <v>0</v>
      </c>
      <c r="E194" s="27" t="s">
        <v>397</v>
      </c>
      <c r="F194" s="81">
        <f>IF(D194=0,VLOOKUP(C194,'KI Local Authority Dropdown'!$H$21:$I$31,2,0),IF(C194="GLA",0.37,VLOOKUP(A194,input!$A:$B,COLUMN(input!B$2),0)))</f>
        <v>0.1</v>
      </c>
      <c r="G194" s="53">
        <f t="shared" si="15"/>
        <v>152.38418978985175</v>
      </c>
      <c r="H194" s="49">
        <f>VLOOKUP($A194,input!$A:$BH,COLUMN(input!D$2),0)</f>
        <v>48.291640911040751</v>
      </c>
      <c r="I194" s="49">
        <f>VLOOKUP($A194,input!$A:$BH,COLUMN(input!H$2),0)</f>
        <v>104.09254887881099</v>
      </c>
      <c r="J194" s="49">
        <f>VLOOKUP($A194,input!$A:$BH,COLUMN(input!L$2),0)</f>
        <v>85.144631567998573</v>
      </c>
      <c r="K194" s="49">
        <f>I194*'KI Local Authority Dropdown'!$I$6</f>
        <v>96.285607712900173</v>
      </c>
      <c r="L194" s="31">
        <v>0</v>
      </c>
      <c r="M194" s="53">
        <f>VLOOKUP($A194,input!$A:$BH,COLUMN(input!U$2),0)</f>
        <v>44.049682175689966</v>
      </c>
      <c r="N194" s="49">
        <f>VLOOKUP($A194,input!$A:$BH,COLUMN(input!Y$2),0)</f>
        <v>0</v>
      </c>
      <c r="O194" s="53">
        <f>VLOOKUP($A194,input!$A:$BH,COLUMN(input!AC$2),0)</f>
        <v>4.2419587353507842</v>
      </c>
      <c r="P194" s="53">
        <f>VLOOKUP($A194,input!$A:$BH,COLUMN(input!AG$2),0)</f>
        <v>0</v>
      </c>
      <c r="Q194" s="62">
        <f>VLOOKUP($A194,input!$A:$BH,COLUMN(input!AK$2),0)</f>
        <v>0</v>
      </c>
      <c r="R194" s="53">
        <f>VLOOKUP($A194,input!$A:$BH,COLUMN(input!AO$2),0)</f>
        <v>98.025922221616327</v>
      </c>
      <c r="S194" s="49">
        <f>VLOOKUP($A194,input!$A:$BH,COLUMN(input!AS$2),0)</f>
        <v>0</v>
      </c>
      <c r="T194" s="53">
        <f>VLOOKUP($A194,input!$A:$BH,COLUMN(input!AW$2),0)</f>
        <v>6.0666266571946625</v>
      </c>
      <c r="U194" s="53">
        <f>VLOOKUP($A194,input!$A:$BH,COLUMN(input!BA$2),0)</f>
        <v>0</v>
      </c>
      <c r="V194" s="62">
        <f>VLOOKUP($A194,input!$A:$BH,COLUMN(input!BE$2),0)</f>
        <v>0</v>
      </c>
      <c r="W194" s="53">
        <f t="shared" si="16"/>
        <v>142.07560439730628</v>
      </c>
      <c r="X194" s="49">
        <f t="shared" si="17"/>
        <v>0</v>
      </c>
      <c r="Y194" s="53">
        <f t="shared" si="18"/>
        <v>10.308585392545446</v>
      </c>
      <c r="Z194" s="53">
        <f t="shared" si="19"/>
        <v>0</v>
      </c>
      <c r="AA194" s="62">
        <f t="shared" si="20"/>
        <v>0</v>
      </c>
    </row>
    <row r="195" spans="1:27" x14ac:dyDescent="0.3">
      <c r="A195" s="27" t="s">
        <v>400</v>
      </c>
      <c r="B195" s="27" t="s">
        <v>1014</v>
      </c>
      <c r="C195" s="27" t="s">
        <v>820</v>
      </c>
      <c r="D195" s="27" t="s">
        <v>1242</v>
      </c>
      <c r="E195" s="27" t="s">
        <v>399</v>
      </c>
      <c r="F195" s="81">
        <f>IF(D195=0,VLOOKUP(C195,'KI Local Authority Dropdown'!$H$21:$I$31,2,0),IF(C195="GLA",0.37,VLOOKUP(A195,input!$A:$B,COLUMN(input!B$2),0)))</f>
        <v>0.99</v>
      </c>
      <c r="G195" s="53">
        <f t="shared" si="15"/>
        <v>254.35424010308387</v>
      </c>
      <c r="H195" s="49">
        <f>VLOOKUP($A195,input!$A:$BH,COLUMN(input!D$2),0)</f>
        <v>0</v>
      </c>
      <c r="I195" s="49">
        <f>VLOOKUP($A195,input!$A:$BH,COLUMN(input!H$2),0)</f>
        <v>254.35424010308387</v>
      </c>
      <c r="J195" s="49">
        <f>VLOOKUP($A195,input!$A:$BH,COLUMN(input!L$2),0)</f>
        <v>68.06927482891038</v>
      </c>
      <c r="K195" s="49">
        <f>I195*'KI Local Authority Dropdown'!$I$6</f>
        <v>235.27767209535259</v>
      </c>
      <c r="L195" s="31">
        <v>0</v>
      </c>
      <c r="M195" s="53">
        <f>VLOOKUP($A195,input!$A:$BH,COLUMN(input!U$2),0)</f>
        <v>0</v>
      </c>
      <c r="N195" s="49">
        <f>VLOOKUP($A195,input!$A:$BH,COLUMN(input!Y$2),0)</f>
        <v>0</v>
      </c>
      <c r="O195" s="53">
        <f>VLOOKUP($A195,input!$A:$BH,COLUMN(input!AC$2),0)</f>
        <v>0</v>
      </c>
      <c r="P195" s="53">
        <f>VLOOKUP($A195,input!$A:$BH,COLUMN(input!AG$2),0)</f>
        <v>0</v>
      </c>
      <c r="Q195" s="62">
        <f>VLOOKUP($A195,input!$A:$BH,COLUMN(input!AK$2),0)</f>
        <v>0</v>
      </c>
      <c r="R195" s="53">
        <f>VLOOKUP($A195,input!$A:$BH,COLUMN(input!AO$2),0)</f>
        <v>219.59322726587428</v>
      </c>
      <c r="S195" s="49">
        <f>VLOOKUP($A195,input!$A:$BH,COLUMN(input!AS$2),0)</f>
        <v>34.761012837209613</v>
      </c>
      <c r="T195" s="53">
        <f>VLOOKUP($A195,input!$A:$BH,COLUMN(input!AW$2),0)</f>
        <v>0</v>
      </c>
      <c r="U195" s="53">
        <f>VLOOKUP($A195,input!$A:$BH,COLUMN(input!BA$2),0)</f>
        <v>0</v>
      </c>
      <c r="V195" s="62">
        <f>VLOOKUP($A195,input!$A:$BH,COLUMN(input!BE$2),0)</f>
        <v>0</v>
      </c>
      <c r="W195" s="53">
        <f t="shared" si="16"/>
        <v>219.59322726587428</v>
      </c>
      <c r="X195" s="49">
        <f t="shared" si="17"/>
        <v>34.761012837209613</v>
      </c>
      <c r="Y195" s="53">
        <f t="shared" si="18"/>
        <v>0</v>
      </c>
      <c r="Z195" s="53">
        <f t="shared" si="19"/>
        <v>0</v>
      </c>
      <c r="AA195" s="62">
        <f t="shared" si="20"/>
        <v>0</v>
      </c>
    </row>
    <row r="196" spans="1:27" x14ac:dyDescent="0.3">
      <c r="A196" s="27" t="s">
        <v>402</v>
      </c>
      <c r="B196" s="27" t="s">
        <v>1015</v>
      </c>
      <c r="C196" s="27" t="s">
        <v>1250</v>
      </c>
      <c r="D196" s="27">
        <v>0</v>
      </c>
      <c r="E196" s="27" t="s">
        <v>401</v>
      </c>
      <c r="F196" s="81">
        <f>IF(D196=0,VLOOKUP(C196,'KI Local Authority Dropdown'!$H$21:$I$31,2,0),IF(C196="GLA",0.37,VLOOKUP(A196,input!$A:$B,COLUMN(input!B$2),0)))</f>
        <v>0.49</v>
      </c>
      <c r="G196" s="53">
        <f t="shared" si="15"/>
        <v>66.614248755233064</v>
      </c>
      <c r="H196" s="49">
        <f>VLOOKUP($A196,input!$A:$BH,COLUMN(input!D$2),0)</f>
        <v>21.102323355832244</v>
      </c>
      <c r="I196" s="49">
        <f>VLOOKUP($A196,input!$A:$BH,COLUMN(input!H$2),0)</f>
        <v>45.511925399400823</v>
      </c>
      <c r="J196" s="49">
        <f>VLOOKUP($A196,input!$A:$BH,COLUMN(input!L$2),0)</f>
        <v>12.868237901582223</v>
      </c>
      <c r="K196" s="49">
        <f>I196*'KI Local Authority Dropdown'!$I$6</f>
        <v>42.098530994445767</v>
      </c>
      <c r="L196" s="31">
        <v>0</v>
      </c>
      <c r="M196" s="53">
        <f>VLOOKUP($A196,input!$A:$BH,COLUMN(input!U$2),0)</f>
        <v>18.647336658935188</v>
      </c>
      <c r="N196" s="49">
        <f>VLOOKUP($A196,input!$A:$BH,COLUMN(input!Y$2),0)</f>
        <v>2.454986696897056</v>
      </c>
      <c r="O196" s="53">
        <f>VLOOKUP($A196,input!$A:$BH,COLUMN(input!AC$2),0)</f>
        <v>0</v>
      </c>
      <c r="P196" s="53">
        <f>VLOOKUP($A196,input!$A:$BH,COLUMN(input!AG$2),0)</f>
        <v>0</v>
      </c>
      <c r="Q196" s="62">
        <f>VLOOKUP($A196,input!$A:$BH,COLUMN(input!AK$2),0)</f>
        <v>0</v>
      </c>
      <c r="R196" s="53">
        <f>VLOOKUP($A196,input!$A:$BH,COLUMN(input!AO$2),0)</f>
        <v>37.327097245347709</v>
      </c>
      <c r="S196" s="49">
        <f>VLOOKUP($A196,input!$A:$BH,COLUMN(input!AS$2),0)</f>
        <v>8.1848281540531147</v>
      </c>
      <c r="T196" s="53">
        <f>VLOOKUP($A196,input!$A:$BH,COLUMN(input!AW$2),0)</f>
        <v>0</v>
      </c>
      <c r="U196" s="53">
        <f>VLOOKUP($A196,input!$A:$BH,COLUMN(input!BA$2),0)</f>
        <v>0</v>
      </c>
      <c r="V196" s="62">
        <f>VLOOKUP($A196,input!$A:$BH,COLUMN(input!BE$2),0)</f>
        <v>0</v>
      </c>
      <c r="W196" s="53">
        <f t="shared" si="16"/>
        <v>55.974433904282897</v>
      </c>
      <c r="X196" s="49">
        <f t="shared" si="17"/>
        <v>10.63981485095017</v>
      </c>
      <c r="Y196" s="53">
        <f t="shared" si="18"/>
        <v>0</v>
      </c>
      <c r="Z196" s="53">
        <f t="shared" si="19"/>
        <v>0</v>
      </c>
      <c r="AA196" s="62">
        <f t="shared" si="20"/>
        <v>0</v>
      </c>
    </row>
    <row r="197" spans="1:27" x14ac:dyDescent="0.3">
      <c r="A197" s="27" t="s">
        <v>404</v>
      </c>
      <c r="B197" s="27" t="s">
        <v>1016</v>
      </c>
      <c r="C197" s="27" t="s">
        <v>806</v>
      </c>
      <c r="D197" s="27">
        <v>0</v>
      </c>
      <c r="E197" s="27" t="s">
        <v>403</v>
      </c>
      <c r="F197" s="81">
        <f>IF(D197=0,VLOOKUP(C197,'KI Local Authority Dropdown'!$H$21:$I$31,2,0),IF(C197="GLA",0.37,VLOOKUP(A197,input!$A:$B,COLUMN(input!B$2),0)))</f>
        <v>0.4</v>
      </c>
      <c r="G197" s="53">
        <f t="shared" si="15"/>
        <v>3.0442488948496087</v>
      </c>
      <c r="H197" s="49">
        <f>VLOOKUP($A197,input!$A:$BH,COLUMN(input!D$2),0)</f>
        <v>0</v>
      </c>
      <c r="I197" s="49">
        <f>VLOOKUP($A197,input!$A:$BH,COLUMN(input!H$2),0)</f>
        <v>3.0442488948496087</v>
      </c>
      <c r="J197" s="49">
        <f>VLOOKUP($A197,input!$A:$BH,COLUMN(input!L$2),0)</f>
        <v>-18.11063138943549</v>
      </c>
      <c r="K197" s="49">
        <f>I197*'KI Local Authority Dropdown'!$I$6</f>
        <v>2.8159302277358882</v>
      </c>
      <c r="L197" s="31">
        <v>0.5</v>
      </c>
      <c r="M197" s="53">
        <f>VLOOKUP($A197,input!$A:$BH,COLUMN(input!U$2),0)</f>
        <v>0</v>
      </c>
      <c r="N197" s="49">
        <f>VLOOKUP($A197,input!$A:$BH,COLUMN(input!Y$2),0)</f>
        <v>0</v>
      </c>
      <c r="O197" s="53">
        <f>VLOOKUP($A197,input!$A:$BH,COLUMN(input!AC$2),0)</f>
        <v>0</v>
      </c>
      <c r="P197" s="53">
        <f>VLOOKUP($A197,input!$A:$BH,COLUMN(input!AG$2),0)</f>
        <v>0</v>
      </c>
      <c r="Q197" s="62">
        <f>VLOOKUP($A197,input!$A:$BH,COLUMN(input!AK$2),0)</f>
        <v>0</v>
      </c>
      <c r="R197" s="53">
        <f>VLOOKUP($A197,input!$A:$BH,COLUMN(input!AO$2),0)</f>
        <v>0</v>
      </c>
      <c r="S197" s="49">
        <f>VLOOKUP($A197,input!$A:$BH,COLUMN(input!AS$2),0)</f>
        <v>3.0442488948496087</v>
      </c>
      <c r="T197" s="53">
        <f>VLOOKUP($A197,input!$A:$BH,COLUMN(input!AW$2),0)</f>
        <v>0</v>
      </c>
      <c r="U197" s="53">
        <f>VLOOKUP($A197,input!$A:$BH,COLUMN(input!BA$2),0)</f>
        <v>0</v>
      </c>
      <c r="V197" s="62">
        <f>VLOOKUP($A197,input!$A:$BH,COLUMN(input!BE$2),0)</f>
        <v>0</v>
      </c>
      <c r="W197" s="53">
        <f t="shared" si="16"/>
        <v>0</v>
      </c>
      <c r="X197" s="49">
        <f t="shared" si="17"/>
        <v>3.0442488948496087</v>
      </c>
      <c r="Y197" s="53">
        <f t="shared" si="18"/>
        <v>0</v>
      </c>
      <c r="Z197" s="53">
        <f t="shared" si="19"/>
        <v>0</v>
      </c>
      <c r="AA197" s="62">
        <f t="shared" si="20"/>
        <v>0</v>
      </c>
    </row>
    <row r="198" spans="1:27" x14ac:dyDescent="0.3">
      <c r="A198" s="27" t="s">
        <v>406</v>
      </c>
      <c r="B198" s="27" t="s">
        <v>1017</v>
      </c>
      <c r="C198" s="27" t="s">
        <v>806</v>
      </c>
      <c r="D198" s="27">
        <v>0</v>
      </c>
      <c r="E198" s="27" t="s">
        <v>405</v>
      </c>
      <c r="F198" s="81">
        <f>IF(D198=0,VLOOKUP(C198,'KI Local Authority Dropdown'!$H$21:$I$31,2,0),IF(C198="GLA",0.37,VLOOKUP(A198,input!$A:$B,COLUMN(input!B$2),0)))</f>
        <v>0.4</v>
      </c>
      <c r="G198" s="53">
        <f t="shared" si="15"/>
        <v>1.6005631299551413</v>
      </c>
      <c r="H198" s="49">
        <f>VLOOKUP($A198,input!$A:$BH,COLUMN(input!D$2),0)</f>
        <v>0.169424118104578</v>
      </c>
      <c r="I198" s="49">
        <f>VLOOKUP($A198,input!$A:$BH,COLUMN(input!H$2),0)</f>
        <v>1.4311390118505634</v>
      </c>
      <c r="J198" s="49">
        <f>VLOOKUP($A198,input!$A:$BH,COLUMN(input!L$2),0)</f>
        <v>-3.5928817425854258</v>
      </c>
      <c r="K198" s="49">
        <f>I198*'KI Local Authority Dropdown'!$I$6</f>
        <v>1.3238035859617712</v>
      </c>
      <c r="L198" s="31">
        <v>0.5</v>
      </c>
      <c r="M198" s="53">
        <f>VLOOKUP($A198,input!$A:$BH,COLUMN(input!U$2),0)</f>
        <v>0</v>
      </c>
      <c r="N198" s="49">
        <f>VLOOKUP($A198,input!$A:$BH,COLUMN(input!Y$2),0)</f>
        <v>0.169424118104578</v>
      </c>
      <c r="O198" s="53">
        <f>VLOOKUP($A198,input!$A:$BH,COLUMN(input!AC$2),0)</f>
        <v>0</v>
      </c>
      <c r="P198" s="53">
        <f>VLOOKUP($A198,input!$A:$BH,COLUMN(input!AG$2),0)</f>
        <v>0</v>
      </c>
      <c r="Q198" s="62">
        <f>VLOOKUP($A198,input!$A:$BH,COLUMN(input!AK$2),0)</f>
        <v>0</v>
      </c>
      <c r="R198" s="53">
        <f>VLOOKUP($A198,input!$A:$BH,COLUMN(input!AO$2),0)</f>
        <v>0</v>
      </c>
      <c r="S198" s="49">
        <f>VLOOKUP($A198,input!$A:$BH,COLUMN(input!AS$2),0)</f>
        <v>1.4311390118505634</v>
      </c>
      <c r="T198" s="53">
        <f>VLOOKUP($A198,input!$A:$BH,COLUMN(input!AW$2),0)</f>
        <v>0</v>
      </c>
      <c r="U198" s="53">
        <f>VLOOKUP($A198,input!$A:$BH,COLUMN(input!BA$2),0)</f>
        <v>0</v>
      </c>
      <c r="V198" s="62">
        <f>VLOOKUP($A198,input!$A:$BH,COLUMN(input!BE$2),0)</f>
        <v>0</v>
      </c>
      <c r="W198" s="53">
        <f t="shared" si="16"/>
        <v>0</v>
      </c>
      <c r="X198" s="49">
        <f t="shared" si="17"/>
        <v>1.6005631299551413</v>
      </c>
      <c r="Y198" s="53">
        <f t="shared" si="18"/>
        <v>0</v>
      </c>
      <c r="Z198" s="53">
        <f t="shared" si="19"/>
        <v>0</v>
      </c>
      <c r="AA198" s="62">
        <f t="shared" si="20"/>
        <v>0</v>
      </c>
    </row>
    <row r="199" spans="1:27" x14ac:dyDescent="0.3">
      <c r="A199" s="27" t="s">
        <v>408</v>
      </c>
      <c r="B199" s="27" t="s">
        <v>1018</v>
      </c>
      <c r="C199" s="27" t="s">
        <v>806</v>
      </c>
      <c r="D199" s="27">
        <v>0</v>
      </c>
      <c r="E199" s="27" t="s">
        <v>407</v>
      </c>
      <c r="F199" s="81">
        <f>IF(D199=0,VLOOKUP(C199,'KI Local Authority Dropdown'!$H$21:$I$31,2,0),IF(C199="GLA",0.37,VLOOKUP(A199,input!$A:$B,COLUMN(input!B$2),0)))</f>
        <v>0.4</v>
      </c>
      <c r="G199" s="53">
        <f t="shared" si="15"/>
        <v>2.0680340612097408</v>
      </c>
      <c r="H199" s="49">
        <f>VLOOKUP($A199,input!$A:$BH,COLUMN(input!D$2),0)</f>
        <v>0.36057237655571289</v>
      </c>
      <c r="I199" s="49">
        <f>VLOOKUP($A199,input!$A:$BH,COLUMN(input!H$2),0)</f>
        <v>1.7074616846540278</v>
      </c>
      <c r="J199" s="49">
        <f>VLOOKUP($A199,input!$A:$BH,COLUMN(input!L$2),0)</f>
        <v>-4.6633259639970559</v>
      </c>
      <c r="K199" s="49">
        <f>I199*'KI Local Authority Dropdown'!$I$6</f>
        <v>1.5794020583049757</v>
      </c>
      <c r="L199" s="31">
        <v>0.5</v>
      </c>
      <c r="M199" s="53">
        <f>VLOOKUP($A199,input!$A:$BH,COLUMN(input!U$2),0)</f>
        <v>0</v>
      </c>
      <c r="N199" s="49">
        <f>VLOOKUP($A199,input!$A:$BH,COLUMN(input!Y$2),0)</f>
        <v>0.36057237655571289</v>
      </c>
      <c r="O199" s="53">
        <f>VLOOKUP($A199,input!$A:$BH,COLUMN(input!AC$2),0)</f>
        <v>0</v>
      </c>
      <c r="P199" s="53">
        <f>VLOOKUP($A199,input!$A:$BH,COLUMN(input!AG$2),0)</f>
        <v>0</v>
      </c>
      <c r="Q199" s="62">
        <f>VLOOKUP($A199,input!$A:$BH,COLUMN(input!AK$2),0)</f>
        <v>0</v>
      </c>
      <c r="R199" s="53">
        <f>VLOOKUP($A199,input!$A:$BH,COLUMN(input!AO$2),0)</f>
        <v>0</v>
      </c>
      <c r="S199" s="49">
        <f>VLOOKUP($A199,input!$A:$BH,COLUMN(input!AS$2),0)</f>
        <v>1.7074616846540278</v>
      </c>
      <c r="T199" s="53">
        <f>VLOOKUP($A199,input!$A:$BH,COLUMN(input!AW$2),0)</f>
        <v>0</v>
      </c>
      <c r="U199" s="53">
        <f>VLOOKUP($A199,input!$A:$BH,COLUMN(input!BA$2),0)</f>
        <v>0</v>
      </c>
      <c r="V199" s="62">
        <f>VLOOKUP($A199,input!$A:$BH,COLUMN(input!BE$2),0)</f>
        <v>0</v>
      </c>
      <c r="W199" s="53">
        <f t="shared" si="16"/>
        <v>0</v>
      </c>
      <c r="X199" s="49">
        <f t="shared" si="17"/>
        <v>2.0680340612097408</v>
      </c>
      <c r="Y199" s="53">
        <f t="shared" si="18"/>
        <v>0</v>
      </c>
      <c r="Z199" s="53">
        <f t="shared" si="19"/>
        <v>0</v>
      </c>
      <c r="AA199" s="62">
        <f t="shared" si="20"/>
        <v>0</v>
      </c>
    </row>
    <row r="200" spans="1:27" x14ac:dyDescent="0.3">
      <c r="A200" s="27" t="s">
        <v>410</v>
      </c>
      <c r="B200" s="27" t="s">
        <v>1019</v>
      </c>
      <c r="C200" s="27" t="s">
        <v>820</v>
      </c>
      <c r="D200" s="27" t="s">
        <v>1234</v>
      </c>
      <c r="E200" s="27" t="s">
        <v>409</v>
      </c>
      <c r="F200" s="81">
        <f>IF(D200=0,VLOOKUP(C200,'KI Local Authority Dropdown'!$H$21:$I$31,2,0),IF(C200="GLA",0.37,VLOOKUP(A200,input!$A:$B,COLUMN(input!B$2),0)))</f>
        <v>0.99</v>
      </c>
      <c r="G200" s="53">
        <f t="shared" ref="G200:G263" si="21">H200+I200</f>
        <v>310.34667125794613</v>
      </c>
      <c r="H200" s="49">
        <f>VLOOKUP($A200,input!$A:$BH,COLUMN(input!D$2),0)</f>
        <v>0</v>
      </c>
      <c r="I200" s="49">
        <f>VLOOKUP($A200,input!$A:$BH,COLUMN(input!H$2),0)</f>
        <v>310.34667125794613</v>
      </c>
      <c r="J200" s="49">
        <f>VLOOKUP($A200,input!$A:$BH,COLUMN(input!L$2),0)</f>
        <v>0.59957980104380848</v>
      </c>
      <c r="K200" s="49">
        <f>I200*'KI Local Authority Dropdown'!$I$6</f>
        <v>287.07067091360017</v>
      </c>
      <c r="L200" s="31">
        <v>0</v>
      </c>
      <c r="M200" s="53">
        <f>VLOOKUP($A200,input!$A:$BH,COLUMN(input!U$2),0)</f>
        <v>0</v>
      </c>
      <c r="N200" s="49">
        <f>VLOOKUP($A200,input!$A:$BH,COLUMN(input!Y$2),0)</f>
        <v>0</v>
      </c>
      <c r="O200" s="53">
        <f>VLOOKUP($A200,input!$A:$BH,COLUMN(input!AC$2),0)</f>
        <v>0</v>
      </c>
      <c r="P200" s="53">
        <f>VLOOKUP($A200,input!$A:$BH,COLUMN(input!AG$2),0)</f>
        <v>0</v>
      </c>
      <c r="Q200" s="62">
        <f>VLOOKUP($A200,input!$A:$BH,COLUMN(input!AK$2),0)</f>
        <v>0</v>
      </c>
      <c r="R200" s="53">
        <f>VLOOKUP($A200,input!$A:$BH,COLUMN(input!AO$2),0)</f>
        <v>272.46889951435935</v>
      </c>
      <c r="S200" s="49">
        <f>VLOOKUP($A200,input!$A:$BH,COLUMN(input!AS$2),0)</f>
        <v>37.877771743586791</v>
      </c>
      <c r="T200" s="53">
        <f>VLOOKUP($A200,input!$A:$BH,COLUMN(input!AW$2),0)</f>
        <v>0</v>
      </c>
      <c r="U200" s="53">
        <f>VLOOKUP($A200,input!$A:$BH,COLUMN(input!BA$2),0)</f>
        <v>0</v>
      </c>
      <c r="V200" s="62">
        <f>VLOOKUP($A200,input!$A:$BH,COLUMN(input!BE$2),0)</f>
        <v>0</v>
      </c>
      <c r="W200" s="53">
        <f t="shared" ref="W200:W263" si="22">M200+R200</f>
        <v>272.46889951435935</v>
      </c>
      <c r="X200" s="49">
        <f t="shared" ref="X200:X263" si="23">N200+S200</f>
        <v>37.877771743586791</v>
      </c>
      <c r="Y200" s="53">
        <f t="shared" ref="Y200:Y263" si="24">O200+T200</f>
        <v>0</v>
      </c>
      <c r="Z200" s="53">
        <f t="shared" ref="Z200:Z263" si="25">P200+U200</f>
        <v>0</v>
      </c>
      <c r="AA200" s="62">
        <f t="shared" ref="AA200:AA263" si="26">Q200+V200</f>
        <v>0</v>
      </c>
    </row>
    <row r="201" spans="1:27" x14ac:dyDescent="0.3">
      <c r="A201" s="27" t="s">
        <v>412</v>
      </c>
      <c r="B201" s="27" t="s">
        <v>1020</v>
      </c>
      <c r="C201" s="27" t="s">
        <v>806</v>
      </c>
      <c r="D201" s="27">
        <v>0</v>
      </c>
      <c r="E201" s="27" t="s">
        <v>411</v>
      </c>
      <c r="F201" s="81">
        <f>IF(D201=0,VLOOKUP(C201,'KI Local Authority Dropdown'!$H$21:$I$31,2,0),IF(C201="GLA",0.37,VLOOKUP(A201,input!$A:$B,COLUMN(input!B$2),0)))</f>
        <v>0.4</v>
      </c>
      <c r="G201" s="53">
        <f t="shared" si="21"/>
        <v>4.6539766360943435</v>
      </c>
      <c r="H201" s="49">
        <f>VLOOKUP($A201,input!$A:$BH,COLUMN(input!D$2),0)</f>
        <v>1.168760443956554</v>
      </c>
      <c r="I201" s="49">
        <f>VLOOKUP($A201,input!$A:$BH,COLUMN(input!H$2),0)</f>
        <v>3.48521619213779</v>
      </c>
      <c r="J201" s="49">
        <f>VLOOKUP($A201,input!$A:$BH,COLUMN(input!L$2),0)</f>
        <v>-7.002732380333919</v>
      </c>
      <c r="K201" s="49">
        <f>I201*'KI Local Authority Dropdown'!$I$6</f>
        <v>3.2238249777274559</v>
      </c>
      <c r="L201" s="31">
        <v>0.5</v>
      </c>
      <c r="M201" s="53">
        <f>VLOOKUP($A201,input!$A:$BH,COLUMN(input!U$2),0)</f>
        <v>0</v>
      </c>
      <c r="N201" s="49">
        <f>VLOOKUP($A201,input!$A:$BH,COLUMN(input!Y$2),0)</f>
        <v>1.168760443956554</v>
      </c>
      <c r="O201" s="53">
        <f>VLOOKUP($A201,input!$A:$BH,COLUMN(input!AC$2),0)</f>
        <v>0</v>
      </c>
      <c r="P201" s="53">
        <f>VLOOKUP($A201,input!$A:$BH,COLUMN(input!AG$2),0)</f>
        <v>0</v>
      </c>
      <c r="Q201" s="62">
        <f>VLOOKUP($A201,input!$A:$BH,COLUMN(input!AK$2),0)</f>
        <v>0</v>
      </c>
      <c r="R201" s="53">
        <f>VLOOKUP($A201,input!$A:$BH,COLUMN(input!AO$2),0)</f>
        <v>0</v>
      </c>
      <c r="S201" s="49">
        <f>VLOOKUP($A201,input!$A:$BH,COLUMN(input!AS$2),0)</f>
        <v>3.48521619213779</v>
      </c>
      <c r="T201" s="53">
        <f>VLOOKUP($A201,input!$A:$BH,COLUMN(input!AW$2),0)</f>
        <v>0</v>
      </c>
      <c r="U201" s="53">
        <f>VLOOKUP($A201,input!$A:$BH,COLUMN(input!BA$2),0)</f>
        <v>0</v>
      </c>
      <c r="V201" s="62">
        <f>VLOOKUP($A201,input!$A:$BH,COLUMN(input!BE$2),0)</f>
        <v>0</v>
      </c>
      <c r="W201" s="53">
        <f t="shared" si="22"/>
        <v>0</v>
      </c>
      <c r="X201" s="49">
        <f t="shared" si="23"/>
        <v>4.6539766360943435</v>
      </c>
      <c r="Y201" s="53">
        <f t="shared" si="24"/>
        <v>0</v>
      </c>
      <c r="Z201" s="53">
        <f t="shared" si="25"/>
        <v>0</v>
      </c>
      <c r="AA201" s="62">
        <f t="shared" si="26"/>
        <v>0</v>
      </c>
    </row>
    <row r="202" spans="1:27" x14ac:dyDescent="0.3">
      <c r="A202" s="27" t="s">
        <v>414</v>
      </c>
      <c r="B202" s="27" t="s">
        <v>1021</v>
      </c>
      <c r="C202" s="27" t="s">
        <v>1250</v>
      </c>
      <c r="D202" s="27">
        <v>0</v>
      </c>
      <c r="E202" s="27" t="s">
        <v>413</v>
      </c>
      <c r="F202" s="81">
        <f>IF(D202=0,VLOOKUP(C202,'KI Local Authority Dropdown'!$H$21:$I$31,2,0),IF(C202="GLA",0.37,VLOOKUP(A202,input!$A:$B,COLUMN(input!B$2),0)))</f>
        <v>0.49</v>
      </c>
      <c r="G202" s="53">
        <f t="shared" si="21"/>
        <v>63.52946443840964</v>
      </c>
      <c r="H202" s="49">
        <f>VLOOKUP($A202,input!$A:$BH,COLUMN(input!D$2),0)</f>
        <v>18.503789194573983</v>
      </c>
      <c r="I202" s="49">
        <f>VLOOKUP($A202,input!$A:$BH,COLUMN(input!H$2),0)</f>
        <v>45.025675243835657</v>
      </c>
      <c r="J202" s="49">
        <f>VLOOKUP($A202,input!$A:$BH,COLUMN(input!L$2),0)</f>
        <v>4.5406038930951702</v>
      </c>
      <c r="K202" s="49">
        <f>I202*'KI Local Authority Dropdown'!$I$6</f>
        <v>41.648749600547987</v>
      </c>
      <c r="L202" s="31">
        <v>0</v>
      </c>
      <c r="M202" s="53">
        <f>VLOOKUP($A202,input!$A:$BH,COLUMN(input!U$2),0)</f>
        <v>17.12214827185543</v>
      </c>
      <c r="N202" s="49">
        <f>VLOOKUP($A202,input!$A:$BH,COLUMN(input!Y$2),0)</f>
        <v>1.3816409227185547</v>
      </c>
      <c r="O202" s="53">
        <f>VLOOKUP($A202,input!$A:$BH,COLUMN(input!AC$2),0)</f>
        <v>0</v>
      </c>
      <c r="P202" s="53">
        <f>VLOOKUP($A202,input!$A:$BH,COLUMN(input!AG$2),0)</f>
        <v>0</v>
      </c>
      <c r="Q202" s="62">
        <f>VLOOKUP($A202,input!$A:$BH,COLUMN(input!AK$2),0)</f>
        <v>0</v>
      </c>
      <c r="R202" s="53">
        <f>VLOOKUP($A202,input!$A:$BH,COLUMN(input!AO$2),0)</f>
        <v>37.050544037690628</v>
      </c>
      <c r="S202" s="49">
        <f>VLOOKUP($A202,input!$A:$BH,COLUMN(input!AS$2),0)</f>
        <v>7.9751312061450372</v>
      </c>
      <c r="T202" s="53">
        <f>VLOOKUP($A202,input!$A:$BH,COLUMN(input!AW$2),0)</f>
        <v>0</v>
      </c>
      <c r="U202" s="53">
        <f>VLOOKUP($A202,input!$A:$BH,COLUMN(input!BA$2),0)</f>
        <v>0</v>
      </c>
      <c r="V202" s="62">
        <f>VLOOKUP($A202,input!$A:$BH,COLUMN(input!BE$2),0)</f>
        <v>0</v>
      </c>
      <c r="W202" s="53">
        <f t="shared" si="22"/>
        <v>54.172692309546058</v>
      </c>
      <c r="X202" s="49">
        <f t="shared" si="23"/>
        <v>9.3567721288635912</v>
      </c>
      <c r="Y202" s="53">
        <f t="shared" si="24"/>
        <v>0</v>
      </c>
      <c r="Z202" s="53">
        <f t="shared" si="25"/>
        <v>0</v>
      </c>
      <c r="AA202" s="62">
        <f t="shared" si="26"/>
        <v>0</v>
      </c>
    </row>
    <row r="203" spans="1:27" x14ac:dyDescent="0.3">
      <c r="A203" s="27" t="s">
        <v>416</v>
      </c>
      <c r="B203" s="27" t="s">
        <v>1022</v>
      </c>
      <c r="C203" s="27" t="s">
        <v>806</v>
      </c>
      <c r="D203" s="27">
        <v>0</v>
      </c>
      <c r="E203" s="27" t="s">
        <v>415</v>
      </c>
      <c r="F203" s="81">
        <f>IF(D203=0,VLOOKUP(C203,'KI Local Authority Dropdown'!$H$21:$I$31,2,0),IF(C203="GLA",0.37,VLOOKUP(A203,input!$A:$B,COLUMN(input!B$2),0)))</f>
        <v>0.4</v>
      </c>
      <c r="G203" s="53">
        <f t="shared" si="21"/>
        <v>1.4903936980564934</v>
      </c>
      <c r="H203" s="49">
        <f>VLOOKUP($A203,input!$A:$BH,COLUMN(input!D$2),0)</f>
        <v>0.25056215602124438</v>
      </c>
      <c r="I203" s="49">
        <f>VLOOKUP($A203,input!$A:$BH,COLUMN(input!H$2),0)</f>
        <v>1.239831542035249</v>
      </c>
      <c r="J203" s="49">
        <f>VLOOKUP($A203,input!$A:$BH,COLUMN(input!L$2),0)</f>
        <v>-4.0496204958021167</v>
      </c>
      <c r="K203" s="49">
        <f>I203*'KI Local Authority Dropdown'!$I$6</f>
        <v>1.1468441763826054</v>
      </c>
      <c r="L203" s="31">
        <v>0.5</v>
      </c>
      <c r="M203" s="53">
        <f>VLOOKUP($A203,input!$A:$BH,COLUMN(input!U$2),0)</f>
        <v>0</v>
      </c>
      <c r="N203" s="49">
        <f>VLOOKUP($A203,input!$A:$BH,COLUMN(input!Y$2),0)</f>
        <v>0.25056215602124438</v>
      </c>
      <c r="O203" s="53">
        <f>VLOOKUP($A203,input!$A:$BH,COLUMN(input!AC$2),0)</f>
        <v>0</v>
      </c>
      <c r="P203" s="53">
        <f>VLOOKUP($A203,input!$A:$BH,COLUMN(input!AG$2),0)</f>
        <v>0</v>
      </c>
      <c r="Q203" s="62">
        <f>VLOOKUP($A203,input!$A:$BH,COLUMN(input!AK$2),0)</f>
        <v>0</v>
      </c>
      <c r="R203" s="53">
        <f>VLOOKUP($A203,input!$A:$BH,COLUMN(input!AO$2),0)</f>
        <v>0</v>
      </c>
      <c r="S203" s="49">
        <f>VLOOKUP($A203,input!$A:$BH,COLUMN(input!AS$2),0)</f>
        <v>1.239831542035249</v>
      </c>
      <c r="T203" s="53">
        <f>VLOOKUP($A203,input!$A:$BH,COLUMN(input!AW$2),0)</f>
        <v>0</v>
      </c>
      <c r="U203" s="53">
        <f>VLOOKUP($A203,input!$A:$BH,COLUMN(input!BA$2),0)</f>
        <v>0</v>
      </c>
      <c r="V203" s="62">
        <f>VLOOKUP($A203,input!$A:$BH,COLUMN(input!BE$2),0)</f>
        <v>0</v>
      </c>
      <c r="W203" s="53">
        <f t="shared" si="22"/>
        <v>0</v>
      </c>
      <c r="X203" s="49">
        <f t="shared" si="23"/>
        <v>1.4903936980564934</v>
      </c>
      <c r="Y203" s="53">
        <f t="shared" si="24"/>
        <v>0</v>
      </c>
      <c r="Z203" s="53">
        <f t="shared" si="25"/>
        <v>0</v>
      </c>
      <c r="AA203" s="62">
        <f t="shared" si="26"/>
        <v>0</v>
      </c>
    </row>
    <row r="204" spans="1:27" x14ac:dyDescent="0.3">
      <c r="A204" s="27" t="s">
        <v>418</v>
      </c>
      <c r="B204" s="27" t="s">
        <v>1023</v>
      </c>
      <c r="C204" s="27" t="s">
        <v>806</v>
      </c>
      <c r="D204" s="27">
        <v>0</v>
      </c>
      <c r="E204" s="27" t="s">
        <v>417</v>
      </c>
      <c r="F204" s="81">
        <f>IF(D204=0,VLOOKUP(C204,'KI Local Authority Dropdown'!$H$21:$I$31,2,0),IF(C204="GLA",0.37,VLOOKUP(A204,input!$A:$B,COLUMN(input!B$2),0)))</f>
        <v>0.4</v>
      </c>
      <c r="G204" s="53">
        <f t="shared" si="21"/>
        <v>3.4863850595855501</v>
      </c>
      <c r="H204" s="49">
        <f>VLOOKUP($A204,input!$A:$BH,COLUMN(input!D$2),0)</f>
        <v>0.77216875123314277</v>
      </c>
      <c r="I204" s="49">
        <f>VLOOKUP($A204,input!$A:$BH,COLUMN(input!H$2),0)</f>
        <v>2.7142163083524071</v>
      </c>
      <c r="J204" s="49">
        <f>VLOOKUP($A204,input!$A:$BH,COLUMN(input!L$2),0)</f>
        <v>-9.596488505000055</v>
      </c>
      <c r="K204" s="49">
        <f>I204*'KI Local Authority Dropdown'!$I$6</f>
        <v>2.5106500852259765</v>
      </c>
      <c r="L204" s="31">
        <v>0.5</v>
      </c>
      <c r="M204" s="53">
        <f>VLOOKUP($A204,input!$A:$BH,COLUMN(input!U$2),0)</f>
        <v>0</v>
      </c>
      <c r="N204" s="49">
        <f>VLOOKUP($A204,input!$A:$BH,COLUMN(input!Y$2),0)</f>
        <v>0.77216875123314277</v>
      </c>
      <c r="O204" s="53">
        <f>VLOOKUP($A204,input!$A:$BH,COLUMN(input!AC$2),0)</f>
        <v>0</v>
      </c>
      <c r="P204" s="53">
        <f>VLOOKUP($A204,input!$A:$BH,COLUMN(input!AG$2),0)</f>
        <v>0</v>
      </c>
      <c r="Q204" s="62">
        <f>VLOOKUP($A204,input!$A:$BH,COLUMN(input!AK$2),0)</f>
        <v>0</v>
      </c>
      <c r="R204" s="53">
        <f>VLOOKUP($A204,input!$A:$BH,COLUMN(input!AO$2),0)</f>
        <v>0</v>
      </c>
      <c r="S204" s="49">
        <f>VLOOKUP($A204,input!$A:$BH,COLUMN(input!AS$2),0)</f>
        <v>2.7142163083524071</v>
      </c>
      <c r="T204" s="53">
        <f>VLOOKUP($A204,input!$A:$BH,COLUMN(input!AW$2),0)</f>
        <v>0</v>
      </c>
      <c r="U204" s="53">
        <f>VLOOKUP($A204,input!$A:$BH,COLUMN(input!BA$2),0)</f>
        <v>0</v>
      </c>
      <c r="V204" s="62">
        <f>VLOOKUP($A204,input!$A:$BH,COLUMN(input!BE$2),0)</f>
        <v>0</v>
      </c>
      <c r="W204" s="53">
        <f t="shared" si="22"/>
        <v>0</v>
      </c>
      <c r="X204" s="49">
        <f t="shared" si="23"/>
        <v>3.4863850595855501</v>
      </c>
      <c r="Y204" s="53">
        <f t="shared" si="24"/>
        <v>0</v>
      </c>
      <c r="Z204" s="53">
        <f t="shared" si="25"/>
        <v>0</v>
      </c>
      <c r="AA204" s="62">
        <f t="shared" si="26"/>
        <v>0</v>
      </c>
    </row>
    <row r="205" spans="1:27" x14ac:dyDescent="0.3">
      <c r="A205" s="27" t="s">
        <v>420</v>
      </c>
      <c r="B205" s="27" t="s">
        <v>1024</v>
      </c>
      <c r="C205" s="27" t="s">
        <v>813</v>
      </c>
      <c r="D205" s="27">
        <v>0</v>
      </c>
      <c r="E205" s="27" t="s">
        <v>419</v>
      </c>
      <c r="F205" s="81">
        <f>IF(D205=0,VLOOKUP(C205,'KI Local Authority Dropdown'!$H$21:$I$31,2,0),IF(C205="GLA",0.37,VLOOKUP(A205,input!$A:$B,COLUMN(input!B$2),0)))</f>
        <v>0.01</v>
      </c>
      <c r="G205" s="53">
        <f t="shared" si="21"/>
        <v>32.468299535920416</v>
      </c>
      <c r="H205" s="49">
        <f>VLOOKUP($A205,input!$A:$BH,COLUMN(input!D$2),0)</f>
        <v>13.663938225188955</v>
      </c>
      <c r="I205" s="49">
        <f>VLOOKUP($A205,input!$A:$BH,COLUMN(input!H$2),0)</f>
        <v>18.804361310731458</v>
      </c>
      <c r="J205" s="49">
        <f>VLOOKUP($A205,input!$A:$BH,COLUMN(input!L$2),0)</f>
        <v>14.755240509761338</v>
      </c>
      <c r="K205" s="49">
        <f>I205*'KI Local Authority Dropdown'!$I$6</f>
        <v>17.3940342124266</v>
      </c>
      <c r="L205" s="31">
        <v>0</v>
      </c>
      <c r="M205" s="53">
        <f>VLOOKUP($A205,input!$A:$BH,COLUMN(input!U$2),0)</f>
        <v>0</v>
      </c>
      <c r="N205" s="49">
        <f>VLOOKUP($A205,input!$A:$BH,COLUMN(input!Y$2),0)</f>
        <v>0</v>
      </c>
      <c r="O205" s="53">
        <f>VLOOKUP($A205,input!$A:$BH,COLUMN(input!AC$2),0)</f>
        <v>13.663938225188955</v>
      </c>
      <c r="P205" s="53">
        <f>VLOOKUP($A205,input!$A:$BH,COLUMN(input!AG$2),0)</f>
        <v>0</v>
      </c>
      <c r="Q205" s="62">
        <f>VLOOKUP($A205,input!$A:$BH,COLUMN(input!AK$2),0)</f>
        <v>0</v>
      </c>
      <c r="R205" s="53">
        <f>VLOOKUP($A205,input!$A:$BH,COLUMN(input!AO$2),0)</f>
        <v>0</v>
      </c>
      <c r="S205" s="49">
        <f>VLOOKUP($A205,input!$A:$BH,COLUMN(input!AS$2),0)</f>
        <v>0</v>
      </c>
      <c r="T205" s="53">
        <f>VLOOKUP($A205,input!$A:$BH,COLUMN(input!AW$2),0)</f>
        <v>18.804361310731458</v>
      </c>
      <c r="U205" s="53">
        <f>VLOOKUP($A205,input!$A:$BH,COLUMN(input!BA$2),0)</f>
        <v>0</v>
      </c>
      <c r="V205" s="62">
        <f>VLOOKUP($A205,input!$A:$BH,COLUMN(input!BE$2),0)</f>
        <v>0</v>
      </c>
      <c r="W205" s="53">
        <f t="shared" si="22"/>
        <v>0</v>
      </c>
      <c r="X205" s="49">
        <f t="shared" si="23"/>
        <v>0</v>
      </c>
      <c r="Y205" s="53">
        <f t="shared" si="24"/>
        <v>32.468299535920416</v>
      </c>
      <c r="Z205" s="53">
        <f t="shared" si="25"/>
        <v>0</v>
      </c>
      <c r="AA205" s="62">
        <f t="shared" si="26"/>
        <v>0</v>
      </c>
    </row>
    <row r="206" spans="1:27" x14ac:dyDescent="0.3">
      <c r="A206" s="27" t="s">
        <v>422</v>
      </c>
      <c r="B206" s="27" t="s">
        <v>1025</v>
      </c>
      <c r="C206" s="27" t="s">
        <v>1249</v>
      </c>
      <c r="D206" s="27">
        <v>0</v>
      </c>
      <c r="E206" s="27" t="s">
        <v>421</v>
      </c>
      <c r="F206" s="81">
        <f>IF(D206=0,VLOOKUP(C206,'KI Local Authority Dropdown'!$H$21:$I$31,2,0),IF(C206="GLA",0.37,VLOOKUP(A206,input!$A:$B,COLUMN(input!B$2),0)))</f>
        <v>0.3</v>
      </c>
      <c r="G206" s="53">
        <f t="shared" si="21"/>
        <v>48.545195689832582</v>
      </c>
      <c r="H206" s="49">
        <f>VLOOKUP($A206,input!$A:$BH,COLUMN(input!D$2),0)</f>
        <v>14.962617176027841</v>
      </c>
      <c r="I206" s="49">
        <f>VLOOKUP($A206,input!$A:$BH,COLUMN(input!H$2),0)</f>
        <v>33.582578513804741</v>
      </c>
      <c r="J206" s="49">
        <f>VLOOKUP($A206,input!$A:$BH,COLUMN(input!L$2),0)</f>
        <v>9.0827805841208402</v>
      </c>
      <c r="K206" s="49">
        <f>I206*'KI Local Authority Dropdown'!$I$6</f>
        <v>31.063885125269387</v>
      </c>
      <c r="L206" s="31">
        <v>0</v>
      </c>
      <c r="M206" s="53">
        <f>VLOOKUP($A206,input!$A:$BH,COLUMN(input!U$2),0)</f>
        <v>13.013976509762376</v>
      </c>
      <c r="N206" s="49">
        <f>VLOOKUP($A206,input!$A:$BH,COLUMN(input!Y$2),0)</f>
        <v>1.9486406662654654</v>
      </c>
      <c r="O206" s="53">
        <f>VLOOKUP($A206,input!$A:$BH,COLUMN(input!AC$2),0)</f>
        <v>0</v>
      </c>
      <c r="P206" s="53">
        <f>VLOOKUP($A206,input!$A:$BH,COLUMN(input!AG$2),0)</f>
        <v>0</v>
      </c>
      <c r="Q206" s="62">
        <f>VLOOKUP($A206,input!$A:$BH,COLUMN(input!AK$2),0)</f>
        <v>0</v>
      </c>
      <c r="R206" s="53">
        <f>VLOOKUP($A206,input!$A:$BH,COLUMN(input!AO$2),0)</f>
        <v>24.831785843897777</v>
      </c>
      <c r="S206" s="49">
        <f>VLOOKUP($A206,input!$A:$BH,COLUMN(input!AS$2),0)</f>
        <v>8.7507926699069678</v>
      </c>
      <c r="T206" s="53">
        <f>VLOOKUP($A206,input!$A:$BH,COLUMN(input!AW$2),0)</f>
        <v>0</v>
      </c>
      <c r="U206" s="53">
        <f>VLOOKUP($A206,input!$A:$BH,COLUMN(input!BA$2),0)</f>
        <v>0</v>
      </c>
      <c r="V206" s="62">
        <f>VLOOKUP($A206,input!$A:$BH,COLUMN(input!BE$2),0)</f>
        <v>0</v>
      </c>
      <c r="W206" s="53">
        <f t="shared" si="22"/>
        <v>37.845762353660149</v>
      </c>
      <c r="X206" s="49">
        <f t="shared" si="23"/>
        <v>10.699433336172433</v>
      </c>
      <c r="Y206" s="53">
        <f t="shared" si="24"/>
        <v>0</v>
      </c>
      <c r="Z206" s="53">
        <f t="shared" si="25"/>
        <v>0</v>
      </c>
      <c r="AA206" s="62">
        <f t="shared" si="26"/>
        <v>0</v>
      </c>
    </row>
    <row r="207" spans="1:27" x14ac:dyDescent="0.3">
      <c r="A207" s="27" t="s">
        <v>424</v>
      </c>
      <c r="B207" s="27" t="s">
        <v>1026</v>
      </c>
      <c r="C207" s="27" t="s">
        <v>806</v>
      </c>
      <c r="D207" s="27">
        <v>0</v>
      </c>
      <c r="E207" s="27" t="s">
        <v>423</v>
      </c>
      <c r="F207" s="81">
        <f>IF(D207=0,VLOOKUP(C207,'KI Local Authority Dropdown'!$H$21:$I$31,2,0),IF(C207="GLA",0.37,VLOOKUP(A207,input!$A:$B,COLUMN(input!B$2),0)))</f>
        <v>0.4</v>
      </c>
      <c r="G207" s="53">
        <f t="shared" si="21"/>
        <v>2.5642725897385041</v>
      </c>
      <c r="H207" s="49">
        <f>VLOOKUP($A207,input!$A:$BH,COLUMN(input!D$2),0)</f>
        <v>0.49755264368993046</v>
      </c>
      <c r="I207" s="49">
        <f>VLOOKUP($A207,input!$A:$BH,COLUMN(input!H$2),0)</f>
        <v>2.0667199460485737</v>
      </c>
      <c r="J207" s="49">
        <f>VLOOKUP($A207,input!$A:$BH,COLUMN(input!L$2),0)</f>
        <v>-3.7745503317941669</v>
      </c>
      <c r="K207" s="49">
        <f>I207*'KI Local Authority Dropdown'!$I$6</f>
        <v>1.9117159500949308</v>
      </c>
      <c r="L207" s="31">
        <v>0.5</v>
      </c>
      <c r="M207" s="53">
        <f>VLOOKUP($A207,input!$A:$BH,COLUMN(input!U$2),0)</f>
        <v>0</v>
      </c>
      <c r="N207" s="49">
        <f>VLOOKUP($A207,input!$A:$BH,COLUMN(input!Y$2),0)</f>
        <v>0.49755264368993046</v>
      </c>
      <c r="O207" s="53">
        <f>VLOOKUP($A207,input!$A:$BH,COLUMN(input!AC$2),0)</f>
        <v>0</v>
      </c>
      <c r="P207" s="53">
        <f>VLOOKUP($A207,input!$A:$BH,COLUMN(input!AG$2),0)</f>
        <v>0</v>
      </c>
      <c r="Q207" s="62">
        <f>VLOOKUP($A207,input!$A:$BH,COLUMN(input!AK$2),0)</f>
        <v>0</v>
      </c>
      <c r="R207" s="53">
        <f>VLOOKUP($A207,input!$A:$BH,COLUMN(input!AO$2),0)</f>
        <v>0</v>
      </c>
      <c r="S207" s="49">
        <f>VLOOKUP($A207,input!$A:$BH,COLUMN(input!AS$2),0)</f>
        <v>2.0667199460485737</v>
      </c>
      <c r="T207" s="53">
        <f>VLOOKUP($A207,input!$A:$BH,COLUMN(input!AW$2),0)</f>
        <v>0</v>
      </c>
      <c r="U207" s="53">
        <f>VLOOKUP($A207,input!$A:$BH,COLUMN(input!BA$2),0)</f>
        <v>0</v>
      </c>
      <c r="V207" s="62">
        <f>VLOOKUP($A207,input!$A:$BH,COLUMN(input!BE$2),0)</f>
        <v>0</v>
      </c>
      <c r="W207" s="53">
        <f t="shared" si="22"/>
        <v>0</v>
      </c>
      <c r="X207" s="49">
        <f t="shared" si="23"/>
        <v>2.5642725897385041</v>
      </c>
      <c r="Y207" s="53">
        <f t="shared" si="24"/>
        <v>0</v>
      </c>
      <c r="Z207" s="53">
        <f t="shared" si="25"/>
        <v>0</v>
      </c>
      <c r="AA207" s="62">
        <f t="shared" si="26"/>
        <v>0</v>
      </c>
    </row>
    <row r="208" spans="1:27" x14ac:dyDescent="0.3">
      <c r="A208" s="27" t="s">
        <v>426</v>
      </c>
      <c r="B208" s="27" t="s">
        <v>1027</v>
      </c>
      <c r="C208" s="27" t="s">
        <v>806</v>
      </c>
      <c r="D208" s="27">
        <v>0</v>
      </c>
      <c r="E208" s="27" t="s">
        <v>425</v>
      </c>
      <c r="F208" s="81">
        <f>IF(D208=0,VLOOKUP(C208,'KI Local Authority Dropdown'!$H$21:$I$31,2,0),IF(C208="GLA",0.37,VLOOKUP(A208,input!$A:$B,COLUMN(input!B$2),0)))</f>
        <v>0.4</v>
      </c>
      <c r="G208" s="53">
        <f t="shared" si="21"/>
        <v>2.4941905210051902</v>
      </c>
      <c r="H208" s="49">
        <f>VLOOKUP($A208,input!$A:$BH,COLUMN(input!D$2),0)</f>
        <v>0.37039083916061372</v>
      </c>
      <c r="I208" s="49">
        <f>VLOOKUP($A208,input!$A:$BH,COLUMN(input!H$2),0)</f>
        <v>2.1237996818445763</v>
      </c>
      <c r="J208" s="49">
        <f>VLOOKUP($A208,input!$A:$BH,COLUMN(input!L$2),0)</f>
        <v>-6.5093228242810852</v>
      </c>
      <c r="K208" s="49">
        <f>I208*'KI Local Authority Dropdown'!$I$6</f>
        <v>1.9645147057062333</v>
      </c>
      <c r="L208" s="31">
        <v>0.5</v>
      </c>
      <c r="M208" s="53">
        <f>VLOOKUP($A208,input!$A:$BH,COLUMN(input!U$2),0)</f>
        <v>0</v>
      </c>
      <c r="N208" s="49">
        <f>VLOOKUP($A208,input!$A:$BH,COLUMN(input!Y$2),0)</f>
        <v>0.37039083916061372</v>
      </c>
      <c r="O208" s="53">
        <f>VLOOKUP($A208,input!$A:$BH,COLUMN(input!AC$2),0)</f>
        <v>0</v>
      </c>
      <c r="P208" s="53">
        <f>VLOOKUP($A208,input!$A:$BH,COLUMN(input!AG$2),0)</f>
        <v>0</v>
      </c>
      <c r="Q208" s="62">
        <f>VLOOKUP($A208,input!$A:$BH,COLUMN(input!AK$2),0)</f>
        <v>0</v>
      </c>
      <c r="R208" s="53">
        <f>VLOOKUP($A208,input!$A:$BH,COLUMN(input!AO$2),0)</f>
        <v>0</v>
      </c>
      <c r="S208" s="49">
        <f>VLOOKUP($A208,input!$A:$BH,COLUMN(input!AS$2),0)</f>
        <v>2.1237996818445763</v>
      </c>
      <c r="T208" s="53">
        <f>VLOOKUP($A208,input!$A:$BH,COLUMN(input!AW$2),0)</f>
        <v>0</v>
      </c>
      <c r="U208" s="53">
        <f>VLOOKUP($A208,input!$A:$BH,COLUMN(input!BA$2),0)</f>
        <v>0</v>
      </c>
      <c r="V208" s="62">
        <f>VLOOKUP($A208,input!$A:$BH,COLUMN(input!BE$2),0)</f>
        <v>0</v>
      </c>
      <c r="W208" s="53">
        <f t="shared" si="22"/>
        <v>0</v>
      </c>
      <c r="X208" s="49">
        <f t="shared" si="23"/>
        <v>2.4941905210051902</v>
      </c>
      <c r="Y208" s="53">
        <f t="shared" si="24"/>
        <v>0</v>
      </c>
      <c r="Z208" s="53">
        <f t="shared" si="25"/>
        <v>0</v>
      </c>
      <c r="AA208" s="62">
        <f t="shared" si="26"/>
        <v>0</v>
      </c>
    </row>
    <row r="209" spans="1:27" x14ac:dyDescent="0.3">
      <c r="A209" s="27" t="s">
        <v>428</v>
      </c>
      <c r="B209" s="27" t="s">
        <v>1028</v>
      </c>
      <c r="C209" s="27" t="s">
        <v>806</v>
      </c>
      <c r="D209" s="27">
        <v>0</v>
      </c>
      <c r="E209" s="27" t="s">
        <v>427</v>
      </c>
      <c r="F209" s="81">
        <f>IF(D209=0,VLOOKUP(C209,'KI Local Authority Dropdown'!$H$21:$I$31,2,0),IF(C209="GLA",0.37,VLOOKUP(A209,input!$A:$B,COLUMN(input!B$2),0)))</f>
        <v>0.4</v>
      </c>
      <c r="G209" s="53">
        <f t="shared" si="21"/>
        <v>2.1289595217220998</v>
      </c>
      <c r="H209" s="49">
        <f>VLOOKUP($A209,input!$A:$BH,COLUMN(input!D$2),0)</f>
        <v>0.12836017287021689</v>
      </c>
      <c r="I209" s="49">
        <f>VLOOKUP($A209,input!$A:$BH,COLUMN(input!H$2),0)</f>
        <v>2.0005993488518827</v>
      </c>
      <c r="J209" s="49">
        <f>VLOOKUP($A209,input!$A:$BH,COLUMN(input!L$2),0)</f>
        <v>-14.924364482389327</v>
      </c>
      <c r="K209" s="49">
        <f>I209*'KI Local Authority Dropdown'!$I$6</f>
        <v>1.8505543976879917</v>
      </c>
      <c r="L209" s="31">
        <v>0.5</v>
      </c>
      <c r="M209" s="53">
        <f>VLOOKUP($A209,input!$A:$BH,COLUMN(input!U$2),0)</f>
        <v>0</v>
      </c>
      <c r="N209" s="49">
        <f>VLOOKUP($A209,input!$A:$BH,COLUMN(input!Y$2),0)</f>
        <v>0.12836017287021689</v>
      </c>
      <c r="O209" s="53">
        <f>VLOOKUP($A209,input!$A:$BH,COLUMN(input!AC$2),0)</f>
        <v>0</v>
      </c>
      <c r="P209" s="53">
        <f>VLOOKUP($A209,input!$A:$BH,COLUMN(input!AG$2),0)</f>
        <v>0</v>
      </c>
      <c r="Q209" s="62">
        <f>VLOOKUP($A209,input!$A:$BH,COLUMN(input!AK$2),0)</f>
        <v>0</v>
      </c>
      <c r="R209" s="53">
        <f>VLOOKUP($A209,input!$A:$BH,COLUMN(input!AO$2),0)</f>
        <v>0</v>
      </c>
      <c r="S209" s="49">
        <f>VLOOKUP($A209,input!$A:$BH,COLUMN(input!AS$2),0)</f>
        <v>2.0005993488518827</v>
      </c>
      <c r="T209" s="53">
        <f>VLOOKUP($A209,input!$A:$BH,COLUMN(input!AW$2),0)</f>
        <v>0</v>
      </c>
      <c r="U209" s="53">
        <f>VLOOKUP($A209,input!$A:$BH,COLUMN(input!BA$2),0)</f>
        <v>0</v>
      </c>
      <c r="V209" s="62">
        <f>VLOOKUP($A209,input!$A:$BH,COLUMN(input!BE$2),0)</f>
        <v>0</v>
      </c>
      <c r="W209" s="53">
        <f t="shared" si="22"/>
        <v>0</v>
      </c>
      <c r="X209" s="49">
        <f t="shared" si="23"/>
        <v>2.1289595217220998</v>
      </c>
      <c r="Y209" s="53">
        <f t="shared" si="24"/>
        <v>0</v>
      </c>
      <c r="Z209" s="53">
        <f t="shared" si="25"/>
        <v>0</v>
      </c>
      <c r="AA209" s="62">
        <f t="shared" si="26"/>
        <v>0</v>
      </c>
    </row>
    <row r="210" spans="1:27" x14ac:dyDescent="0.3">
      <c r="A210" s="27" t="s">
        <v>430</v>
      </c>
      <c r="B210" s="27" t="s">
        <v>1029</v>
      </c>
      <c r="C210" s="27" t="s">
        <v>1250</v>
      </c>
      <c r="D210" s="27">
        <v>0</v>
      </c>
      <c r="E210" s="27" t="s">
        <v>429</v>
      </c>
      <c r="F210" s="81">
        <f>IF(D210=0,VLOOKUP(C210,'KI Local Authority Dropdown'!$H$21:$I$31,2,0),IF(C210="GLA",0.37,VLOOKUP(A210,input!$A:$B,COLUMN(input!B$2),0)))</f>
        <v>0.49</v>
      </c>
      <c r="G210" s="53">
        <f t="shared" si="21"/>
        <v>64.025895776839931</v>
      </c>
      <c r="H210" s="49">
        <f>VLOOKUP($A210,input!$A:$BH,COLUMN(input!D$2),0)</f>
        <v>21.05122854371773</v>
      </c>
      <c r="I210" s="49">
        <f>VLOOKUP($A210,input!$A:$BH,COLUMN(input!H$2),0)</f>
        <v>42.974667233122197</v>
      </c>
      <c r="J210" s="49">
        <f>VLOOKUP($A210,input!$A:$BH,COLUMN(input!L$2),0)</f>
        <v>25.711585995274124</v>
      </c>
      <c r="K210" s="49">
        <f>I210*'KI Local Authority Dropdown'!$I$6</f>
        <v>39.751567190638035</v>
      </c>
      <c r="L210" s="31">
        <v>0</v>
      </c>
      <c r="M210" s="53">
        <f>VLOOKUP($A210,input!$A:$BH,COLUMN(input!U$2),0)</f>
        <v>18.915848454147948</v>
      </c>
      <c r="N210" s="49">
        <f>VLOOKUP($A210,input!$A:$BH,COLUMN(input!Y$2),0)</f>
        <v>2.135380089569781</v>
      </c>
      <c r="O210" s="53">
        <f>VLOOKUP($A210,input!$A:$BH,COLUMN(input!AC$2),0)</f>
        <v>0</v>
      </c>
      <c r="P210" s="53">
        <f>VLOOKUP($A210,input!$A:$BH,COLUMN(input!AG$2),0)</f>
        <v>0</v>
      </c>
      <c r="Q210" s="62">
        <f>VLOOKUP($A210,input!$A:$BH,COLUMN(input!AK$2),0)</f>
        <v>0</v>
      </c>
      <c r="R210" s="53">
        <f>VLOOKUP($A210,input!$A:$BH,COLUMN(input!AO$2),0)</f>
        <v>36.722761913642437</v>
      </c>
      <c r="S210" s="49">
        <f>VLOOKUP($A210,input!$A:$BH,COLUMN(input!AS$2),0)</f>
        <v>6.2519053194797625</v>
      </c>
      <c r="T210" s="53">
        <f>VLOOKUP($A210,input!$A:$BH,COLUMN(input!AW$2),0)</f>
        <v>0</v>
      </c>
      <c r="U210" s="53">
        <f>VLOOKUP($A210,input!$A:$BH,COLUMN(input!BA$2),0)</f>
        <v>0</v>
      </c>
      <c r="V210" s="62">
        <f>VLOOKUP($A210,input!$A:$BH,COLUMN(input!BE$2),0)</f>
        <v>0</v>
      </c>
      <c r="W210" s="53">
        <f t="shared" si="22"/>
        <v>55.638610367790385</v>
      </c>
      <c r="X210" s="49">
        <f t="shared" si="23"/>
        <v>8.387285409049543</v>
      </c>
      <c r="Y210" s="53">
        <f t="shared" si="24"/>
        <v>0</v>
      </c>
      <c r="Z210" s="53">
        <f t="shared" si="25"/>
        <v>0</v>
      </c>
      <c r="AA210" s="62">
        <f t="shared" si="26"/>
        <v>0</v>
      </c>
    </row>
    <row r="211" spans="1:27" x14ac:dyDescent="0.3">
      <c r="A211" s="27" t="s">
        <v>432</v>
      </c>
      <c r="B211" s="27" t="s">
        <v>1030</v>
      </c>
      <c r="C211" s="27" t="s">
        <v>1250</v>
      </c>
      <c r="D211" s="27">
        <v>0</v>
      </c>
      <c r="E211" s="27" t="s">
        <v>431</v>
      </c>
      <c r="F211" s="81">
        <f>IF(D211=0,VLOOKUP(C211,'KI Local Authority Dropdown'!$H$21:$I$31,2,0),IF(C211="GLA",0.37,VLOOKUP(A211,input!$A:$B,COLUMN(input!B$2),0)))</f>
        <v>0.49</v>
      </c>
      <c r="G211" s="53">
        <f t="shared" si="21"/>
        <v>60.803552654253345</v>
      </c>
      <c r="H211" s="49">
        <f>VLOOKUP($A211,input!$A:$BH,COLUMN(input!D$2),0)</f>
        <v>17.40598117289742</v>
      </c>
      <c r="I211" s="49">
        <f>VLOOKUP($A211,input!$A:$BH,COLUMN(input!H$2),0)</f>
        <v>43.397571481355925</v>
      </c>
      <c r="J211" s="49">
        <f>VLOOKUP($A211,input!$A:$BH,COLUMN(input!L$2),0)</f>
        <v>-26.585042348968933</v>
      </c>
      <c r="K211" s="49">
        <f>I211*'KI Local Authority Dropdown'!$I$6</f>
        <v>40.142753620254233</v>
      </c>
      <c r="L211" s="31">
        <v>0.37988067169726625</v>
      </c>
      <c r="M211" s="53">
        <f>VLOOKUP($A211,input!$A:$BH,COLUMN(input!U$2),0)</f>
        <v>15.754008345043287</v>
      </c>
      <c r="N211" s="49">
        <f>VLOOKUP($A211,input!$A:$BH,COLUMN(input!Y$2),0)</f>
        <v>1.6519728278541341</v>
      </c>
      <c r="O211" s="53">
        <f>VLOOKUP($A211,input!$A:$BH,COLUMN(input!AC$2),0)</f>
        <v>0</v>
      </c>
      <c r="P211" s="53">
        <f>VLOOKUP($A211,input!$A:$BH,COLUMN(input!AG$2),0)</f>
        <v>0</v>
      </c>
      <c r="Q211" s="62">
        <f>VLOOKUP($A211,input!$A:$BH,COLUMN(input!AK$2),0)</f>
        <v>0</v>
      </c>
      <c r="R211" s="53">
        <f>VLOOKUP($A211,input!$A:$BH,COLUMN(input!AO$2),0)</f>
        <v>36.005155193601333</v>
      </c>
      <c r="S211" s="49">
        <f>VLOOKUP($A211,input!$A:$BH,COLUMN(input!AS$2),0)</f>
        <v>7.392416287754596</v>
      </c>
      <c r="T211" s="53">
        <f>VLOOKUP($A211,input!$A:$BH,COLUMN(input!AW$2),0)</f>
        <v>0</v>
      </c>
      <c r="U211" s="53">
        <f>VLOOKUP($A211,input!$A:$BH,COLUMN(input!BA$2),0)</f>
        <v>0</v>
      </c>
      <c r="V211" s="62">
        <f>VLOOKUP($A211,input!$A:$BH,COLUMN(input!BE$2),0)</f>
        <v>0</v>
      </c>
      <c r="W211" s="53">
        <f t="shared" si="22"/>
        <v>51.759163538644621</v>
      </c>
      <c r="X211" s="49">
        <f t="shared" si="23"/>
        <v>9.0443891156087304</v>
      </c>
      <c r="Y211" s="53">
        <f t="shared" si="24"/>
        <v>0</v>
      </c>
      <c r="Z211" s="53">
        <f t="shared" si="25"/>
        <v>0</v>
      </c>
      <c r="AA211" s="62">
        <f t="shared" si="26"/>
        <v>0</v>
      </c>
    </row>
    <row r="212" spans="1:27" x14ac:dyDescent="0.3">
      <c r="A212" s="27" t="s">
        <v>434</v>
      </c>
      <c r="B212" s="27" t="s">
        <v>1031</v>
      </c>
      <c r="C212" s="27" t="s">
        <v>806</v>
      </c>
      <c r="D212" s="27">
        <v>0</v>
      </c>
      <c r="E212" s="27" t="s">
        <v>433</v>
      </c>
      <c r="F212" s="81">
        <f>IF(D212=0,VLOOKUP(C212,'KI Local Authority Dropdown'!$H$21:$I$31,2,0),IF(C212="GLA",0.37,VLOOKUP(A212,input!$A:$B,COLUMN(input!B$2),0)))</f>
        <v>0.4</v>
      </c>
      <c r="G212" s="53">
        <f t="shared" si="21"/>
        <v>1.2011501222858112</v>
      </c>
      <c r="H212" s="49">
        <f>VLOOKUP($A212,input!$A:$BH,COLUMN(input!D$2),0)</f>
        <v>0</v>
      </c>
      <c r="I212" s="49">
        <f>VLOOKUP($A212,input!$A:$BH,COLUMN(input!H$2),0)</f>
        <v>1.2011501222858112</v>
      </c>
      <c r="J212" s="49">
        <f>VLOOKUP($A212,input!$A:$BH,COLUMN(input!L$2),0)</f>
        <v>-15.451981844445239</v>
      </c>
      <c r="K212" s="49">
        <f>I212*'KI Local Authority Dropdown'!$I$6</f>
        <v>1.1110638631143754</v>
      </c>
      <c r="L212" s="31">
        <v>0.5</v>
      </c>
      <c r="M212" s="53">
        <f>VLOOKUP($A212,input!$A:$BH,COLUMN(input!U$2),0)</f>
        <v>0</v>
      </c>
      <c r="N212" s="49">
        <f>VLOOKUP($A212,input!$A:$BH,COLUMN(input!Y$2),0)</f>
        <v>0</v>
      </c>
      <c r="O212" s="53">
        <f>VLOOKUP($A212,input!$A:$BH,COLUMN(input!AC$2),0)</f>
        <v>0</v>
      </c>
      <c r="P212" s="53">
        <f>VLOOKUP($A212,input!$A:$BH,COLUMN(input!AG$2),0)</f>
        <v>0</v>
      </c>
      <c r="Q212" s="62">
        <f>VLOOKUP($A212,input!$A:$BH,COLUMN(input!AK$2),0)</f>
        <v>0</v>
      </c>
      <c r="R212" s="53">
        <f>VLOOKUP($A212,input!$A:$BH,COLUMN(input!AO$2),0)</f>
        <v>0</v>
      </c>
      <c r="S212" s="49">
        <f>VLOOKUP($A212,input!$A:$BH,COLUMN(input!AS$2),0)</f>
        <v>1.2011501222858112</v>
      </c>
      <c r="T212" s="53">
        <f>VLOOKUP($A212,input!$A:$BH,COLUMN(input!AW$2),0)</f>
        <v>0</v>
      </c>
      <c r="U212" s="53">
        <f>VLOOKUP($A212,input!$A:$BH,COLUMN(input!BA$2),0)</f>
        <v>0</v>
      </c>
      <c r="V212" s="62">
        <f>VLOOKUP($A212,input!$A:$BH,COLUMN(input!BE$2),0)</f>
        <v>0</v>
      </c>
      <c r="W212" s="53">
        <f t="shared" si="22"/>
        <v>0</v>
      </c>
      <c r="X212" s="49">
        <f t="shared" si="23"/>
        <v>1.2011501222858112</v>
      </c>
      <c r="Y212" s="53">
        <f t="shared" si="24"/>
        <v>0</v>
      </c>
      <c r="Z212" s="53">
        <f t="shared" si="25"/>
        <v>0</v>
      </c>
      <c r="AA212" s="62">
        <f t="shared" si="26"/>
        <v>0</v>
      </c>
    </row>
    <row r="213" spans="1:27" x14ac:dyDescent="0.3">
      <c r="A213" s="27" t="s">
        <v>436</v>
      </c>
      <c r="B213" s="27" t="s">
        <v>1032</v>
      </c>
      <c r="C213" s="27" t="s">
        <v>806</v>
      </c>
      <c r="D213" s="27">
        <v>0</v>
      </c>
      <c r="E213" s="27" t="s">
        <v>435</v>
      </c>
      <c r="F213" s="81">
        <f>IF(D213=0,VLOOKUP(C213,'KI Local Authority Dropdown'!$H$21:$I$31,2,0),IF(C213="GLA",0.37,VLOOKUP(A213,input!$A:$B,COLUMN(input!B$2),0)))</f>
        <v>0.4</v>
      </c>
      <c r="G213" s="53">
        <f t="shared" si="21"/>
        <v>4.4557753036898493</v>
      </c>
      <c r="H213" s="49">
        <f>VLOOKUP($A213,input!$A:$BH,COLUMN(input!D$2),0)</f>
        <v>0.72273451762413976</v>
      </c>
      <c r="I213" s="49">
        <f>VLOOKUP($A213,input!$A:$BH,COLUMN(input!H$2),0)</f>
        <v>3.7330407860657098</v>
      </c>
      <c r="J213" s="49">
        <f>VLOOKUP($A213,input!$A:$BH,COLUMN(input!L$2),0)</f>
        <v>-21.725288353834198</v>
      </c>
      <c r="K213" s="49">
        <f>I213*'KI Local Authority Dropdown'!$I$6</f>
        <v>3.4530627271107819</v>
      </c>
      <c r="L213" s="31">
        <v>0.5</v>
      </c>
      <c r="M213" s="53">
        <f>VLOOKUP($A213,input!$A:$BH,COLUMN(input!U$2),0)</f>
        <v>0</v>
      </c>
      <c r="N213" s="49">
        <f>VLOOKUP($A213,input!$A:$BH,COLUMN(input!Y$2),0)</f>
        <v>0.72273451762413976</v>
      </c>
      <c r="O213" s="53">
        <f>VLOOKUP($A213,input!$A:$BH,COLUMN(input!AC$2),0)</f>
        <v>0</v>
      </c>
      <c r="P213" s="53">
        <f>VLOOKUP($A213,input!$A:$BH,COLUMN(input!AG$2),0)</f>
        <v>0</v>
      </c>
      <c r="Q213" s="62">
        <f>VLOOKUP($A213,input!$A:$BH,COLUMN(input!AK$2),0)</f>
        <v>0</v>
      </c>
      <c r="R213" s="53">
        <f>VLOOKUP($A213,input!$A:$BH,COLUMN(input!AO$2),0)</f>
        <v>0</v>
      </c>
      <c r="S213" s="49">
        <f>VLOOKUP($A213,input!$A:$BH,COLUMN(input!AS$2),0)</f>
        <v>3.7330407860657098</v>
      </c>
      <c r="T213" s="53">
        <f>VLOOKUP($A213,input!$A:$BH,COLUMN(input!AW$2),0)</f>
        <v>0</v>
      </c>
      <c r="U213" s="53">
        <f>VLOOKUP($A213,input!$A:$BH,COLUMN(input!BA$2),0)</f>
        <v>0</v>
      </c>
      <c r="V213" s="62">
        <f>VLOOKUP($A213,input!$A:$BH,COLUMN(input!BE$2),0)</f>
        <v>0</v>
      </c>
      <c r="W213" s="53">
        <f t="shared" si="22"/>
        <v>0</v>
      </c>
      <c r="X213" s="49">
        <f t="shared" si="23"/>
        <v>4.4557753036898493</v>
      </c>
      <c r="Y213" s="53">
        <f t="shared" si="24"/>
        <v>0</v>
      </c>
      <c r="Z213" s="53">
        <f t="shared" si="25"/>
        <v>0</v>
      </c>
      <c r="AA213" s="62">
        <f t="shared" si="26"/>
        <v>0</v>
      </c>
    </row>
    <row r="214" spans="1:27" x14ac:dyDescent="0.3">
      <c r="A214" s="27" t="s">
        <v>438</v>
      </c>
      <c r="B214" s="27" t="s">
        <v>1033</v>
      </c>
      <c r="C214" s="27" t="s">
        <v>806</v>
      </c>
      <c r="D214" s="27">
        <v>0</v>
      </c>
      <c r="E214" s="27" t="s">
        <v>437</v>
      </c>
      <c r="F214" s="81">
        <f>IF(D214=0,VLOOKUP(C214,'KI Local Authority Dropdown'!$H$21:$I$31,2,0),IF(C214="GLA",0.37,VLOOKUP(A214,input!$A:$B,COLUMN(input!B$2),0)))</f>
        <v>0.4</v>
      </c>
      <c r="G214" s="53">
        <f t="shared" si="21"/>
        <v>4.4831107544390454</v>
      </c>
      <c r="H214" s="49">
        <f>VLOOKUP($A214,input!$A:$BH,COLUMN(input!D$2),0)</f>
        <v>1.0485916037488263</v>
      </c>
      <c r="I214" s="49">
        <f>VLOOKUP($A214,input!$A:$BH,COLUMN(input!H$2),0)</f>
        <v>3.4345191506902188</v>
      </c>
      <c r="J214" s="49">
        <f>VLOOKUP($A214,input!$A:$BH,COLUMN(input!L$2),0)</f>
        <v>-10.799881410632866</v>
      </c>
      <c r="K214" s="49">
        <f>I214*'KI Local Authority Dropdown'!$I$6</f>
        <v>3.1769302143884528</v>
      </c>
      <c r="L214" s="31">
        <v>0.5</v>
      </c>
      <c r="M214" s="53">
        <f>VLOOKUP($A214,input!$A:$BH,COLUMN(input!U$2),0)</f>
        <v>0</v>
      </c>
      <c r="N214" s="49">
        <f>VLOOKUP($A214,input!$A:$BH,COLUMN(input!Y$2),0)</f>
        <v>1.0485916037488263</v>
      </c>
      <c r="O214" s="53">
        <f>VLOOKUP($A214,input!$A:$BH,COLUMN(input!AC$2),0)</f>
        <v>0</v>
      </c>
      <c r="P214" s="53">
        <f>VLOOKUP($A214,input!$A:$BH,COLUMN(input!AG$2),0)</f>
        <v>0</v>
      </c>
      <c r="Q214" s="62">
        <f>VLOOKUP($A214,input!$A:$BH,COLUMN(input!AK$2),0)</f>
        <v>0</v>
      </c>
      <c r="R214" s="53">
        <f>VLOOKUP($A214,input!$A:$BH,COLUMN(input!AO$2),0)</f>
        <v>0</v>
      </c>
      <c r="S214" s="49">
        <f>VLOOKUP($A214,input!$A:$BH,COLUMN(input!AS$2),0)</f>
        <v>3.4345191506902188</v>
      </c>
      <c r="T214" s="53">
        <f>VLOOKUP($A214,input!$A:$BH,COLUMN(input!AW$2),0)</f>
        <v>0</v>
      </c>
      <c r="U214" s="53">
        <f>VLOOKUP($A214,input!$A:$BH,COLUMN(input!BA$2),0)</f>
        <v>0</v>
      </c>
      <c r="V214" s="62">
        <f>VLOOKUP($A214,input!$A:$BH,COLUMN(input!BE$2),0)</f>
        <v>0</v>
      </c>
      <c r="W214" s="53">
        <f t="shared" si="22"/>
        <v>0</v>
      </c>
      <c r="X214" s="49">
        <f t="shared" si="23"/>
        <v>4.4831107544390454</v>
      </c>
      <c r="Y214" s="53">
        <f t="shared" si="24"/>
        <v>0</v>
      </c>
      <c r="Z214" s="53">
        <f t="shared" si="25"/>
        <v>0</v>
      </c>
      <c r="AA214" s="62">
        <f t="shared" si="26"/>
        <v>0</v>
      </c>
    </row>
    <row r="215" spans="1:27" x14ac:dyDescent="0.3">
      <c r="A215" s="27" t="s">
        <v>440</v>
      </c>
      <c r="B215" s="27" t="s">
        <v>1034</v>
      </c>
      <c r="C215" s="27" t="s">
        <v>820</v>
      </c>
      <c r="D215" s="27">
        <v>0</v>
      </c>
      <c r="E215" s="27" t="s">
        <v>439</v>
      </c>
      <c r="F215" s="81">
        <f>IF(D215=0,VLOOKUP(C215,'KI Local Authority Dropdown'!$H$21:$I$31,2,0),IF(C215="GLA",0.37,VLOOKUP(A215,input!$A:$B,COLUMN(input!B$2),0)))</f>
        <v>0.49</v>
      </c>
      <c r="G215" s="53">
        <f t="shared" si="21"/>
        <v>128.8759761931415</v>
      </c>
      <c r="H215" s="49">
        <f>VLOOKUP($A215,input!$A:$BH,COLUMN(input!D$2),0)</f>
        <v>44.461935670900417</v>
      </c>
      <c r="I215" s="49">
        <f>VLOOKUP($A215,input!$A:$BH,COLUMN(input!H$2),0)</f>
        <v>84.414040522241081</v>
      </c>
      <c r="J215" s="49">
        <f>VLOOKUP($A215,input!$A:$BH,COLUMN(input!L$2),0)</f>
        <v>16.303103858021458</v>
      </c>
      <c r="K215" s="49">
        <f>I215*'KI Local Authority Dropdown'!$I$6</f>
        <v>78.082987483072998</v>
      </c>
      <c r="L215" s="31">
        <v>0</v>
      </c>
      <c r="M215" s="53">
        <f>VLOOKUP($A215,input!$A:$BH,COLUMN(input!U$2),0)</f>
        <v>39.860258165435823</v>
      </c>
      <c r="N215" s="49">
        <f>VLOOKUP($A215,input!$A:$BH,COLUMN(input!Y$2),0)</f>
        <v>4.6016775054646022</v>
      </c>
      <c r="O215" s="53">
        <f>VLOOKUP($A215,input!$A:$BH,COLUMN(input!AC$2),0)</f>
        <v>0</v>
      </c>
      <c r="P215" s="53">
        <f>VLOOKUP($A215,input!$A:$BH,COLUMN(input!AG$2),0)</f>
        <v>0</v>
      </c>
      <c r="Q215" s="62">
        <f>VLOOKUP($A215,input!$A:$BH,COLUMN(input!AK$2),0)</f>
        <v>0</v>
      </c>
      <c r="R215" s="53">
        <f>VLOOKUP($A215,input!$A:$BH,COLUMN(input!AO$2),0)</f>
        <v>71.59011151364102</v>
      </c>
      <c r="S215" s="49">
        <f>VLOOKUP($A215,input!$A:$BH,COLUMN(input!AS$2),0)</f>
        <v>12.823929008600068</v>
      </c>
      <c r="T215" s="53">
        <f>VLOOKUP($A215,input!$A:$BH,COLUMN(input!AW$2),0)</f>
        <v>0</v>
      </c>
      <c r="U215" s="53">
        <f>VLOOKUP($A215,input!$A:$BH,COLUMN(input!BA$2),0)</f>
        <v>0</v>
      </c>
      <c r="V215" s="62">
        <f>VLOOKUP($A215,input!$A:$BH,COLUMN(input!BE$2),0)</f>
        <v>0</v>
      </c>
      <c r="W215" s="53">
        <f t="shared" si="22"/>
        <v>111.45036967907684</v>
      </c>
      <c r="X215" s="49">
        <f t="shared" si="23"/>
        <v>17.425606514064668</v>
      </c>
      <c r="Y215" s="53">
        <f t="shared" si="24"/>
        <v>0</v>
      </c>
      <c r="Z215" s="53">
        <f t="shared" si="25"/>
        <v>0</v>
      </c>
      <c r="AA215" s="62">
        <f t="shared" si="26"/>
        <v>0</v>
      </c>
    </row>
    <row r="216" spans="1:27" x14ac:dyDescent="0.3">
      <c r="A216" s="27" t="s">
        <v>442</v>
      </c>
      <c r="B216" s="27" t="s">
        <v>1035</v>
      </c>
      <c r="C216" s="27" t="s">
        <v>806</v>
      </c>
      <c r="D216" s="27">
        <v>0</v>
      </c>
      <c r="E216" s="27" t="s">
        <v>441</v>
      </c>
      <c r="F216" s="81">
        <f>IF(D216=0,VLOOKUP(C216,'KI Local Authority Dropdown'!$H$21:$I$31,2,0),IF(C216="GLA",0.37,VLOOKUP(A216,input!$A:$B,COLUMN(input!B$2),0)))</f>
        <v>0.4</v>
      </c>
      <c r="G216" s="53">
        <f t="shared" si="21"/>
        <v>4.5489029570232624</v>
      </c>
      <c r="H216" s="49">
        <f>VLOOKUP($A216,input!$A:$BH,COLUMN(input!D$2),0)</f>
        <v>1.0599562636708244</v>
      </c>
      <c r="I216" s="49">
        <f>VLOOKUP($A216,input!$A:$BH,COLUMN(input!H$2),0)</f>
        <v>3.4889466933524376</v>
      </c>
      <c r="J216" s="49">
        <f>VLOOKUP($A216,input!$A:$BH,COLUMN(input!L$2),0)</f>
        <v>-8.9807378961254454</v>
      </c>
      <c r="K216" s="49">
        <f>I216*'KI Local Authority Dropdown'!$I$6</f>
        <v>3.227275691351005</v>
      </c>
      <c r="L216" s="31">
        <v>0.5</v>
      </c>
      <c r="M216" s="53">
        <f>VLOOKUP($A216,input!$A:$BH,COLUMN(input!U$2),0)</f>
        <v>0</v>
      </c>
      <c r="N216" s="49">
        <f>VLOOKUP($A216,input!$A:$BH,COLUMN(input!Y$2),0)</f>
        <v>1.0599562636708244</v>
      </c>
      <c r="O216" s="53">
        <f>VLOOKUP($A216,input!$A:$BH,COLUMN(input!AC$2),0)</f>
        <v>0</v>
      </c>
      <c r="P216" s="53">
        <f>VLOOKUP($A216,input!$A:$BH,COLUMN(input!AG$2),0)</f>
        <v>0</v>
      </c>
      <c r="Q216" s="62">
        <f>VLOOKUP($A216,input!$A:$BH,COLUMN(input!AK$2),0)</f>
        <v>0</v>
      </c>
      <c r="R216" s="53">
        <f>VLOOKUP($A216,input!$A:$BH,COLUMN(input!AO$2),0)</f>
        <v>0</v>
      </c>
      <c r="S216" s="49">
        <f>VLOOKUP($A216,input!$A:$BH,COLUMN(input!AS$2),0)</f>
        <v>3.4889466933524376</v>
      </c>
      <c r="T216" s="53">
        <f>VLOOKUP($A216,input!$A:$BH,COLUMN(input!AW$2),0)</f>
        <v>0</v>
      </c>
      <c r="U216" s="53">
        <f>VLOOKUP($A216,input!$A:$BH,COLUMN(input!BA$2),0)</f>
        <v>0</v>
      </c>
      <c r="V216" s="62">
        <f>VLOOKUP($A216,input!$A:$BH,COLUMN(input!BE$2),0)</f>
        <v>0</v>
      </c>
      <c r="W216" s="53">
        <f t="shared" si="22"/>
        <v>0</v>
      </c>
      <c r="X216" s="49">
        <f t="shared" si="23"/>
        <v>4.5489029570232624</v>
      </c>
      <c r="Y216" s="53">
        <f t="shared" si="24"/>
        <v>0</v>
      </c>
      <c r="Z216" s="53">
        <f t="shared" si="25"/>
        <v>0</v>
      </c>
      <c r="AA216" s="62">
        <f t="shared" si="26"/>
        <v>0</v>
      </c>
    </row>
    <row r="217" spans="1:27" x14ac:dyDescent="0.3">
      <c r="A217" s="27" t="s">
        <v>444</v>
      </c>
      <c r="B217" s="27" t="s">
        <v>1036</v>
      </c>
      <c r="C217" s="27" t="s">
        <v>1249</v>
      </c>
      <c r="D217" s="27">
        <v>0</v>
      </c>
      <c r="E217" s="27" t="s">
        <v>443</v>
      </c>
      <c r="F217" s="81">
        <f>IF(D217=0,VLOOKUP(C217,'KI Local Authority Dropdown'!$H$21:$I$31,2,0),IF(C217="GLA",0.37,VLOOKUP(A217,input!$A:$B,COLUMN(input!B$2),0)))</f>
        <v>0.3</v>
      </c>
      <c r="G217" s="53">
        <f t="shared" si="21"/>
        <v>160.47304094636397</v>
      </c>
      <c r="H217" s="49">
        <f>VLOOKUP($A217,input!$A:$BH,COLUMN(input!D$2),0)</f>
        <v>56.374302288710147</v>
      </c>
      <c r="I217" s="49">
        <f>VLOOKUP($A217,input!$A:$BH,COLUMN(input!H$2),0)</f>
        <v>104.09873865765381</v>
      </c>
      <c r="J217" s="49">
        <f>VLOOKUP($A217,input!$A:$BH,COLUMN(input!L$2),0)</f>
        <v>69.40773380912897</v>
      </c>
      <c r="K217" s="49">
        <f>I217*'KI Local Authority Dropdown'!$I$6</f>
        <v>96.291333258329786</v>
      </c>
      <c r="L217" s="31">
        <v>0</v>
      </c>
      <c r="M217" s="53">
        <f>VLOOKUP($A217,input!$A:$BH,COLUMN(input!U$2),0)</f>
        <v>47.193539014585269</v>
      </c>
      <c r="N217" s="49">
        <f>VLOOKUP($A217,input!$A:$BH,COLUMN(input!Y$2),0)</f>
        <v>9.1807632741248746</v>
      </c>
      <c r="O217" s="53">
        <f>VLOOKUP($A217,input!$A:$BH,COLUMN(input!AC$2),0)</f>
        <v>0</v>
      </c>
      <c r="P217" s="53">
        <f>VLOOKUP($A217,input!$A:$BH,COLUMN(input!AG$2),0)</f>
        <v>0</v>
      </c>
      <c r="Q217" s="62">
        <f>VLOOKUP($A217,input!$A:$BH,COLUMN(input!AK$2),0)</f>
        <v>0</v>
      </c>
      <c r="R217" s="53">
        <f>VLOOKUP($A217,input!$A:$BH,COLUMN(input!AO$2),0)</f>
        <v>81.616035502906684</v>
      </c>
      <c r="S217" s="49">
        <f>VLOOKUP($A217,input!$A:$BH,COLUMN(input!AS$2),0)</f>
        <v>22.482703154747121</v>
      </c>
      <c r="T217" s="53">
        <f>VLOOKUP($A217,input!$A:$BH,COLUMN(input!AW$2),0)</f>
        <v>0</v>
      </c>
      <c r="U217" s="53">
        <f>VLOOKUP($A217,input!$A:$BH,COLUMN(input!BA$2),0)</f>
        <v>0</v>
      </c>
      <c r="V217" s="62">
        <f>VLOOKUP($A217,input!$A:$BH,COLUMN(input!BE$2),0)</f>
        <v>0</v>
      </c>
      <c r="W217" s="53">
        <f t="shared" si="22"/>
        <v>128.80957451749197</v>
      </c>
      <c r="X217" s="49">
        <f t="shared" si="23"/>
        <v>31.663466428871995</v>
      </c>
      <c r="Y217" s="53">
        <f t="shared" si="24"/>
        <v>0</v>
      </c>
      <c r="Z217" s="53">
        <f t="shared" si="25"/>
        <v>0</v>
      </c>
      <c r="AA217" s="62">
        <f t="shared" si="26"/>
        <v>0</v>
      </c>
    </row>
    <row r="218" spans="1:27" x14ac:dyDescent="0.3">
      <c r="A218" s="27" t="s">
        <v>446</v>
      </c>
      <c r="B218" s="27" t="s">
        <v>1037</v>
      </c>
      <c r="C218" s="27" t="s">
        <v>1254</v>
      </c>
      <c r="D218" s="27">
        <v>0</v>
      </c>
      <c r="E218" s="27" t="s">
        <v>445</v>
      </c>
      <c r="F218" s="81">
        <f>IF(D218=0,VLOOKUP(C218,'KI Local Authority Dropdown'!$H$21:$I$31,2,0),IF(C218="GLA",0.37,VLOOKUP(A218,input!$A:$B,COLUMN(input!B$2),0)))</f>
        <v>0.1</v>
      </c>
      <c r="G218" s="53">
        <f t="shared" si="21"/>
        <v>222.69304879377233</v>
      </c>
      <c r="H218" s="49">
        <f>VLOOKUP($A218,input!$A:$BH,COLUMN(input!D$2),0)</f>
        <v>77.926226417911678</v>
      </c>
      <c r="I218" s="49">
        <f>VLOOKUP($A218,input!$A:$BH,COLUMN(input!H$2),0)</f>
        <v>144.76682237586064</v>
      </c>
      <c r="J218" s="49">
        <f>VLOOKUP($A218,input!$A:$BH,COLUMN(input!L$2),0)</f>
        <v>119.35117485937511</v>
      </c>
      <c r="K218" s="49">
        <f>I218*'KI Local Authority Dropdown'!$I$6</f>
        <v>133.90931069767109</v>
      </c>
      <c r="L218" s="31">
        <v>0</v>
      </c>
      <c r="M218" s="53">
        <f>VLOOKUP($A218,input!$A:$BH,COLUMN(input!U$2),0)</f>
        <v>72.626855945999509</v>
      </c>
      <c r="N218" s="49">
        <f>VLOOKUP($A218,input!$A:$BH,COLUMN(input!Y$2),0)</f>
        <v>0</v>
      </c>
      <c r="O218" s="53">
        <f>VLOOKUP($A218,input!$A:$BH,COLUMN(input!AC$2),0)</f>
        <v>5.2993704719121757</v>
      </c>
      <c r="P218" s="53">
        <f>VLOOKUP($A218,input!$A:$BH,COLUMN(input!AG$2),0)</f>
        <v>0</v>
      </c>
      <c r="Q218" s="62">
        <f>VLOOKUP($A218,input!$A:$BH,COLUMN(input!AK$2),0)</f>
        <v>0</v>
      </c>
      <c r="R218" s="53">
        <f>VLOOKUP($A218,input!$A:$BH,COLUMN(input!AO$2),0)</f>
        <v>137.40403130411005</v>
      </c>
      <c r="S218" s="49">
        <f>VLOOKUP($A218,input!$A:$BH,COLUMN(input!AS$2),0)</f>
        <v>0</v>
      </c>
      <c r="T218" s="53">
        <f>VLOOKUP($A218,input!$A:$BH,COLUMN(input!AW$2),0)</f>
        <v>7.3627910717505758</v>
      </c>
      <c r="U218" s="53">
        <f>VLOOKUP($A218,input!$A:$BH,COLUMN(input!BA$2),0)</f>
        <v>0</v>
      </c>
      <c r="V218" s="62">
        <f>VLOOKUP($A218,input!$A:$BH,COLUMN(input!BE$2),0)</f>
        <v>0</v>
      </c>
      <c r="W218" s="53">
        <f t="shared" si="22"/>
        <v>210.03088725010957</v>
      </c>
      <c r="X218" s="49">
        <f t="shared" si="23"/>
        <v>0</v>
      </c>
      <c r="Y218" s="53">
        <f t="shared" si="24"/>
        <v>12.662161543662751</v>
      </c>
      <c r="Z218" s="53">
        <f t="shared" si="25"/>
        <v>0</v>
      </c>
      <c r="AA218" s="62">
        <f t="shared" si="26"/>
        <v>0</v>
      </c>
    </row>
    <row r="219" spans="1:27" x14ac:dyDescent="0.3">
      <c r="A219" s="27" t="s">
        <v>448</v>
      </c>
      <c r="B219" s="27" t="s">
        <v>1038</v>
      </c>
      <c r="C219" s="27" t="s">
        <v>806</v>
      </c>
      <c r="D219" s="27">
        <v>0</v>
      </c>
      <c r="E219" s="27" t="s">
        <v>447</v>
      </c>
      <c r="F219" s="81">
        <f>IF(D219=0,VLOOKUP(C219,'KI Local Authority Dropdown'!$H$21:$I$31,2,0),IF(C219="GLA",0.37,VLOOKUP(A219,input!$A:$B,COLUMN(input!B$2),0)))</f>
        <v>0.4</v>
      </c>
      <c r="G219" s="53">
        <f t="shared" si="21"/>
        <v>3.6223648791782925</v>
      </c>
      <c r="H219" s="49">
        <f>VLOOKUP($A219,input!$A:$BH,COLUMN(input!D$2),0)</f>
        <v>0.8294061804151367</v>
      </c>
      <c r="I219" s="49">
        <f>VLOOKUP($A219,input!$A:$BH,COLUMN(input!H$2),0)</f>
        <v>2.7929586987631558</v>
      </c>
      <c r="J219" s="49">
        <f>VLOOKUP($A219,input!$A:$BH,COLUMN(input!L$2),0)</f>
        <v>-9.3550283362774636</v>
      </c>
      <c r="K219" s="49">
        <f>I219*'KI Local Authority Dropdown'!$I$6</f>
        <v>2.5834867963559192</v>
      </c>
      <c r="L219" s="31">
        <v>0.5</v>
      </c>
      <c r="M219" s="53">
        <f>VLOOKUP($A219,input!$A:$BH,COLUMN(input!U$2),0)</f>
        <v>0</v>
      </c>
      <c r="N219" s="49">
        <f>VLOOKUP($A219,input!$A:$BH,COLUMN(input!Y$2),0)</f>
        <v>0.8294061804151367</v>
      </c>
      <c r="O219" s="53">
        <f>VLOOKUP($A219,input!$A:$BH,COLUMN(input!AC$2),0)</f>
        <v>0</v>
      </c>
      <c r="P219" s="53">
        <f>VLOOKUP($A219,input!$A:$BH,COLUMN(input!AG$2),0)</f>
        <v>0</v>
      </c>
      <c r="Q219" s="62">
        <f>VLOOKUP($A219,input!$A:$BH,COLUMN(input!AK$2),0)</f>
        <v>0</v>
      </c>
      <c r="R219" s="53">
        <f>VLOOKUP($A219,input!$A:$BH,COLUMN(input!AO$2),0)</f>
        <v>0</v>
      </c>
      <c r="S219" s="49">
        <f>VLOOKUP($A219,input!$A:$BH,COLUMN(input!AS$2),0)</f>
        <v>2.7929586987631558</v>
      </c>
      <c r="T219" s="53">
        <f>VLOOKUP($A219,input!$A:$BH,COLUMN(input!AW$2),0)</f>
        <v>0</v>
      </c>
      <c r="U219" s="53">
        <f>VLOOKUP($A219,input!$A:$BH,COLUMN(input!BA$2),0)</f>
        <v>0</v>
      </c>
      <c r="V219" s="62">
        <f>VLOOKUP($A219,input!$A:$BH,COLUMN(input!BE$2),0)</f>
        <v>0</v>
      </c>
      <c r="W219" s="53">
        <f t="shared" si="22"/>
        <v>0</v>
      </c>
      <c r="X219" s="49">
        <f t="shared" si="23"/>
        <v>3.6223648791782925</v>
      </c>
      <c r="Y219" s="53">
        <f t="shared" si="24"/>
        <v>0</v>
      </c>
      <c r="Z219" s="53">
        <f t="shared" si="25"/>
        <v>0</v>
      </c>
      <c r="AA219" s="62">
        <f t="shared" si="26"/>
        <v>0</v>
      </c>
    </row>
    <row r="220" spans="1:27" x14ac:dyDescent="0.3">
      <c r="A220" s="27" t="s">
        <v>450</v>
      </c>
      <c r="B220" s="27" t="s">
        <v>1039</v>
      </c>
      <c r="C220" s="27" t="s">
        <v>806</v>
      </c>
      <c r="D220" s="27">
        <v>0</v>
      </c>
      <c r="E220" s="27" t="s">
        <v>449</v>
      </c>
      <c r="F220" s="81">
        <f>IF(D220=0,VLOOKUP(C220,'KI Local Authority Dropdown'!$H$21:$I$31,2,0),IF(C220="GLA",0.37,VLOOKUP(A220,input!$A:$B,COLUMN(input!B$2),0)))</f>
        <v>0.4</v>
      </c>
      <c r="G220" s="53">
        <f t="shared" si="21"/>
        <v>1.9443645547521586</v>
      </c>
      <c r="H220" s="49">
        <f>VLOOKUP($A220,input!$A:$BH,COLUMN(input!D$2),0)</f>
        <v>0.39477339558736235</v>
      </c>
      <c r="I220" s="49">
        <f>VLOOKUP($A220,input!$A:$BH,COLUMN(input!H$2),0)</f>
        <v>1.5495911591647962</v>
      </c>
      <c r="J220" s="49">
        <f>VLOOKUP($A220,input!$A:$BH,COLUMN(input!L$2),0)</f>
        <v>-4.2116718257860555</v>
      </c>
      <c r="K220" s="49">
        <f>I220*'KI Local Authority Dropdown'!$I$6</f>
        <v>1.4333718222274365</v>
      </c>
      <c r="L220" s="31">
        <v>0.5</v>
      </c>
      <c r="M220" s="53">
        <f>VLOOKUP($A220,input!$A:$BH,COLUMN(input!U$2),0)</f>
        <v>0</v>
      </c>
      <c r="N220" s="49">
        <f>VLOOKUP($A220,input!$A:$BH,COLUMN(input!Y$2),0)</f>
        <v>0.39477339558736235</v>
      </c>
      <c r="O220" s="53">
        <f>VLOOKUP($A220,input!$A:$BH,COLUMN(input!AC$2),0)</f>
        <v>0</v>
      </c>
      <c r="P220" s="53">
        <f>VLOOKUP($A220,input!$A:$BH,COLUMN(input!AG$2),0)</f>
        <v>0</v>
      </c>
      <c r="Q220" s="62">
        <f>VLOOKUP($A220,input!$A:$BH,COLUMN(input!AK$2),0)</f>
        <v>0</v>
      </c>
      <c r="R220" s="53">
        <f>VLOOKUP($A220,input!$A:$BH,COLUMN(input!AO$2),0)</f>
        <v>0</v>
      </c>
      <c r="S220" s="49">
        <f>VLOOKUP($A220,input!$A:$BH,COLUMN(input!AS$2),0)</f>
        <v>1.5495911591647962</v>
      </c>
      <c r="T220" s="53">
        <f>VLOOKUP($A220,input!$A:$BH,COLUMN(input!AW$2),0)</f>
        <v>0</v>
      </c>
      <c r="U220" s="53">
        <f>VLOOKUP($A220,input!$A:$BH,COLUMN(input!BA$2),0)</f>
        <v>0</v>
      </c>
      <c r="V220" s="62">
        <f>VLOOKUP($A220,input!$A:$BH,COLUMN(input!BE$2),0)</f>
        <v>0</v>
      </c>
      <c r="W220" s="53">
        <f t="shared" si="22"/>
        <v>0</v>
      </c>
      <c r="X220" s="49">
        <f t="shared" si="23"/>
        <v>1.9443645547521586</v>
      </c>
      <c r="Y220" s="53">
        <f t="shared" si="24"/>
        <v>0</v>
      </c>
      <c r="Z220" s="53">
        <f t="shared" si="25"/>
        <v>0</v>
      </c>
      <c r="AA220" s="62">
        <f t="shared" si="26"/>
        <v>0</v>
      </c>
    </row>
    <row r="221" spans="1:27" x14ac:dyDescent="0.3">
      <c r="A221" s="27" t="s">
        <v>452</v>
      </c>
      <c r="B221" s="27" t="s">
        <v>1040</v>
      </c>
      <c r="C221" s="27" t="s">
        <v>806</v>
      </c>
      <c r="D221" s="27">
        <v>0</v>
      </c>
      <c r="E221" s="27" t="s">
        <v>451</v>
      </c>
      <c r="F221" s="81">
        <f>IF(D221=0,VLOOKUP(C221,'KI Local Authority Dropdown'!$H$21:$I$31,2,0),IF(C221="GLA",0.37,VLOOKUP(A221,input!$A:$B,COLUMN(input!B$2),0)))</f>
        <v>0.4</v>
      </c>
      <c r="G221" s="53">
        <f t="shared" si="21"/>
        <v>3.3231044654627482</v>
      </c>
      <c r="H221" s="49">
        <f>VLOOKUP($A221,input!$A:$BH,COLUMN(input!D$2),0)</f>
        <v>0.70648701855651008</v>
      </c>
      <c r="I221" s="49">
        <f>VLOOKUP($A221,input!$A:$BH,COLUMN(input!H$2),0)</f>
        <v>2.616617446906238</v>
      </c>
      <c r="J221" s="49">
        <f>VLOOKUP($A221,input!$A:$BH,COLUMN(input!L$2),0)</f>
        <v>-3.0446640457525773</v>
      </c>
      <c r="K221" s="49">
        <f>I221*'KI Local Authority Dropdown'!$I$6</f>
        <v>2.4203711383882704</v>
      </c>
      <c r="L221" s="31">
        <v>0.5</v>
      </c>
      <c r="M221" s="53">
        <f>VLOOKUP($A221,input!$A:$BH,COLUMN(input!U$2),0)</f>
        <v>0</v>
      </c>
      <c r="N221" s="49">
        <f>VLOOKUP($A221,input!$A:$BH,COLUMN(input!Y$2),0)</f>
        <v>0.70648701855651008</v>
      </c>
      <c r="O221" s="53">
        <f>VLOOKUP($A221,input!$A:$BH,COLUMN(input!AC$2),0)</f>
        <v>0</v>
      </c>
      <c r="P221" s="53">
        <f>VLOOKUP($A221,input!$A:$BH,COLUMN(input!AG$2),0)</f>
        <v>0</v>
      </c>
      <c r="Q221" s="62">
        <f>VLOOKUP($A221,input!$A:$BH,COLUMN(input!AK$2),0)</f>
        <v>0</v>
      </c>
      <c r="R221" s="53">
        <f>VLOOKUP($A221,input!$A:$BH,COLUMN(input!AO$2),0)</f>
        <v>0</v>
      </c>
      <c r="S221" s="49">
        <f>VLOOKUP($A221,input!$A:$BH,COLUMN(input!AS$2),0)</f>
        <v>2.616617446906238</v>
      </c>
      <c r="T221" s="53">
        <f>VLOOKUP($A221,input!$A:$BH,COLUMN(input!AW$2),0)</f>
        <v>0</v>
      </c>
      <c r="U221" s="53">
        <f>VLOOKUP($A221,input!$A:$BH,COLUMN(input!BA$2),0)</f>
        <v>0</v>
      </c>
      <c r="V221" s="62">
        <f>VLOOKUP($A221,input!$A:$BH,COLUMN(input!BE$2),0)</f>
        <v>0</v>
      </c>
      <c r="W221" s="53">
        <f t="shared" si="22"/>
        <v>0</v>
      </c>
      <c r="X221" s="49">
        <f t="shared" si="23"/>
        <v>3.3231044654627482</v>
      </c>
      <c r="Y221" s="53">
        <f t="shared" si="24"/>
        <v>0</v>
      </c>
      <c r="Z221" s="53">
        <f t="shared" si="25"/>
        <v>0</v>
      </c>
      <c r="AA221" s="62">
        <f t="shared" si="26"/>
        <v>0</v>
      </c>
    </row>
    <row r="222" spans="1:27" x14ac:dyDescent="0.3">
      <c r="A222" s="27" t="s">
        <v>454</v>
      </c>
      <c r="B222" s="27" t="s">
        <v>1041</v>
      </c>
      <c r="C222" s="27" t="s">
        <v>1250</v>
      </c>
      <c r="D222" s="27">
        <v>0</v>
      </c>
      <c r="E222" s="27" t="s">
        <v>453</v>
      </c>
      <c r="F222" s="81">
        <f>IF(D222=0,VLOOKUP(C222,'KI Local Authority Dropdown'!$H$21:$I$31,2,0),IF(C222="GLA",0.37,VLOOKUP(A222,input!$A:$B,COLUMN(input!B$2),0)))</f>
        <v>0.49</v>
      </c>
      <c r="G222" s="53">
        <f t="shared" si="21"/>
        <v>54.859693312339964</v>
      </c>
      <c r="H222" s="49">
        <f>VLOOKUP($A222,input!$A:$BH,COLUMN(input!D$2),0)</f>
        <v>17.755554142873564</v>
      </c>
      <c r="I222" s="49">
        <f>VLOOKUP($A222,input!$A:$BH,COLUMN(input!H$2),0)</f>
        <v>37.1041391694664</v>
      </c>
      <c r="J222" s="49">
        <f>VLOOKUP($A222,input!$A:$BH,COLUMN(input!L$2),0)</f>
        <v>8.0433138096150163</v>
      </c>
      <c r="K222" s="49">
        <f>I222*'KI Local Authority Dropdown'!$I$6</f>
        <v>34.321328731756424</v>
      </c>
      <c r="L222" s="31">
        <v>0</v>
      </c>
      <c r="M222" s="53">
        <f>VLOOKUP($A222,input!$A:$BH,COLUMN(input!U$2),0)</f>
        <v>16.088690099375732</v>
      </c>
      <c r="N222" s="49">
        <f>VLOOKUP($A222,input!$A:$BH,COLUMN(input!Y$2),0)</f>
        <v>1.6668640434978326</v>
      </c>
      <c r="O222" s="53">
        <f>VLOOKUP($A222,input!$A:$BH,COLUMN(input!AC$2),0)</f>
        <v>0</v>
      </c>
      <c r="P222" s="53">
        <f>VLOOKUP($A222,input!$A:$BH,COLUMN(input!AG$2),0)</f>
        <v>0</v>
      </c>
      <c r="Q222" s="62">
        <f>VLOOKUP($A222,input!$A:$BH,COLUMN(input!AK$2),0)</f>
        <v>0</v>
      </c>
      <c r="R222" s="53">
        <f>VLOOKUP($A222,input!$A:$BH,COLUMN(input!AO$2),0)</f>
        <v>31.469165101407647</v>
      </c>
      <c r="S222" s="49">
        <f>VLOOKUP($A222,input!$A:$BH,COLUMN(input!AS$2),0)</f>
        <v>5.6349740680587486</v>
      </c>
      <c r="T222" s="53">
        <f>VLOOKUP($A222,input!$A:$BH,COLUMN(input!AW$2),0)</f>
        <v>0</v>
      </c>
      <c r="U222" s="53">
        <f>VLOOKUP($A222,input!$A:$BH,COLUMN(input!BA$2),0)</f>
        <v>0</v>
      </c>
      <c r="V222" s="62">
        <f>VLOOKUP($A222,input!$A:$BH,COLUMN(input!BE$2),0)</f>
        <v>0</v>
      </c>
      <c r="W222" s="53">
        <f t="shared" si="22"/>
        <v>47.557855200783379</v>
      </c>
      <c r="X222" s="49">
        <f t="shared" si="23"/>
        <v>7.3018381115565809</v>
      </c>
      <c r="Y222" s="53">
        <f t="shared" si="24"/>
        <v>0</v>
      </c>
      <c r="Z222" s="53">
        <f t="shared" si="25"/>
        <v>0</v>
      </c>
      <c r="AA222" s="62">
        <f t="shared" si="26"/>
        <v>0</v>
      </c>
    </row>
    <row r="223" spans="1:27" x14ac:dyDescent="0.3">
      <c r="A223" s="27" t="s">
        <v>456</v>
      </c>
      <c r="B223" s="27" t="s">
        <v>1042</v>
      </c>
      <c r="C223" s="27" t="s">
        <v>806</v>
      </c>
      <c r="D223" s="27">
        <v>0</v>
      </c>
      <c r="E223" s="27" t="s">
        <v>455</v>
      </c>
      <c r="F223" s="81">
        <f>IF(D223=0,VLOOKUP(C223,'KI Local Authority Dropdown'!$H$21:$I$31,2,0),IF(C223="GLA",0.37,VLOOKUP(A223,input!$A:$B,COLUMN(input!B$2),0)))</f>
        <v>0.4</v>
      </c>
      <c r="G223" s="53">
        <f t="shared" si="21"/>
        <v>2.545678684522569</v>
      </c>
      <c r="H223" s="49">
        <f>VLOOKUP($A223,input!$A:$BH,COLUMN(input!D$2),0)</f>
        <v>0</v>
      </c>
      <c r="I223" s="49">
        <f>VLOOKUP($A223,input!$A:$BH,COLUMN(input!H$2),0)</f>
        <v>2.545678684522569</v>
      </c>
      <c r="J223" s="49">
        <f>VLOOKUP($A223,input!$A:$BH,COLUMN(input!L$2),0)</f>
        <v>-12.132531457694435</v>
      </c>
      <c r="K223" s="49">
        <f>I223*'KI Local Authority Dropdown'!$I$6</f>
        <v>2.3547527831833763</v>
      </c>
      <c r="L223" s="31">
        <v>0.5</v>
      </c>
      <c r="M223" s="53">
        <f>VLOOKUP($A223,input!$A:$BH,COLUMN(input!U$2),0)</f>
        <v>0</v>
      </c>
      <c r="N223" s="49">
        <f>VLOOKUP($A223,input!$A:$BH,COLUMN(input!Y$2),0)</f>
        <v>0</v>
      </c>
      <c r="O223" s="53">
        <f>VLOOKUP($A223,input!$A:$BH,COLUMN(input!AC$2),0)</f>
        <v>0</v>
      </c>
      <c r="P223" s="53">
        <f>VLOOKUP($A223,input!$A:$BH,COLUMN(input!AG$2),0)</f>
        <v>0</v>
      </c>
      <c r="Q223" s="62">
        <f>VLOOKUP($A223,input!$A:$BH,COLUMN(input!AK$2),0)</f>
        <v>0</v>
      </c>
      <c r="R223" s="53">
        <f>VLOOKUP($A223,input!$A:$BH,COLUMN(input!AO$2),0)</f>
        <v>0</v>
      </c>
      <c r="S223" s="49">
        <f>VLOOKUP($A223,input!$A:$BH,COLUMN(input!AS$2),0)</f>
        <v>2.545678684522569</v>
      </c>
      <c r="T223" s="53">
        <f>VLOOKUP($A223,input!$A:$BH,COLUMN(input!AW$2),0)</f>
        <v>0</v>
      </c>
      <c r="U223" s="53">
        <f>VLOOKUP($A223,input!$A:$BH,COLUMN(input!BA$2),0)</f>
        <v>0</v>
      </c>
      <c r="V223" s="62">
        <f>VLOOKUP($A223,input!$A:$BH,COLUMN(input!BE$2),0)</f>
        <v>0</v>
      </c>
      <c r="W223" s="53">
        <f t="shared" si="22"/>
        <v>0</v>
      </c>
      <c r="X223" s="49">
        <f t="shared" si="23"/>
        <v>2.545678684522569</v>
      </c>
      <c r="Y223" s="53">
        <f t="shared" si="24"/>
        <v>0</v>
      </c>
      <c r="Z223" s="53">
        <f t="shared" si="25"/>
        <v>0</v>
      </c>
      <c r="AA223" s="62">
        <f t="shared" si="26"/>
        <v>0</v>
      </c>
    </row>
    <row r="224" spans="1:27" x14ac:dyDescent="0.3">
      <c r="A224" s="27" t="s">
        <v>458</v>
      </c>
      <c r="B224" s="27" t="s">
        <v>1043</v>
      </c>
      <c r="C224" s="27" t="s">
        <v>806</v>
      </c>
      <c r="D224" s="27">
        <v>0</v>
      </c>
      <c r="E224" s="27" t="s">
        <v>457</v>
      </c>
      <c r="F224" s="81">
        <f>IF(D224=0,VLOOKUP(C224,'KI Local Authority Dropdown'!$H$21:$I$31,2,0),IF(C224="GLA",0.37,VLOOKUP(A224,input!$A:$B,COLUMN(input!B$2),0)))</f>
        <v>0.4</v>
      </c>
      <c r="G224" s="53">
        <f t="shared" si="21"/>
        <v>3.6343366257115042</v>
      </c>
      <c r="H224" s="49">
        <f>VLOOKUP($A224,input!$A:$BH,COLUMN(input!D$2),0)</f>
        <v>0.72653438179637486</v>
      </c>
      <c r="I224" s="49">
        <f>VLOOKUP($A224,input!$A:$BH,COLUMN(input!H$2),0)</f>
        <v>2.9078022439151292</v>
      </c>
      <c r="J224" s="49">
        <f>VLOOKUP($A224,input!$A:$BH,COLUMN(input!L$2),0)</f>
        <v>-6.1594995024111032</v>
      </c>
      <c r="K224" s="49">
        <f>I224*'KI Local Authority Dropdown'!$I$6</f>
        <v>2.6897170756214948</v>
      </c>
      <c r="L224" s="31">
        <v>0.5</v>
      </c>
      <c r="M224" s="53">
        <f>VLOOKUP($A224,input!$A:$BH,COLUMN(input!U$2),0)</f>
        <v>0</v>
      </c>
      <c r="N224" s="49">
        <f>VLOOKUP($A224,input!$A:$BH,COLUMN(input!Y$2),0)</f>
        <v>0.72653438179637486</v>
      </c>
      <c r="O224" s="53">
        <f>VLOOKUP($A224,input!$A:$BH,COLUMN(input!AC$2),0)</f>
        <v>0</v>
      </c>
      <c r="P224" s="53">
        <f>VLOOKUP($A224,input!$A:$BH,COLUMN(input!AG$2),0)</f>
        <v>0</v>
      </c>
      <c r="Q224" s="62">
        <f>VLOOKUP($A224,input!$A:$BH,COLUMN(input!AK$2),0)</f>
        <v>0</v>
      </c>
      <c r="R224" s="53">
        <f>VLOOKUP($A224,input!$A:$BH,COLUMN(input!AO$2),0)</f>
        <v>0</v>
      </c>
      <c r="S224" s="49">
        <f>VLOOKUP($A224,input!$A:$BH,COLUMN(input!AS$2),0)</f>
        <v>2.9078022439151292</v>
      </c>
      <c r="T224" s="53">
        <f>VLOOKUP($A224,input!$A:$BH,COLUMN(input!AW$2),0)</f>
        <v>0</v>
      </c>
      <c r="U224" s="53">
        <f>VLOOKUP($A224,input!$A:$BH,COLUMN(input!BA$2),0)</f>
        <v>0</v>
      </c>
      <c r="V224" s="62">
        <f>VLOOKUP($A224,input!$A:$BH,COLUMN(input!BE$2),0)</f>
        <v>0</v>
      </c>
      <c r="W224" s="53">
        <f t="shared" si="22"/>
        <v>0</v>
      </c>
      <c r="X224" s="49">
        <f t="shared" si="23"/>
        <v>3.6343366257115042</v>
      </c>
      <c r="Y224" s="53">
        <f t="shared" si="24"/>
        <v>0</v>
      </c>
      <c r="Z224" s="53">
        <f t="shared" si="25"/>
        <v>0</v>
      </c>
      <c r="AA224" s="62">
        <f t="shared" si="26"/>
        <v>0</v>
      </c>
    </row>
    <row r="225" spans="1:27" x14ac:dyDescent="0.3">
      <c r="A225" s="27" t="s">
        <v>460</v>
      </c>
      <c r="B225" s="27" t="s">
        <v>1044</v>
      </c>
      <c r="C225" s="27" t="s">
        <v>1250</v>
      </c>
      <c r="D225" s="27">
        <v>0</v>
      </c>
      <c r="E225" s="27" t="s">
        <v>459</v>
      </c>
      <c r="F225" s="81">
        <f>IF(D225=0,VLOOKUP(C225,'KI Local Authority Dropdown'!$H$21:$I$31,2,0),IF(C225="GLA",0.37,VLOOKUP(A225,input!$A:$B,COLUMN(input!B$2),0)))</f>
        <v>0.49</v>
      </c>
      <c r="G225" s="53">
        <f t="shared" si="21"/>
        <v>45.268388847999958</v>
      </c>
      <c r="H225" s="49">
        <f>VLOOKUP($A225,input!$A:$BH,COLUMN(input!D$2),0)</f>
        <v>14.291054741328328</v>
      </c>
      <c r="I225" s="49">
        <f>VLOOKUP($A225,input!$A:$BH,COLUMN(input!H$2),0)</f>
        <v>30.977334106671634</v>
      </c>
      <c r="J225" s="49">
        <f>VLOOKUP($A225,input!$A:$BH,COLUMN(input!L$2),0)</f>
        <v>-3.4846330870458315</v>
      </c>
      <c r="K225" s="49">
        <f>I225*'KI Local Authority Dropdown'!$I$6</f>
        <v>28.654034048671264</v>
      </c>
      <c r="L225" s="31">
        <v>0.10111532714888183</v>
      </c>
      <c r="M225" s="53">
        <f>VLOOKUP($A225,input!$A:$BH,COLUMN(input!U$2),0)</f>
        <v>12.717247853274404</v>
      </c>
      <c r="N225" s="49">
        <f>VLOOKUP($A225,input!$A:$BH,COLUMN(input!Y$2),0)</f>
        <v>1.573806888053922</v>
      </c>
      <c r="O225" s="53">
        <f>VLOOKUP($A225,input!$A:$BH,COLUMN(input!AC$2),0)</f>
        <v>0</v>
      </c>
      <c r="P225" s="53">
        <f>VLOOKUP($A225,input!$A:$BH,COLUMN(input!AG$2),0)</f>
        <v>0</v>
      </c>
      <c r="Q225" s="62">
        <f>VLOOKUP($A225,input!$A:$BH,COLUMN(input!AK$2),0)</f>
        <v>0</v>
      </c>
      <c r="R225" s="53">
        <f>VLOOKUP($A225,input!$A:$BH,COLUMN(input!AO$2),0)</f>
        <v>25.443042835513925</v>
      </c>
      <c r="S225" s="49">
        <f>VLOOKUP($A225,input!$A:$BH,COLUMN(input!AS$2),0)</f>
        <v>5.534291271157711</v>
      </c>
      <c r="T225" s="53">
        <f>VLOOKUP($A225,input!$A:$BH,COLUMN(input!AW$2),0)</f>
        <v>0</v>
      </c>
      <c r="U225" s="53">
        <f>VLOOKUP($A225,input!$A:$BH,COLUMN(input!BA$2),0)</f>
        <v>0</v>
      </c>
      <c r="V225" s="62">
        <f>VLOOKUP($A225,input!$A:$BH,COLUMN(input!BE$2),0)</f>
        <v>0</v>
      </c>
      <c r="W225" s="53">
        <f t="shared" si="22"/>
        <v>38.160290688788329</v>
      </c>
      <c r="X225" s="49">
        <f t="shared" si="23"/>
        <v>7.1080981592116332</v>
      </c>
      <c r="Y225" s="53">
        <f t="shared" si="24"/>
        <v>0</v>
      </c>
      <c r="Z225" s="53">
        <f t="shared" si="25"/>
        <v>0</v>
      </c>
      <c r="AA225" s="62">
        <f t="shared" si="26"/>
        <v>0</v>
      </c>
    </row>
    <row r="226" spans="1:27" x14ac:dyDescent="0.3">
      <c r="A226" s="27" t="s">
        <v>462</v>
      </c>
      <c r="B226" s="27" t="s">
        <v>1045</v>
      </c>
      <c r="C226" s="27" t="s">
        <v>806</v>
      </c>
      <c r="D226" s="27">
        <v>0</v>
      </c>
      <c r="E226" s="27" t="s">
        <v>461</v>
      </c>
      <c r="F226" s="81">
        <f>IF(D226=0,VLOOKUP(C226,'KI Local Authority Dropdown'!$H$21:$I$31,2,0),IF(C226="GLA",0.37,VLOOKUP(A226,input!$A:$B,COLUMN(input!B$2),0)))</f>
        <v>0.4</v>
      </c>
      <c r="G226" s="53">
        <f t="shared" si="21"/>
        <v>3.9479686655288302</v>
      </c>
      <c r="H226" s="49">
        <f>VLOOKUP($A226,input!$A:$BH,COLUMN(input!D$2),0)</f>
        <v>0.93603452798231135</v>
      </c>
      <c r="I226" s="49">
        <f>VLOOKUP($A226,input!$A:$BH,COLUMN(input!H$2),0)</f>
        <v>3.0119341375465187</v>
      </c>
      <c r="J226" s="49">
        <f>VLOOKUP($A226,input!$A:$BH,COLUMN(input!L$2),0)</f>
        <v>-7.4282644095872721</v>
      </c>
      <c r="K226" s="49">
        <f>I226*'KI Local Authority Dropdown'!$I$6</f>
        <v>2.7860390772305301</v>
      </c>
      <c r="L226" s="31">
        <v>0.5</v>
      </c>
      <c r="M226" s="53">
        <f>VLOOKUP($A226,input!$A:$BH,COLUMN(input!U$2),0)</f>
        <v>0</v>
      </c>
      <c r="N226" s="49">
        <f>VLOOKUP($A226,input!$A:$BH,COLUMN(input!Y$2),0)</f>
        <v>0.93603452798231135</v>
      </c>
      <c r="O226" s="53">
        <f>VLOOKUP($A226,input!$A:$BH,COLUMN(input!AC$2),0)</f>
        <v>0</v>
      </c>
      <c r="P226" s="53">
        <f>VLOOKUP($A226,input!$A:$BH,COLUMN(input!AG$2),0)</f>
        <v>0</v>
      </c>
      <c r="Q226" s="62">
        <f>VLOOKUP($A226,input!$A:$BH,COLUMN(input!AK$2),0)</f>
        <v>0</v>
      </c>
      <c r="R226" s="53">
        <f>VLOOKUP($A226,input!$A:$BH,COLUMN(input!AO$2),0)</f>
        <v>0</v>
      </c>
      <c r="S226" s="49">
        <f>VLOOKUP($A226,input!$A:$BH,COLUMN(input!AS$2),0)</f>
        <v>3.0119341375465187</v>
      </c>
      <c r="T226" s="53">
        <f>VLOOKUP($A226,input!$A:$BH,COLUMN(input!AW$2),0)</f>
        <v>0</v>
      </c>
      <c r="U226" s="53">
        <f>VLOOKUP($A226,input!$A:$BH,COLUMN(input!BA$2),0)</f>
        <v>0</v>
      </c>
      <c r="V226" s="62">
        <f>VLOOKUP($A226,input!$A:$BH,COLUMN(input!BE$2),0)</f>
        <v>0</v>
      </c>
      <c r="W226" s="53">
        <f t="shared" si="22"/>
        <v>0</v>
      </c>
      <c r="X226" s="49">
        <f t="shared" si="23"/>
        <v>3.9479686655288302</v>
      </c>
      <c r="Y226" s="53">
        <f t="shared" si="24"/>
        <v>0</v>
      </c>
      <c r="Z226" s="53">
        <f t="shared" si="25"/>
        <v>0</v>
      </c>
      <c r="AA226" s="62">
        <f t="shared" si="26"/>
        <v>0</v>
      </c>
    </row>
    <row r="227" spans="1:27" x14ac:dyDescent="0.3">
      <c r="A227" s="27" t="s">
        <v>464</v>
      </c>
      <c r="B227" s="27" t="s">
        <v>1046</v>
      </c>
      <c r="C227" s="27" t="s">
        <v>1250</v>
      </c>
      <c r="D227" s="27">
        <v>0</v>
      </c>
      <c r="E227" s="27" t="s">
        <v>463</v>
      </c>
      <c r="F227" s="81">
        <f>IF(D227=0,VLOOKUP(C227,'KI Local Authority Dropdown'!$H$21:$I$31,2,0),IF(C227="GLA",0.37,VLOOKUP(A227,input!$A:$B,COLUMN(input!B$2),0)))</f>
        <v>0.49</v>
      </c>
      <c r="G227" s="53">
        <f t="shared" si="21"/>
        <v>41.377709643347963</v>
      </c>
      <c r="H227" s="49">
        <f>VLOOKUP($A227,input!$A:$BH,COLUMN(input!D$2),0)</f>
        <v>11.696550572920199</v>
      </c>
      <c r="I227" s="49">
        <f>VLOOKUP($A227,input!$A:$BH,COLUMN(input!H$2),0)</f>
        <v>29.681159070427764</v>
      </c>
      <c r="J227" s="49">
        <f>VLOOKUP($A227,input!$A:$BH,COLUMN(input!L$2),0)</f>
        <v>2.9281674979965944</v>
      </c>
      <c r="K227" s="49">
        <f>I227*'KI Local Authority Dropdown'!$I$6</f>
        <v>27.455072140145685</v>
      </c>
      <c r="L227" s="31">
        <v>0</v>
      </c>
      <c r="M227" s="53">
        <f>VLOOKUP($A227,input!$A:$BH,COLUMN(input!U$2),0)</f>
        <v>11.077282638358145</v>
      </c>
      <c r="N227" s="49">
        <f>VLOOKUP($A227,input!$A:$BH,COLUMN(input!Y$2),0)</f>
        <v>0.61926793456205353</v>
      </c>
      <c r="O227" s="53">
        <f>VLOOKUP($A227,input!$A:$BH,COLUMN(input!AC$2),0)</f>
        <v>0</v>
      </c>
      <c r="P227" s="53">
        <f>VLOOKUP($A227,input!$A:$BH,COLUMN(input!AG$2),0)</f>
        <v>0</v>
      </c>
      <c r="Q227" s="62">
        <f>VLOOKUP($A227,input!$A:$BH,COLUMN(input!AK$2),0)</f>
        <v>0</v>
      </c>
      <c r="R227" s="53">
        <f>VLOOKUP($A227,input!$A:$BH,COLUMN(input!AO$2),0)</f>
        <v>25.014834494940395</v>
      </c>
      <c r="S227" s="49">
        <f>VLOOKUP($A227,input!$A:$BH,COLUMN(input!AS$2),0)</f>
        <v>4.6663245754873683</v>
      </c>
      <c r="T227" s="53">
        <f>VLOOKUP($A227,input!$A:$BH,COLUMN(input!AW$2),0)</f>
        <v>0</v>
      </c>
      <c r="U227" s="53">
        <f>VLOOKUP($A227,input!$A:$BH,COLUMN(input!BA$2),0)</f>
        <v>0</v>
      </c>
      <c r="V227" s="62">
        <f>VLOOKUP($A227,input!$A:$BH,COLUMN(input!BE$2),0)</f>
        <v>0</v>
      </c>
      <c r="W227" s="53">
        <f t="shared" si="22"/>
        <v>36.092117133298544</v>
      </c>
      <c r="X227" s="49">
        <f t="shared" si="23"/>
        <v>5.2855925100494217</v>
      </c>
      <c r="Y227" s="53">
        <f t="shared" si="24"/>
        <v>0</v>
      </c>
      <c r="Z227" s="53">
        <f t="shared" si="25"/>
        <v>0</v>
      </c>
      <c r="AA227" s="62">
        <f t="shared" si="26"/>
        <v>0</v>
      </c>
    </row>
    <row r="228" spans="1:27" x14ac:dyDescent="0.3">
      <c r="A228" s="27" t="s">
        <v>466</v>
      </c>
      <c r="B228" s="27" t="s">
        <v>1047</v>
      </c>
      <c r="C228" s="27" t="s">
        <v>820</v>
      </c>
      <c r="D228" s="27">
        <v>0</v>
      </c>
      <c r="E228" s="27" t="s">
        <v>465</v>
      </c>
      <c r="F228" s="81">
        <f>IF(D228=0,VLOOKUP(C228,'KI Local Authority Dropdown'!$H$21:$I$31,2,0),IF(C228="GLA",0.37,VLOOKUP(A228,input!$A:$B,COLUMN(input!B$2),0)))</f>
        <v>0.49</v>
      </c>
      <c r="G228" s="53">
        <f t="shared" si="21"/>
        <v>67.703041937682599</v>
      </c>
      <c r="H228" s="49">
        <f>VLOOKUP($A228,input!$A:$BH,COLUMN(input!D$2),0)</f>
        <v>22.595997322392559</v>
      </c>
      <c r="I228" s="49">
        <f>VLOOKUP($A228,input!$A:$BH,COLUMN(input!H$2),0)</f>
        <v>45.107044615290043</v>
      </c>
      <c r="J228" s="49">
        <f>VLOOKUP($A228,input!$A:$BH,COLUMN(input!L$2),0)</f>
        <v>19.189107435828952</v>
      </c>
      <c r="K228" s="49">
        <f>I228*'KI Local Authority Dropdown'!$I$6</f>
        <v>41.724016269143291</v>
      </c>
      <c r="L228" s="31">
        <v>0</v>
      </c>
      <c r="M228" s="53">
        <f>VLOOKUP($A228,input!$A:$BH,COLUMN(input!U$2),0)</f>
        <v>20.615342573278525</v>
      </c>
      <c r="N228" s="49">
        <f>VLOOKUP($A228,input!$A:$BH,COLUMN(input!Y$2),0)</f>
        <v>1.9806547491140365</v>
      </c>
      <c r="O228" s="53">
        <f>VLOOKUP($A228,input!$A:$BH,COLUMN(input!AC$2),0)</f>
        <v>0</v>
      </c>
      <c r="P228" s="53">
        <f>VLOOKUP($A228,input!$A:$BH,COLUMN(input!AG$2),0)</f>
        <v>0</v>
      </c>
      <c r="Q228" s="62">
        <f>VLOOKUP($A228,input!$A:$BH,COLUMN(input!AK$2),0)</f>
        <v>0</v>
      </c>
      <c r="R228" s="53">
        <f>VLOOKUP($A228,input!$A:$BH,COLUMN(input!AO$2),0)</f>
        <v>38.60524082631828</v>
      </c>
      <c r="S228" s="49">
        <f>VLOOKUP($A228,input!$A:$BH,COLUMN(input!AS$2),0)</f>
        <v>6.5018037889717641</v>
      </c>
      <c r="T228" s="53">
        <f>VLOOKUP($A228,input!$A:$BH,COLUMN(input!AW$2),0)</f>
        <v>0</v>
      </c>
      <c r="U228" s="53">
        <f>VLOOKUP($A228,input!$A:$BH,COLUMN(input!BA$2),0)</f>
        <v>0</v>
      </c>
      <c r="V228" s="62">
        <f>VLOOKUP($A228,input!$A:$BH,COLUMN(input!BE$2),0)</f>
        <v>0</v>
      </c>
      <c r="W228" s="53">
        <f t="shared" si="22"/>
        <v>59.220583399596805</v>
      </c>
      <c r="X228" s="49">
        <f t="shared" si="23"/>
        <v>8.4824585380858011</v>
      </c>
      <c r="Y228" s="53">
        <f t="shared" si="24"/>
        <v>0</v>
      </c>
      <c r="Z228" s="53">
        <f t="shared" si="25"/>
        <v>0</v>
      </c>
      <c r="AA228" s="62">
        <f t="shared" si="26"/>
        <v>0</v>
      </c>
    </row>
    <row r="229" spans="1:27" x14ac:dyDescent="0.3">
      <c r="A229" s="27" t="s">
        <v>468</v>
      </c>
      <c r="B229" s="27" t="s">
        <v>1048</v>
      </c>
      <c r="C229" s="27" t="s">
        <v>806</v>
      </c>
      <c r="D229" s="27">
        <v>0</v>
      </c>
      <c r="E229" s="27" t="s">
        <v>467</v>
      </c>
      <c r="F229" s="81">
        <f>IF(D229=0,VLOOKUP(C229,'KI Local Authority Dropdown'!$H$21:$I$31,2,0),IF(C229="GLA",0.37,VLOOKUP(A229,input!$A:$B,COLUMN(input!B$2),0)))</f>
        <v>0.4</v>
      </c>
      <c r="G229" s="53">
        <f t="shared" si="21"/>
        <v>2.2553637462053899</v>
      </c>
      <c r="H229" s="49">
        <f>VLOOKUP($A229,input!$A:$BH,COLUMN(input!D$2),0)</f>
        <v>0.4607915076796012</v>
      </c>
      <c r="I229" s="49">
        <f>VLOOKUP($A229,input!$A:$BH,COLUMN(input!H$2),0)</f>
        <v>1.794572238525789</v>
      </c>
      <c r="J229" s="49">
        <f>VLOOKUP($A229,input!$A:$BH,COLUMN(input!L$2),0)</f>
        <v>-14.471993046125718</v>
      </c>
      <c r="K229" s="49">
        <f>I229*'KI Local Authority Dropdown'!$I$6</f>
        <v>1.6599793206363549</v>
      </c>
      <c r="L229" s="31">
        <v>0.5</v>
      </c>
      <c r="M229" s="53">
        <f>VLOOKUP($A229,input!$A:$BH,COLUMN(input!U$2),0)</f>
        <v>0</v>
      </c>
      <c r="N229" s="49">
        <f>VLOOKUP($A229,input!$A:$BH,COLUMN(input!Y$2),0)</f>
        <v>0.4607915076796012</v>
      </c>
      <c r="O229" s="53">
        <f>VLOOKUP($A229,input!$A:$BH,COLUMN(input!AC$2),0)</f>
        <v>0</v>
      </c>
      <c r="P229" s="53">
        <f>VLOOKUP($A229,input!$A:$BH,COLUMN(input!AG$2),0)</f>
        <v>0</v>
      </c>
      <c r="Q229" s="62">
        <f>VLOOKUP($A229,input!$A:$BH,COLUMN(input!AK$2),0)</f>
        <v>0</v>
      </c>
      <c r="R229" s="53">
        <f>VLOOKUP($A229,input!$A:$BH,COLUMN(input!AO$2),0)</f>
        <v>0</v>
      </c>
      <c r="S229" s="49">
        <f>VLOOKUP($A229,input!$A:$BH,COLUMN(input!AS$2),0)</f>
        <v>1.794572238525789</v>
      </c>
      <c r="T229" s="53">
        <f>VLOOKUP($A229,input!$A:$BH,COLUMN(input!AW$2),0)</f>
        <v>0</v>
      </c>
      <c r="U229" s="53">
        <f>VLOOKUP($A229,input!$A:$BH,COLUMN(input!BA$2),0)</f>
        <v>0</v>
      </c>
      <c r="V229" s="62">
        <f>VLOOKUP($A229,input!$A:$BH,COLUMN(input!BE$2),0)</f>
        <v>0</v>
      </c>
      <c r="W229" s="53">
        <f t="shared" si="22"/>
        <v>0</v>
      </c>
      <c r="X229" s="49">
        <f t="shared" si="23"/>
        <v>2.2553637462053899</v>
      </c>
      <c r="Y229" s="53">
        <f t="shared" si="24"/>
        <v>0</v>
      </c>
      <c r="Z229" s="53">
        <f t="shared" si="25"/>
        <v>0</v>
      </c>
      <c r="AA229" s="62">
        <f t="shared" si="26"/>
        <v>0</v>
      </c>
    </row>
    <row r="230" spans="1:27" x14ac:dyDescent="0.3">
      <c r="A230" s="27" t="s">
        <v>470</v>
      </c>
      <c r="B230" s="27" t="s">
        <v>1049</v>
      </c>
      <c r="C230" s="27" t="s">
        <v>806</v>
      </c>
      <c r="D230" s="27">
        <v>0</v>
      </c>
      <c r="E230" s="27" t="s">
        <v>469</v>
      </c>
      <c r="F230" s="81">
        <f>IF(D230=0,VLOOKUP(C230,'KI Local Authority Dropdown'!$H$21:$I$31,2,0),IF(C230="GLA",0.37,VLOOKUP(A230,input!$A:$B,COLUMN(input!B$2),0)))</f>
        <v>0.4</v>
      </c>
      <c r="G230" s="53">
        <f t="shared" si="21"/>
        <v>2.8173313040107719</v>
      </c>
      <c r="H230" s="49">
        <f>VLOOKUP($A230,input!$A:$BH,COLUMN(input!D$2),0)</f>
        <v>0.57267065885644686</v>
      </c>
      <c r="I230" s="49">
        <f>VLOOKUP($A230,input!$A:$BH,COLUMN(input!H$2),0)</f>
        <v>2.2446606451543252</v>
      </c>
      <c r="J230" s="49">
        <f>VLOOKUP($A230,input!$A:$BH,COLUMN(input!L$2),0)</f>
        <v>-17.009288122838164</v>
      </c>
      <c r="K230" s="49">
        <f>I230*'KI Local Authority Dropdown'!$I$6</f>
        <v>2.0763110967677507</v>
      </c>
      <c r="L230" s="31">
        <v>0.5</v>
      </c>
      <c r="M230" s="53">
        <f>VLOOKUP($A230,input!$A:$BH,COLUMN(input!U$2),0)</f>
        <v>0</v>
      </c>
      <c r="N230" s="49">
        <f>VLOOKUP($A230,input!$A:$BH,COLUMN(input!Y$2),0)</f>
        <v>0.57267065885644686</v>
      </c>
      <c r="O230" s="53">
        <f>VLOOKUP($A230,input!$A:$BH,COLUMN(input!AC$2),0)</f>
        <v>0</v>
      </c>
      <c r="P230" s="53">
        <f>VLOOKUP($A230,input!$A:$BH,COLUMN(input!AG$2),0)</f>
        <v>0</v>
      </c>
      <c r="Q230" s="62">
        <f>VLOOKUP($A230,input!$A:$BH,COLUMN(input!AK$2),0)</f>
        <v>0</v>
      </c>
      <c r="R230" s="53">
        <f>VLOOKUP($A230,input!$A:$BH,COLUMN(input!AO$2),0)</f>
        <v>0</v>
      </c>
      <c r="S230" s="49">
        <f>VLOOKUP($A230,input!$A:$BH,COLUMN(input!AS$2),0)</f>
        <v>2.2446606451543252</v>
      </c>
      <c r="T230" s="53">
        <f>VLOOKUP($A230,input!$A:$BH,COLUMN(input!AW$2),0)</f>
        <v>0</v>
      </c>
      <c r="U230" s="53">
        <f>VLOOKUP($A230,input!$A:$BH,COLUMN(input!BA$2),0)</f>
        <v>0</v>
      </c>
      <c r="V230" s="62">
        <f>VLOOKUP($A230,input!$A:$BH,COLUMN(input!BE$2),0)</f>
        <v>0</v>
      </c>
      <c r="W230" s="53">
        <f t="shared" si="22"/>
        <v>0</v>
      </c>
      <c r="X230" s="49">
        <f t="shared" si="23"/>
        <v>2.8173313040107719</v>
      </c>
      <c r="Y230" s="53">
        <f t="shared" si="24"/>
        <v>0</v>
      </c>
      <c r="Z230" s="53">
        <f t="shared" si="25"/>
        <v>0</v>
      </c>
      <c r="AA230" s="62">
        <f t="shared" si="26"/>
        <v>0</v>
      </c>
    </row>
    <row r="231" spans="1:27" x14ac:dyDescent="0.3">
      <c r="A231" s="27" t="s">
        <v>472</v>
      </c>
      <c r="B231" s="27" t="s">
        <v>1050</v>
      </c>
      <c r="C231" s="27" t="s">
        <v>1251</v>
      </c>
      <c r="D231" s="27">
        <v>0</v>
      </c>
      <c r="E231" s="27" t="s">
        <v>471</v>
      </c>
      <c r="F231" s="81">
        <f>IF(D231=0,VLOOKUP(C231,'KI Local Authority Dropdown'!$H$21:$I$31,2,0),IF(C231="GLA",0.37,VLOOKUP(A231,input!$A:$B,COLUMN(input!B$2),0)))</f>
        <v>0.09</v>
      </c>
      <c r="G231" s="53">
        <f t="shared" si="21"/>
        <v>82.356957265624985</v>
      </c>
      <c r="H231" s="49">
        <f>VLOOKUP($A231,input!$A:$BH,COLUMN(input!D$2),0)</f>
        <v>19.118776722840579</v>
      </c>
      <c r="I231" s="49">
        <f>VLOOKUP($A231,input!$A:$BH,COLUMN(input!H$2),0)</f>
        <v>63.238180542784406</v>
      </c>
      <c r="J231" s="49">
        <f>VLOOKUP($A231,input!$A:$BH,COLUMN(input!L$2),0)</f>
        <v>44.652359682258222</v>
      </c>
      <c r="K231" s="49">
        <f>I231*'KI Local Authority Dropdown'!$I$6</f>
        <v>58.495317002075581</v>
      </c>
      <c r="L231" s="31">
        <v>0</v>
      </c>
      <c r="M231" s="53">
        <f>VLOOKUP($A231,input!$A:$BH,COLUMN(input!U$2),0)</f>
        <v>19.118776722840579</v>
      </c>
      <c r="N231" s="49">
        <f>VLOOKUP($A231,input!$A:$BH,COLUMN(input!Y$2),0)</f>
        <v>0</v>
      </c>
      <c r="O231" s="53">
        <f>VLOOKUP($A231,input!$A:$BH,COLUMN(input!AC$2),0)</f>
        <v>0</v>
      </c>
      <c r="P231" s="53">
        <f>VLOOKUP($A231,input!$A:$BH,COLUMN(input!AG$2),0)</f>
        <v>0</v>
      </c>
      <c r="Q231" s="62">
        <f>VLOOKUP($A231,input!$A:$BH,COLUMN(input!AK$2),0)</f>
        <v>0</v>
      </c>
      <c r="R231" s="53">
        <f>VLOOKUP($A231,input!$A:$BH,COLUMN(input!AO$2),0)</f>
        <v>63.238180542784406</v>
      </c>
      <c r="S231" s="49">
        <f>VLOOKUP($A231,input!$A:$BH,COLUMN(input!AS$2),0)</f>
        <v>0</v>
      </c>
      <c r="T231" s="53">
        <f>VLOOKUP($A231,input!$A:$BH,COLUMN(input!AW$2),0)</f>
        <v>0</v>
      </c>
      <c r="U231" s="53">
        <f>VLOOKUP($A231,input!$A:$BH,COLUMN(input!BA$2),0)</f>
        <v>0</v>
      </c>
      <c r="V231" s="62">
        <f>VLOOKUP($A231,input!$A:$BH,COLUMN(input!BE$2),0)</f>
        <v>0</v>
      </c>
      <c r="W231" s="53">
        <f t="shared" si="22"/>
        <v>82.356957265624985</v>
      </c>
      <c r="X231" s="49">
        <f t="shared" si="23"/>
        <v>0</v>
      </c>
      <c r="Y231" s="53">
        <f t="shared" si="24"/>
        <v>0</v>
      </c>
      <c r="Z231" s="53">
        <f t="shared" si="25"/>
        <v>0</v>
      </c>
      <c r="AA231" s="62">
        <f t="shared" si="26"/>
        <v>0</v>
      </c>
    </row>
    <row r="232" spans="1:27" x14ac:dyDescent="0.3">
      <c r="A232" s="27" t="s">
        <v>474</v>
      </c>
      <c r="B232" s="27" t="s">
        <v>1051</v>
      </c>
      <c r="C232" s="27" t="s">
        <v>1248</v>
      </c>
      <c r="D232" s="27">
        <v>0</v>
      </c>
      <c r="E232" s="27" t="s">
        <v>1052</v>
      </c>
      <c r="F232" s="81">
        <f>IF(D232=0,VLOOKUP(C232,'KI Local Authority Dropdown'!$H$21:$I$31,2,0),IF(C232="GLA",0.37,VLOOKUP(A232,input!$A:$B,COLUMN(input!B$2),0)))</f>
        <v>0.01</v>
      </c>
      <c r="G232" s="53">
        <f t="shared" si="21"/>
        <v>9.3267883610478002</v>
      </c>
      <c r="H232" s="49">
        <f>VLOOKUP($A232,input!$A:$BH,COLUMN(input!D$2),0)</f>
        <v>3.5790989076632487</v>
      </c>
      <c r="I232" s="49">
        <f>VLOOKUP($A232,input!$A:$BH,COLUMN(input!H$2),0)</f>
        <v>5.7476894533845515</v>
      </c>
      <c r="J232" s="49">
        <f>VLOOKUP($A232,input!$A:$BH,COLUMN(input!L$2),0)</f>
        <v>2.7598005257878531</v>
      </c>
      <c r="K232" s="49">
        <f>I232*'KI Local Authority Dropdown'!$I$6</f>
        <v>5.3166127443807101</v>
      </c>
      <c r="L232" s="31">
        <v>0</v>
      </c>
      <c r="M232" s="53">
        <f>VLOOKUP($A232,input!$A:$BH,COLUMN(input!U$2),0)</f>
        <v>0</v>
      </c>
      <c r="N232" s="49">
        <f>VLOOKUP($A232,input!$A:$BH,COLUMN(input!Y$2),0)</f>
        <v>0</v>
      </c>
      <c r="O232" s="53">
        <f>VLOOKUP($A232,input!$A:$BH,COLUMN(input!AC$2),0)</f>
        <v>3.5790989076632487</v>
      </c>
      <c r="P232" s="53">
        <f>VLOOKUP($A232,input!$A:$BH,COLUMN(input!AG$2),0)</f>
        <v>0</v>
      </c>
      <c r="Q232" s="62">
        <f>VLOOKUP($A232,input!$A:$BH,COLUMN(input!AK$2),0)</f>
        <v>0</v>
      </c>
      <c r="R232" s="53">
        <f>VLOOKUP($A232,input!$A:$BH,COLUMN(input!AO$2),0)</f>
        <v>0</v>
      </c>
      <c r="S232" s="49">
        <f>VLOOKUP($A232,input!$A:$BH,COLUMN(input!AS$2),0)</f>
        <v>0</v>
      </c>
      <c r="T232" s="53">
        <f>VLOOKUP($A232,input!$A:$BH,COLUMN(input!AW$2),0)</f>
        <v>5.7476894533845515</v>
      </c>
      <c r="U232" s="53">
        <f>VLOOKUP($A232,input!$A:$BH,COLUMN(input!BA$2),0)</f>
        <v>0</v>
      </c>
      <c r="V232" s="62">
        <f>VLOOKUP($A232,input!$A:$BH,COLUMN(input!BE$2),0)</f>
        <v>0</v>
      </c>
      <c r="W232" s="53">
        <f t="shared" si="22"/>
        <v>0</v>
      </c>
      <c r="X232" s="49">
        <f t="shared" si="23"/>
        <v>0</v>
      </c>
      <c r="Y232" s="53">
        <f t="shared" si="24"/>
        <v>9.3267883610478002</v>
      </c>
      <c r="Z232" s="53">
        <f t="shared" si="25"/>
        <v>0</v>
      </c>
      <c r="AA232" s="62">
        <f t="shared" si="26"/>
        <v>0</v>
      </c>
    </row>
    <row r="233" spans="1:27" x14ac:dyDescent="0.3">
      <c r="A233" s="27" t="s">
        <v>476</v>
      </c>
      <c r="B233" s="27" t="s">
        <v>1053</v>
      </c>
      <c r="C233" s="27" t="s">
        <v>806</v>
      </c>
      <c r="D233" s="27">
        <v>0</v>
      </c>
      <c r="E233" s="27" t="s">
        <v>475</v>
      </c>
      <c r="F233" s="81">
        <f>IF(D233=0,VLOOKUP(C233,'KI Local Authority Dropdown'!$H$21:$I$31,2,0),IF(C233="GLA",0.37,VLOOKUP(A233,input!$A:$B,COLUMN(input!B$2),0)))</f>
        <v>0.4</v>
      </c>
      <c r="G233" s="53">
        <f t="shared" si="21"/>
        <v>8.1728740279427701</v>
      </c>
      <c r="H233" s="49">
        <f>VLOOKUP($A233,input!$A:$BH,COLUMN(input!D$2),0)</f>
        <v>1.7929756448486744</v>
      </c>
      <c r="I233" s="49">
        <f>VLOOKUP($A233,input!$A:$BH,COLUMN(input!H$2),0)</f>
        <v>6.379898383094095</v>
      </c>
      <c r="J233" s="49">
        <f>VLOOKUP($A233,input!$A:$BH,COLUMN(input!L$2),0)</f>
        <v>-29.036260797972055</v>
      </c>
      <c r="K233" s="49">
        <f>I233*'KI Local Authority Dropdown'!$I$6</f>
        <v>5.9014060043620384</v>
      </c>
      <c r="L233" s="31">
        <v>0.5</v>
      </c>
      <c r="M233" s="53">
        <f>VLOOKUP($A233,input!$A:$BH,COLUMN(input!U$2),0)</f>
        <v>0</v>
      </c>
      <c r="N233" s="49">
        <f>VLOOKUP($A233,input!$A:$BH,COLUMN(input!Y$2),0)</f>
        <v>1.7929756448486744</v>
      </c>
      <c r="O233" s="53">
        <f>VLOOKUP($A233,input!$A:$BH,COLUMN(input!AC$2),0)</f>
        <v>0</v>
      </c>
      <c r="P233" s="53">
        <f>VLOOKUP($A233,input!$A:$BH,COLUMN(input!AG$2),0)</f>
        <v>0</v>
      </c>
      <c r="Q233" s="62">
        <f>VLOOKUP($A233,input!$A:$BH,COLUMN(input!AK$2),0)</f>
        <v>0</v>
      </c>
      <c r="R233" s="53">
        <f>VLOOKUP($A233,input!$A:$BH,COLUMN(input!AO$2),0)</f>
        <v>0</v>
      </c>
      <c r="S233" s="49">
        <f>VLOOKUP($A233,input!$A:$BH,COLUMN(input!AS$2),0)</f>
        <v>6.379898383094095</v>
      </c>
      <c r="T233" s="53">
        <f>VLOOKUP($A233,input!$A:$BH,COLUMN(input!AW$2),0)</f>
        <v>0</v>
      </c>
      <c r="U233" s="53">
        <f>VLOOKUP($A233,input!$A:$BH,COLUMN(input!BA$2),0)</f>
        <v>0</v>
      </c>
      <c r="V233" s="62">
        <f>VLOOKUP($A233,input!$A:$BH,COLUMN(input!BE$2),0)</f>
        <v>0</v>
      </c>
      <c r="W233" s="53">
        <f t="shared" si="22"/>
        <v>0</v>
      </c>
      <c r="X233" s="49">
        <f t="shared" si="23"/>
        <v>8.1728740279427701</v>
      </c>
      <c r="Y233" s="53">
        <f t="shared" si="24"/>
        <v>0</v>
      </c>
      <c r="Z233" s="53">
        <f t="shared" si="25"/>
        <v>0</v>
      </c>
      <c r="AA233" s="62">
        <f t="shared" si="26"/>
        <v>0</v>
      </c>
    </row>
    <row r="234" spans="1:27" x14ac:dyDescent="0.3">
      <c r="A234" s="27" t="s">
        <v>478</v>
      </c>
      <c r="B234" s="27" t="s">
        <v>1054</v>
      </c>
      <c r="C234" s="27" t="s">
        <v>1254</v>
      </c>
      <c r="D234" s="27">
        <v>0</v>
      </c>
      <c r="E234" s="27" t="s">
        <v>477</v>
      </c>
      <c r="F234" s="81">
        <f>IF(D234=0,VLOOKUP(C234,'KI Local Authority Dropdown'!$H$21:$I$31,2,0),IF(C234="GLA",0.37,VLOOKUP(A234,input!$A:$B,COLUMN(input!B$2),0)))</f>
        <v>0.1</v>
      </c>
      <c r="G234" s="53">
        <f t="shared" si="21"/>
        <v>121.44845292669854</v>
      </c>
      <c r="H234" s="49">
        <f>VLOOKUP($A234,input!$A:$BH,COLUMN(input!D$2),0)</f>
        <v>35.516257226596984</v>
      </c>
      <c r="I234" s="49">
        <f>VLOOKUP($A234,input!$A:$BH,COLUMN(input!H$2),0)</f>
        <v>85.932195700101545</v>
      </c>
      <c r="J234" s="49">
        <f>VLOOKUP($A234,input!$A:$BH,COLUMN(input!L$2),0)</f>
        <v>61.986098364922356</v>
      </c>
      <c r="K234" s="49">
        <f>I234*'KI Local Authority Dropdown'!$I$6</f>
        <v>79.487281022593933</v>
      </c>
      <c r="L234" s="31">
        <v>0</v>
      </c>
      <c r="M234" s="53">
        <f>VLOOKUP($A234,input!$A:$BH,COLUMN(input!U$2),0)</f>
        <v>32.347880294154464</v>
      </c>
      <c r="N234" s="49">
        <f>VLOOKUP($A234,input!$A:$BH,COLUMN(input!Y$2),0)</f>
        <v>0</v>
      </c>
      <c r="O234" s="53">
        <f>VLOOKUP($A234,input!$A:$BH,COLUMN(input!AC$2),0)</f>
        <v>3.1683769324425124</v>
      </c>
      <c r="P234" s="53">
        <f>VLOOKUP($A234,input!$A:$BH,COLUMN(input!AG$2),0)</f>
        <v>0</v>
      </c>
      <c r="Q234" s="62">
        <f>VLOOKUP($A234,input!$A:$BH,COLUMN(input!AK$2),0)</f>
        <v>0</v>
      </c>
      <c r="R234" s="53">
        <f>VLOOKUP($A234,input!$A:$BH,COLUMN(input!AO$2),0)</f>
        <v>80.889088786099109</v>
      </c>
      <c r="S234" s="49">
        <f>VLOOKUP($A234,input!$A:$BH,COLUMN(input!AS$2),0)</f>
        <v>0</v>
      </c>
      <c r="T234" s="53">
        <f>VLOOKUP($A234,input!$A:$BH,COLUMN(input!AW$2),0)</f>
        <v>5.043106914002438</v>
      </c>
      <c r="U234" s="53">
        <f>VLOOKUP($A234,input!$A:$BH,COLUMN(input!BA$2),0)</f>
        <v>0</v>
      </c>
      <c r="V234" s="62">
        <f>VLOOKUP($A234,input!$A:$BH,COLUMN(input!BE$2),0)</f>
        <v>0</v>
      </c>
      <c r="W234" s="53">
        <f t="shared" si="22"/>
        <v>113.23696908025357</v>
      </c>
      <c r="X234" s="49">
        <f t="shared" si="23"/>
        <v>0</v>
      </c>
      <c r="Y234" s="53">
        <f t="shared" si="24"/>
        <v>8.2114838464449509</v>
      </c>
      <c r="Z234" s="53">
        <f t="shared" si="25"/>
        <v>0</v>
      </c>
      <c r="AA234" s="62">
        <f t="shared" si="26"/>
        <v>0</v>
      </c>
    </row>
    <row r="235" spans="1:27" x14ac:dyDescent="0.3">
      <c r="A235" s="27" t="s">
        <v>480</v>
      </c>
      <c r="B235" s="27" t="s">
        <v>1055</v>
      </c>
      <c r="C235" s="27" t="s">
        <v>1253</v>
      </c>
      <c r="D235" s="27">
        <v>0</v>
      </c>
      <c r="E235" s="27" t="s">
        <v>479</v>
      </c>
      <c r="F235" s="81">
        <f>IF(D235=0,VLOOKUP(C235,'KI Local Authority Dropdown'!$H$21:$I$31,2,0),IF(C235="GLA",0.37,VLOOKUP(A235,input!$A:$B,COLUMN(input!B$2),0)))</f>
        <v>0.5</v>
      </c>
      <c r="G235" s="53">
        <f t="shared" si="21"/>
        <v>92.155917320816741</v>
      </c>
      <c r="H235" s="49">
        <f>VLOOKUP($A235,input!$A:$BH,COLUMN(input!D$2),0)</f>
        <v>27.798858105471009</v>
      </c>
      <c r="I235" s="49">
        <f>VLOOKUP($A235,input!$A:$BH,COLUMN(input!H$2),0)</f>
        <v>64.357059215345728</v>
      </c>
      <c r="J235" s="49">
        <f>VLOOKUP($A235,input!$A:$BH,COLUMN(input!L$2),0)</f>
        <v>25.756533838953793</v>
      </c>
      <c r="K235" s="49">
        <f>I235*'KI Local Authority Dropdown'!$I$6</f>
        <v>59.530279774194803</v>
      </c>
      <c r="L235" s="31">
        <v>0</v>
      </c>
      <c r="M235" s="53">
        <f>VLOOKUP($A235,input!$A:$BH,COLUMN(input!U$2),0)</f>
        <v>23.508186927098318</v>
      </c>
      <c r="N235" s="49">
        <f>VLOOKUP($A235,input!$A:$BH,COLUMN(input!Y$2),0)</f>
        <v>1.9675081153014078</v>
      </c>
      <c r="O235" s="53">
        <f>VLOOKUP($A235,input!$A:$BH,COLUMN(input!AC$2),0)</f>
        <v>2.3231630630712825</v>
      </c>
      <c r="P235" s="53">
        <f>VLOOKUP($A235,input!$A:$BH,COLUMN(input!AG$2),0)</f>
        <v>0</v>
      </c>
      <c r="Q235" s="62">
        <f>VLOOKUP($A235,input!$A:$BH,COLUMN(input!AK$2),0)</f>
        <v>0</v>
      </c>
      <c r="R235" s="53">
        <f>VLOOKUP($A235,input!$A:$BH,COLUMN(input!AO$2),0)</f>
        <v>51.501700437717759</v>
      </c>
      <c r="S235" s="49">
        <f>VLOOKUP($A235,input!$A:$BH,COLUMN(input!AS$2),0)</f>
        <v>9.4044283015542707</v>
      </c>
      <c r="T235" s="53">
        <f>VLOOKUP($A235,input!$A:$BH,COLUMN(input!AW$2),0)</f>
        <v>3.4509304760737045</v>
      </c>
      <c r="U235" s="53">
        <f>VLOOKUP($A235,input!$A:$BH,COLUMN(input!BA$2),0)</f>
        <v>0</v>
      </c>
      <c r="V235" s="62">
        <f>VLOOKUP($A235,input!$A:$BH,COLUMN(input!BE$2),0)</f>
        <v>0</v>
      </c>
      <c r="W235" s="53">
        <f t="shared" si="22"/>
        <v>75.00988736481608</v>
      </c>
      <c r="X235" s="49">
        <f t="shared" si="23"/>
        <v>11.371936416855679</v>
      </c>
      <c r="Y235" s="53">
        <f t="shared" si="24"/>
        <v>5.774093539144987</v>
      </c>
      <c r="Z235" s="53">
        <f t="shared" si="25"/>
        <v>0</v>
      </c>
      <c r="AA235" s="62">
        <f t="shared" si="26"/>
        <v>0</v>
      </c>
    </row>
    <row r="236" spans="1:27" x14ac:dyDescent="0.3">
      <c r="A236" s="27" t="s">
        <v>482</v>
      </c>
      <c r="B236" s="27" t="s">
        <v>1056</v>
      </c>
      <c r="C236" s="27" t="s">
        <v>806</v>
      </c>
      <c r="D236" s="27">
        <v>0</v>
      </c>
      <c r="E236" s="27" t="s">
        <v>481</v>
      </c>
      <c r="F236" s="81">
        <f>IF(D236=0,VLOOKUP(C236,'KI Local Authority Dropdown'!$H$21:$I$31,2,0),IF(C236="GLA",0.37,VLOOKUP(A236,input!$A:$B,COLUMN(input!B$2),0)))</f>
        <v>0.4</v>
      </c>
      <c r="G236" s="53">
        <f t="shared" si="21"/>
        <v>7.2615309206649599</v>
      </c>
      <c r="H236" s="49">
        <f>VLOOKUP($A236,input!$A:$BH,COLUMN(input!D$2),0)</f>
        <v>1.6708543120048382</v>
      </c>
      <c r="I236" s="49">
        <f>VLOOKUP($A236,input!$A:$BH,COLUMN(input!H$2),0)</f>
        <v>5.5906766086601216</v>
      </c>
      <c r="J236" s="49">
        <f>VLOOKUP($A236,input!$A:$BH,COLUMN(input!L$2),0)</f>
        <v>-25.032784281045274</v>
      </c>
      <c r="K236" s="49">
        <f>I236*'KI Local Authority Dropdown'!$I$6</f>
        <v>5.1713758630106126</v>
      </c>
      <c r="L236" s="31">
        <v>0.5</v>
      </c>
      <c r="M236" s="53">
        <f>VLOOKUP($A236,input!$A:$BH,COLUMN(input!U$2),0)</f>
        <v>0</v>
      </c>
      <c r="N236" s="49">
        <f>VLOOKUP($A236,input!$A:$BH,COLUMN(input!Y$2),0)</f>
        <v>1.6708543120048382</v>
      </c>
      <c r="O236" s="53">
        <f>VLOOKUP($A236,input!$A:$BH,COLUMN(input!AC$2),0)</f>
        <v>0</v>
      </c>
      <c r="P236" s="53">
        <f>VLOOKUP($A236,input!$A:$BH,COLUMN(input!AG$2),0)</f>
        <v>0</v>
      </c>
      <c r="Q236" s="62">
        <f>VLOOKUP($A236,input!$A:$BH,COLUMN(input!AK$2),0)</f>
        <v>0</v>
      </c>
      <c r="R236" s="53">
        <f>VLOOKUP($A236,input!$A:$BH,COLUMN(input!AO$2),0)</f>
        <v>0</v>
      </c>
      <c r="S236" s="49">
        <f>VLOOKUP($A236,input!$A:$BH,COLUMN(input!AS$2),0)</f>
        <v>5.5906766086601216</v>
      </c>
      <c r="T236" s="53">
        <f>VLOOKUP($A236,input!$A:$BH,COLUMN(input!AW$2),0)</f>
        <v>0</v>
      </c>
      <c r="U236" s="53">
        <f>VLOOKUP($A236,input!$A:$BH,COLUMN(input!BA$2),0)</f>
        <v>0</v>
      </c>
      <c r="V236" s="62">
        <f>VLOOKUP($A236,input!$A:$BH,COLUMN(input!BE$2),0)</f>
        <v>0</v>
      </c>
      <c r="W236" s="53">
        <f t="shared" si="22"/>
        <v>0</v>
      </c>
      <c r="X236" s="49">
        <f t="shared" si="23"/>
        <v>7.2615309206649599</v>
      </c>
      <c r="Y236" s="53">
        <f t="shared" si="24"/>
        <v>0</v>
      </c>
      <c r="Z236" s="53">
        <f t="shared" si="25"/>
        <v>0</v>
      </c>
      <c r="AA236" s="62">
        <f t="shared" si="26"/>
        <v>0</v>
      </c>
    </row>
    <row r="237" spans="1:27" x14ac:dyDescent="0.3">
      <c r="A237" s="27" t="s">
        <v>484</v>
      </c>
      <c r="B237" s="27" t="s">
        <v>1057</v>
      </c>
      <c r="C237" s="27" t="s">
        <v>1250</v>
      </c>
      <c r="D237" s="27">
        <v>0</v>
      </c>
      <c r="E237" s="27" t="s">
        <v>483</v>
      </c>
      <c r="F237" s="81">
        <f>IF(D237=0,VLOOKUP(C237,'KI Local Authority Dropdown'!$H$21:$I$31,2,0),IF(C237="GLA",0.37,VLOOKUP(A237,input!$A:$B,COLUMN(input!B$2),0)))</f>
        <v>0.49</v>
      </c>
      <c r="G237" s="53">
        <f t="shared" si="21"/>
        <v>134.67662779438038</v>
      </c>
      <c r="H237" s="49">
        <f>VLOOKUP($A237,input!$A:$BH,COLUMN(input!D$2),0)</f>
        <v>44.485013897622942</v>
      </c>
      <c r="I237" s="49">
        <f>VLOOKUP($A237,input!$A:$BH,COLUMN(input!H$2),0)</f>
        <v>90.191613896757445</v>
      </c>
      <c r="J237" s="49">
        <f>VLOOKUP($A237,input!$A:$BH,COLUMN(input!L$2),0)</f>
        <v>25.604860026986838</v>
      </c>
      <c r="K237" s="49">
        <f>I237*'KI Local Authority Dropdown'!$I$6</f>
        <v>83.427242854500648</v>
      </c>
      <c r="L237" s="31">
        <v>0</v>
      </c>
      <c r="M237" s="53">
        <f>VLOOKUP($A237,input!$A:$BH,COLUMN(input!U$2),0)</f>
        <v>39.337711222574129</v>
      </c>
      <c r="N237" s="49">
        <f>VLOOKUP($A237,input!$A:$BH,COLUMN(input!Y$2),0)</f>
        <v>5.1473026750488131</v>
      </c>
      <c r="O237" s="53">
        <f>VLOOKUP($A237,input!$A:$BH,COLUMN(input!AC$2),0)</f>
        <v>0</v>
      </c>
      <c r="P237" s="53">
        <f>VLOOKUP($A237,input!$A:$BH,COLUMN(input!AG$2),0)</f>
        <v>0</v>
      </c>
      <c r="Q237" s="62">
        <f>VLOOKUP($A237,input!$A:$BH,COLUMN(input!AK$2),0)</f>
        <v>0</v>
      </c>
      <c r="R237" s="53">
        <f>VLOOKUP($A237,input!$A:$BH,COLUMN(input!AO$2),0)</f>
        <v>75.211744244886404</v>
      </c>
      <c r="S237" s="49">
        <f>VLOOKUP($A237,input!$A:$BH,COLUMN(input!AS$2),0)</f>
        <v>14.979869651871036</v>
      </c>
      <c r="T237" s="53">
        <f>VLOOKUP($A237,input!$A:$BH,COLUMN(input!AW$2),0)</f>
        <v>0</v>
      </c>
      <c r="U237" s="53">
        <f>VLOOKUP($A237,input!$A:$BH,COLUMN(input!BA$2),0)</f>
        <v>0</v>
      </c>
      <c r="V237" s="62">
        <f>VLOOKUP($A237,input!$A:$BH,COLUMN(input!BE$2),0)</f>
        <v>0</v>
      </c>
      <c r="W237" s="53">
        <f t="shared" si="22"/>
        <v>114.54945546746053</v>
      </c>
      <c r="X237" s="49">
        <f t="shared" si="23"/>
        <v>20.127172326919847</v>
      </c>
      <c r="Y237" s="53">
        <f t="shared" si="24"/>
        <v>0</v>
      </c>
      <c r="Z237" s="53">
        <f t="shared" si="25"/>
        <v>0</v>
      </c>
      <c r="AA237" s="62">
        <f t="shared" si="26"/>
        <v>0</v>
      </c>
    </row>
    <row r="238" spans="1:27" x14ac:dyDescent="0.3">
      <c r="A238" s="27" t="s">
        <v>486</v>
      </c>
      <c r="B238" s="27" t="s">
        <v>1058</v>
      </c>
      <c r="C238" s="27" t="s">
        <v>1251</v>
      </c>
      <c r="D238" s="27">
        <v>0</v>
      </c>
      <c r="E238" s="27" t="s">
        <v>485</v>
      </c>
      <c r="F238" s="81">
        <f>IF(D238=0,VLOOKUP(C238,'KI Local Authority Dropdown'!$H$21:$I$31,2,0),IF(C238="GLA",0.37,VLOOKUP(A238,input!$A:$B,COLUMN(input!B$2),0)))</f>
        <v>0.09</v>
      </c>
      <c r="G238" s="53">
        <f t="shared" si="21"/>
        <v>140.20694925258712</v>
      </c>
      <c r="H238" s="49">
        <f>VLOOKUP($A238,input!$A:$BH,COLUMN(input!D$2),0)</f>
        <v>38.5100690991599</v>
      </c>
      <c r="I238" s="49">
        <f>VLOOKUP($A238,input!$A:$BH,COLUMN(input!H$2),0)</f>
        <v>101.69688015342723</v>
      </c>
      <c r="J238" s="49">
        <f>VLOOKUP($A238,input!$A:$BH,COLUMN(input!L$2),0)</f>
        <v>83.257328858293391</v>
      </c>
      <c r="K238" s="49">
        <f>I238*'KI Local Authority Dropdown'!$I$6</f>
        <v>94.069614141920198</v>
      </c>
      <c r="L238" s="31">
        <v>0</v>
      </c>
      <c r="M238" s="53">
        <f>VLOOKUP($A238,input!$A:$BH,COLUMN(input!U$2),0)</f>
        <v>38.5100690991599</v>
      </c>
      <c r="N238" s="49">
        <f>VLOOKUP($A238,input!$A:$BH,COLUMN(input!Y$2),0)</f>
        <v>0</v>
      </c>
      <c r="O238" s="53">
        <f>VLOOKUP($A238,input!$A:$BH,COLUMN(input!AC$2),0)</f>
        <v>0</v>
      </c>
      <c r="P238" s="53">
        <f>VLOOKUP($A238,input!$A:$BH,COLUMN(input!AG$2),0)</f>
        <v>0</v>
      </c>
      <c r="Q238" s="62">
        <f>VLOOKUP($A238,input!$A:$BH,COLUMN(input!AK$2),0)</f>
        <v>0</v>
      </c>
      <c r="R238" s="53">
        <f>VLOOKUP($A238,input!$A:$BH,COLUMN(input!AO$2),0)</f>
        <v>101.69688015342723</v>
      </c>
      <c r="S238" s="49">
        <f>VLOOKUP($A238,input!$A:$BH,COLUMN(input!AS$2),0)</f>
        <v>0</v>
      </c>
      <c r="T238" s="53">
        <f>VLOOKUP($A238,input!$A:$BH,COLUMN(input!AW$2),0)</f>
        <v>0</v>
      </c>
      <c r="U238" s="53">
        <f>VLOOKUP($A238,input!$A:$BH,COLUMN(input!BA$2),0)</f>
        <v>0</v>
      </c>
      <c r="V238" s="62">
        <f>VLOOKUP($A238,input!$A:$BH,COLUMN(input!BE$2),0)</f>
        <v>0</v>
      </c>
      <c r="W238" s="53">
        <f t="shared" si="22"/>
        <v>140.20694925258712</v>
      </c>
      <c r="X238" s="49">
        <f t="shared" si="23"/>
        <v>0</v>
      </c>
      <c r="Y238" s="53">
        <f t="shared" si="24"/>
        <v>0</v>
      </c>
      <c r="Z238" s="53">
        <f t="shared" si="25"/>
        <v>0</v>
      </c>
      <c r="AA238" s="62">
        <f t="shared" si="26"/>
        <v>0</v>
      </c>
    </row>
    <row r="239" spans="1:27" x14ac:dyDescent="0.3">
      <c r="A239" s="27" t="s">
        <v>488</v>
      </c>
      <c r="B239" s="27" t="s">
        <v>1059</v>
      </c>
      <c r="C239" s="27" t="s">
        <v>1248</v>
      </c>
      <c r="D239" s="27">
        <v>0</v>
      </c>
      <c r="E239" s="27" t="s">
        <v>1060</v>
      </c>
      <c r="F239" s="81">
        <f>IF(D239=0,VLOOKUP(C239,'KI Local Authority Dropdown'!$H$21:$I$31,2,0),IF(C239="GLA",0.37,VLOOKUP(A239,input!$A:$B,COLUMN(input!B$2),0)))</f>
        <v>0.01</v>
      </c>
      <c r="G239" s="53">
        <f t="shared" si="21"/>
        <v>17.107758170709626</v>
      </c>
      <c r="H239" s="49">
        <f>VLOOKUP($A239,input!$A:$BH,COLUMN(input!D$2),0)</f>
        <v>6.978640963826872</v>
      </c>
      <c r="I239" s="49">
        <f>VLOOKUP($A239,input!$A:$BH,COLUMN(input!H$2),0)</f>
        <v>10.129117206882754</v>
      </c>
      <c r="J239" s="49">
        <f>VLOOKUP($A239,input!$A:$BH,COLUMN(input!L$2),0)</f>
        <v>6.7480925953122819</v>
      </c>
      <c r="K239" s="49">
        <f>I239*'KI Local Authority Dropdown'!$I$6</f>
        <v>9.3694334163665474</v>
      </c>
      <c r="L239" s="31">
        <v>0</v>
      </c>
      <c r="M239" s="53">
        <f>VLOOKUP($A239,input!$A:$BH,COLUMN(input!U$2),0)</f>
        <v>0</v>
      </c>
      <c r="N239" s="49">
        <f>VLOOKUP($A239,input!$A:$BH,COLUMN(input!Y$2),0)</f>
        <v>0</v>
      </c>
      <c r="O239" s="53">
        <f>VLOOKUP($A239,input!$A:$BH,COLUMN(input!AC$2),0)</f>
        <v>6.978640963826872</v>
      </c>
      <c r="P239" s="53">
        <f>VLOOKUP($A239,input!$A:$BH,COLUMN(input!AG$2),0)</f>
        <v>0</v>
      </c>
      <c r="Q239" s="62">
        <f>VLOOKUP($A239,input!$A:$BH,COLUMN(input!AK$2),0)</f>
        <v>0</v>
      </c>
      <c r="R239" s="53">
        <f>VLOOKUP($A239,input!$A:$BH,COLUMN(input!AO$2),0)</f>
        <v>0</v>
      </c>
      <c r="S239" s="49">
        <f>VLOOKUP($A239,input!$A:$BH,COLUMN(input!AS$2),0)</f>
        <v>0</v>
      </c>
      <c r="T239" s="53">
        <f>VLOOKUP($A239,input!$A:$BH,COLUMN(input!AW$2),0)</f>
        <v>10.129117206882754</v>
      </c>
      <c r="U239" s="53">
        <f>VLOOKUP($A239,input!$A:$BH,COLUMN(input!BA$2),0)</f>
        <v>0</v>
      </c>
      <c r="V239" s="62">
        <f>VLOOKUP($A239,input!$A:$BH,COLUMN(input!BE$2),0)</f>
        <v>0</v>
      </c>
      <c r="W239" s="53">
        <f t="shared" si="22"/>
        <v>0</v>
      </c>
      <c r="X239" s="49">
        <f t="shared" si="23"/>
        <v>0</v>
      </c>
      <c r="Y239" s="53">
        <f t="shared" si="24"/>
        <v>17.107758170709626</v>
      </c>
      <c r="Z239" s="53">
        <f t="shared" si="25"/>
        <v>0</v>
      </c>
      <c r="AA239" s="62">
        <f t="shared" si="26"/>
        <v>0</v>
      </c>
    </row>
    <row r="240" spans="1:27" x14ac:dyDescent="0.3">
      <c r="A240" s="27" t="s">
        <v>490</v>
      </c>
      <c r="B240" s="27" t="s">
        <v>1061</v>
      </c>
      <c r="C240" s="27" t="s">
        <v>806</v>
      </c>
      <c r="D240" s="27">
        <v>0</v>
      </c>
      <c r="E240" s="27" t="s">
        <v>489</v>
      </c>
      <c r="F240" s="81">
        <f>IF(D240=0,VLOOKUP(C240,'KI Local Authority Dropdown'!$H$21:$I$31,2,0),IF(C240="GLA",0.37,VLOOKUP(A240,input!$A:$B,COLUMN(input!B$2),0)))</f>
        <v>0.4</v>
      </c>
      <c r="G240" s="53">
        <f t="shared" si="21"/>
        <v>4.2158722213051947</v>
      </c>
      <c r="H240" s="49">
        <f>VLOOKUP($A240,input!$A:$BH,COLUMN(input!D$2),0)</f>
        <v>0.76829137813025716</v>
      </c>
      <c r="I240" s="49">
        <f>VLOOKUP($A240,input!$A:$BH,COLUMN(input!H$2),0)</f>
        <v>3.4475808431749377</v>
      </c>
      <c r="J240" s="49">
        <f>VLOOKUP($A240,input!$A:$BH,COLUMN(input!L$2),0)</f>
        <v>-8.7965812173559979</v>
      </c>
      <c r="K240" s="49">
        <f>I240*'KI Local Authority Dropdown'!$I$6</f>
        <v>3.1890122799368177</v>
      </c>
      <c r="L240" s="31">
        <v>0.5</v>
      </c>
      <c r="M240" s="53">
        <f>VLOOKUP($A240,input!$A:$BH,COLUMN(input!U$2),0)</f>
        <v>0</v>
      </c>
      <c r="N240" s="49">
        <f>VLOOKUP($A240,input!$A:$BH,COLUMN(input!Y$2),0)</f>
        <v>0.76829137813025716</v>
      </c>
      <c r="O240" s="53">
        <f>VLOOKUP($A240,input!$A:$BH,COLUMN(input!AC$2),0)</f>
        <v>0</v>
      </c>
      <c r="P240" s="53">
        <f>VLOOKUP($A240,input!$A:$BH,COLUMN(input!AG$2),0)</f>
        <v>0</v>
      </c>
      <c r="Q240" s="62">
        <f>VLOOKUP($A240,input!$A:$BH,COLUMN(input!AK$2),0)</f>
        <v>0</v>
      </c>
      <c r="R240" s="53">
        <f>VLOOKUP($A240,input!$A:$BH,COLUMN(input!AO$2),0)</f>
        <v>0</v>
      </c>
      <c r="S240" s="49">
        <f>VLOOKUP($A240,input!$A:$BH,COLUMN(input!AS$2),0)</f>
        <v>3.4475808431749377</v>
      </c>
      <c r="T240" s="53">
        <f>VLOOKUP($A240,input!$A:$BH,COLUMN(input!AW$2),0)</f>
        <v>0</v>
      </c>
      <c r="U240" s="53">
        <f>VLOOKUP($A240,input!$A:$BH,COLUMN(input!BA$2),0)</f>
        <v>0</v>
      </c>
      <c r="V240" s="62">
        <f>VLOOKUP($A240,input!$A:$BH,COLUMN(input!BE$2),0)</f>
        <v>0</v>
      </c>
      <c r="W240" s="53">
        <f t="shared" si="22"/>
        <v>0</v>
      </c>
      <c r="X240" s="49">
        <f t="shared" si="23"/>
        <v>4.2158722213051947</v>
      </c>
      <c r="Y240" s="53">
        <f t="shared" si="24"/>
        <v>0</v>
      </c>
      <c r="Z240" s="53">
        <f t="shared" si="25"/>
        <v>0</v>
      </c>
      <c r="AA240" s="62">
        <f t="shared" si="26"/>
        <v>0</v>
      </c>
    </row>
    <row r="241" spans="1:27" x14ac:dyDescent="0.3">
      <c r="A241" s="27" t="s">
        <v>492</v>
      </c>
      <c r="B241" s="27" t="s">
        <v>1062</v>
      </c>
      <c r="C241" s="27" t="s">
        <v>806</v>
      </c>
      <c r="D241" s="27">
        <v>0</v>
      </c>
      <c r="E241" s="27" t="s">
        <v>491</v>
      </c>
      <c r="F241" s="81">
        <f>IF(D241=0,VLOOKUP(C241,'KI Local Authority Dropdown'!$H$21:$I$31,2,0),IF(C241="GLA",0.37,VLOOKUP(A241,input!$A:$B,COLUMN(input!B$2),0)))</f>
        <v>0.4</v>
      </c>
      <c r="G241" s="53">
        <f t="shared" si="21"/>
        <v>1.8006561760498965</v>
      </c>
      <c r="H241" s="49">
        <f>VLOOKUP($A241,input!$A:$BH,COLUMN(input!D$2),0)</f>
        <v>0.36037770871457642</v>
      </c>
      <c r="I241" s="49">
        <f>VLOOKUP($A241,input!$A:$BH,COLUMN(input!H$2),0)</f>
        <v>1.4402784673353202</v>
      </c>
      <c r="J241" s="49">
        <f>VLOOKUP($A241,input!$A:$BH,COLUMN(input!L$2),0)</f>
        <v>-3.5131538431210769</v>
      </c>
      <c r="K241" s="49">
        <f>I241*'KI Local Authority Dropdown'!$I$6</f>
        <v>1.3322575822851712</v>
      </c>
      <c r="L241" s="31">
        <v>0.5</v>
      </c>
      <c r="M241" s="53">
        <f>VLOOKUP($A241,input!$A:$BH,COLUMN(input!U$2),0)</f>
        <v>0</v>
      </c>
      <c r="N241" s="49">
        <f>VLOOKUP($A241,input!$A:$BH,COLUMN(input!Y$2),0)</f>
        <v>0.36037770871457642</v>
      </c>
      <c r="O241" s="53">
        <f>VLOOKUP($A241,input!$A:$BH,COLUMN(input!AC$2),0)</f>
        <v>0</v>
      </c>
      <c r="P241" s="53">
        <f>VLOOKUP($A241,input!$A:$BH,COLUMN(input!AG$2),0)</f>
        <v>0</v>
      </c>
      <c r="Q241" s="62">
        <f>VLOOKUP($A241,input!$A:$BH,COLUMN(input!AK$2),0)</f>
        <v>0</v>
      </c>
      <c r="R241" s="53">
        <f>VLOOKUP($A241,input!$A:$BH,COLUMN(input!AO$2),0)</f>
        <v>0</v>
      </c>
      <c r="S241" s="49">
        <f>VLOOKUP($A241,input!$A:$BH,COLUMN(input!AS$2),0)</f>
        <v>1.4402784673353202</v>
      </c>
      <c r="T241" s="53">
        <f>VLOOKUP($A241,input!$A:$BH,COLUMN(input!AW$2),0)</f>
        <v>0</v>
      </c>
      <c r="U241" s="53">
        <f>VLOOKUP($A241,input!$A:$BH,COLUMN(input!BA$2),0)</f>
        <v>0</v>
      </c>
      <c r="V241" s="62">
        <f>VLOOKUP($A241,input!$A:$BH,COLUMN(input!BE$2),0)</f>
        <v>0</v>
      </c>
      <c r="W241" s="53">
        <f t="shared" si="22"/>
        <v>0</v>
      </c>
      <c r="X241" s="49">
        <f t="shared" si="23"/>
        <v>1.8006561760498965</v>
      </c>
      <c r="Y241" s="53">
        <f t="shared" si="24"/>
        <v>0</v>
      </c>
      <c r="Z241" s="53">
        <f t="shared" si="25"/>
        <v>0</v>
      </c>
      <c r="AA241" s="62">
        <f t="shared" si="26"/>
        <v>0</v>
      </c>
    </row>
    <row r="242" spans="1:27" x14ac:dyDescent="0.3">
      <c r="A242" s="27" t="s">
        <v>494</v>
      </c>
      <c r="B242" s="27" t="s">
        <v>1063</v>
      </c>
      <c r="C242" s="27" t="s">
        <v>820</v>
      </c>
      <c r="D242" s="27" t="s">
        <v>1234</v>
      </c>
      <c r="E242" s="27" t="s">
        <v>493</v>
      </c>
      <c r="F242" s="81">
        <f>IF(D242=0,VLOOKUP(C242,'KI Local Authority Dropdown'!$H$21:$I$31,2,0),IF(C242="GLA",0.37,VLOOKUP(A242,input!$A:$B,COLUMN(input!B$2),0)))</f>
        <v>0.99</v>
      </c>
      <c r="G242" s="53">
        <f t="shared" si="21"/>
        <v>108.27285192921882</v>
      </c>
      <c r="H242" s="49">
        <f>VLOOKUP($A242,input!$A:$BH,COLUMN(input!D$2),0)</f>
        <v>0</v>
      </c>
      <c r="I242" s="49">
        <f>VLOOKUP($A242,input!$A:$BH,COLUMN(input!H$2),0)</f>
        <v>108.27285192921882</v>
      </c>
      <c r="J242" s="49">
        <f>VLOOKUP($A242,input!$A:$BH,COLUMN(input!L$2),0)</f>
        <v>54.746626395356884</v>
      </c>
      <c r="K242" s="49">
        <f>I242*'KI Local Authority Dropdown'!$I$6</f>
        <v>100.15238803452741</v>
      </c>
      <c r="L242" s="31">
        <v>0</v>
      </c>
      <c r="M242" s="53">
        <f>VLOOKUP($A242,input!$A:$BH,COLUMN(input!U$2),0)</f>
        <v>0</v>
      </c>
      <c r="N242" s="49">
        <f>VLOOKUP($A242,input!$A:$BH,COLUMN(input!Y$2),0)</f>
        <v>0</v>
      </c>
      <c r="O242" s="53">
        <f>VLOOKUP($A242,input!$A:$BH,COLUMN(input!AC$2),0)</f>
        <v>0</v>
      </c>
      <c r="P242" s="53">
        <f>VLOOKUP($A242,input!$A:$BH,COLUMN(input!AG$2),0)</f>
        <v>0</v>
      </c>
      <c r="Q242" s="62">
        <f>VLOOKUP($A242,input!$A:$BH,COLUMN(input!AK$2),0)</f>
        <v>0</v>
      </c>
      <c r="R242" s="53">
        <f>VLOOKUP($A242,input!$A:$BH,COLUMN(input!AO$2),0)</f>
        <v>96.406791218838578</v>
      </c>
      <c r="S242" s="49">
        <f>VLOOKUP($A242,input!$A:$BH,COLUMN(input!AS$2),0)</f>
        <v>11.866060710380243</v>
      </c>
      <c r="T242" s="53">
        <f>VLOOKUP($A242,input!$A:$BH,COLUMN(input!AW$2),0)</f>
        <v>0</v>
      </c>
      <c r="U242" s="53">
        <f>VLOOKUP($A242,input!$A:$BH,COLUMN(input!BA$2),0)</f>
        <v>0</v>
      </c>
      <c r="V242" s="62">
        <f>VLOOKUP($A242,input!$A:$BH,COLUMN(input!BE$2),0)</f>
        <v>0</v>
      </c>
      <c r="W242" s="53">
        <f t="shared" si="22"/>
        <v>96.406791218838578</v>
      </c>
      <c r="X242" s="49">
        <f t="shared" si="23"/>
        <v>11.866060710380243</v>
      </c>
      <c r="Y242" s="53">
        <f t="shared" si="24"/>
        <v>0</v>
      </c>
      <c r="Z242" s="53">
        <f t="shared" si="25"/>
        <v>0</v>
      </c>
      <c r="AA242" s="62">
        <f t="shared" si="26"/>
        <v>0</v>
      </c>
    </row>
    <row r="243" spans="1:27" x14ac:dyDescent="0.3">
      <c r="A243" s="27" t="s">
        <v>496</v>
      </c>
      <c r="B243" s="27" t="s">
        <v>1064</v>
      </c>
      <c r="C243" s="27" t="s">
        <v>806</v>
      </c>
      <c r="D243" s="27">
        <v>0</v>
      </c>
      <c r="E243" s="27" t="s">
        <v>495</v>
      </c>
      <c r="F243" s="81">
        <f>IF(D243=0,VLOOKUP(C243,'KI Local Authority Dropdown'!$H$21:$I$31,2,0),IF(C243="GLA",0.37,VLOOKUP(A243,input!$A:$B,COLUMN(input!B$2),0)))</f>
        <v>0.4</v>
      </c>
      <c r="G243" s="53">
        <f t="shared" si="21"/>
        <v>7.3039760430962097</v>
      </c>
      <c r="H243" s="49">
        <f>VLOOKUP($A243,input!$A:$BH,COLUMN(input!D$2),0)</f>
        <v>1.4581273353900015</v>
      </c>
      <c r="I243" s="49">
        <f>VLOOKUP($A243,input!$A:$BH,COLUMN(input!H$2),0)</f>
        <v>5.8458487077062085</v>
      </c>
      <c r="J243" s="49">
        <f>VLOOKUP($A243,input!$A:$BH,COLUMN(input!L$2),0)</f>
        <v>-28.595639925623324</v>
      </c>
      <c r="K243" s="49">
        <f>I243*'KI Local Authority Dropdown'!$I$6</f>
        <v>5.4074100546282429</v>
      </c>
      <c r="L243" s="31">
        <v>0.5</v>
      </c>
      <c r="M243" s="53">
        <f>VLOOKUP($A243,input!$A:$BH,COLUMN(input!U$2),0)</f>
        <v>0</v>
      </c>
      <c r="N243" s="49">
        <f>VLOOKUP($A243,input!$A:$BH,COLUMN(input!Y$2),0)</f>
        <v>1.4581273353900015</v>
      </c>
      <c r="O243" s="53">
        <f>VLOOKUP($A243,input!$A:$BH,COLUMN(input!AC$2),0)</f>
        <v>0</v>
      </c>
      <c r="P243" s="53">
        <f>VLOOKUP($A243,input!$A:$BH,COLUMN(input!AG$2),0)</f>
        <v>0</v>
      </c>
      <c r="Q243" s="62">
        <f>VLOOKUP($A243,input!$A:$BH,COLUMN(input!AK$2),0)</f>
        <v>0</v>
      </c>
      <c r="R243" s="53">
        <f>VLOOKUP($A243,input!$A:$BH,COLUMN(input!AO$2),0)</f>
        <v>0</v>
      </c>
      <c r="S243" s="49">
        <f>VLOOKUP($A243,input!$A:$BH,COLUMN(input!AS$2),0)</f>
        <v>5.8458487077062085</v>
      </c>
      <c r="T243" s="53">
        <f>VLOOKUP($A243,input!$A:$BH,COLUMN(input!AW$2),0)</f>
        <v>0</v>
      </c>
      <c r="U243" s="53">
        <f>VLOOKUP($A243,input!$A:$BH,COLUMN(input!BA$2),0)</f>
        <v>0</v>
      </c>
      <c r="V243" s="62">
        <f>VLOOKUP($A243,input!$A:$BH,COLUMN(input!BE$2),0)</f>
        <v>0</v>
      </c>
      <c r="W243" s="53">
        <f t="shared" si="22"/>
        <v>0</v>
      </c>
      <c r="X243" s="49">
        <f t="shared" si="23"/>
        <v>7.3039760430962097</v>
      </c>
      <c r="Y243" s="53">
        <f t="shared" si="24"/>
        <v>0</v>
      </c>
      <c r="Z243" s="53">
        <f t="shared" si="25"/>
        <v>0</v>
      </c>
      <c r="AA243" s="62">
        <f t="shared" si="26"/>
        <v>0</v>
      </c>
    </row>
    <row r="244" spans="1:27" x14ac:dyDescent="0.3">
      <c r="A244" s="27" t="s">
        <v>498</v>
      </c>
      <c r="B244" s="27" t="s">
        <v>1065</v>
      </c>
      <c r="C244" s="27" t="s">
        <v>1254</v>
      </c>
      <c r="D244" s="27">
        <v>0</v>
      </c>
      <c r="E244" s="27" t="s">
        <v>497</v>
      </c>
      <c r="F244" s="81">
        <f>IF(D244=0,VLOOKUP(C244,'KI Local Authority Dropdown'!$H$21:$I$31,2,0),IF(C244="GLA",0.37,VLOOKUP(A244,input!$A:$B,COLUMN(input!B$2),0)))</f>
        <v>0.1</v>
      </c>
      <c r="G244" s="53">
        <f t="shared" si="21"/>
        <v>85.862328446674994</v>
      </c>
      <c r="H244" s="49">
        <f>VLOOKUP($A244,input!$A:$BH,COLUMN(input!D$2),0)</f>
        <v>18.665066595102218</v>
      </c>
      <c r="I244" s="49">
        <f>VLOOKUP($A244,input!$A:$BH,COLUMN(input!H$2),0)</f>
        <v>67.197261851572776</v>
      </c>
      <c r="J244" s="49">
        <f>VLOOKUP($A244,input!$A:$BH,COLUMN(input!L$2),0)</f>
        <v>37.821192013072142</v>
      </c>
      <c r="K244" s="49">
        <f>I244*'KI Local Authority Dropdown'!$I$6</f>
        <v>62.157467212704823</v>
      </c>
      <c r="L244" s="31">
        <v>0</v>
      </c>
      <c r="M244" s="53">
        <f>VLOOKUP($A244,input!$A:$BH,COLUMN(input!U$2),0)</f>
        <v>16.557000784365655</v>
      </c>
      <c r="N244" s="49">
        <f>VLOOKUP($A244,input!$A:$BH,COLUMN(input!Y$2),0)</f>
        <v>0</v>
      </c>
      <c r="O244" s="53">
        <f>VLOOKUP($A244,input!$A:$BH,COLUMN(input!AC$2),0)</f>
        <v>2.1080658107365631</v>
      </c>
      <c r="P244" s="53">
        <f>VLOOKUP($A244,input!$A:$BH,COLUMN(input!AG$2),0)</f>
        <v>0</v>
      </c>
      <c r="Q244" s="62">
        <f>VLOOKUP($A244,input!$A:$BH,COLUMN(input!AK$2),0)</f>
        <v>0</v>
      </c>
      <c r="R244" s="53">
        <f>VLOOKUP($A244,input!$A:$BH,COLUMN(input!AO$2),0)</f>
        <v>62.339476165035414</v>
      </c>
      <c r="S244" s="49">
        <f>VLOOKUP($A244,input!$A:$BH,COLUMN(input!AS$2),0)</f>
        <v>0</v>
      </c>
      <c r="T244" s="53">
        <f>VLOOKUP($A244,input!$A:$BH,COLUMN(input!AW$2),0)</f>
        <v>4.8577856865373708</v>
      </c>
      <c r="U244" s="53">
        <f>VLOOKUP($A244,input!$A:$BH,COLUMN(input!BA$2),0)</f>
        <v>0</v>
      </c>
      <c r="V244" s="62">
        <f>VLOOKUP($A244,input!$A:$BH,COLUMN(input!BE$2),0)</f>
        <v>0</v>
      </c>
      <c r="W244" s="53">
        <f t="shared" si="22"/>
        <v>78.896476949401062</v>
      </c>
      <c r="X244" s="49">
        <f t="shared" si="23"/>
        <v>0</v>
      </c>
      <c r="Y244" s="53">
        <f t="shared" si="24"/>
        <v>6.9658514972739338</v>
      </c>
      <c r="Z244" s="53">
        <f t="shared" si="25"/>
        <v>0</v>
      </c>
      <c r="AA244" s="62">
        <f t="shared" si="26"/>
        <v>0</v>
      </c>
    </row>
    <row r="245" spans="1:27" x14ac:dyDescent="0.3">
      <c r="A245" s="27" t="s">
        <v>500</v>
      </c>
      <c r="B245" s="27" t="s">
        <v>1066</v>
      </c>
      <c r="C245" s="27" t="s">
        <v>806</v>
      </c>
      <c r="D245" s="27">
        <v>0</v>
      </c>
      <c r="E245" s="27" t="s">
        <v>499</v>
      </c>
      <c r="F245" s="81">
        <f>IF(D245=0,VLOOKUP(C245,'KI Local Authority Dropdown'!$H$21:$I$31,2,0),IF(C245="GLA",0.37,VLOOKUP(A245,input!$A:$B,COLUMN(input!B$2),0)))</f>
        <v>0.4</v>
      </c>
      <c r="G245" s="53">
        <f t="shared" si="21"/>
        <v>6.0125215557037066</v>
      </c>
      <c r="H245" s="49">
        <f>VLOOKUP($A245,input!$A:$BH,COLUMN(input!D$2),0)</f>
        <v>2.2103832206004466</v>
      </c>
      <c r="I245" s="49">
        <f>VLOOKUP($A245,input!$A:$BH,COLUMN(input!H$2),0)</f>
        <v>3.8021383351032605</v>
      </c>
      <c r="J245" s="49">
        <f>VLOOKUP($A245,input!$A:$BH,COLUMN(input!L$2),0)</f>
        <v>-3.2477623344928919</v>
      </c>
      <c r="K245" s="49">
        <f>I245*'KI Local Authority Dropdown'!$I$6</f>
        <v>3.5169779599705162</v>
      </c>
      <c r="L245" s="31">
        <v>0.46068199916468966</v>
      </c>
      <c r="M245" s="53">
        <f>VLOOKUP($A245,input!$A:$BH,COLUMN(input!U$2),0)</f>
        <v>0</v>
      </c>
      <c r="N245" s="49">
        <f>VLOOKUP($A245,input!$A:$BH,COLUMN(input!Y$2),0)</f>
        <v>2.2103832206004466</v>
      </c>
      <c r="O245" s="53">
        <f>VLOOKUP($A245,input!$A:$BH,COLUMN(input!AC$2),0)</f>
        <v>0</v>
      </c>
      <c r="P245" s="53">
        <f>VLOOKUP($A245,input!$A:$BH,COLUMN(input!AG$2),0)</f>
        <v>0</v>
      </c>
      <c r="Q245" s="62">
        <f>VLOOKUP($A245,input!$A:$BH,COLUMN(input!AK$2),0)</f>
        <v>0</v>
      </c>
      <c r="R245" s="53">
        <f>VLOOKUP($A245,input!$A:$BH,COLUMN(input!AO$2),0)</f>
        <v>0</v>
      </c>
      <c r="S245" s="49">
        <f>VLOOKUP($A245,input!$A:$BH,COLUMN(input!AS$2),0)</f>
        <v>3.8021383351032605</v>
      </c>
      <c r="T245" s="53">
        <f>VLOOKUP($A245,input!$A:$BH,COLUMN(input!AW$2),0)</f>
        <v>0</v>
      </c>
      <c r="U245" s="53">
        <f>VLOOKUP($A245,input!$A:$BH,COLUMN(input!BA$2),0)</f>
        <v>0</v>
      </c>
      <c r="V245" s="62">
        <f>VLOOKUP($A245,input!$A:$BH,COLUMN(input!BE$2),0)</f>
        <v>0</v>
      </c>
      <c r="W245" s="53">
        <f t="shared" si="22"/>
        <v>0</v>
      </c>
      <c r="X245" s="49">
        <f t="shared" si="23"/>
        <v>6.0125215557037066</v>
      </c>
      <c r="Y245" s="53">
        <f t="shared" si="24"/>
        <v>0</v>
      </c>
      <c r="Z245" s="53">
        <f t="shared" si="25"/>
        <v>0</v>
      </c>
      <c r="AA245" s="62">
        <f t="shared" si="26"/>
        <v>0</v>
      </c>
    </row>
    <row r="246" spans="1:27" x14ac:dyDescent="0.3">
      <c r="A246" s="27" t="s">
        <v>502</v>
      </c>
      <c r="B246" s="27" t="s">
        <v>1067</v>
      </c>
      <c r="C246" s="27" t="s">
        <v>1250</v>
      </c>
      <c r="D246" s="27">
        <v>0</v>
      </c>
      <c r="E246" s="27" t="s">
        <v>501</v>
      </c>
      <c r="F246" s="81">
        <f>IF(D246=0,VLOOKUP(C246,'KI Local Authority Dropdown'!$H$21:$I$31,2,0),IF(C246="GLA",0.37,VLOOKUP(A246,input!$A:$B,COLUMN(input!B$2),0)))</f>
        <v>0.49</v>
      </c>
      <c r="G246" s="53">
        <f t="shared" si="21"/>
        <v>59.053608332728572</v>
      </c>
      <c r="H246" s="49">
        <f>VLOOKUP($A246,input!$A:$BH,COLUMN(input!D$2),0)</f>
        <v>19.820758790581049</v>
      </c>
      <c r="I246" s="49">
        <f>VLOOKUP($A246,input!$A:$BH,COLUMN(input!H$2),0)</f>
        <v>39.23284954214752</v>
      </c>
      <c r="J246" s="49">
        <f>VLOOKUP($A246,input!$A:$BH,COLUMN(input!L$2),0)</f>
        <v>-2.1317446984255826</v>
      </c>
      <c r="K246" s="49">
        <f>I246*'KI Local Authority Dropdown'!$I$6</f>
        <v>36.290385826486457</v>
      </c>
      <c r="L246" s="31">
        <v>5.1535491592853755E-2</v>
      </c>
      <c r="M246" s="53">
        <f>VLOOKUP($A246,input!$A:$BH,COLUMN(input!U$2),0)</f>
        <v>17.860640504980989</v>
      </c>
      <c r="N246" s="49">
        <f>VLOOKUP($A246,input!$A:$BH,COLUMN(input!Y$2),0)</f>
        <v>1.9601182856000587</v>
      </c>
      <c r="O246" s="53">
        <f>VLOOKUP($A246,input!$A:$BH,COLUMN(input!AC$2),0)</f>
        <v>0</v>
      </c>
      <c r="P246" s="53">
        <f>VLOOKUP($A246,input!$A:$BH,COLUMN(input!AG$2),0)</f>
        <v>0</v>
      </c>
      <c r="Q246" s="62">
        <f>VLOOKUP($A246,input!$A:$BH,COLUMN(input!AK$2),0)</f>
        <v>0</v>
      </c>
      <c r="R246" s="53">
        <f>VLOOKUP($A246,input!$A:$BH,COLUMN(input!AO$2),0)</f>
        <v>33.060826987103852</v>
      </c>
      <c r="S246" s="49">
        <f>VLOOKUP($A246,input!$A:$BH,COLUMN(input!AS$2),0)</f>
        <v>6.1720225550436609</v>
      </c>
      <c r="T246" s="53">
        <f>VLOOKUP($A246,input!$A:$BH,COLUMN(input!AW$2),0)</f>
        <v>0</v>
      </c>
      <c r="U246" s="53">
        <f>VLOOKUP($A246,input!$A:$BH,COLUMN(input!BA$2),0)</f>
        <v>0</v>
      </c>
      <c r="V246" s="62">
        <f>VLOOKUP($A246,input!$A:$BH,COLUMN(input!BE$2),0)</f>
        <v>0</v>
      </c>
      <c r="W246" s="53">
        <f t="shared" si="22"/>
        <v>50.921467492084844</v>
      </c>
      <c r="X246" s="49">
        <f t="shared" si="23"/>
        <v>8.1321408406437197</v>
      </c>
      <c r="Y246" s="53">
        <f t="shared" si="24"/>
        <v>0</v>
      </c>
      <c r="Z246" s="53">
        <f t="shared" si="25"/>
        <v>0</v>
      </c>
      <c r="AA246" s="62">
        <f t="shared" si="26"/>
        <v>0</v>
      </c>
    </row>
    <row r="247" spans="1:27" x14ac:dyDescent="0.3">
      <c r="A247" s="27" t="s">
        <v>504</v>
      </c>
      <c r="B247" s="27" t="s">
        <v>1068</v>
      </c>
      <c r="C247" s="27" t="s">
        <v>1250</v>
      </c>
      <c r="D247" s="27">
        <v>0</v>
      </c>
      <c r="E247" s="27" t="s">
        <v>503</v>
      </c>
      <c r="F247" s="81">
        <f>IF(D247=0,VLOOKUP(C247,'KI Local Authority Dropdown'!$H$21:$I$31,2,0),IF(C247="GLA",0.37,VLOOKUP(A247,input!$A:$B,COLUMN(input!B$2),0)))</f>
        <v>0.49</v>
      </c>
      <c r="G247" s="53">
        <f t="shared" si="21"/>
        <v>77.535398740005633</v>
      </c>
      <c r="H247" s="49">
        <f>VLOOKUP($A247,input!$A:$BH,COLUMN(input!D$2),0)</f>
        <v>23.058393927061161</v>
      </c>
      <c r="I247" s="49">
        <f>VLOOKUP($A247,input!$A:$BH,COLUMN(input!H$2),0)</f>
        <v>54.477004812944479</v>
      </c>
      <c r="J247" s="49">
        <f>VLOOKUP($A247,input!$A:$BH,COLUMN(input!L$2),0)</f>
        <v>13.765373969130462</v>
      </c>
      <c r="K247" s="49">
        <f>I247*'KI Local Authority Dropdown'!$I$6</f>
        <v>50.391229451973643</v>
      </c>
      <c r="L247" s="31">
        <v>0</v>
      </c>
      <c r="M247" s="53">
        <f>VLOOKUP($A247,input!$A:$BH,COLUMN(input!U$2),0)</f>
        <v>20.74779785757713</v>
      </c>
      <c r="N247" s="49">
        <f>VLOOKUP($A247,input!$A:$BH,COLUMN(input!Y$2),0)</f>
        <v>2.3105960694840291</v>
      </c>
      <c r="O247" s="53">
        <f>VLOOKUP($A247,input!$A:$BH,COLUMN(input!AC$2),0)</f>
        <v>0</v>
      </c>
      <c r="P247" s="53">
        <f>VLOOKUP($A247,input!$A:$BH,COLUMN(input!AG$2),0)</f>
        <v>0</v>
      </c>
      <c r="Q247" s="62">
        <f>VLOOKUP($A247,input!$A:$BH,COLUMN(input!AK$2),0)</f>
        <v>0</v>
      </c>
      <c r="R247" s="53">
        <f>VLOOKUP($A247,input!$A:$BH,COLUMN(input!AO$2),0)</f>
        <v>45.987355442138366</v>
      </c>
      <c r="S247" s="49">
        <f>VLOOKUP($A247,input!$A:$BH,COLUMN(input!AS$2),0)</f>
        <v>8.4896493708061129</v>
      </c>
      <c r="T247" s="53">
        <f>VLOOKUP($A247,input!$A:$BH,COLUMN(input!AW$2),0)</f>
        <v>0</v>
      </c>
      <c r="U247" s="53">
        <f>VLOOKUP($A247,input!$A:$BH,COLUMN(input!BA$2),0)</f>
        <v>0</v>
      </c>
      <c r="V247" s="62">
        <f>VLOOKUP($A247,input!$A:$BH,COLUMN(input!BE$2),0)</f>
        <v>0</v>
      </c>
      <c r="W247" s="53">
        <f t="shared" si="22"/>
        <v>66.735153299715492</v>
      </c>
      <c r="X247" s="49">
        <f t="shared" si="23"/>
        <v>10.800245440290142</v>
      </c>
      <c r="Y247" s="53">
        <f t="shared" si="24"/>
        <v>0</v>
      </c>
      <c r="Z247" s="53">
        <f t="shared" si="25"/>
        <v>0</v>
      </c>
      <c r="AA247" s="62">
        <f t="shared" si="26"/>
        <v>0</v>
      </c>
    </row>
    <row r="248" spans="1:27" x14ac:dyDescent="0.3">
      <c r="A248" s="27" t="s">
        <v>506</v>
      </c>
      <c r="B248" s="27" t="s">
        <v>1069</v>
      </c>
      <c r="C248" s="27" t="s">
        <v>1250</v>
      </c>
      <c r="D248" s="27">
        <v>0</v>
      </c>
      <c r="E248" s="27" t="s">
        <v>505</v>
      </c>
      <c r="F248" s="81">
        <f>IF(D248=0,VLOOKUP(C248,'KI Local Authority Dropdown'!$H$21:$I$31,2,0),IF(C248="GLA",0.37,VLOOKUP(A248,input!$A:$B,COLUMN(input!B$2),0)))</f>
        <v>0.49</v>
      </c>
      <c r="G248" s="53">
        <f t="shared" si="21"/>
        <v>21.08132237181724</v>
      </c>
      <c r="H248" s="49">
        <f>VLOOKUP($A248,input!$A:$BH,COLUMN(input!D$2),0)</f>
        <v>4.878002251002191</v>
      </c>
      <c r="I248" s="49">
        <f>VLOOKUP($A248,input!$A:$BH,COLUMN(input!H$2),0)</f>
        <v>16.20332012081505</v>
      </c>
      <c r="J248" s="49">
        <f>VLOOKUP($A248,input!$A:$BH,COLUMN(input!L$2),0)</f>
        <v>-13.089242407515593</v>
      </c>
      <c r="K248" s="49">
        <f>I248*'KI Local Authority Dropdown'!$I$6</f>
        <v>14.988071111753921</v>
      </c>
      <c r="L248" s="31">
        <v>0.44684524936278958</v>
      </c>
      <c r="M248" s="53">
        <f>VLOOKUP($A248,input!$A:$BH,COLUMN(input!U$2),0)</f>
        <v>4.6146311539386362</v>
      </c>
      <c r="N248" s="49">
        <f>VLOOKUP($A248,input!$A:$BH,COLUMN(input!Y$2),0)</f>
        <v>0.26337109706355444</v>
      </c>
      <c r="O248" s="53">
        <f>VLOOKUP($A248,input!$A:$BH,COLUMN(input!AC$2),0)</f>
        <v>0</v>
      </c>
      <c r="P248" s="53">
        <f>VLOOKUP($A248,input!$A:$BH,COLUMN(input!AG$2),0)</f>
        <v>0</v>
      </c>
      <c r="Q248" s="62">
        <f>VLOOKUP($A248,input!$A:$BH,COLUMN(input!AK$2),0)</f>
        <v>0</v>
      </c>
      <c r="R248" s="53">
        <f>VLOOKUP($A248,input!$A:$BH,COLUMN(input!AO$2),0)</f>
        <v>13.43150490712711</v>
      </c>
      <c r="S248" s="49">
        <f>VLOOKUP($A248,input!$A:$BH,COLUMN(input!AS$2),0)</f>
        <v>2.7718152136879399</v>
      </c>
      <c r="T248" s="53">
        <f>VLOOKUP($A248,input!$A:$BH,COLUMN(input!AW$2),0)</f>
        <v>0</v>
      </c>
      <c r="U248" s="53">
        <f>VLOOKUP($A248,input!$A:$BH,COLUMN(input!BA$2),0)</f>
        <v>0</v>
      </c>
      <c r="V248" s="62">
        <f>VLOOKUP($A248,input!$A:$BH,COLUMN(input!BE$2),0)</f>
        <v>0</v>
      </c>
      <c r="W248" s="53">
        <f t="shared" si="22"/>
        <v>18.046136061065745</v>
      </c>
      <c r="X248" s="49">
        <f t="shared" si="23"/>
        <v>3.0351863107514943</v>
      </c>
      <c r="Y248" s="53">
        <f t="shared" si="24"/>
        <v>0</v>
      </c>
      <c r="Z248" s="53">
        <f t="shared" si="25"/>
        <v>0</v>
      </c>
      <c r="AA248" s="62">
        <f t="shared" si="26"/>
        <v>0</v>
      </c>
    </row>
    <row r="249" spans="1:27" x14ac:dyDescent="0.3">
      <c r="A249" s="27" t="s">
        <v>508</v>
      </c>
      <c r="B249" s="27" t="s">
        <v>1070</v>
      </c>
      <c r="C249" s="27" t="s">
        <v>1250</v>
      </c>
      <c r="D249" s="27">
        <v>0</v>
      </c>
      <c r="E249" s="27" t="s">
        <v>507</v>
      </c>
      <c r="F249" s="81">
        <f>IF(D249=0,VLOOKUP(C249,'KI Local Authority Dropdown'!$H$21:$I$31,2,0),IF(C249="GLA",0.37,VLOOKUP(A249,input!$A:$B,COLUMN(input!B$2),0)))</f>
        <v>0.49</v>
      </c>
      <c r="G249" s="53">
        <f t="shared" si="21"/>
        <v>67.625286500142892</v>
      </c>
      <c r="H249" s="49">
        <f>VLOOKUP($A249,input!$A:$BH,COLUMN(input!D$2),0)</f>
        <v>22.313119968376995</v>
      </c>
      <c r="I249" s="49">
        <f>VLOOKUP($A249,input!$A:$BH,COLUMN(input!H$2),0)</f>
        <v>45.312166531765904</v>
      </c>
      <c r="J249" s="49">
        <f>VLOOKUP($A249,input!$A:$BH,COLUMN(input!L$2),0)</f>
        <v>5.9840044800323229</v>
      </c>
      <c r="K249" s="49">
        <f>I249*'KI Local Authority Dropdown'!$I$6</f>
        <v>41.913754041883465</v>
      </c>
      <c r="L249" s="31">
        <v>0</v>
      </c>
      <c r="M249" s="53">
        <f>VLOOKUP($A249,input!$A:$BH,COLUMN(input!U$2),0)</f>
        <v>18.856101842799625</v>
      </c>
      <c r="N249" s="49">
        <f>VLOOKUP($A249,input!$A:$BH,COLUMN(input!Y$2),0)</f>
        <v>3.457018125577366</v>
      </c>
      <c r="O249" s="53">
        <f>VLOOKUP($A249,input!$A:$BH,COLUMN(input!AC$2),0)</f>
        <v>0</v>
      </c>
      <c r="P249" s="53">
        <f>VLOOKUP($A249,input!$A:$BH,COLUMN(input!AG$2),0)</f>
        <v>0</v>
      </c>
      <c r="Q249" s="62">
        <f>VLOOKUP($A249,input!$A:$BH,COLUMN(input!AK$2),0)</f>
        <v>0</v>
      </c>
      <c r="R249" s="53">
        <f>VLOOKUP($A249,input!$A:$BH,COLUMN(input!AO$2),0)</f>
        <v>34.441867396672386</v>
      </c>
      <c r="S249" s="49">
        <f>VLOOKUP($A249,input!$A:$BH,COLUMN(input!AS$2),0)</f>
        <v>10.870299135093518</v>
      </c>
      <c r="T249" s="53">
        <f>VLOOKUP($A249,input!$A:$BH,COLUMN(input!AW$2),0)</f>
        <v>0</v>
      </c>
      <c r="U249" s="53">
        <f>VLOOKUP($A249,input!$A:$BH,COLUMN(input!BA$2),0)</f>
        <v>0</v>
      </c>
      <c r="V249" s="62">
        <f>VLOOKUP($A249,input!$A:$BH,COLUMN(input!BE$2),0)</f>
        <v>0</v>
      </c>
      <c r="W249" s="53">
        <f t="shared" si="22"/>
        <v>53.29796923947201</v>
      </c>
      <c r="X249" s="49">
        <f t="shared" si="23"/>
        <v>14.327317260670885</v>
      </c>
      <c r="Y249" s="53">
        <f t="shared" si="24"/>
        <v>0</v>
      </c>
      <c r="Z249" s="53">
        <f t="shared" si="25"/>
        <v>0</v>
      </c>
      <c r="AA249" s="62">
        <f t="shared" si="26"/>
        <v>0</v>
      </c>
    </row>
    <row r="250" spans="1:27" x14ac:dyDescent="0.3">
      <c r="A250" s="27" t="s">
        <v>510</v>
      </c>
      <c r="B250" s="27" t="s">
        <v>1071</v>
      </c>
      <c r="C250" s="27" t="s">
        <v>806</v>
      </c>
      <c r="D250" s="27">
        <v>0</v>
      </c>
      <c r="E250" s="27" t="s">
        <v>509</v>
      </c>
      <c r="F250" s="81">
        <f>IF(D250=0,VLOOKUP(C250,'KI Local Authority Dropdown'!$H$21:$I$31,2,0),IF(C250="GLA",0.37,VLOOKUP(A250,input!$A:$B,COLUMN(input!B$2),0)))</f>
        <v>0.4</v>
      </c>
      <c r="G250" s="53">
        <f t="shared" si="21"/>
        <v>6.5718134006107611</v>
      </c>
      <c r="H250" s="49">
        <f>VLOOKUP($A250,input!$A:$BH,COLUMN(input!D$2),0)</f>
        <v>1.3798964420801141</v>
      </c>
      <c r="I250" s="49">
        <f>VLOOKUP($A250,input!$A:$BH,COLUMN(input!H$2),0)</f>
        <v>5.1919169585306468</v>
      </c>
      <c r="J250" s="49">
        <f>VLOOKUP($A250,input!$A:$BH,COLUMN(input!L$2),0)</f>
        <v>-17.104041465708711</v>
      </c>
      <c r="K250" s="49">
        <f>I250*'KI Local Authority Dropdown'!$I$6</f>
        <v>4.8025231866408484</v>
      </c>
      <c r="L250" s="31">
        <v>0.5</v>
      </c>
      <c r="M250" s="53">
        <f>VLOOKUP($A250,input!$A:$BH,COLUMN(input!U$2),0)</f>
        <v>0</v>
      </c>
      <c r="N250" s="49">
        <f>VLOOKUP($A250,input!$A:$BH,COLUMN(input!Y$2),0)</f>
        <v>1.3798964420801141</v>
      </c>
      <c r="O250" s="53">
        <f>VLOOKUP($A250,input!$A:$BH,COLUMN(input!AC$2),0)</f>
        <v>0</v>
      </c>
      <c r="P250" s="53">
        <f>VLOOKUP($A250,input!$A:$BH,COLUMN(input!AG$2),0)</f>
        <v>0</v>
      </c>
      <c r="Q250" s="62">
        <f>VLOOKUP($A250,input!$A:$BH,COLUMN(input!AK$2),0)</f>
        <v>0</v>
      </c>
      <c r="R250" s="53">
        <f>VLOOKUP($A250,input!$A:$BH,COLUMN(input!AO$2),0)</f>
        <v>0</v>
      </c>
      <c r="S250" s="49">
        <f>VLOOKUP($A250,input!$A:$BH,COLUMN(input!AS$2),0)</f>
        <v>5.1919169585306468</v>
      </c>
      <c r="T250" s="53">
        <f>VLOOKUP($A250,input!$A:$BH,COLUMN(input!AW$2),0)</f>
        <v>0</v>
      </c>
      <c r="U250" s="53">
        <f>VLOOKUP($A250,input!$A:$BH,COLUMN(input!BA$2),0)</f>
        <v>0</v>
      </c>
      <c r="V250" s="62">
        <f>VLOOKUP($A250,input!$A:$BH,COLUMN(input!BE$2),0)</f>
        <v>0</v>
      </c>
      <c r="W250" s="53">
        <f t="shared" si="22"/>
        <v>0</v>
      </c>
      <c r="X250" s="49">
        <f t="shared" si="23"/>
        <v>6.5718134006107611</v>
      </c>
      <c r="Y250" s="53">
        <f t="shared" si="24"/>
        <v>0</v>
      </c>
      <c r="Z250" s="53">
        <f t="shared" si="25"/>
        <v>0</v>
      </c>
      <c r="AA250" s="62">
        <f t="shared" si="26"/>
        <v>0</v>
      </c>
    </row>
    <row r="251" spans="1:27" x14ac:dyDescent="0.3">
      <c r="A251" s="27" t="s">
        <v>512</v>
      </c>
      <c r="B251" s="27" t="s">
        <v>1072</v>
      </c>
      <c r="C251" s="27" t="s">
        <v>806</v>
      </c>
      <c r="D251" s="27">
        <v>0</v>
      </c>
      <c r="E251" s="27" t="s">
        <v>511</v>
      </c>
      <c r="F251" s="81">
        <f>IF(D251=0,VLOOKUP(C251,'KI Local Authority Dropdown'!$H$21:$I$31,2,0),IF(C251="GLA",0.37,VLOOKUP(A251,input!$A:$B,COLUMN(input!B$2),0)))</f>
        <v>0.4</v>
      </c>
      <c r="G251" s="53">
        <f t="shared" si="21"/>
        <v>1.1984600518727442</v>
      </c>
      <c r="H251" s="49">
        <f>VLOOKUP($A251,input!$A:$BH,COLUMN(input!D$2),0)</f>
        <v>0.11916365344398934</v>
      </c>
      <c r="I251" s="49">
        <f>VLOOKUP($A251,input!$A:$BH,COLUMN(input!H$2),0)</f>
        <v>1.0792963984287549</v>
      </c>
      <c r="J251" s="49">
        <f>VLOOKUP($A251,input!$A:$BH,COLUMN(input!L$2),0)</f>
        <v>-6.0290903034805181</v>
      </c>
      <c r="K251" s="49">
        <f>I251*'KI Local Authority Dropdown'!$I$6</f>
        <v>0.99834916854659839</v>
      </c>
      <c r="L251" s="31">
        <v>0.5</v>
      </c>
      <c r="M251" s="53">
        <f>VLOOKUP($A251,input!$A:$BH,COLUMN(input!U$2),0)</f>
        <v>0</v>
      </c>
      <c r="N251" s="49">
        <f>VLOOKUP($A251,input!$A:$BH,COLUMN(input!Y$2),0)</f>
        <v>0.11916365344398934</v>
      </c>
      <c r="O251" s="53">
        <f>VLOOKUP($A251,input!$A:$BH,COLUMN(input!AC$2),0)</f>
        <v>0</v>
      </c>
      <c r="P251" s="53">
        <f>VLOOKUP($A251,input!$A:$BH,COLUMN(input!AG$2),0)</f>
        <v>0</v>
      </c>
      <c r="Q251" s="62">
        <f>VLOOKUP($A251,input!$A:$BH,COLUMN(input!AK$2),0)</f>
        <v>0</v>
      </c>
      <c r="R251" s="53">
        <f>VLOOKUP($A251,input!$A:$BH,COLUMN(input!AO$2),0)</f>
        <v>0</v>
      </c>
      <c r="S251" s="49">
        <f>VLOOKUP($A251,input!$A:$BH,COLUMN(input!AS$2),0)</f>
        <v>1.0792963984287549</v>
      </c>
      <c r="T251" s="53">
        <f>VLOOKUP($A251,input!$A:$BH,COLUMN(input!AW$2),0)</f>
        <v>0</v>
      </c>
      <c r="U251" s="53">
        <f>VLOOKUP($A251,input!$A:$BH,COLUMN(input!BA$2),0)</f>
        <v>0</v>
      </c>
      <c r="V251" s="62">
        <f>VLOOKUP($A251,input!$A:$BH,COLUMN(input!BE$2),0)</f>
        <v>0</v>
      </c>
      <c r="W251" s="53">
        <f t="shared" si="22"/>
        <v>0</v>
      </c>
      <c r="X251" s="49">
        <f t="shared" si="23"/>
        <v>1.1984600518727442</v>
      </c>
      <c r="Y251" s="53">
        <f t="shared" si="24"/>
        <v>0</v>
      </c>
      <c r="Z251" s="53">
        <f t="shared" si="25"/>
        <v>0</v>
      </c>
      <c r="AA251" s="62">
        <f t="shared" si="26"/>
        <v>0</v>
      </c>
    </row>
    <row r="252" spans="1:27" x14ac:dyDescent="0.3">
      <c r="A252" s="27" t="s">
        <v>198</v>
      </c>
      <c r="B252" s="27" t="s">
        <v>1073</v>
      </c>
      <c r="C252" s="27" t="s">
        <v>1248</v>
      </c>
      <c r="D252" s="27">
        <v>0</v>
      </c>
      <c r="E252" s="27" t="s">
        <v>197</v>
      </c>
      <c r="F252" s="81">
        <f>IF(D252=0,VLOOKUP(C252,'KI Local Authority Dropdown'!$H$21:$I$31,2,0),IF(C252="GLA",0.37,VLOOKUP(A252,input!$A:$B,COLUMN(input!B$2),0)))</f>
        <v>0.01</v>
      </c>
      <c r="G252" s="53">
        <f t="shared" si="21"/>
        <v>23.883224642901247</v>
      </c>
      <c r="H252" s="49">
        <f>VLOOKUP($A252,input!$A:$BH,COLUMN(input!D$2),0)</f>
        <v>9.0067802874087164</v>
      </c>
      <c r="I252" s="49">
        <f>VLOOKUP($A252,input!$A:$BH,COLUMN(input!H$2),0)</f>
        <v>14.876444355492529</v>
      </c>
      <c r="J252" s="49">
        <f>VLOOKUP($A252,input!$A:$BH,COLUMN(input!L$2),0)</f>
        <v>9.7959355398267913</v>
      </c>
      <c r="K252" s="49">
        <f>I252*'KI Local Authority Dropdown'!$I$6</f>
        <v>13.76071102883059</v>
      </c>
      <c r="L252" s="31">
        <v>0</v>
      </c>
      <c r="M252" s="53">
        <f>VLOOKUP($A252,input!$A:$BH,COLUMN(input!U$2),0)</f>
        <v>0</v>
      </c>
      <c r="N252" s="49">
        <f>VLOOKUP($A252,input!$A:$BH,COLUMN(input!Y$2),0)</f>
        <v>0</v>
      </c>
      <c r="O252" s="53">
        <f>VLOOKUP($A252,input!$A:$BH,COLUMN(input!AC$2),0)</f>
        <v>9.0067802874087164</v>
      </c>
      <c r="P252" s="53">
        <f>VLOOKUP($A252,input!$A:$BH,COLUMN(input!AG$2),0)</f>
        <v>0</v>
      </c>
      <c r="Q252" s="62">
        <f>VLOOKUP($A252,input!$A:$BH,COLUMN(input!AK$2),0)</f>
        <v>0</v>
      </c>
      <c r="R252" s="53">
        <f>VLOOKUP($A252,input!$A:$BH,COLUMN(input!AO$2),0)</f>
        <v>0</v>
      </c>
      <c r="S252" s="49">
        <f>VLOOKUP($A252,input!$A:$BH,COLUMN(input!AS$2),0)</f>
        <v>0</v>
      </c>
      <c r="T252" s="53">
        <f>VLOOKUP($A252,input!$A:$BH,COLUMN(input!AW$2),0)</f>
        <v>14.876444355492529</v>
      </c>
      <c r="U252" s="53">
        <f>VLOOKUP($A252,input!$A:$BH,COLUMN(input!BA$2),0)</f>
        <v>0</v>
      </c>
      <c r="V252" s="62">
        <f>VLOOKUP($A252,input!$A:$BH,COLUMN(input!BE$2),0)</f>
        <v>0</v>
      </c>
      <c r="W252" s="53">
        <f t="shared" si="22"/>
        <v>0</v>
      </c>
      <c r="X252" s="49">
        <f t="shared" si="23"/>
        <v>0</v>
      </c>
      <c r="Y252" s="53">
        <f t="shared" si="24"/>
        <v>23.883224642901247</v>
      </c>
      <c r="Z252" s="53">
        <f t="shared" si="25"/>
        <v>0</v>
      </c>
      <c r="AA252" s="62">
        <f t="shared" si="26"/>
        <v>0</v>
      </c>
    </row>
    <row r="253" spans="1:27" x14ac:dyDescent="0.3">
      <c r="A253" s="27" t="s">
        <v>204</v>
      </c>
      <c r="B253" s="27" t="s">
        <v>1074</v>
      </c>
      <c r="C253" s="27" t="s">
        <v>1248</v>
      </c>
      <c r="D253" s="27">
        <v>0</v>
      </c>
      <c r="E253" s="27" t="s">
        <v>1247</v>
      </c>
      <c r="F253" s="81">
        <f>IF(D253=0,VLOOKUP(C253,'KI Local Authority Dropdown'!$H$21:$I$31,2,0),IF(C253="GLA",0.37,VLOOKUP(A253,input!$A:$B,COLUMN(input!B$2),0)))</f>
        <v>0.01</v>
      </c>
      <c r="G253" s="53">
        <f t="shared" si="21"/>
        <v>15.466900151046728</v>
      </c>
      <c r="H253" s="49">
        <f>VLOOKUP($A253,input!$A:$BH,COLUMN(input!D$2),0)</f>
        <v>5.7043727174463275</v>
      </c>
      <c r="I253" s="49">
        <f>VLOOKUP($A253,input!$A:$BH,COLUMN(input!H$2),0)</f>
        <v>9.7625274336004004</v>
      </c>
      <c r="J253" s="49">
        <f>VLOOKUP($A253,input!$A:$BH,COLUMN(input!L$2),0)</f>
        <v>5.015886482095814</v>
      </c>
      <c r="K253" s="49">
        <f>I253*'KI Local Authority Dropdown'!$I$6</f>
        <v>9.0303378760803703</v>
      </c>
      <c r="L253" s="31">
        <v>0</v>
      </c>
      <c r="M253" s="53">
        <f>VLOOKUP($A253,input!$A:$BH,COLUMN(input!U$2),0)</f>
        <v>0</v>
      </c>
      <c r="N253" s="49">
        <f>VLOOKUP($A253,input!$A:$BH,COLUMN(input!Y$2),0)</f>
        <v>0</v>
      </c>
      <c r="O253" s="53">
        <f>VLOOKUP($A253,input!$A:$BH,COLUMN(input!AC$2),0)</f>
        <v>5.7043727174463275</v>
      </c>
      <c r="P253" s="53">
        <f>VLOOKUP($A253,input!$A:$BH,COLUMN(input!AG$2),0)</f>
        <v>0</v>
      </c>
      <c r="Q253" s="62">
        <f>VLOOKUP($A253,input!$A:$BH,COLUMN(input!AK$2),0)</f>
        <v>0</v>
      </c>
      <c r="R253" s="53">
        <f>VLOOKUP($A253,input!$A:$BH,COLUMN(input!AO$2),0)</f>
        <v>0</v>
      </c>
      <c r="S253" s="49">
        <f>VLOOKUP($A253,input!$A:$BH,COLUMN(input!AS$2),0)</f>
        <v>0</v>
      </c>
      <c r="T253" s="53">
        <f>VLOOKUP($A253,input!$A:$BH,COLUMN(input!AW$2),0)</f>
        <v>9.7625274336004004</v>
      </c>
      <c r="U253" s="53">
        <f>VLOOKUP($A253,input!$A:$BH,COLUMN(input!BA$2),0)</f>
        <v>0</v>
      </c>
      <c r="V253" s="62">
        <f>VLOOKUP($A253,input!$A:$BH,COLUMN(input!BE$2),0)</f>
        <v>0</v>
      </c>
      <c r="W253" s="53">
        <f t="shared" si="22"/>
        <v>0</v>
      </c>
      <c r="X253" s="49">
        <f t="shared" si="23"/>
        <v>0</v>
      </c>
      <c r="Y253" s="53">
        <f t="shared" si="24"/>
        <v>15.466900151046728</v>
      </c>
      <c r="Z253" s="53">
        <f t="shared" si="25"/>
        <v>0</v>
      </c>
      <c r="AA253" s="62">
        <f t="shared" si="26"/>
        <v>0</v>
      </c>
    </row>
    <row r="254" spans="1:27" x14ac:dyDescent="0.3">
      <c r="A254" s="27" t="s">
        <v>514</v>
      </c>
      <c r="B254" s="27" t="s">
        <v>1075</v>
      </c>
      <c r="C254" s="27" t="s">
        <v>1250</v>
      </c>
      <c r="D254" s="27">
        <v>0</v>
      </c>
      <c r="E254" s="27" t="s">
        <v>513</v>
      </c>
      <c r="F254" s="81">
        <f>IF(D254=0,VLOOKUP(C254,'KI Local Authority Dropdown'!$H$21:$I$31,2,0),IF(C254="GLA",0.37,VLOOKUP(A254,input!$A:$B,COLUMN(input!B$2),0)))</f>
        <v>0.49</v>
      </c>
      <c r="G254" s="53">
        <f t="shared" si="21"/>
        <v>39.032900594038409</v>
      </c>
      <c r="H254" s="49">
        <f>VLOOKUP($A254,input!$A:$BH,COLUMN(input!D$2),0)</f>
        <v>10.367844381977738</v>
      </c>
      <c r="I254" s="49">
        <f>VLOOKUP($A254,input!$A:$BH,COLUMN(input!H$2),0)</f>
        <v>28.665056212060669</v>
      </c>
      <c r="J254" s="49">
        <f>VLOOKUP($A254,input!$A:$BH,COLUMN(input!L$2),0)</f>
        <v>-27.483549841031572</v>
      </c>
      <c r="K254" s="49">
        <f>I254*'KI Local Authority Dropdown'!$I$6</f>
        <v>26.515176996156121</v>
      </c>
      <c r="L254" s="31">
        <v>0.48947875598269941</v>
      </c>
      <c r="M254" s="53">
        <f>VLOOKUP($A254,input!$A:$BH,COLUMN(input!U$2),0)</f>
        <v>9.5087181673303025</v>
      </c>
      <c r="N254" s="49">
        <f>VLOOKUP($A254,input!$A:$BH,COLUMN(input!Y$2),0)</f>
        <v>0.85912621464743655</v>
      </c>
      <c r="O254" s="53">
        <f>VLOOKUP($A254,input!$A:$BH,COLUMN(input!AC$2),0)</f>
        <v>0</v>
      </c>
      <c r="P254" s="53">
        <f>VLOOKUP($A254,input!$A:$BH,COLUMN(input!AG$2),0)</f>
        <v>0</v>
      </c>
      <c r="Q254" s="62">
        <f>VLOOKUP($A254,input!$A:$BH,COLUMN(input!AK$2),0)</f>
        <v>0</v>
      </c>
      <c r="R254" s="53">
        <f>VLOOKUP($A254,input!$A:$BH,COLUMN(input!AO$2),0)</f>
        <v>22.676384004697198</v>
      </c>
      <c r="S254" s="49">
        <f>VLOOKUP($A254,input!$A:$BH,COLUMN(input!AS$2),0)</f>
        <v>5.9886722073634706</v>
      </c>
      <c r="T254" s="53">
        <f>VLOOKUP($A254,input!$A:$BH,COLUMN(input!AW$2),0)</f>
        <v>0</v>
      </c>
      <c r="U254" s="53">
        <f>VLOOKUP($A254,input!$A:$BH,COLUMN(input!BA$2),0)</f>
        <v>0</v>
      </c>
      <c r="V254" s="62">
        <f>VLOOKUP($A254,input!$A:$BH,COLUMN(input!BE$2),0)</f>
        <v>0</v>
      </c>
      <c r="W254" s="53">
        <f t="shared" si="22"/>
        <v>32.185102172027499</v>
      </c>
      <c r="X254" s="49">
        <f t="shared" si="23"/>
        <v>6.8477984220109072</v>
      </c>
      <c r="Y254" s="53">
        <f t="shared" si="24"/>
        <v>0</v>
      </c>
      <c r="Z254" s="53">
        <f t="shared" si="25"/>
        <v>0</v>
      </c>
      <c r="AA254" s="62">
        <f t="shared" si="26"/>
        <v>0</v>
      </c>
    </row>
    <row r="255" spans="1:27" x14ac:dyDescent="0.3">
      <c r="A255" s="27" t="s">
        <v>516</v>
      </c>
      <c r="B255" s="27" t="s">
        <v>1076</v>
      </c>
      <c r="C255" s="27" t="s">
        <v>1249</v>
      </c>
      <c r="D255" s="27">
        <v>0</v>
      </c>
      <c r="E255" s="27" t="s">
        <v>515</v>
      </c>
      <c r="F255" s="81">
        <f>IF(D255=0,VLOOKUP(C255,'KI Local Authority Dropdown'!$H$21:$I$31,2,0),IF(C255="GLA",0.37,VLOOKUP(A255,input!$A:$B,COLUMN(input!B$2),0)))</f>
        <v>0.3</v>
      </c>
      <c r="G255" s="53">
        <f t="shared" si="21"/>
        <v>73.129908547684735</v>
      </c>
      <c r="H255" s="49">
        <f>VLOOKUP($A255,input!$A:$BH,COLUMN(input!D$2),0)</f>
        <v>23.224012670782859</v>
      </c>
      <c r="I255" s="49">
        <f>VLOOKUP($A255,input!$A:$BH,COLUMN(input!H$2),0)</f>
        <v>49.90589587690188</v>
      </c>
      <c r="J255" s="49">
        <f>VLOOKUP($A255,input!$A:$BH,COLUMN(input!L$2),0)</f>
        <v>31.783786052977764</v>
      </c>
      <c r="K255" s="49">
        <f>I255*'KI Local Authority Dropdown'!$I$6</f>
        <v>46.162953686134244</v>
      </c>
      <c r="L255" s="31">
        <v>0</v>
      </c>
      <c r="M255" s="53">
        <f>VLOOKUP($A255,input!$A:$BH,COLUMN(input!U$2),0)</f>
        <v>19.934396525059505</v>
      </c>
      <c r="N255" s="49">
        <f>VLOOKUP($A255,input!$A:$BH,COLUMN(input!Y$2),0)</f>
        <v>3.2896161457233539</v>
      </c>
      <c r="O255" s="53">
        <f>VLOOKUP($A255,input!$A:$BH,COLUMN(input!AC$2),0)</f>
        <v>0</v>
      </c>
      <c r="P255" s="53">
        <f>VLOOKUP($A255,input!$A:$BH,COLUMN(input!AG$2),0)</f>
        <v>0</v>
      </c>
      <c r="Q255" s="62">
        <f>VLOOKUP($A255,input!$A:$BH,COLUMN(input!AK$2),0)</f>
        <v>0</v>
      </c>
      <c r="R255" s="53">
        <f>VLOOKUP($A255,input!$A:$BH,COLUMN(input!AO$2),0)</f>
        <v>39.016025682966664</v>
      </c>
      <c r="S255" s="49">
        <f>VLOOKUP($A255,input!$A:$BH,COLUMN(input!AS$2),0)</f>
        <v>10.889870193935213</v>
      </c>
      <c r="T255" s="53">
        <f>VLOOKUP($A255,input!$A:$BH,COLUMN(input!AW$2),0)</f>
        <v>0</v>
      </c>
      <c r="U255" s="53">
        <f>VLOOKUP($A255,input!$A:$BH,COLUMN(input!BA$2),0)</f>
        <v>0</v>
      </c>
      <c r="V255" s="62">
        <f>VLOOKUP($A255,input!$A:$BH,COLUMN(input!BE$2),0)</f>
        <v>0</v>
      </c>
      <c r="W255" s="53">
        <f t="shared" si="22"/>
        <v>58.950422208026168</v>
      </c>
      <c r="X255" s="49">
        <f t="shared" si="23"/>
        <v>14.179486339658567</v>
      </c>
      <c r="Y255" s="53">
        <f t="shared" si="24"/>
        <v>0</v>
      </c>
      <c r="Z255" s="53">
        <f t="shared" si="25"/>
        <v>0</v>
      </c>
      <c r="AA255" s="62">
        <f t="shared" si="26"/>
        <v>0</v>
      </c>
    </row>
    <row r="256" spans="1:27" x14ac:dyDescent="0.3">
      <c r="A256" s="27" t="s">
        <v>518</v>
      </c>
      <c r="B256" s="27" t="s">
        <v>1077</v>
      </c>
      <c r="C256" s="27" t="s">
        <v>1250</v>
      </c>
      <c r="D256" s="27">
        <v>0</v>
      </c>
      <c r="E256" s="27" t="s">
        <v>517</v>
      </c>
      <c r="F256" s="81">
        <f>IF(D256=0,VLOOKUP(C256,'KI Local Authority Dropdown'!$H$21:$I$31,2,0),IF(C256="GLA",0.37,VLOOKUP(A256,input!$A:$B,COLUMN(input!B$2),0)))</f>
        <v>0.49</v>
      </c>
      <c r="G256" s="53">
        <f t="shared" si="21"/>
        <v>49.133571998559923</v>
      </c>
      <c r="H256" s="49">
        <f>VLOOKUP($A256,input!$A:$BH,COLUMN(input!D$2),0)</f>
        <v>15.462294174241428</v>
      </c>
      <c r="I256" s="49">
        <f>VLOOKUP($A256,input!$A:$BH,COLUMN(input!H$2),0)</f>
        <v>33.671277824318494</v>
      </c>
      <c r="J256" s="49">
        <f>VLOOKUP($A256,input!$A:$BH,COLUMN(input!L$2),0)</f>
        <v>14.290557655047207</v>
      </c>
      <c r="K256" s="49">
        <f>I256*'KI Local Authority Dropdown'!$I$6</f>
        <v>31.14593198749461</v>
      </c>
      <c r="L256" s="31">
        <v>0</v>
      </c>
      <c r="M256" s="53">
        <f>VLOOKUP($A256,input!$A:$BH,COLUMN(input!U$2),0)</f>
        <v>14.051420523413949</v>
      </c>
      <c r="N256" s="49">
        <f>VLOOKUP($A256,input!$A:$BH,COLUMN(input!Y$2),0)</f>
        <v>1.4108736508274804</v>
      </c>
      <c r="O256" s="53">
        <f>VLOOKUP($A256,input!$A:$BH,COLUMN(input!AC$2),0)</f>
        <v>0</v>
      </c>
      <c r="P256" s="53">
        <f>VLOOKUP($A256,input!$A:$BH,COLUMN(input!AG$2),0)</f>
        <v>0</v>
      </c>
      <c r="Q256" s="62">
        <f>VLOOKUP($A256,input!$A:$BH,COLUMN(input!AK$2),0)</f>
        <v>0</v>
      </c>
      <c r="R256" s="53">
        <f>VLOOKUP($A256,input!$A:$BH,COLUMN(input!AO$2),0)</f>
        <v>28.790899408345879</v>
      </c>
      <c r="S256" s="49">
        <f>VLOOKUP($A256,input!$A:$BH,COLUMN(input!AS$2),0)</f>
        <v>4.8803784159726096</v>
      </c>
      <c r="T256" s="53">
        <f>VLOOKUP($A256,input!$A:$BH,COLUMN(input!AW$2),0)</f>
        <v>0</v>
      </c>
      <c r="U256" s="53">
        <f>VLOOKUP($A256,input!$A:$BH,COLUMN(input!BA$2),0)</f>
        <v>0</v>
      </c>
      <c r="V256" s="62">
        <f>VLOOKUP($A256,input!$A:$BH,COLUMN(input!BE$2),0)</f>
        <v>0</v>
      </c>
      <c r="W256" s="53">
        <f t="shared" si="22"/>
        <v>42.842319931759832</v>
      </c>
      <c r="X256" s="49">
        <f t="shared" si="23"/>
        <v>6.29125206680009</v>
      </c>
      <c r="Y256" s="53">
        <f t="shared" si="24"/>
        <v>0</v>
      </c>
      <c r="Z256" s="53">
        <f t="shared" si="25"/>
        <v>0</v>
      </c>
      <c r="AA256" s="62">
        <f t="shared" si="26"/>
        <v>0</v>
      </c>
    </row>
    <row r="257" spans="1:27" x14ac:dyDescent="0.3">
      <c r="A257" s="27" t="s">
        <v>520</v>
      </c>
      <c r="B257" s="27" t="s">
        <v>1078</v>
      </c>
      <c r="C257" s="27" t="s">
        <v>806</v>
      </c>
      <c r="D257" s="27">
        <v>0</v>
      </c>
      <c r="E257" s="27" t="s">
        <v>519</v>
      </c>
      <c r="F257" s="81">
        <f>IF(D257=0,VLOOKUP(C257,'KI Local Authority Dropdown'!$H$21:$I$31,2,0),IF(C257="GLA",0.37,VLOOKUP(A257,input!$A:$B,COLUMN(input!B$2),0)))</f>
        <v>0.4</v>
      </c>
      <c r="G257" s="53">
        <f t="shared" si="21"/>
        <v>2.4237754886368315</v>
      </c>
      <c r="H257" s="49">
        <f>VLOOKUP($A257,input!$A:$BH,COLUMN(input!D$2),0)</f>
        <v>0.36330665017599334</v>
      </c>
      <c r="I257" s="49">
        <f>VLOOKUP($A257,input!$A:$BH,COLUMN(input!H$2),0)</f>
        <v>2.0604688384608383</v>
      </c>
      <c r="J257" s="49">
        <f>VLOOKUP($A257,input!$A:$BH,COLUMN(input!L$2),0)</f>
        <v>-10.384141969835763</v>
      </c>
      <c r="K257" s="49">
        <f>I257*'KI Local Authority Dropdown'!$I$6</f>
        <v>1.9059336755762755</v>
      </c>
      <c r="L257" s="31">
        <v>0.5</v>
      </c>
      <c r="M257" s="53">
        <f>VLOOKUP($A257,input!$A:$BH,COLUMN(input!U$2),0)</f>
        <v>0</v>
      </c>
      <c r="N257" s="49">
        <f>VLOOKUP($A257,input!$A:$BH,COLUMN(input!Y$2),0)</f>
        <v>0.36330665017599334</v>
      </c>
      <c r="O257" s="53">
        <f>VLOOKUP($A257,input!$A:$BH,COLUMN(input!AC$2),0)</f>
        <v>0</v>
      </c>
      <c r="P257" s="53">
        <f>VLOOKUP($A257,input!$A:$BH,COLUMN(input!AG$2),0)</f>
        <v>0</v>
      </c>
      <c r="Q257" s="62">
        <f>VLOOKUP($A257,input!$A:$BH,COLUMN(input!AK$2),0)</f>
        <v>0</v>
      </c>
      <c r="R257" s="53">
        <f>VLOOKUP($A257,input!$A:$BH,COLUMN(input!AO$2),0)</f>
        <v>0</v>
      </c>
      <c r="S257" s="49">
        <f>VLOOKUP($A257,input!$A:$BH,COLUMN(input!AS$2),0)</f>
        <v>2.0604688384608383</v>
      </c>
      <c r="T257" s="53">
        <f>VLOOKUP($A257,input!$A:$BH,COLUMN(input!AW$2),0)</f>
        <v>0</v>
      </c>
      <c r="U257" s="53">
        <f>VLOOKUP($A257,input!$A:$BH,COLUMN(input!BA$2),0)</f>
        <v>0</v>
      </c>
      <c r="V257" s="62">
        <f>VLOOKUP($A257,input!$A:$BH,COLUMN(input!BE$2),0)</f>
        <v>0</v>
      </c>
      <c r="W257" s="53">
        <f t="shared" si="22"/>
        <v>0</v>
      </c>
      <c r="X257" s="49">
        <f t="shared" si="23"/>
        <v>2.4237754886368315</v>
      </c>
      <c r="Y257" s="53">
        <f t="shared" si="24"/>
        <v>0</v>
      </c>
      <c r="Z257" s="53">
        <f t="shared" si="25"/>
        <v>0</v>
      </c>
      <c r="AA257" s="62">
        <f t="shared" si="26"/>
        <v>0</v>
      </c>
    </row>
    <row r="258" spans="1:27" x14ac:dyDescent="0.3">
      <c r="A258" s="27" t="s">
        <v>522</v>
      </c>
      <c r="B258" s="27" t="s">
        <v>1079</v>
      </c>
      <c r="C258" s="27" t="s">
        <v>806</v>
      </c>
      <c r="D258" s="27">
        <v>0</v>
      </c>
      <c r="E258" s="27" t="s">
        <v>521</v>
      </c>
      <c r="F258" s="81">
        <f>IF(D258=0,VLOOKUP(C258,'KI Local Authority Dropdown'!$H$21:$I$31,2,0),IF(C258="GLA",0.37,VLOOKUP(A258,input!$A:$B,COLUMN(input!B$2),0)))</f>
        <v>0.4</v>
      </c>
      <c r="G258" s="53">
        <f t="shared" si="21"/>
        <v>2.2277972640524424</v>
      </c>
      <c r="H258" s="49">
        <f>VLOOKUP($A258,input!$A:$BH,COLUMN(input!D$2),0)</f>
        <v>0</v>
      </c>
      <c r="I258" s="49">
        <f>VLOOKUP($A258,input!$A:$BH,COLUMN(input!H$2),0)</f>
        <v>2.2277972640524424</v>
      </c>
      <c r="J258" s="49">
        <f>VLOOKUP($A258,input!$A:$BH,COLUMN(input!L$2),0)</f>
        <v>-18.412130289517464</v>
      </c>
      <c r="K258" s="49">
        <f>I258*'KI Local Authority Dropdown'!$I$6</f>
        <v>2.0607124692485095</v>
      </c>
      <c r="L258" s="31">
        <v>0.5</v>
      </c>
      <c r="M258" s="53">
        <f>VLOOKUP($A258,input!$A:$BH,COLUMN(input!U$2),0)</f>
        <v>0</v>
      </c>
      <c r="N258" s="49">
        <f>VLOOKUP($A258,input!$A:$BH,COLUMN(input!Y$2),0)</f>
        <v>0</v>
      </c>
      <c r="O258" s="53">
        <f>VLOOKUP($A258,input!$A:$BH,COLUMN(input!AC$2),0)</f>
        <v>0</v>
      </c>
      <c r="P258" s="53">
        <f>VLOOKUP($A258,input!$A:$BH,COLUMN(input!AG$2),0)</f>
        <v>0</v>
      </c>
      <c r="Q258" s="62">
        <f>VLOOKUP($A258,input!$A:$BH,COLUMN(input!AK$2),0)</f>
        <v>0</v>
      </c>
      <c r="R258" s="53">
        <f>VLOOKUP($A258,input!$A:$BH,COLUMN(input!AO$2),0)</f>
        <v>0</v>
      </c>
      <c r="S258" s="49">
        <f>VLOOKUP($A258,input!$A:$BH,COLUMN(input!AS$2),0)</f>
        <v>2.2277972640524424</v>
      </c>
      <c r="T258" s="53">
        <f>VLOOKUP($A258,input!$A:$BH,COLUMN(input!AW$2),0)</f>
        <v>0</v>
      </c>
      <c r="U258" s="53">
        <f>VLOOKUP($A258,input!$A:$BH,COLUMN(input!BA$2),0)</f>
        <v>0</v>
      </c>
      <c r="V258" s="62">
        <f>VLOOKUP($A258,input!$A:$BH,COLUMN(input!BE$2),0)</f>
        <v>0</v>
      </c>
      <c r="W258" s="53">
        <f t="shared" si="22"/>
        <v>0</v>
      </c>
      <c r="X258" s="49">
        <f t="shared" si="23"/>
        <v>2.2277972640524424</v>
      </c>
      <c r="Y258" s="53">
        <f t="shared" si="24"/>
        <v>0</v>
      </c>
      <c r="Z258" s="53">
        <f t="shared" si="25"/>
        <v>0</v>
      </c>
      <c r="AA258" s="62">
        <f t="shared" si="26"/>
        <v>0</v>
      </c>
    </row>
    <row r="259" spans="1:27" x14ac:dyDescent="0.3">
      <c r="A259" s="27" t="s">
        <v>524</v>
      </c>
      <c r="B259" s="27" t="s">
        <v>1080</v>
      </c>
      <c r="C259" s="27" t="s">
        <v>806</v>
      </c>
      <c r="D259" s="27">
        <v>0</v>
      </c>
      <c r="E259" s="27" t="s">
        <v>523</v>
      </c>
      <c r="F259" s="81">
        <f>IF(D259=0,VLOOKUP(C259,'KI Local Authority Dropdown'!$H$21:$I$31,2,0),IF(C259="GLA",0.37,VLOOKUP(A259,input!$A:$B,COLUMN(input!B$2),0)))</f>
        <v>0.4</v>
      </c>
      <c r="G259" s="53">
        <f t="shared" si="21"/>
        <v>1.5691428271790753</v>
      </c>
      <c r="H259" s="49">
        <f>VLOOKUP($A259,input!$A:$BH,COLUMN(input!D$2),0)</f>
        <v>0.30431868284931685</v>
      </c>
      <c r="I259" s="49">
        <f>VLOOKUP($A259,input!$A:$BH,COLUMN(input!H$2),0)</f>
        <v>1.2648241443297583</v>
      </c>
      <c r="J259" s="49">
        <f>VLOOKUP($A259,input!$A:$BH,COLUMN(input!L$2),0)</f>
        <v>-3.9974716253243878</v>
      </c>
      <c r="K259" s="49">
        <f>I259*'KI Local Authority Dropdown'!$I$6</f>
        <v>1.1699623335050264</v>
      </c>
      <c r="L259" s="31">
        <v>0.5</v>
      </c>
      <c r="M259" s="53">
        <f>VLOOKUP($A259,input!$A:$BH,COLUMN(input!U$2),0)</f>
        <v>0</v>
      </c>
      <c r="N259" s="49">
        <f>VLOOKUP($A259,input!$A:$BH,COLUMN(input!Y$2),0)</f>
        <v>0.30431868284931685</v>
      </c>
      <c r="O259" s="53">
        <f>VLOOKUP($A259,input!$A:$BH,COLUMN(input!AC$2),0)</f>
        <v>0</v>
      </c>
      <c r="P259" s="53">
        <f>VLOOKUP($A259,input!$A:$BH,COLUMN(input!AG$2),0)</f>
        <v>0</v>
      </c>
      <c r="Q259" s="62">
        <f>VLOOKUP($A259,input!$A:$BH,COLUMN(input!AK$2),0)</f>
        <v>0</v>
      </c>
      <c r="R259" s="53">
        <f>VLOOKUP($A259,input!$A:$BH,COLUMN(input!AO$2),0)</f>
        <v>0</v>
      </c>
      <c r="S259" s="49">
        <f>VLOOKUP($A259,input!$A:$BH,COLUMN(input!AS$2),0)</f>
        <v>1.2648241443297583</v>
      </c>
      <c r="T259" s="53">
        <f>VLOOKUP($A259,input!$A:$BH,COLUMN(input!AW$2),0)</f>
        <v>0</v>
      </c>
      <c r="U259" s="53">
        <f>VLOOKUP($A259,input!$A:$BH,COLUMN(input!BA$2),0)</f>
        <v>0</v>
      </c>
      <c r="V259" s="62">
        <f>VLOOKUP($A259,input!$A:$BH,COLUMN(input!BE$2),0)</f>
        <v>0</v>
      </c>
      <c r="W259" s="53">
        <f t="shared" si="22"/>
        <v>0</v>
      </c>
      <c r="X259" s="49">
        <f t="shared" si="23"/>
        <v>1.5691428271790753</v>
      </c>
      <c r="Y259" s="53">
        <f t="shared" si="24"/>
        <v>0</v>
      </c>
      <c r="Z259" s="53">
        <f t="shared" si="25"/>
        <v>0</v>
      </c>
      <c r="AA259" s="62">
        <f t="shared" si="26"/>
        <v>0</v>
      </c>
    </row>
    <row r="260" spans="1:27" x14ac:dyDescent="0.3">
      <c r="A260" s="27" t="s">
        <v>526</v>
      </c>
      <c r="B260" s="27" t="s">
        <v>1081</v>
      </c>
      <c r="C260" s="27" t="s">
        <v>1249</v>
      </c>
      <c r="D260" s="27">
        <v>0</v>
      </c>
      <c r="E260" s="27" t="s">
        <v>525</v>
      </c>
      <c r="F260" s="81">
        <f>IF(D260=0,VLOOKUP(C260,'KI Local Authority Dropdown'!$H$21:$I$31,2,0),IF(C260="GLA",0.37,VLOOKUP(A260,input!$A:$B,COLUMN(input!B$2),0)))</f>
        <v>0.3</v>
      </c>
      <c r="G260" s="53">
        <f t="shared" si="21"/>
        <v>24.534135979251356</v>
      </c>
      <c r="H260" s="49">
        <f>VLOOKUP($A260,input!$A:$BH,COLUMN(input!D$2),0)</f>
        <v>3.4531661304429284</v>
      </c>
      <c r="I260" s="49">
        <f>VLOOKUP($A260,input!$A:$BH,COLUMN(input!H$2),0)</f>
        <v>21.080969848808429</v>
      </c>
      <c r="J260" s="49">
        <f>VLOOKUP($A260,input!$A:$BH,COLUMN(input!L$2),0)</f>
        <v>-4.6403788247903952</v>
      </c>
      <c r="K260" s="49">
        <f>I260*'KI Local Authority Dropdown'!$I$6</f>
        <v>19.499897110147799</v>
      </c>
      <c r="L260" s="31">
        <v>0.18040962329544852</v>
      </c>
      <c r="M260" s="53">
        <f>VLOOKUP($A260,input!$A:$BH,COLUMN(input!U$2),0)</f>
        <v>8.3233305976668106</v>
      </c>
      <c r="N260" s="49">
        <f>VLOOKUP($A260,input!$A:$BH,COLUMN(input!Y$2),0)</f>
        <v>-4.8701644672238826</v>
      </c>
      <c r="O260" s="53">
        <f>VLOOKUP($A260,input!$A:$BH,COLUMN(input!AC$2),0)</f>
        <v>0</v>
      </c>
      <c r="P260" s="53">
        <f>VLOOKUP($A260,input!$A:$BH,COLUMN(input!AG$2),0)</f>
        <v>0</v>
      </c>
      <c r="Q260" s="62">
        <f>VLOOKUP($A260,input!$A:$BH,COLUMN(input!AK$2),0)</f>
        <v>0</v>
      </c>
      <c r="R260" s="53">
        <f>VLOOKUP($A260,input!$A:$BH,COLUMN(input!AO$2),0)</f>
        <v>7.635584705444538</v>
      </c>
      <c r="S260" s="49">
        <f>VLOOKUP($A260,input!$A:$BH,COLUMN(input!AS$2),0)</f>
        <v>13.445385143363891</v>
      </c>
      <c r="T260" s="53">
        <f>VLOOKUP($A260,input!$A:$BH,COLUMN(input!AW$2),0)</f>
        <v>0</v>
      </c>
      <c r="U260" s="53">
        <f>VLOOKUP($A260,input!$A:$BH,COLUMN(input!BA$2),0)</f>
        <v>0</v>
      </c>
      <c r="V260" s="62">
        <f>VLOOKUP($A260,input!$A:$BH,COLUMN(input!BE$2),0)</f>
        <v>0</v>
      </c>
      <c r="W260" s="53">
        <f t="shared" si="22"/>
        <v>15.958915303111349</v>
      </c>
      <c r="X260" s="49">
        <f t="shared" si="23"/>
        <v>8.5752206761400096</v>
      </c>
      <c r="Y260" s="53">
        <f t="shared" si="24"/>
        <v>0</v>
      </c>
      <c r="Z260" s="53">
        <f t="shared" si="25"/>
        <v>0</v>
      </c>
      <c r="AA260" s="62">
        <f t="shared" si="26"/>
        <v>0</v>
      </c>
    </row>
    <row r="261" spans="1:27" x14ac:dyDescent="0.3">
      <c r="A261" s="27" t="s">
        <v>528</v>
      </c>
      <c r="B261" s="27" t="s">
        <v>1082</v>
      </c>
      <c r="C261" s="27" t="s">
        <v>806</v>
      </c>
      <c r="D261" s="27">
        <v>0</v>
      </c>
      <c r="E261" s="27" t="s">
        <v>527</v>
      </c>
      <c r="F261" s="81">
        <f>IF(D261=0,VLOOKUP(C261,'KI Local Authority Dropdown'!$H$21:$I$31,2,0),IF(C261="GLA",0.37,VLOOKUP(A261,input!$A:$B,COLUMN(input!B$2),0)))</f>
        <v>0.4</v>
      </c>
      <c r="G261" s="53">
        <f t="shared" si="21"/>
        <v>1.6451509271607243</v>
      </c>
      <c r="H261" s="49">
        <f>VLOOKUP($A261,input!$A:$BH,COLUMN(input!D$2),0)</f>
        <v>0.24037760540348524</v>
      </c>
      <c r="I261" s="49">
        <f>VLOOKUP($A261,input!$A:$BH,COLUMN(input!H$2),0)</f>
        <v>1.4047733217572391</v>
      </c>
      <c r="J261" s="49">
        <f>VLOOKUP($A261,input!$A:$BH,COLUMN(input!L$2),0)</f>
        <v>-3.7546411468858341</v>
      </c>
      <c r="K261" s="49">
        <f>I261*'KI Local Authority Dropdown'!$I$6</f>
        <v>1.2994153226254463</v>
      </c>
      <c r="L261" s="31">
        <v>0.5</v>
      </c>
      <c r="M261" s="53">
        <f>VLOOKUP($A261,input!$A:$BH,COLUMN(input!U$2),0)</f>
        <v>0</v>
      </c>
      <c r="N261" s="49">
        <f>VLOOKUP($A261,input!$A:$BH,COLUMN(input!Y$2),0)</f>
        <v>0.24037760540348524</v>
      </c>
      <c r="O261" s="53">
        <f>VLOOKUP($A261,input!$A:$BH,COLUMN(input!AC$2),0)</f>
        <v>0</v>
      </c>
      <c r="P261" s="53">
        <f>VLOOKUP($A261,input!$A:$BH,COLUMN(input!AG$2),0)</f>
        <v>0</v>
      </c>
      <c r="Q261" s="62">
        <f>VLOOKUP($A261,input!$A:$BH,COLUMN(input!AK$2),0)</f>
        <v>0</v>
      </c>
      <c r="R261" s="53">
        <f>VLOOKUP($A261,input!$A:$BH,COLUMN(input!AO$2),0)</f>
        <v>0</v>
      </c>
      <c r="S261" s="49">
        <f>VLOOKUP($A261,input!$A:$BH,COLUMN(input!AS$2),0)</f>
        <v>1.4047733217572391</v>
      </c>
      <c r="T261" s="53">
        <f>VLOOKUP($A261,input!$A:$BH,COLUMN(input!AW$2),0)</f>
        <v>0</v>
      </c>
      <c r="U261" s="53">
        <f>VLOOKUP($A261,input!$A:$BH,COLUMN(input!BA$2),0)</f>
        <v>0</v>
      </c>
      <c r="V261" s="62">
        <f>VLOOKUP($A261,input!$A:$BH,COLUMN(input!BE$2),0)</f>
        <v>0</v>
      </c>
      <c r="W261" s="53">
        <f t="shared" si="22"/>
        <v>0</v>
      </c>
      <c r="X261" s="49">
        <f t="shared" si="23"/>
        <v>1.6451509271607243</v>
      </c>
      <c r="Y261" s="53">
        <f t="shared" si="24"/>
        <v>0</v>
      </c>
      <c r="Z261" s="53">
        <f t="shared" si="25"/>
        <v>0</v>
      </c>
      <c r="AA261" s="62">
        <f t="shared" si="26"/>
        <v>0</v>
      </c>
    </row>
    <row r="262" spans="1:27" x14ac:dyDescent="0.3">
      <c r="A262" s="27" t="s">
        <v>530</v>
      </c>
      <c r="B262" s="27" t="s">
        <v>1083</v>
      </c>
      <c r="C262" s="27" t="s">
        <v>820</v>
      </c>
      <c r="D262" s="27" t="s">
        <v>1234</v>
      </c>
      <c r="E262" s="27" t="s">
        <v>529</v>
      </c>
      <c r="F262" s="81">
        <f>IF(D262=0,VLOOKUP(C262,'KI Local Authority Dropdown'!$H$21:$I$31,2,0),IF(C262="GLA",0.37,VLOOKUP(A262,input!$A:$B,COLUMN(input!B$2),0)))</f>
        <v>0.99</v>
      </c>
      <c r="G262" s="53">
        <f t="shared" si="21"/>
        <v>104.28630352840541</v>
      </c>
      <c r="H262" s="49">
        <f>VLOOKUP($A262,input!$A:$BH,COLUMN(input!D$2),0)</f>
        <v>0</v>
      </c>
      <c r="I262" s="49">
        <f>VLOOKUP($A262,input!$A:$BH,COLUMN(input!H$2),0)</f>
        <v>104.28630352840541</v>
      </c>
      <c r="J262" s="49">
        <f>VLOOKUP($A262,input!$A:$BH,COLUMN(input!L$2),0)</f>
        <v>49.401234580908451</v>
      </c>
      <c r="K262" s="49">
        <f>I262*'KI Local Authority Dropdown'!$I$6</f>
        <v>96.464830763775012</v>
      </c>
      <c r="L262" s="31">
        <v>0</v>
      </c>
      <c r="M262" s="53">
        <f>VLOOKUP($A262,input!$A:$BH,COLUMN(input!U$2),0)</f>
        <v>0</v>
      </c>
      <c r="N262" s="49">
        <f>VLOOKUP($A262,input!$A:$BH,COLUMN(input!Y$2),0)</f>
        <v>0</v>
      </c>
      <c r="O262" s="53">
        <f>VLOOKUP($A262,input!$A:$BH,COLUMN(input!AC$2),0)</f>
        <v>0</v>
      </c>
      <c r="P262" s="53">
        <f>VLOOKUP($A262,input!$A:$BH,COLUMN(input!AG$2),0)</f>
        <v>0</v>
      </c>
      <c r="Q262" s="62">
        <f>VLOOKUP($A262,input!$A:$BH,COLUMN(input!AK$2),0)</f>
        <v>0</v>
      </c>
      <c r="R262" s="53">
        <f>VLOOKUP($A262,input!$A:$BH,COLUMN(input!AO$2),0)</f>
        <v>93.673319431799001</v>
      </c>
      <c r="S262" s="49">
        <f>VLOOKUP($A262,input!$A:$BH,COLUMN(input!AS$2),0)</f>
        <v>10.612984096606418</v>
      </c>
      <c r="T262" s="53">
        <f>VLOOKUP($A262,input!$A:$BH,COLUMN(input!AW$2),0)</f>
        <v>0</v>
      </c>
      <c r="U262" s="53">
        <f>VLOOKUP($A262,input!$A:$BH,COLUMN(input!BA$2),0)</f>
        <v>0</v>
      </c>
      <c r="V262" s="62">
        <f>VLOOKUP($A262,input!$A:$BH,COLUMN(input!BE$2),0)</f>
        <v>0</v>
      </c>
      <c r="W262" s="53">
        <f t="shared" si="22"/>
        <v>93.673319431799001</v>
      </c>
      <c r="X262" s="49">
        <f t="shared" si="23"/>
        <v>10.612984096606418</v>
      </c>
      <c r="Y262" s="53">
        <f t="shared" si="24"/>
        <v>0</v>
      </c>
      <c r="Z262" s="53">
        <f t="shared" si="25"/>
        <v>0</v>
      </c>
      <c r="AA262" s="62">
        <f t="shared" si="26"/>
        <v>0</v>
      </c>
    </row>
    <row r="263" spans="1:27" x14ac:dyDescent="0.3">
      <c r="A263" s="27" t="s">
        <v>532</v>
      </c>
      <c r="B263" s="27" t="s">
        <v>1084</v>
      </c>
      <c r="C263" s="27" t="s">
        <v>806</v>
      </c>
      <c r="D263" s="27">
        <v>0</v>
      </c>
      <c r="E263" s="27" t="s">
        <v>531</v>
      </c>
      <c r="F263" s="81">
        <f>IF(D263=0,VLOOKUP(C263,'KI Local Authority Dropdown'!$H$21:$I$31,2,0),IF(C263="GLA",0.37,VLOOKUP(A263,input!$A:$B,COLUMN(input!B$2),0)))</f>
        <v>0.4</v>
      </c>
      <c r="G263" s="53">
        <f t="shared" si="21"/>
        <v>1.6666165337996142</v>
      </c>
      <c r="H263" s="49">
        <f>VLOOKUP($A263,input!$A:$BH,COLUMN(input!D$2),0)</f>
        <v>4.373749637883436E-2</v>
      </c>
      <c r="I263" s="49">
        <f>VLOOKUP($A263,input!$A:$BH,COLUMN(input!H$2),0)</f>
        <v>1.6228790374207798</v>
      </c>
      <c r="J263" s="49">
        <f>VLOOKUP($A263,input!$A:$BH,COLUMN(input!L$2),0)</f>
        <v>-4.7459852713224997</v>
      </c>
      <c r="K263" s="49">
        <f>I263*'KI Local Authority Dropdown'!$I$6</f>
        <v>1.5011631096142213</v>
      </c>
      <c r="L263" s="31">
        <v>0.5</v>
      </c>
      <c r="M263" s="53">
        <f>VLOOKUP($A263,input!$A:$BH,COLUMN(input!U$2),0)</f>
        <v>0</v>
      </c>
      <c r="N263" s="49">
        <f>VLOOKUP($A263,input!$A:$BH,COLUMN(input!Y$2),0)</f>
        <v>4.373749637883436E-2</v>
      </c>
      <c r="O263" s="53">
        <f>VLOOKUP($A263,input!$A:$BH,COLUMN(input!AC$2),0)</f>
        <v>0</v>
      </c>
      <c r="P263" s="53">
        <f>VLOOKUP($A263,input!$A:$BH,COLUMN(input!AG$2),0)</f>
        <v>0</v>
      </c>
      <c r="Q263" s="62">
        <f>VLOOKUP($A263,input!$A:$BH,COLUMN(input!AK$2),0)</f>
        <v>0</v>
      </c>
      <c r="R263" s="53">
        <f>VLOOKUP($A263,input!$A:$BH,COLUMN(input!AO$2),0)</f>
        <v>0</v>
      </c>
      <c r="S263" s="49">
        <f>VLOOKUP($A263,input!$A:$BH,COLUMN(input!AS$2),0)</f>
        <v>1.6228790374207798</v>
      </c>
      <c r="T263" s="53">
        <f>VLOOKUP($A263,input!$A:$BH,COLUMN(input!AW$2),0)</f>
        <v>0</v>
      </c>
      <c r="U263" s="53">
        <f>VLOOKUP($A263,input!$A:$BH,COLUMN(input!BA$2),0)</f>
        <v>0</v>
      </c>
      <c r="V263" s="62">
        <f>VLOOKUP($A263,input!$A:$BH,COLUMN(input!BE$2),0)</f>
        <v>0</v>
      </c>
      <c r="W263" s="53">
        <f t="shared" si="22"/>
        <v>0</v>
      </c>
      <c r="X263" s="49">
        <f t="shared" si="23"/>
        <v>1.6666165337996142</v>
      </c>
      <c r="Y263" s="53">
        <f t="shared" si="24"/>
        <v>0</v>
      </c>
      <c r="Z263" s="53">
        <f t="shared" si="25"/>
        <v>0</v>
      </c>
      <c r="AA263" s="62">
        <f t="shared" si="26"/>
        <v>0</v>
      </c>
    </row>
    <row r="264" spans="1:27" x14ac:dyDescent="0.3">
      <c r="A264" s="27" t="s">
        <v>534</v>
      </c>
      <c r="B264" s="27" t="s">
        <v>1085</v>
      </c>
      <c r="C264" s="27" t="s">
        <v>806</v>
      </c>
      <c r="D264" s="27">
        <v>0</v>
      </c>
      <c r="E264" s="27" t="s">
        <v>533</v>
      </c>
      <c r="F264" s="81">
        <f>IF(D264=0,VLOOKUP(C264,'KI Local Authority Dropdown'!$H$21:$I$31,2,0),IF(C264="GLA",0.37,VLOOKUP(A264,input!$A:$B,COLUMN(input!B$2),0)))</f>
        <v>0.4</v>
      </c>
      <c r="G264" s="53">
        <f t="shared" ref="G264:G327" si="27">H264+I264</f>
        <v>2.5386700236826876</v>
      </c>
      <c r="H264" s="49">
        <f>VLOOKUP($A264,input!$A:$BH,COLUMN(input!D$2),0)</f>
        <v>0.5032513225096138</v>
      </c>
      <c r="I264" s="49">
        <f>VLOOKUP($A264,input!$A:$BH,COLUMN(input!H$2),0)</f>
        <v>2.0354187011730738</v>
      </c>
      <c r="J264" s="49">
        <f>VLOOKUP($A264,input!$A:$BH,COLUMN(input!L$2),0)</f>
        <v>-2.6163104022775316</v>
      </c>
      <c r="K264" s="49">
        <f>I264*'KI Local Authority Dropdown'!$I$6</f>
        <v>1.8827622985850934</v>
      </c>
      <c r="L264" s="31">
        <v>0.5</v>
      </c>
      <c r="M264" s="53">
        <f>VLOOKUP($A264,input!$A:$BH,COLUMN(input!U$2),0)</f>
        <v>0</v>
      </c>
      <c r="N264" s="49">
        <f>VLOOKUP($A264,input!$A:$BH,COLUMN(input!Y$2),0)</f>
        <v>0.5032513225096138</v>
      </c>
      <c r="O264" s="53">
        <f>VLOOKUP($A264,input!$A:$BH,COLUMN(input!AC$2),0)</f>
        <v>0</v>
      </c>
      <c r="P264" s="53">
        <f>VLOOKUP($A264,input!$A:$BH,COLUMN(input!AG$2),0)</f>
        <v>0</v>
      </c>
      <c r="Q264" s="62">
        <f>VLOOKUP($A264,input!$A:$BH,COLUMN(input!AK$2),0)</f>
        <v>0</v>
      </c>
      <c r="R264" s="53">
        <f>VLOOKUP($A264,input!$A:$BH,COLUMN(input!AO$2),0)</f>
        <v>0</v>
      </c>
      <c r="S264" s="49">
        <f>VLOOKUP($A264,input!$A:$BH,COLUMN(input!AS$2),0)</f>
        <v>2.0354187011730738</v>
      </c>
      <c r="T264" s="53">
        <f>VLOOKUP($A264,input!$A:$BH,COLUMN(input!AW$2),0)</f>
        <v>0</v>
      </c>
      <c r="U264" s="53">
        <f>VLOOKUP($A264,input!$A:$BH,COLUMN(input!BA$2),0)</f>
        <v>0</v>
      </c>
      <c r="V264" s="62">
        <f>VLOOKUP($A264,input!$A:$BH,COLUMN(input!BE$2),0)</f>
        <v>0</v>
      </c>
      <c r="W264" s="53">
        <f t="shared" ref="W264:W327" si="28">M264+R264</f>
        <v>0</v>
      </c>
      <c r="X264" s="49">
        <f t="shared" ref="X264:X327" si="29">N264+S264</f>
        <v>2.5386700236826876</v>
      </c>
      <c r="Y264" s="53">
        <f t="shared" ref="Y264:Y327" si="30">O264+T264</f>
        <v>0</v>
      </c>
      <c r="Z264" s="53">
        <f t="shared" ref="Z264:Z327" si="31">P264+U264</f>
        <v>0</v>
      </c>
      <c r="AA264" s="62">
        <f t="shared" ref="AA264:AA327" si="32">Q264+V264</f>
        <v>0</v>
      </c>
    </row>
    <row r="265" spans="1:27" x14ac:dyDescent="0.3">
      <c r="A265" s="27" t="s">
        <v>536</v>
      </c>
      <c r="B265" s="27" t="s">
        <v>1086</v>
      </c>
      <c r="C265" s="27" t="s">
        <v>806</v>
      </c>
      <c r="D265" s="27">
        <v>0</v>
      </c>
      <c r="E265" s="27" t="s">
        <v>535</v>
      </c>
      <c r="F265" s="81">
        <f>IF(D265=0,VLOOKUP(C265,'KI Local Authority Dropdown'!$H$21:$I$31,2,0),IF(C265="GLA",0.37,VLOOKUP(A265,input!$A:$B,COLUMN(input!B$2),0)))</f>
        <v>0.4</v>
      </c>
      <c r="G265" s="53">
        <f t="shared" si="27"/>
        <v>2.6678863911203949</v>
      </c>
      <c r="H265" s="49">
        <f>VLOOKUP($A265,input!$A:$BH,COLUMN(input!D$2),0)</f>
        <v>0.44957198041766883</v>
      </c>
      <c r="I265" s="49">
        <f>VLOOKUP($A265,input!$A:$BH,COLUMN(input!H$2),0)</f>
        <v>2.2183144107027259</v>
      </c>
      <c r="J265" s="49">
        <f>VLOOKUP($A265,input!$A:$BH,COLUMN(input!L$2),0)</f>
        <v>-4.7831321037782102</v>
      </c>
      <c r="K265" s="49">
        <f>I265*'KI Local Authority Dropdown'!$I$6</f>
        <v>2.0519408299000217</v>
      </c>
      <c r="L265" s="31">
        <v>0.5</v>
      </c>
      <c r="M265" s="53">
        <f>VLOOKUP($A265,input!$A:$BH,COLUMN(input!U$2),0)</f>
        <v>0</v>
      </c>
      <c r="N265" s="49">
        <f>VLOOKUP($A265,input!$A:$BH,COLUMN(input!Y$2),0)</f>
        <v>0.44957198041766883</v>
      </c>
      <c r="O265" s="53">
        <f>VLOOKUP($A265,input!$A:$BH,COLUMN(input!AC$2),0)</f>
        <v>0</v>
      </c>
      <c r="P265" s="53">
        <f>VLOOKUP($A265,input!$A:$BH,COLUMN(input!AG$2),0)</f>
        <v>0</v>
      </c>
      <c r="Q265" s="62">
        <f>VLOOKUP($A265,input!$A:$BH,COLUMN(input!AK$2),0)</f>
        <v>0</v>
      </c>
      <c r="R265" s="53">
        <f>VLOOKUP($A265,input!$A:$BH,COLUMN(input!AO$2),0)</f>
        <v>0</v>
      </c>
      <c r="S265" s="49">
        <f>VLOOKUP($A265,input!$A:$BH,COLUMN(input!AS$2),0)</f>
        <v>2.2183144107027259</v>
      </c>
      <c r="T265" s="53">
        <f>VLOOKUP($A265,input!$A:$BH,COLUMN(input!AW$2),0)</f>
        <v>0</v>
      </c>
      <c r="U265" s="53">
        <f>VLOOKUP($A265,input!$A:$BH,COLUMN(input!BA$2),0)</f>
        <v>0</v>
      </c>
      <c r="V265" s="62">
        <f>VLOOKUP($A265,input!$A:$BH,COLUMN(input!BE$2),0)</f>
        <v>0</v>
      </c>
      <c r="W265" s="53">
        <f t="shared" si="28"/>
        <v>0</v>
      </c>
      <c r="X265" s="49">
        <f t="shared" si="29"/>
        <v>2.6678863911203949</v>
      </c>
      <c r="Y265" s="53">
        <f t="shared" si="30"/>
        <v>0</v>
      </c>
      <c r="Z265" s="53">
        <f t="shared" si="31"/>
        <v>0</v>
      </c>
      <c r="AA265" s="62">
        <f t="shared" si="32"/>
        <v>0</v>
      </c>
    </row>
    <row r="266" spans="1:27" x14ac:dyDescent="0.3">
      <c r="A266" s="27" t="s">
        <v>538</v>
      </c>
      <c r="B266" s="27" t="s">
        <v>1087</v>
      </c>
      <c r="C266" s="27" t="s">
        <v>820</v>
      </c>
      <c r="D266" s="27">
        <v>0</v>
      </c>
      <c r="E266" s="27" t="s">
        <v>537</v>
      </c>
      <c r="F266" s="81">
        <f>IF(D266=0,VLOOKUP(C266,'KI Local Authority Dropdown'!$H$21:$I$31,2,0),IF(C266="GLA",0.37,VLOOKUP(A266,input!$A:$B,COLUMN(input!B$2),0)))</f>
        <v>0.49</v>
      </c>
      <c r="G266" s="53">
        <f t="shared" si="27"/>
        <v>88.89717946409526</v>
      </c>
      <c r="H266" s="49">
        <f>VLOOKUP($A266,input!$A:$BH,COLUMN(input!D$2),0)</f>
        <v>28.943052486500047</v>
      </c>
      <c r="I266" s="49">
        <f>VLOOKUP($A266,input!$A:$BH,COLUMN(input!H$2),0)</f>
        <v>59.954126977595216</v>
      </c>
      <c r="J266" s="49">
        <f>VLOOKUP($A266,input!$A:$BH,COLUMN(input!L$2),0)</f>
        <v>27.6917893851321</v>
      </c>
      <c r="K266" s="49">
        <f>I266*'KI Local Authority Dropdown'!$I$6</f>
        <v>55.457567454275576</v>
      </c>
      <c r="L266" s="31">
        <v>0</v>
      </c>
      <c r="M266" s="53">
        <f>VLOOKUP($A266,input!$A:$BH,COLUMN(input!U$2),0)</f>
        <v>26.607110570774719</v>
      </c>
      <c r="N266" s="49">
        <f>VLOOKUP($A266,input!$A:$BH,COLUMN(input!Y$2),0)</f>
        <v>2.3359419157253281</v>
      </c>
      <c r="O266" s="53">
        <f>VLOOKUP($A266,input!$A:$BH,COLUMN(input!AC$2),0)</f>
        <v>0</v>
      </c>
      <c r="P266" s="53">
        <f>VLOOKUP($A266,input!$A:$BH,COLUMN(input!AG$2),0)</f>
        <v>0</v>
      </c>
      <c r="Q266" s="62">
        <f>VLOOKUP($A266,input!$A:$BH,COLUMN(input!AK$2),0)</f>
        <v>0</v>
      </c>
      <c r="R266" s="53">
        <f>VLOOKUP($A266,input!$A:$BH,COLUMN(input!AO$2),0)</f>
        <v>52.190785634971064</v>
      </c>
      <c r="S266" s="49">
        <f>VLOOKUP($A266,input!$A:$BH,COLUMN(input!AS$2),0)</f>
        <v>7.7633413426241518</v>
      </c>
      <c r="T266" s="53">
        <f>VLOOKUP($A266,input!$A:$BH,COLUMN(input!AW$2),0)</f>
        <v>0</v>
      </c>
      <c r="U266" s="53">
        <f>VLOOKUP($A266,input!$A:$BH,COLUMN(input!BA$2),0)</f>
        <v>0</v>
      </c>
      <c r="V266" s="62">
        <f>VLOOKUP($A266,input!$A:$BH,COLUMN(input!BE$2),0)</f>
        <v>0</v>
      </c>
      <c r="W266" s="53">
        <f t="shared" si="28"/>
        <v>78.797896205745786</v>
      </c>
      <c r="X266" s="49">
        <f t="shared" si="29"/>
        <v>10.09928325834948</v>
      </c>
      <c r="Y266" s="53">
        <f t="shared" si="30"/>
        <v>0</v>
      </c>
      <c r="Z266" s="53">
        <f t="shared" si="31"/>
        <v>0</v>
      </c>
      <c r="AA266" s="62">
        <f t="shared" si="32"/>
        <v>0</v>
      </c>
    </row>
    <row r="267" spans="1:27" x14ac:dyDescent="0.3">
      <c r="A267" s="27" t="s">
        <v>540</v>
      </c>
      <c r="B267" s="27" t="s">
        <v>1088</v>
      </c>
      <c r="C267" s="27" t="s">
        <v>806</v>
      </c>
      <c r="D267" s="27">
        <v>0</v>
      </c>
      <c r="E267" s="27" t="s">
        <v>539</v>
      </c>
      <c r="F267" s="81">
        <f>IF(D267=0,VLOOKUP(C267,'KI Local Authority Dropdown'!$H$21:$I$31,2,0),IF(C267="GLA",0.37,VLOOKUP(A267,input!$A:$B,COLUMN(input!B$2),0)))</f>
        <v>0.4</v>
      </c>
      <c r="G267" s="53">
        <f t="shared" si="27"/>
        <v>2.7656252119443732</v>
      </c>
      <c r="H267" s="49">
        <f>VLOOKUP($A267,input!$A:$BH,COLUMN(input!D$2),0)</f>
        <v>0.51093309378003704</v>
      </c>
      <c r="I267" s="49">
        <f>VLOOKUP($A267,input!$A:$BH,COLUMN(input!H$2),0)</f>
        <v>2.254692118164336</v>
      </c>
      <c r="J267" s="49">
        <f>VLOOKUP($A267,input!$A:$BH,COLUMN(input!L$2),0)</f>
        <v>-12.473748966565811</v>
      </c>
      <c r="K267" s="49">
        <f>I267*'KI Local Authority Dropdown'!$I$6</f>
        <v>2.0855902093020111</v>
      </c>
      <c r="L267" s="31">
        <v>0.5</v>
      </c>
      <c r="M267" s="53">
        <f>VLOOKUP($A267,input!$A:$BH,COLUMN(input!U$2),0)</f>
        <v>0</v>
      </c>
      <c r="N267" s="49">
        <f>VLOOKUP($A267,input!$A:$BH,COLUMN(input!Y$2),0)</f>
        <v>0.51093309378003704</v>
      </c>
      <c r="O267" s="53">
        <f>VLOOKUP($A267,input!$A:$BH,COLUMN(input!AC$2),0)</f>
        <v>0</v>
      </c>
      <c r="P267" s="53">
        <f>VLOOKUP($A267,input!$A:$BH,COLUMN(input!AG$2),0)</f>
        <v>0</v>
      </c>
      <c r="Q267" s="62">
        <f>VLOOKUP($A267,input!$A:$BH,COLUMN(input!AK$2),0)</f>
        <v>0</v>
      </c>
      <c r="R267" s="53">
        <f>VLOOKUP($A267,input!$A:$BH,COLUMN(input!AO$2),0)</f>
        <v>0</v>
      </c>
      <c r="S267" s="49">
        <f>VLOOKUP($A267,input!$A:$BH,COLUMN(input!AS$2),0)</f>
        <v>2.254692118164336</v>
      </c>
      <c r="T267" s="53">
        <f>VLOOKUP($A267,input!$A:$BH,COLUMN(input!AW$2),0)</f>
        <v>0</v>
      </c>
      <c r="U267" s="53">
        <f>VLOOKUP($A267,input!$A:$BH,COLUMN(input!BA$2),0)</f>
        <v>0</v>
      </c>
      <c r="V267" s="62">
        <f>VLOOKUP($A267,input!$A:$BH,COLUMN(input!BE$2),0)</f>
        <v>0</v>
      </c>
      <c r="W267" s="53">
        <f t="shared" si="28"/>
        <v>0</v>
      </c>
      <c r="X267" s="49">
        <f t="shared" si="29"/>
        <v>2.7656252119443732</v>
      </c>
      <c r="Y267" s="53">
        <f t="shared" si="30"/>
        <v>0</v>
      </c>
      <c r="Z267" s="53">
        <f t="shared" si="31"/>
        <v>0</v>
      </c>
      <c r="AA267" s="62">
        <f t="shared" si="32"/>
        <v>0</v>
      </c>
    </row>
    <row r="268" spans="1:27" x14ac:dyDescent="0.3">
      <c r="A268" s="27" t="s">
        <v>542</v>
      </c>
      <c r="B268" s="27" t="s">
        <v>1089</v>
      </c>
      <c r="C268" s="27" t="s">
        <v>806</v>
      </c>
      <c r="D268" s="27">
        <v>0</v>
      </c>
      <c r="E268" s="27" t="s">
        <v>541</v>
      </c>
      <c r="F268" s="81">
        <f>IF(D268=0,VLOOKUP(C268,'KI Local Authority Dropdown'!$H$21:$I$31,2,0),IF(C268="GLA",0.37,VLOOKUP(A268,input!$A:$B,COLUMN(input!B$2),0)))</f>
        <v>0.4</v>
      </c>
      <c r="G268" s="53">
        <f t="shared" si="27"/>
        <v>2.0198364338744708</v>
      </c>
      <c r="H268" s="49">
        <f>VLOOKUP($A268,input!$A:$BH,COLUMN(input!D$2),0)</f>
        <v>0.28891108962853157</v>
      </c>
      <c r="I268" s="49">
        <f>VLOOKUP($A268,input!$A:$BH,COLUMN(input!H$2),0)</f>
        <v>1.7309253442459391</v>
      </c>
      <c r="J268" s="49">
        <f>VLOOKUP($A268,input!$A:$BH,COLUMN(input!L$2),0)</f>
        <v>-18.760438986444161</v>
      </c>
      <c r="K268" s="49">
        <f>I268*'KI Local Authority Dropdown'!$I$6</f>
        <v>1.6011059434274937</v>
      </c>
      <c r="L268" s="31">
        <v>0.5</v>
      </c>
      <c r="M268" s="53">
        <f>VLOOKUP($A268,input!$A:$BH,COLUMN(input!U$2),0)</f>
        <v>0</v>
      </c>
      <c r="N268" s="49">
        <f>VLOOKUP($A268,input!$A:$BH,COLUMN(input!Y$2),0)</f>
        <v>0.28891108962853157</v>
      </c>
      <c r="O268" s="53">
        <f>VLOOKUP($A268,input!$A:$BH,COLUMN(input!AC$2),0)</f>
        <v>0</v>
      </c>
      <c r="P268" s="53">
        <f>VLOOKUP($A268,input!$A:$BH,COLUMN(input!AG$2),0)</f>
        <v>0</v>
      </c>
      <c r="Q268" s="62">
        <f>VLOOKUP($A268,input!$A:$BH,COLUMN(input!AK$2),0)</f>
        <v>0</v>
      </c>
      <c r="R268" s="53">
        <f>VLOOKUP($A268,input!$A:$BH,COLUMN(input!AO$2),0)</f>
        <v>0</v>
      </c>
      <c r="S268" s="49">
        <f>VLOOKUP($A268,input!$A:$BH,COLUMN(input!AS$2),0)</f>
        <v>1.7309253442459391</v>
      </c>
      <c r="T268" s="53">
        <f>VLOOKUP($A268,input!$A:$BH,COLUMN(input!AW$2),0)</f>
        <v>0</v>
      </c>
      <c r="U268" s="53">
        <f>VLOOKUP($A268,input!$A:$BH,COLUMN(input!BA$2),0)</f>
        <v>0</v>
      </c>
      <c r="V268" s="62">
        <f>VLOOKUP($A268,input!$A:$BH,COLUMN(input!BE$2),0)</f>
        <v>0</v>
      </c>
      <c r="W268" s="53">
        <f t="shared" si="28"/>
        <v>0</v>
      </c>
      <c r="X268" s="49">
        <f t="shared" si="29"/>
        <v>2.0198364338744708</v>
      </c>
      <c r="Y268" s="53">
        <f t="shared" si="30"/>
        <v>0</v>
      </c>
      <c r="Z268" s="53">
        <f t="shared" si="31"/>
        <v>0</v>
      </c>
      <c r="AA268" s="62">
        <f t="shared" si="32"/>
        <v>0</v>
      </c>
    </row>
    <row r="269" spans="1:27" x14ac:dyDescent="0.3">
      <c r="A269" s="27" t="s">
        <v>544</v>
      </c>
      <c r="B269" s="27" t="s">
        <v>1090</v>
      </c>
      <c r="C269" s="27" t="s">
        <v>806</v>
      </c>
      <c r="D269" s="27">
        <v>0</v>
      </c>
      <c r="E269" s="27" t="s">
        <v>543</v>
      </c>
      <c r="F269" s="81">
        <f>IF(D269=0,VLOOKUP(C269,'KI Local Authority Dropdown'!$H$21:$I$31,2,0),IF(C269="GLA",0.37,VLOOKUP(A269,input!$A:$B,COLUMN(input!B$2),0)))</f>
        <v>0.4</v>
      </c>
      <c r="G269" s="53">
        <f t="shared" si="27"/>
        <v>2.6998338972118576</v>
      </c>
      <c r="H269" s="49">
        <f>VLOOKUP($A269,input!$A:$BH,COLUMN(input!D$2),0)</f>
        <v>0.47319141245493107</v>
      </c>
      <c r="I269" s="49">
        <f>VLOOKUP($A269,input!$A:$BH,COLUMN(input!H$2),0)</f>
        <v>2.2266424847569266</v>
      </c>
      <c r="J269" s="49">
        <f>VLOOKUP($A269,input!$A:$BH,COLUMN(input!L$2),0)</f>
        <v>-7.8466405201280081</v>
      </c>
      <c r="K269" s="49">
        <f>I269*'KI Local Authority Dropdown'!$I$6</f>
        <v>2.0596442984001571</v>
      </c>
      <c r="L269" s="31">
        <v>0.5</v>
      </c>
      <c r="M269" s="53">
        <f>VLOOKUP($A269,input!$A:$BH,COLUMN(input!U$2),0)</f>
        <v>0</v>
      </c>
      <c r="N269" s="49">
        <f>VLOOKUP($A269,input!$A:$BH,COLUMN(input!Y$2),0)</f>
        <v>0.47319141245493107</v>
      </c>
      <c r="O269" s="53">
        <f>VLOOKUP($A269,input!$A:$BH,COLUMN(input!AC$2),0)</f>
        <v>0</v>
      </c>
      <c r="P269" s="53">
        <f>VLOOKUP($A269,input!$A:$BH,COLUMN(input!AG$2),0)</f>
        <v>0</v>
      </c>
      <c r="Q269" s="62">
        <f>VLOOKUP($A269,input!$A:$BH,COLUMN(input!AK$2),0)</f>
        <v>0</v>
      </c>
      <c r="R269" s="53">
        <f>VLOOKUP($A269,input!$A:$BH,COLUMN(input!AO$2),0)</f>
        <v>0</v>
      </c>
      <c r="S269" s="49">
        <f>VLOOKUP($A269,input!$A:$BH,COLUMN(input!AS$2),0)</f>
        <v>2.2266424847569266</v>
      </c>
      <c r="T269" s="53">
        <f>VLOOKUP($A269,input!$A:$BH,COLUMN(input!AW$2),0)</f>
        <v>0</v>
      </c>
      <c r="U269" s="53">
        <f>VLOOKUP($A269,input!$A:$BH,COLUMN(input!BA$2),0)</f>
        <v>0</v>
      </c>
      <c r="V269" s="62">
        <f>VLOOKUP($A269,input!$A:$BH,COLUMN(input!BE$2),0)</f>
        <v>0</v>
      </c>
      <c r="W269" s="53">
        <f t="shared" si="28"/>
        <v>0</v>
      </c>
      <c r="X269" s="49">
        <f t="shared" si="29"/>
        <v>2.6998338972118576</v>
      </c>
      <c r="Y269" s="53">
        <f t="shared" si="30"/>
        <v>0</v>
      </c>
      <c r="Z269" s="53">
        <f t="shared" si="31"/>
        <v>0</v>
      </c>
      <c r="AA269" s="62">
        <f t="shared" si="32"/>
        <v>0</v>
      </c>
    </row>
    <row r="270" spans="1:27" x14ac:dyDescent="0.3">
      <c r="A270" s="27" t="s">
        <v>546</v>
      </c>
      <c r="B270" s="27" t="s">
        <v>1091</v>
      </c>
      <c r="C270" s="27" t="s">
        <v>806</v>
      </c>
      <c r="D270" s="27">
        <v>0</v>
      </c>
      <c r="E270" s="27" t="s">
        <v>545</v>
      </c>
      <c r="F270" s="81">
        <f>IF(D270=0,VLOOKUP(C270,'KI Local Authority Dropdown'!$H$21:$I$31,2,0),IF(C270="GLA",0.37,VLOOKUP(A270,input!$A:$B,COLUMN(input!B$2),0)))</f>
        <v>0.4</v>
      </c>
      <c r="G270" s="53">
        <f t="shared" si="27"/>
        <v>2.7599186197696035</v>
      </c>
      <c r="H270" s="49">
        <f>VLOOKUP($A270,input!$A:$BH,COLUMN(input!D$2),0)</f>
        <v>0.53643910007435647</v>
      </c>
      <c r="I270" s="49">
        <f>VLOOKUP($A270,input!$A:$BH,COLUMN(input!H$2),0)</f>
        <v>2.223479519695247</v>
      </c>
      <c r="J270" s="49">
        <f>VLOOKUP($A270,input!$A:$BH,COLUMN(input!L$2),0)</f>
        <v>-15.443245629045213</v>
      </c>
      <c r="K270" s="49">
        <f>I270*'KI Local Authority Dropdown'!$I$6</f>
        <v>2.0567185557181036</v>
      </c>
      <c r="L270" s="31">
        <v>0.5</v>
      </c>
      <c r="M270" s="53">
        <f>VLOOKUP($A270,input!$A:$BH,COLUMN(input!U$2),0)</f>
        <v>0</v>
      </c>
      <c r="N270" s="49">
        <f>VLOOKUP($A270,input!$A:$BH,COLUMN(input!Y$2),0)</f>
        <v>0.53643910007435647</v>
      </c>
      <c r="O270" s="53">
        <f>VLOOKUP($A270,input!$A:$BH,COLUMN(input!AC$2),0)</f>
        <v>0</v>
      </c>
      <c r="P270" s="53">
        <f>VLOOKUP($A270,input!$A:$BH,COLUMN(input!AG$2),0)</f>
        <v>0</v>
      </c>
      <c r="Q270" s="62">
        <f>VLOOKUP($A270,input!$A:$BH,COLUMN(input!AK$2),0)</f>
        <v>0</v>
      </c>
      <c r="R270" s="53">
        <f>VLOOKUP($A270,input!$A:$BH,COLUMN(input!AO$2),0)</f>
        <v>0</v>
      </c>
      <c r="S270" s="49">
        <f>VLOOKUP($A270,input!$A:$BH,COLUMN(input!AS$2),0)</f>
        <v>2.223479519695247</v>
      </c>
      <c r="T270" s="53">
        <f>VLOOKUP($A270,input!$A:$BH,COLUMN(input!AW$2),0)</f>
        <v>0</v>
      </c>
      <c r="U270" s="53">
        <f>VLOOKUP($A270,input!$A:$BH,COLUMN(input!BA$2),0)</f>
        <v>0</v>
      </c>
      <c r="V270" s="62">
        <f>VLOOKUP($A270,input!$A:$BH,COLUMN(input!BE$2),0)</f>
        <v>0</v>
      </c>
      <c r="W270" s="53">
        <f t="shared" si="28"/>
        <v>0</v>
      </c>
      <c r="X270" s="49">
        <f t="shared" si="29"/>
        <v>2.7599186197696035</v>
      </c>
      <c r="Y270" s="53">
        <f t="shared" si="30"/>
        <v>0</v>
      </c>
      <c r="Z270" s="53">
        <f t="shared" si="31"/>
        <v>0</v>
      </c>
      <c r="AA270" s="62">
        <f t="shared" si="32"/>
        <v>0</v>
      </c>
    </row>
    <row r="271" spans="1:27" x14ac:dyDescent="0.3">
      <c r="A271" s="27" t="s">
        <v>548</v>
      </c>
      <c r="B271" s="27" t="s">
        <v>1092</v>
      </c>
      <c r="C271" s="27" t="s">
        <v>1250</v>
      </c>
      <c r="D271" s="27">
        <v>0</v>
      </c>
      <c r="E271" s="27" t="s">
        <v>547</v>
      </c>
      <c r="F271" s="81">
        <f>IF(D271=0,VLOOKUP(C271,'KI Local Authority Dropdown'!$H$21:$I$31,2,0),IF(C271="GLA",0.37,VLOOKUP(A271,input!$A:$B,COLUMN(input!B$2),0)))</f>
        <v>0.49</v>
      </c>
      <c r="G271" s="53">
        <f t="shared" si="27"/>
        <v>5.0485867050874882</v>
      </c>
      <c r="H271" s="49">
        <f>VLOOKUP($A271,input!$A:$BH,COLUMN(input!D$2),0)</f>
        <v>0.88871641063928419</v>
      </c>
      <c r="I271" s="49">
        <f>VLOOKUP($A271,input!$A:$BH,COLUMN(input!H$2),0)</f>
        <v>4.1598702944482042</v>
      </c>
      <c r="J271" s="49">
        <f>VLOOKUP($A271,input!$A:$BH,COLUMN(input!L$2),0)</f>
        <v>-1.0099042687816637</v>
      </c>
      <c r="K271" s="49">
        <f>I271*'KI Local Authority Dropdown'!$I$6</f>
        <v>3.8478800223645893</v>
      </c>
      <c r="L271" s="31">
        <v>0.19534783508059939</v>
      </c>
      <c r="M271" s="53">
        <f>VLOOKUP($A271,input!$A:$BH,COLUMN(input!U$2),0)</f>
        <v>0.94452747954644078</v>
      </c>
      <c r="N271" s="49">
        <f>VLOOKUP($A271,input!$A:$BH,COLUMN(input!Y$2),0)</f>
        <v>-5.5811068907156584E-2</v>
      </c>
      <c r="O271" s="53">
        <f>VLOOKUP($A271,input!$A:$BH,COLUMN(input!AC$2),0)</f>
        <v>0</v>
      </c>
      <c r="P271" s="53">
        <f>VLOOKUP($A271,input!$A:$BH,COLUMN(input!AG$2),0)</f>
        <v>0</v>
      </c>
      <c r="Q271" s="62">
        <f>VLOOKUP($A271,input!$A:$BH,COLUMN(input!AK$2),0)</f>
        <v>0</v>
      </c>
      <c r="R271" s="53">
        <f>VLOOKUP($A271,input!$A:$BH,COLUMN(input!AO$2),0)</f>
        <v>3.1794348777513659</v>
      </c>
      <c r="S271" s="49">
        <f>VLOOKUP($A271,input!$A:$BH,COLUMN(input!AS$2),0)</f>
        <v>0.98043541669683842</v>
      </c>
      <c r="T271" s="53">
        <f>VLOOKUP($A271,input!$A:$BH,COLUMN(input!AW$2),0)</f>
        <v>0</v>
      </c>
      <c r="U271" s="53">
        <f>VLOOKUP($A271,input!$A:$BH,COLUMN(input!BA$2),0)</f>
        <v>0</v>
      </c>
      <c r="V271" s="62">
        <f>VLOOKUP($A271,input!$A:$BH,COLUMN(input!BE$2),0)</f>
        <v>0</v>
      </c>
      <c r="W271" s="53">
        <f t="shared" si="28"/>
        <v>4.123962357297807</v>
      </c>
      <c r="X271" s="49">
        <f t="shared" si="29"/>
        <v>0.92462434778968183</v>
      </c>
      <c r="Y271" s="53">
        <f t="shared" si="30"/>
        <v>0</v>
      </c>
      <c r="Z271" s="53">
        <f t="shared" si="31"/>
        <v>0</v>
      </c>
      <c r="AA271" s="62">
        <f t="shared" si="32"/>
        <v>0</v>
      </c>
    </row>
    <row r="272" spans="1:27" x14ac:dyDescent="0.3">
      <c r="A272" s="27" t="s">
        <v>550</v>
      </c>
      <c r="B272" s="27" t="s">
        <v>1093</v>
      </c>
      <c r="C272" s="27" t="s">
        <v>806</v>
      </c>
      <c r="D272" s="27">
        <v>0</v>
      </c>
      <c r="E272" s="27" t="s">
        <v>549</v>
      </c>
      <c r="F272" s="81">
        <f>IF(D272=0,VLOOKUP(C272,'KI Local Authority Dropdown'!$H$21:$I$31,2,0),IF(C272="GLA",0.37,VLOOKUP(A272,input!$A:$B,COLUMN(input!B$2),0)))</f>
        <v>0.4</v>
      </c>
      <c r="G272" s="53">
        <f t="shared" si="27"/>
        <v>1.9087562914750773</v>
      </c>
      <c r="H272" s="49">
        <f>VLOOKUP($A272,input!$A:$BH,COLUMN(input!D$2),0)</f>
        <v>0.37848765465763679</v>
      </c>
      <c r="I272" s="49">
        <f>VLOOKUP($A272,input!$A:$BH,COLUMN(input!H$2),0)</f>
        <v>1.5302686368174405</v>
      </c>
      <c r="J272" s="49">
        <f>VLOOKUP($A272,input!$A:$BH,COLUMN(input!L$2),0)</f>
        <v>-5.3762447823556325</v>
      </c>
      <c r="K272" s="49">
        <f>I272*'KI Local Authority Dropdown'!$I$6</f>
        <v>1.4154984890561326</v>
      </c>
      <c r="L272" s="31">
        <v>0.5</v>
      </c>
      <c r="M272" s="53">
        <f>VLOOKUP($A272,input!$A:$BH,COLUMN(input!U$2),0)</f>
        <v>0</v>
      </c>
      <c r="N272" s="49">
        <f>VLOOKUP($A272,input!$A:$BH,COLUMN(input!Y$2),0)</f>
        <v>0.37848765465763679</v>
      </c>
      <c r="O272" s="53">
        <f>VLOOKUP($A272,input!$A:$BH,COLUMN(input!AC$2),0)</f>
        <v>0</v>
      </c>
      <c r="P272" s="53">
        <f>VLOOKUP($A272,input!$A:$BH,COLUMN(input!AG$2),0)</f>
        <v>0</v>
      </c>
      <c r="Q272" s="62">
        <f>VLOOKUP($A272,input!$A:$BH,COLUMN(input!AK$2),0)</f>
        <v>0</v>
      </c>
      <c r="R272" s="53">
        <f>VLOOKUP($A272,input!$A:$BH,COLUMN(input!AO$2),0)</f>
        <v>0</v>
      </c>
      <c r="S272" s="49">
        <f>VLOOKUP($A272,input!$A:$BH,COLUMN(input!AS$2),0)</f>
        <v>1.5302686368174405</v>
      </c>
      <c r="T272" s="53">
        <f>VLOOKUP($A272,input!$A:$BH,COLUMN(input!AW$2),0)</f>
        <v>0</v>
      </c>
      <c r="U272" s="53">
        <f>VLOOKUP($A272,input!$A:$BH,COLUMN(input!BA$2),0)</f>
        <v>0</v>
      </c>
      <c r="V272" s="62">
        <f>VLOOKUP($A272,input!$A:$BH,COLUMN(input!BE$2),0)</f>
        <v>0</v>
      </c>
      <c r="W272" s="53">
        <f t="shared" si="28"/>
        <v>0</v>
      </c>
      <c r="X272" s="49">
        <f t="shared" si="29"/>
        <v>1.9087562914750773</v>
      </c>
      <c r="Y272" s="53">
        <f t="shared" si="30"/>
        <v>0</v>
      </c>
      <c r="Z272" s="53">
        <f t="shared" si="31"/>
        <v>0</v>
      </c>
      <c r="AA272" s="62">
        <f t="shared" si="32"/>
        <v>0</v>
      </c>
    </row>
    <row r="273" spans="1:27" x14ac:dyDescent="0.3">
      <c r="A273" s="27" t="s">
        <v>552</v>
      </c>
      <c r="B273" s="27" t="s">
        <v>1094</v>
      </c>
      <c r="C273" s="27" t="s">
        <v>820</v>
      </c>
      <c r="D273" s="27" t="s">
        <v>1234</v>
      </c>
      <c r="E273" s="27" t="s">
        <v>551</v>
      </c>
      <c r="F273" s="81">
        <f>IF(D273=0,VLOOKUP(C273,'KI Local Authority Dropdown'!$H$21:$I$31,2,0),IF(C273="GLA",0.37,VLOOKUP(A273,input!$A:$B,COLUMN(input!B$2),0)))</f>
        <v>0.99</v>
      </c>
      <c r="G273" s="53">
        <f t="shared" si="27"/>
        <v>124.76434702919734</v>
      </c>
      <c r="H273" s="49">
        <f>VLOOKUP($A273,input!$A:$BH,COLUMN(input!D$2),0)</f>
        <v>0</v>
      </c>
      <c r="I273" s="49">
        <f>VLOOKUP($A273,input!$A:$BH,COLUMN(input!H$2),0)</f>
        <v>124.76434702919734</v>
      </c>
      <c r="J273" s="49">
        <f>VLOOKUP($A273,input!$A:$BH,COLUMN(input!L$2),0)</f>
        <v>52.069759892676963</v>
      </c>
      <c r="K273" s="49">
        <f>I273*'KI Local Authority Dropdown'!$I$6</f>
        <v>115.40702100200754</v>
      </c>
      <c r="L273" s="31">
        <v>0</v>
      </c>
      <c r="M273" s="53">
        <f>VLOOKUP($A273,input!$A:$BH,COLUMN(input!U$2),0)</f>
        <v>0</v>
      </c>
      <c r="N273" s="49">
        <f>VLOOKUP($A273,input!$A:$BH,COLUMN(input!Y$2),0)</f>
        <v>0</v>
      </c>
      <c r="O273" s="53">
        <f>VLOOKUP($A273,input!$A:$BH,COLUMN(input!AC$2),0)</f>
        <v>0</v>
      </c>
      <c r="P273" s="53">
        <f>VLOOKUP($A273,input!$A:$BH,COLUMN(input!AG$2),0)</f>
        <v>0</v>
      </c>
      <c r="Q273" s="62">
        <f>VLOOKUP($A273,input!$A:$BH,COLUMN(input!AK$2),0)</f>
        <v>0</v>
      </c>
      <c r="R273" s="53">
        <f>VLOOKUP($A273,input!$A:$BH,COLUMN(input!AO$2),0)</f>
        <v>111.92208488616052</v>
      </c>
      <c r="S273" s="49">
        <f>VLOOKUP($A273,input!$A:$BH,COLUMN(input!AS$2),0)</f>
        <v>12.842262143036809</v>
      </c>
      <c r="T273" s="53">
        <f>VLOOKUP($A273,input!$A:$BH,COLUMN(input!AW$2),0)</f>
        <v>0</v>
      </c>
      <c r="U273" s="53">
        <f>VLOOKUP($A273,input!$A:$BH,COLUMN(input!BA$2),0)</f>
        <v>0</v>
      </c>
      <c r="V273" s="62">
        <f>VLOOKUP($A273,input!$A:$BH,COLUMN(input!BE$2),0)</f>
        <v>0</v>
      </c>
      <c r="W273" s="53">
        <f t="shared" si="28"/>
        <v>111.92208488616052</v>
      </c>
      <c r="X273" s="49">
        <f t="shared" si="29"/>
        <v>12.842262143036809</v>
      </c>
      <c r="Y273" s="53">
        <f t="shared" si="30"/>
        <v>0</v>
      </c>
      <c r="Z273" s="53">
        <f t="shared" si="31"/>
        <v>0</v>
      </c>
      <c r="AA273" s="62">
        <f t="shared" si="32"/>
        <v>0</v>
      </c>
    </row>
    <row r="274" spans="1:27" x14ac:dyDescent="0.3">
      <c r="A274" s="27" t="s">
        <v>554</v>
      </c>
      <c r="B274" s="27" t="s">
        <v>1095</v>
      </c>
      <c r="C274" s="27" t="s">
        <v>820</v>
      </c>
      <c r="D274" s="27" t="s">
        <v>1233</v>
      </c>
      <c r="E274" s="27" t="s">
        <v>553</v>
      </c>
      <c r="F274" s="81">
        <f>IF(D274=0,VLOOKUP(C274,'KI Local Authority Dropdown'!$H$21:$I$31,2,0),IF(C274="GLA",0.37,VLOOKUP(A274,input!$A:$B,COLUMN(input!B$2),0)))</f>
        <v>0.99</v>
      </c>
      <c r="G274" s="53">
        <f t="shared" si="27"/>
        <v>148.30766287922273</v>
      </c>
      <c r="H274" s="49">
        <f>VLOOKUP($A274,input!$A:$BH,COLUMN(input!D$2),0)</f>
        <v>0</v>
      </c>
      <c r="I274" s="49">
        <f>VLOOKUP($A274,input!$A:$BH,COLUMN(input!H$2),0)</f>
        <v>148.30766287922273</v>
      </c>
      <c r="J274" s="49">
        <f>VLOOKUP($A274,input!$A:$BH,COLUMN(input!L$2),0)</f>
        <v>60.663584312448549</v>
      </c>
      <c r="K274" s="49">
        <f>I274*'KI Local Authority Dropdown'!$I$6</f>
        <v>137.18458816328103</v>
      </c>
      <c r="L274" s="31">
        <v>0</v>
      </c>
      <c r="M274" s="53">
        <f>VLOOKUP($A274,input!$A:$BH,COLUMN(input!U$2),0)</f>
        <v>0</v>
      </c>
      <c r="N274" s="49">
        <f>VLOOKUP($A274,input!$A:$BH,COLUMN(input!Y$2),0)</f>
        <v>0</v>
      </c>
      <c r="O274" s="53">
        <f>VLOOKUP($A274,input!$A:$BH,COLUMN(input!AC$2),0)</f>
        <v>0</v>
      </c>
      <c r="P274" s="53">
        <f>VLOOKUP($A274,input!$A:$BH,COLUMN(input!AG$2),0)</f>
        <v>0</v>
      </c>
      <c r="Q274" s="62">
        <f>VLOOKUP($A274,input!$A:$BH,COLUMN(input!AK$2),0)</f>
        <v>0</v>
      </c>
      <c r="R274" s="53">
        <f>VLOOKUP($A274,input!$A:$BH,COLUMN(input!AO$2),0)</f>
        <v>131.13052112856045</v>
      </c>
      <c r="S274" s="49">
        <f>VLOOKUP($A274,input!$A:$BH,COLUMN(input!AS$2),0)</f>
        <v>17.177141750662273</v>
      </c>
      <c r="T274" s="53">
        <f>VLOOKUP($A274,input!$A:$BH,COLUMN(input!AW$2),0)</f>
        <v>0</v>
      </c>
      <c r="U274" s="53">
        <f>VLOOKUP($A274,input!$A:$BH,COLUMN(input!BA$2),0)</f>
        <v>0</v>
      </c>
      <c r="V274" s="62">
        <f>VLOOKUP($A274,input!$A:$BH,COLUMN(input!BE$2),0)</f>
        <v>0</v>
      </c>
      <c r="W274" s="53">
        <f t="shared" si="28"/>
        <v>131.13052112856045</v>
      </c>
      <c r="X274" s="49">
        <f t="shared" si="29"/>
        <v>17.177141750662273</v>
      </c>
      <c r="Y274" s="53">
        <f t="shared" si="30"/>
        <v>0</v>
      </c>
      <c r="Z274" s="53">
        <f t="shared" si="31"/>
        <v>0</v>
      </c>
      <c r="AA274" s="62">
        <f t="shared" si="32"/>
        <v>0</v>
      </c>
    </row>
    <row r="275" spans="1:27" x14ac:dyDescent="0.3">
      <c r="A275" s="27" t="s">
        <v>556</v>
      </c>
      <c r="B275" s="27" t="s">
        <v>1096</v>
      </c>
      <c r="C275" s="27" t="s">
        <v>806</v>
      </c>
      <c r="D275" s="27">
        <v>0</v>
      </c>
      <c r="E275" s="27" t="s">
        <v>555</v>
      </c>
      <c r="F275" s="81">
        <f>IF(D275=0,VLOOKUP(C275,'KI Local Authority Dropdown'!$H$21:$I$31,2,0),IF(C275="GLA",0.37,VLOOKUP(A275,input!$A:$B,COLUMN(input!B$2),0)))</f>
        <v>0.4</v>
      </c>
      <c r="G275" s="53">
        <f t="shared" si="27"/>
        <v>5.2332150712853833</v>
      </c>
      <c r="H275" s="49">
        <f>VLOOKUP($A275,input!$A:$BH,COLUMN(input!D$2),0)</f>
        <v>1.2305938774266447</v>
      </c>
      <c r="I275" s="49">
        <f>VLOOKUP($A275,input!$A:$BH,COLUMN(input!H$2),0)</f>
        <v>4.0026211938587384</v>
      </c>
      <c r="J275" s="49">
        <f>VLOOKUP($A275,input!$A:$BH,COLUMN(input!L$2),0)</f>
        <v>-9.8761730695862955</v>
      </c>
      <c r="K275" s="49">
        <f>I275*'KI Local Authority Dropdown'!$I$6</f>
        <v>3.7024246043193334</v>
      </c>
      <c r="L275" s="31">
        <v>0.5</v>
      </c>
      <c r="M275" s="53">
        <f>VLOOKUP($A275,input!$A:$BH,COLUMN(input!U$2),0)</f>
        <v>0</v>
      </c>
      <c r="N275" s="49">
        <f>VLOOKUP($A275,input!$A:$BH,COLUMN(input!Y$2),0)</f>
        <v>1.2305938774266447</v>
      </c>
      <c r="O275" s="53">
        <f>VLOOKUP($A275,input!$A:$BH,COLUMN(input!AC$2),0)</f>
        <v>0</v>
      </c>
      <c r="P275" s="53">
        <f>VLOOKUP($A275,input!$A:$BH,COLUMN(input!AG$2),0)</f>
        <v>0</v>
      </c>
      <c r="Q275" s="62">
        <f>VLOOKUP($A275,input!$A:$BH,COLUMN(input!AK$2),0)</f>
        <v>0</v>
      </c>
      <c r="R275" s="53">
        <f>VLOOKUP($A275,input!$A:$BH,COLUMN(input!AO$2),0)</f>
        <v>0</v>
      </c>
      <c r="S275" s="49">
        <f>VLOOKUP($A275,input!$A:$BH,COLUMN(input!AS$2),0)</f>
        <v>4.0026211938587384</v>
      </c>
      <c r="T275" s="53">
        <f>VLOOKUP($A275,input!$A:$BH,COLUMN(input!AW$2),0)</f>
        <v>0</v>
      </c>
      <c r="U275" s="53">
        <f>VLOOKUP($A275,input!$A:$BH,COLUMN(input!BA$2),0)</f>
        <v>0</v>
      </c>
      <c r="V275" s="62">
        <f>VLOOKUP($A275,input!$A:$BH,COLUMN(input!BE$2),0)</f>
        <v>0</v>
      </c>
      <c r="W275" s="53">
        <f t="shared" si="28"/>
        <v>0</v>
      </c>
      <c r="X275" s="49">
        <f t="shared" si="29"/>
        <v>5.2332150712853833</v>
      </c>
      <c r="Y275" s="53">
        <f t="shared" si="30"/>
        <v>0</v>
      </c>
      <c r="Z275" s="53">
        <f t="shared" si="31"/>
        <v>0</v>
      </c>
      <c r="AA275" s="62">
        <f t="shared" si="32"/>
        <v>0</v>
      </c>
    </row>
    <row r="276" spans="1:27" x14ac:dyDescent="0.3">
      <c r="A276" s="27" t="s">
        <v>558</v>
      </c>
      <c r="B276" s="27" t="s">
        <v>1097</v>
      </c>
      <c r="C276" s="27" t="s">
        <v>806</v>
      </c>
      <c r="D276" s="27">
        <v>0</v>
      </c>
      <c r="E276" s="27" t="s">
        <v>557</v>
      </c>
      <c r="F276" s="81">
        <f>IF(D276=0,VLOOKUP(C276,'KI Local Authority Dropdown'!$H$21:$I$31,2,0),IF(C276="GLA",0.37,VLOOKUP(A276,input!$A:$B,COLUMN(input!B$2),0)))</f>
        <v>0.4</v>
      </c>
      <c r="G276" s="53">
        <f t="shared" si="27"/>
        <v>4.2308867966064199</v>
      </c>
      <c r="H276" s="49">
        <f>VLOOKUP($A276,input!$A:$BH,COLUMN(input!D$2),0)</f>
        <v>0.91298197989418362</v>
      </c>
      <c r="I276" s="49">
        <f>VLOOKUP($A276,input!$A:$BH,COLUMN(input!H$2),0)</f>
        <v>3.3179048167122365</v>
      </c>
      <c r="J276" s="49">
        <f>VLOOKUP($A276,input!$A:$BH,COLUMN(input!L$2),0)</f>
        <v>-10.219662898643181</v>
      </c>
      <c r="K276" s="49">
        <f>I276*'KI Local Authority Dropdown'!$I$6</f>
        <v>3.0690619554588188</v>
      </c>
      <c r="L276" s="31">
        <v>0.5</v>
      </c>
      <c r="M276" s="53">
        <f>VLOOKUP($A276,input!$A:$BH,COLUMN(input!U$2),0)</f>
        <v>0</v>
      </c>
      <c r="N276" s="49">
        <f>VLOOKUP($A276,input!$A:$BH,COLUMN(input!Y$2),0)</f>
        <v>0.91298197989418362</v>
      </c>
      <c r="O276" s="53">
        <f>VLOOKUP($A276,input!$A:$BH,COLUMN(input!AC$2),0)</f>
        <v>0</v>
      </c>
      <c r="P276" s="53">
        <f>VLOOKUP($A276,input!$A:$BH,COLUMN(input!AG$2),0)</f>
        <v>0</v>
      </c>
      <c r="Q276" s="62">
        <f>VLOOKUP($A276,input!$A:$BH,COLUMN(input!AK$2),0)</f>
        <v>0</v>
      </c>
      <c r="R276" s="53">
        <f>VLOOKUP($A276,input!$A:$BH,COLUMN(input!AO$2),0)</f>
        <v>0</v>
      </c>
      <c r="S276" s="49">
        <f>VLOOKUP($A276,input!$A:$BH,COLUMN(input!AS$2),0)</f>
        <v>3.3179048167122365</v>
      </c>
      <c r="T276" s="53">
        <f>VLOOKUP($A276,input!$A:$BH,COLUMN(input!AW$2),0)</f>
        <v>0</v>
      </c>
      <c r="U276" s="53">
        <f>VLOOKUP($A276,input!$A:$BH,COLUMN(input!BA$2),0)</f>
        <v>0</v>
      </c>
      <c r="V276" s="62">
        <f>VLOOKUP($A276,input!$A:$BH,COLUMN(input!BE$2),0)</f>
        <v>0</v>
      </c>
      <c r="W276" s="53">
        <f t="shared" si="28"/>
        <v>0</v>
      </c>
      <c r="X276" s="49">
        <f t="shared" si="29"/>
        <v>4.2308867966064199</v>
      </c>
      <c r="Y276" s="53">
        <f t="shared" si="30"/>
        <v>0</v>
      </c>
      <c r="Z276" s="53">
        <f t="shared" si="31"/>
        <v>0</v>
      </c>
      <c r="AA276" s="62">
        <f t="shared" si="32"/>
        <v>0</v>
      </c>
    </row>
    <row r="277" spans="1:27" x14ac:dyDescent="0.3">
      <c r="A277" s="27" t="s">
        <v>560</v>
      </c>
      <c r="B277" s="27" t="s">
        <v>1098</v>
      </c>
      <c r="C277" s="27" t="s">
        <v>820</v>
      </c>
      <c r="D277" s="27" t="s">
        <v>1242</v>
      </c>
      <c r="E277" s="27" t="s">
        <v>559</v>
      </c>
      <c r="F277" s="81">
        <f>IF(D277=0,VLOOKUP(C277,'KI Local Authority Dropdown'!$H$21:$I$31,2,0),IF(C277="GLA",0.37,VLOOKUP(A277,input!$A:$B,COLUMN(input!B$2),0)))</f>
        <v>0.99</v>
      </c>
      <c r="G277" s="53">
        <f t="shared" si="27"/>
        <v>88.722830806940209</v>
      </c>
      <c r="H277" s="49">
        <f>VLOOKUP($A277,input!$A:$BH,COLUMN(input!D$2),0)</f>
        <v>0</v>
      </c>
      <c r="I277" s="49">
        <f>VLOOKUP($A277,input!$A:$BH,COLUMN(input!H$2),0)</f>
        <v>88.722830806940209</v>
      </c>
      <c r="J277" s="49">
        <f>VLOOKUP($A277,input!$A:$BH,COLUMN(input!L$2),0)</f>
        <v>21.574749312233166</v>
      </c>
      <c r="K277" s="49">
        <f>I277*'KI Local Authority Dropdown'!$I$6</f>
        <v>82.068618496419703</v>
      </c>
      <c r="L277" s="31">
        <v>0</v>
      </c>
      <c r="M277" s="53">
        <f>VLOOKUP($A277,input!$A:$BH,COLUMN(input!U$2),0)</f>
        <v>0</v>
      </c>
      <c r="N277" s="49">
        <f>VLOOKUP($A277,input!$A:$BH,COLUMN(input!Y$2),0)</f>
        <v>0</v>
      </c>
      <c r="O277" s="53">
        <f>VLOOKUP($A277,input!$A:$BH,COLUMN(input!AC$2),0)</f>
        <v>0</v>
      </c>
      <c r="P277" s="53">
        <f>VLOOKUP($A277,input!$A:$BH,COLUMN(input!AG$2),0)</f>
        <v>0</v>
      </c>
      <c r="Q277" s="62">
        <f>VLOOKUP($A277,input!$A:$BH,COLUMN(input!AK$2),0)</f>
        <v>0</v>
      </c>
      <c r="R277" s="53">
        <f>VLOOKUP($A277,input!$A:$BH,COLUMN(input!AO$2),0)</f>
        <v>76.781798633685881</v>
      </c>
      <c r="S277" s="49">
        <f>VLOOKUP($A277,input!$A:$BH,COLUMN(input!AS$2),0)</f>
        <v>11.941032173254328</v>
      </c>
      <c r="T277" s="53">
        <f>VLOOKUP($A277,input!$A:$BH,COLUMN(input!AW$2),0)</f>
        <v>0</v>
      </c>
      <c r="U277" s="53">
        <f>VLOOKUP($A277,input!$A:$BH,COLUMN(input!BA$2),0)</f>
        <v>0</v>
      </c>
      <c r="V277" s="62">
        <f>VLOOKUP($A277,input!$A:$BH,COLUMN(input!BE$2),0)</f>
        <v>0</v>
      </c>
      <c r="W277" s="53">
        <f t="shared" si="28"/>
        <v>76.781798633685881</v>
      </c>
      <c r="X277" s="49">
        <f t="shared" si="29"/>
        <v>11.941032173254328</v>
      </c>
      <c r="Y277" s="53">
        <f t="shared" si="30"/>
        <v>0</v>
      </c>
      <c r="Z277" s="53">
        <f t="shared" si="31"/>
        <v>0</v>
      </c>
      <c r="AA277" s="62">
        <f t="shared" si="32"/>
        <v>0</v>
      </c>
    </row>
    <row r="278" spans="1:27" x14ac:dyDescent="0.3">
      <c r="A278" s="27" t="s">
        <v>562</v>
      </c>
      <c r="B278" s="27" t="s">
        <v>1099</v>
      </c>
      <c r="C278" s="27" t="s">
        <v>806</v>
      </c>
      <c r="D278" s="27">
        <v>0</v>
      </c>
      <c r="E278" s="27" t="s">
        <v>561</v>
      </c>
      <c r="F278" s="81">
        <f>IF(D278=0,VLOOKUP(C278,'KI Local Authority Dropdown'!$H$21:$I$31,2,0),IF(C278="GLA",0.37,VLOOKUP(A278,input!$A:$B,COLUMN(input!B$2),0)))</f>
        <v>0.4</v>
      </c>
      <c r="G278" s="53">
        <f t="shared" si="27"/>
        <v>2.8888060623080976</v>
      </c>
      <c r="H278" s="49">
        <f>VLOOKUP($A278,input!$A:$BH,COLUMN(input!D$2),0)</f>
        <v>0.59267203818950431</v>
      </c>
      <c r="I278" s="49">
        <f>VLOOKUP($A278,input!$A:$BH,COLUMN(input!H$2),0)</f>
        <v>2.2961340241185932</v>
      </c>
      <c r="J278" s="49">
        <f>VLOOKUP($A278,input!$A:$BH,COLUMN(input!L$2),0)</f>
        <v>-13.038249387704012</v>
      </c>
      <c r="K278" s="49">
        <f>I278*'KI Local Authority Dropdown'!$I$6</f>
        <v>2.123923972309699</v>
      </c>
      <c r="L278" s="31">
        <v>0.5</v>
      </c>
      <c r="M278" s="53">
        <f>VLOOKUP($A278,input!$A:$BH,COLUMN(input!U$2),0)</f>
        <v>0</v>
      </c>
      <c r="N278" s="49">
        <f>VLOOKUP($A278,input!$A:$BH,COLUMN(input!Y$2),0)</f>
        <v>0.59267203818950431</v>
      </c>
      <c r="O278" s="53">
        <f>VLOOKUP($A278,input!$A:$BH,COLUMN(input!AC$2),0)</f>
        <v>0</v>
      </c>
      <c r="P278" s="53">
        <f>VLOOKUP($A278,input!$A:$BH,COLUMN(input!AG$2),0)</f>
        <v>0</v>
      </c>
      <c r="Q278" s="62">
        <f>VLOOKUP($A278,input!$A:$BH,COLUMN(input!AK$2),0)</f>
        <v>0</v>
      </c>
      <c r="R278" s="53">
        <f>VLOOKUP($A278,input!$A:$BH,COLUMN(input!AO$2),0)</f>
        <v>0</v>
      </c>
      <c r="S278" s="49">
        <f>VLOOKUP($A278,input!$A:$BH,COLUMN(input!AS$2),0)</f>
        <v>2.2961340241185932</v>
      </c>
      <c r="T278" s="53">
        <f>VLOOKUP($A278,input!$A:$BH,COLUMN(input!AW$2),0)</f>
        <v>0</v>
      </c>
      <c r="U278" s="53">
        <f>VLOOKUP($A278,input!$A:$BH,COLUMN(input!BA$2),0)</f>
        <v>0</v>
      </c>
      <c r="V278" s="62">
        <f>VLOOKUP($A278,input!$A:$BH,COLUMN(input!BE$2),0)</f>
        <v>0</v>
      </c>
      <c r="W278" s="53">
        <f t="shared" si="28"/>
        <v>0</v>
      </c>
      <c r="X278" s="49">
        <f t="shared" si="29"/>
        <v>2.8888060623080976</v>
      </c>
      <c r="Y278" s="53">
        <f t="shared" si="30"/>
        <v>0</v>
      </c>
      <c r="Z278" s="53">
        <f t="shared" si="31"/>
        <v>0</v>
      </c>
      <c r="AA278" s="62">
        <f t="shared" si="32"/>
        <v>0</v>
      </c>
    </row>
    <row r="279" spans="1:27" x14ac:dyDescent="0.3">
      <c r="A279" s="27" t="s">
        <v>564</v>
      </c>
      <c r="B279" s="27" t="s">
        <v>1100</v>
      </c>
      <c r="C279" s="27" t="s">
        <v>806</v>
      </c>
      <c r="D279" s="27">
        <v>0</v>
      </c>
      <c r="E279" s="27" t="s">
        <v>563</v>
      </c>
      <c r="F279" s="81">
        <f>IF(D279=0,VLOOKUP(C279,'KI Local Authority Dropdown'!$H$21:$I$31,2,0),IF(C279="GLA",0.37,VLOOKUP(A279,input!$A:$B,COLUMN(input!B$2),0)))</f>
        <v>0.4</v>
      </c>
      <c r="G279" s="53">
        <f t="shared" si="27"/>
        <v>2.1518602799303368</v>
      </c>
      <c r="H279" s="49">
        <f>VLOOKUP($A279,input!$A:$BH,COLUMN(input!D$2),0)</f>
        <v>0</v>
      </c>
      <c r="I279" s="49">
        <f>VLOOKUP($A279,input!$A:$BH,COLUMN(input!H$2),0)</f>
        <v>2.1518602799303368</v>
      </c>
      <c r="J279" s="49">
        <f>VLOOKUP($A279,input!$A:$BH,COLUMN(input!L$2),0)</f>
        <v>-11.803048882359407</v>
      </c>
      <c r="K279" s="49">
        <f>I279*'KI Local Authority Dropdown'!$I$6</f>
        <v>1.9904707589355617</v>
      </c>
      <c r="L279" s="31">
        <v>0.5</v>
      </c>
      <c r="M279" s="53">
        <f>VLOOKUP($A279,input!$A:$BH,COLUMN(input!U$2),0)</f>
        <v>0</v>
      </c>
      <c r="N279" s="49">
        <f>VLOOKUP($A279,input!$A:$BH,COLUMN(input!Y$2),0)</f>
        <v>0</v>
      </c>
      <c r="O279" s="53">
        <f>VLOOKUP($A279,input!$A:$BH,COLUMN(input!AC$2),0)</f>
        <v>0</v>
      </c>
      <c r="P279" s="53">
        <f>VLOOKUP($A279,input!$A:$BH,COLUMN(input!AG$2),0)</f>
        <v>0</v>
      </c>
      <c r="Q279" s="62">
        <f>VLOOKUP($A279,input!$A:$BH,COLUMN(input!AK$2),0)</f>
        <v>0</v>
      </c>
      <c r="R279" s="53">
        <f>VLOOKUP($A279,input!$A:$BH,COLUMN(input!AO$2),0)</f>
        <v>0</v>
      </c>
      <c r="S279" s="49">
        <f>VLOOKUP($A279,input!$A:$BH,COLUMN(input!AS$2),0)</f>
        <v>2.1518602799303368</v>
      </c>
      <c r="T279" s="53">
        <f>VLOOKUP($A279,input!$A:$BH,COLUMN(input!AW$2),0)</f>
        <v>0</v>
      </c>
      <c r="U279" s="53">
        <f>VLOOKUP($A279,input!$A:$BH,COLUMN(input!BA$2),0)</f>
        <v>0</v>
      </c>
      <c r="V279" s="62">
        <f>VLOOKUP($A279,input!$A:$BH,COLUMN(input!BE$2),0)</f>
        <v>0</v>
      </c>
      <c r="W279" s="53">
        <f t="shared" si="28"/>
        <v>0</v>
      </c>
      <c r="X279" s="49">
        <f t="shared" si="29"/>
        <v>2.1518602799303368</v>
      </c>
      <c r="Y279" s="53">
        <f t="shared" si="30"/>
        <v>0</v>
      </c>
      <c r="Z279" s="53">
        <f t="shared" si="31"/>
        <v>0</v>
      </c>
      <c r="AA279" s="62">
        <f t="shared" si="32"/>
        <v>0</v>
      </c>
    </row>
    <row r="280" spans="1:27" x14ac:dyDescent="0.3">
      <c r="A280" s="27" t="s">
        <v>566</v>
      </c>
      <c r="B280" s="27" t="s">
        <v>1101</v>
      </c>
      <c r="C280" s="27" t="s">
        <v>820</v>
      </c>
      <c r="D280" s="27">
        <v>0</v>
      </c>
      <c r="E280" s="27" t="s">
        <v>565</v>
      </c>
      <c r="F280" s="81">
        <f>IF(D280=0,VLOOKUP(C280,'KI Local Authority Dropdown'!$H$21:$I$31,2,0),IF(C280="GLA",0.37,VLOOKUP(A280,input!$A:$B,COLUMN(input!B$2),0)))</f>
        <v>0.49</v>
      </c>
      <c r="G280" s="53">
        <f t="shared" si="27"/>
        <v>202.98880024031342</v>
      </c>
      <c r="H280" s="49">
        <f>VLOOKUP($A280,input!$A:$BH,COLUMN(input!D$2),0)</f>
        <v>67.789514817750359</v>
      </c>
      <c r="I280" s="49">
        <f>VLOOKUP($A280,input!$A:$BH,COLUMN(input!H$2),0)</f>
        <v>135.19928542256307</v>
      </c>
      <c r="J280" s="49">
        <f>VLOOKUP($A280,input!$A:$BH,COLUMN(input!L$2),0)</f>
        <v>39.583398575862233</v>
      </c>
      <c r="K280" s="49">
        <f>I280*'KI Local Authority Dropdown'!$I$6</f>
        <v>125.05933901587085</v>
      </c>
      <c r="L280" s="31">
        <v>0</v>
      </c>
      <c r="M280" s="53">
        <f>VLOOKUP($A280,input!$A:$BH,COLUMN(input!U$2),0)</f>
        <v>61.266320383275506</v>
      </c>
      <c r="N280" s="49">
        <f>VLOOKUP($A280,input!$A:$BH,COLUMN(input!Y$2),0)</f>
        <v>6.5231944344748518</v>
      </c>
      <c r="O280" s="53">
        <f>VLOOKUP($A280,input!$A:$BH,COLUMN(input!AC$2),0)</f>
        <v>0</v>
      </c>
      <c r="P280" s="53">
        <f>VLOOKUP($A280,input!$A:$BH,COLUMN(input!AG$2),0)</f>
        <v>0</v>
      </c>
      <c r="Q280" s="62">
        <f>VLOOKUP($A280,input!$A:$BH,COLUMN(input!AK$2),0)</f>
        <v>0</v>
      </c>
      <c r="R280" s="53">
        <f>VLOOKUP($A280,input!$A:$BH,COLUMN(input!AO$2),0)</f>
        <v>115.61438709653449</v>
      </c>
      <c r="S280" s="49">
        <f>VLOOKUP($A280,input!$A:$BH,COLUMN(input!AS$2),0)</f>
        <v>19.5848983260286</v>
      </c>
      <c r="T280" s="53">
        <f>VLOOKUP($A280,input!$A:$BH,COLUMN(input!AW$2),0)</f>
        <v>0</v>
      </c>
      <c r="U280" s="53">
        <f>VLOOKUP($A280,input!$A:$BH,COLUMN(input!BA$2),0)</f>
        <v>0</v>
      </c>
      <c r="V280" s="62">
        <f>VLOOKUP($A280,input!$A:$BH,COLUMN(input!BE$2),0)</f>
        <v>0</v>
      </c>
      <c r="W280" s="53">
        <f t="shared" si="28"/>
        <v>176.88070747980998</v>
      </c>
      <c r="X280" s="49">
        <f t="shared" si="29"/>
        <v>26.108092760503453</v>
      </c>
      <c r="Y280" s="53">
        <f t="shared" si="30"/>
        <v>0</v>
      </c>
      <c r="Z280" s="53">
        <f t="shared" si="31"/>
        <v>0</v>
      </c>
      <c r="AA280" s="62">
        <f t="shared" si="32"/>
        <v>0</v>
      </c>
    </row>
    <row r="281" spans="1:27" x14ac:dyDescent="0.3">
      <c r="A281" s="27" t="s">
        <v>568</v>
      </c>
      <c r="B281" s="27" t="s">
        <v>1102</v>
      </c>
      <c r="C281" s="27" t="s">
        <v>806</v>
      </c>
      <c r="D281" s="27">
        <v>0</v>
      </c>
      <c r="E281" s="27" t="s">
        <v>567</v>
      </c>
      <c r="F281" s="81">
        <f>IF(D281=0,VLOOKUP(C281,'KI Local Authority Dropdown'!$H$21:$I$31,2,0),IF(C281="GLA",0.37,VLOOKUP(A281,input!$A:$B,COLUMN(input!B$2),0)))</f>
        <v>0.4</v>
      </c>
      <c r="G281" s="53">
        <f t="shared" si="27"/>
        <v>4.3338500228609247</v>
      </c>
      <c r="H281" s="49">
        <f>VLOOKUP($A281,input!$A:$BH,COLUMN(input!D$2),0)</f>
        <v>0.84814268542195481</v>
      </c>
      <c r="I281" s="49">
        <f>VLOOKUP($A281,input!$A:$BH,COLUMN(input!H$2),0)</f>
        <v>3.4857073374389698</v>
      </c>
      <c r="J281" s="49">
        <f>VLOOKUP($A281,input!$A:$BH,COLUMN(input!L$2),0)</f>
        <v>-6.08932179885596</v>
      </c>
      <c r="K281" s="49">
        <f>I281*'KI Local Authority Dropdown'!$I$6</f>
        <v>3.2242792871310471</v>
      </c>
      <c r="L281" s="31">
        <v>0.5</v>
      </c>
      <c r="M281" s="53">
        <f>VLOOKUP($A281,input!$A:$BH,COLUMN(input!U$2),0)</f>
        <v>0</v>
      </c>
      <c r="N281" s="49">
        <f>VLOOKUP($A281,input!$A:$BH,COLUMN(input!Y$2),0)</f>
        <v>0.84814268542195481</v>
      </c>
      <c r="O281" s="53">
        <f>VLOOKUP($A281,input!$A:$BH,COLUMN(input!AC$2),0)</f>
        <v>0</v>
      </c>
      <c r="P281" s="53">
        <f>VLOOKUP($A281,input!$A:$BH,COLUMN(input!AG$2),0)</f>
        <v>0</v>
      </c>
      <c r="Q281" s="62">
        <f>VLOOKUP($A281,input!$A:$BH,COLUMN(input!AK$2),0)</f>
        <v>0</v>
      </c>
      <c r="R281" s="53">
        <f>VLOOKUP($A281,input!$A:$BH,COLUMN(input!AO$2),0)</f>
        <v>0</v>
      </c>
      <c r="S281" s="49">
        <f>VLOOKUP($A281,input!$A:$BH,COLUMN(input!AS$2),0)</f>
        <v>3.4857073374389698</v>
      </c>
      <c r="T281" s="53">
        <f>VLOOKUP($A281,input!$A:$BH,COLUMN(input!AW$2),0)</f>
        <v>0</v>
      </c>
      <c r="U281" s="53">
        <f>VLOOKUP($A281,input!$A:$BH,COLUMN(input!BA$2),0)</f>
        <v>0</v>
      </c>
      <c r="V281" s="62">
        <f>VLOOKUP($A281,input!$A:$BH,COLUMN(input!BE$2),0)</f>
        <v>0</v>
      </c>
      <c r="W281" s="53">
        <f t="shared" si="28"/>
        <v>0</v>
      </c>
      <c r="X281" s="49">
        <f t="shared" si="29"/>
        <v>4.3338500228609247</v>
      </c>
      <c r="Y281" s="53">
        <f t="shared" si="30"/>
        <v>0</v>
      </c>
      <c r="Z281" s="53">
        <f t="shared" si="31"/>
        <v>0</v>
      </c>
      <c r="AA281" s="62">
        <f t="shared" si="32"/>
        <v>0</v>
      </c>
    </row>
    <row r="282" spans="1:27" x14ac:dyDescent="0.3">
      <c r="A282" s="27" t="s">
        <v>570</v>
      </c>
      <c r="B282" s="27" t="s">
        <v>1103</v>
      </c>
      <c r="C282" s="27" t="s">
        <v>1250</v>
      </c>
      <c r="D282" s="27">
        <v>0</v>
      </c>
      <c r="E282" s="27" t="s">
        <v>569</v>
      </c>
      <c r="F282" s="81">
        <f>IF(D282=0,VLOOKUP(C282,'KI Local Authority Dropdown'!$H$21:$I$31,2,0),IF(C282="GLA",0.37,VLOOKUP(A282,input!$A:$B,COLUMN(input!B$2),0)))</f>
        <v>0.49</v>
      </c>
      <c r="G282" s="53">
        <f t="shared" si="27"/>
        <v>68.149285746226568</v>
      </c>
      <c r="H282" s="49">
        <f>VLOOKUP($A282,input!$A:$BH,COLUMN(input!D$2),0)</f>
        <v>20.447510688381602</v>
      </c>
      <c r="I282" s="49">
        <f>VLOOKUP($A282,input!$A:$BH,COLUMN(input!H$2),0)</f>
        <v>47.701775057844962</v>
      </c>
      <c r="J282" s="49">
        <f>VLOOKUP($A282,input!$A:$BH,COLUMN(input!L$2),0)</f>
        <v>9.4814292568332483</v>
      </c>
      <c r="K282" s="49">
        <f>I282*'KI Local Authority Dropdown'!$I$6</f>
        <v>44.124141928506589</v>
      </c>
      <c r="L282" s="31">
        <v>0</v>
      </c>
      <c r="M282" s="53">
        <f>VLOOKUP($A282,input!$A:$BH,COLUMN(input!U$2),0)</f>
        <v>18.660801361463115</v>
      </c>
      <c r="N282" s="49">
        <f>VLOOKUP($A282,input!$A:$BH,COLUMN(input!Y$2),0)</f>
        <v>1.7867093269184866</v>
      </c>
      <c r="O282" s="53">
        <f>VLOOKUP($A282,input!$A:$BH,COLUMN(input!AC$2),0)</f>
        <v>0</v>
      </c>
      <c r="P282" s="53">
        <f>VLOOKUP($A282,input!$A:$BH,COLUMN(input!AG$2),0)</f>
        <v>0</v>
      </c>
      <c r="Q282" s="62">
        <f>VLOOKUP($A282,input!$A:$BH,COLUMN(input!AK$2),0)</f>
        <v>0</v>
      </c>
      <c r="R282" s="53">
        <f>VLOOKUP($A282,input!$A:$BH,COLUMN(input!AO$2),0)</f>
        <v>39.590659091137155</v>
      </c>
      <c r="S282" s="49">
        <f>VLOOKUP($A282,input!$A:$BH,COLUMN(input!AS$2),0)</f>
        <v>8.1111159667078017</v>
      </c>
      <c r="T282" s="53">
        <f>VLOOKUP($A282,input!$A:$BH,COLUMN(input!AW$2),0)</f>
        <v>0</v>
      </c>
      <c r="U282" s="53">
        <f>VLOOKUP($A282,input!$A:$BH,COLUMN(input!BA$2),0)</f>
        <v>0</v>
      </c>
      <c r="V282" s="62">
        <f>VLOOKUP($A282,input!$A:$BH,COLUMN(input!BE$2),0)</f>
        <v>0</v>
      </c>
      <c r="W282" s="53">
        <f t="shared" si="28"/>
        <v>58.25146045260027</v>
      </c>
      <c r="X282" s="49">
        <f t="shared" si="29"/>
        <v>9.8978252936262887</v>
      </c>
      <c r="Y282" s="53">
        <f t="shared" si="30"/>
        <v>0</v>
      </c>
      <c r="Z282" s="53">
        <f t="shared" si="31"/>
        <v>0</v>
      </c>
      <c r="AA282" s="62">
        <f t="shared" si="32"/>
        <v>0</v>
      </c>
    </row>
    <row r="283" spans="1:27" x14ac:dyDescent="0.3">
      <c r="A283" s="27" t="s">
        <v>572</v>
      </c>
      <c r="B283" s="27" t="s">
        <v>1104</v>
      </c>
      <c r="C283" s="27" t="s">
        <v>1248</v>
      </c>
      <c r="D283" s="27">
        <v>0</v>
      </c>
      <c r="E283" s="27" t="s">
        <v>1105</v>
      </c>
      <c r="F283" s="81">
        <f>IF(D283=0,VLOOKUP(C283,'KI Local Authority Dropdown'!$H$21:$I$31,2,0),IF(C283="GLA",0.37,VLOOKUP(A283,input!$A:$B,COLUMN(input!B$2),0)))</f>
        <v>0.01</v>
      </c>
      <c r="G283" s="53">
        <f t="shared" si="27"/>
        <v>5.6896947531937503</v>
      </c>
      <c r="H283" s="49">
        <f>VLOOKUP($A283,input!$A:$BH,COLUMN(input!D$2),0)</f>
        <v>2.0275685951859801</v>
      </c>
      <c r="I283" s="49">
        <f>VLOOKUP($A283,input!$A:$BH,COLUMN(input!H$2),0)</f>
        <v>3.6621261580077706</v>
      </c>
      <c r="J283" s="49">
        <f>VLOOKUP($A283,input!$A:$BH,COLUMN(input!L$2),0)</f>
        <v>2.230053896823466</v>
      </c>
      <c r="K283" s="49">
        <f>I283*'KI Local Authority Dropdown'!$I$6</f>
        <v>3.3874666961571882</v>
      </c>
      <c r="L283" s="31">
        <v>0</v>
      </c>
      <c r="M283" s="53">
        <f>VLOOKUP($A283,input!$A:$BH,COLUMN(input!U$2),0)</f>
        <v>0</v>
      </c>
      <c r="N283" s="49">
        <f>VLOOKUP($A283,input!$A:$BH,COLUMN(input!Y$2),0)</f>
        <v>0</v>
      </c>
      <c r="O283" s="53">
        <f>VLOOKUP($A283,input!$A:$BH,COLUMN(input!AC$2),0)</f>
        <v>2.0275685951859801</v>
      </c>
      <c r="P283" s="53">
        <f>VLOOKUP($A283,input!$A:$BH,COLUMN(input!AG$2),0)</f>
        <v>0</v>
      </c>
      <c r="Q283" s="62">
        <f>VLOOKUP($A283,input!$A:$BH,COLUMN(input!AK$2),0)</f>
        <v>0</v>
      </c>
      <c r="R283" s="53">
        <f>VLOOKUP($A283,input!$A:$BH,COLUMN(input!AO$2),0)</f>
        <v>0</v>
      </c>
      <c r="S283" s="49">
        <f>VLOOKUP($A283,input!$A:$BH,COLUMN(input!AS$2),0)</f>
        <v>0</v>
      </c>
      <c r="T283" s="53">
        <f>VLOOKUP($A283,input!$A:$BH,COLUMN(input!AW$2),0)</f>
        <v>3.6621261580077706</v>
      </c>
      <c r="U283" s="53">
        <f>VLOOKUP($A283,input!$A:$BH,COLUMN(input!BA$2),0)</f>
        <v>0</v>
      </c>
      <c r="V283" s="62">
        <f>VLOOKUP($A283,input!$A:$BH,COLUMN(input!BE$2),0)</f>
        <v>0</v>
      </c>
      <c r="W283" s="53">
        <f t="shared" si="28"/>
        <v>0</v>
      </c>
      <c r="X283" s="49">
        <f t="shared" si="29"/>
        <v>0</v>
      </c>
      <c r="Y283" s="53">
        <f t="shared" si="30"/>
        <v>5.6896947531937503</v>
      </c>
      <c r="Z283" s="53">
        <f t="shared" si="31"/>
        <v>0</v>
      </c>
      <c r="AA283" s="62">
        <f t="shared" si="32"/>
        <v>0</v>
      </c>
    </row>
    <row r="284" spans="1:27" x14ac:dyDescent="0.3">
      <c r="A284" s="27" t="s">
        <v>574</v>
      </c>
      <c r="B284" s="27" t="s">
        <v>1106</v>
      </c>
      <c r="C284" s="27" t="s">
        <v>1250</v>
      </c>
      <c r="D284" s="27">
        <v>0</v>
      </c>
      <c r="E284" s="27" t="s">
        <v>573</v>
      </c>
      <c r="F284" s="81">
        <f>IF(D284=0,VLOOKUP(C284,'KI Local Authority Dropdown'!$H$21:$I$31,2,0),IF(C284="GLA",0.37,VLOOKUP(A284,input!$A:$B,COLUMN(input!B$2),0)))</f>
        <v>0.49</v>
      </c>
      <c r="G284" s="53">
        <f t="shared" si="27"/>
        <v>41.459562987768557</v>
      </c>
      <c r="H284" s="49">
        <f>VLOOKUP($A284,input!$A:$BH,COLUMN(input!D$2),0)</f>
        <v>13.180691460789175</v>
      </c>
      <c r="I284" s="49">
        <f>VLOOKUP($A284,input!$A:$BH,COLUMN(input!H$2),0)</f>
        <v>28.27887152697938</v>
      </c>
      <c r="J284" s="49">
        <f>VLOOKUP($A284,input!$A:$BH,COLUMN(input!L$2),0)</f>
        <v>-18.779028073708982</v>
      </c>
      <c r="K284" s="49">
        <f>I284*'KI Local Authority Dropdown'!$I$6</f>
        <v>26.157956162455928</v>
      </c>
      <c r="L284" s="31">
        <v>0.39906218154793682</v>
      </c>
      <c r="M284" s="53">
        <f>VLOOKUP($A284,input!$A:$BH,COLUMN(input!U$2),0)</f>
        <v>11.45724240410614</v>
      </c>
      <c r="N284" s="49">
        <f>VLOOKUP($A284,input!$A:$BH,COLUMN(input!Y$2),0)</f>
        <v>1.7234490566830356</v>
      </c>
      <c r="O284" s="53">
        <f>VLOOKUP($A284,input!$A:$BH,COLUMN(input!AC$2),0)</f>
        <v>0</v>
      </c>
      <c r="P284" s="53">
        <f>VLOOKUP($A284,input!$A:$BH,COLUMN(input!AG$2),0)</f>
        <v>0</v>
      </c>
      <c r="Q284" s="62">
        <f>VLOOKUP($A284,input!$A:$BH,COLUMN(input!AK$2),0)</f>
        <v>0</v>
      </c>
      <c r="R284" s="53">
        <f>VLOOKUP($A284,input!$A:$BH,COLUMN(input!AO$2),0)</f>
        <v>22.319782661682019</v>
      </c>
      <c r="S284" s="49">
        <f>VLOOKUP($A284,input!$A:$BH,COLUMN(input!AS$2),0)</f>
        <v>5.9590888652973577</v>
      </c>
      <c r="T284" s="53">
        <f>VLOOKUP($A284,input!$A:$BH,COLUMN(input!AW$2),0)</f>
        <v>0</v>
      </c>
      <c r="U284" s="53">
        <f>VLOOKUP($A284,input!$A:$BH,COLUMN(input!BA$2),0)</f>
        <v>0</v>
      </c>
      <c r="V284" s="62">
        <f>VLOOKUP($A284,input!$A:$BH,COLUMN(input!BE$2),0)</f>
        <v>0</v>
      </c>
      <c r="W284" s="53">
        <f t="shared" si="28"/>
        <v>33.777025065788159</v>
      </c>
      <c r="X284" s="49">
        <f t="shared" si="29"/>
        <v>7.6825379219803933</v>
      </c>
      <c r="Y284" s="53">
        <f t="shared" si="30"/>
        <v>0</v>
      </c>
      <c r="Z284" s="53">
        <f t="shared" si="31"/>
        <v>0</v>
      </c>
      <c r="AA284" s="62">
        <f t="shared" si="32"/>
        <v>0</v>
      </c>
    </row>
    <row r="285" spans="1:27" x14ac:dyDescent="0.3">
      <c r="A285" s="27" t="s">
        <v>576</v>
      </c>
      <c r="B285" s="27" t="s">
        <v>1107</v>
      </c>
      <c r="C285" s="27" t="s">
        <v>820</v>
      </c>
      <c r="D285" s="27" t="s">
        <v>1233</v>
      </c>
      <c r="E285" s="27" t="s">
        <v>575</v>
      </c>
      <c r="F285" s="81">
        <f>IF(D285=0,VLOOKUP(C285,'KI Local Authority Dropdown'!$H$21:$I$31,2,0),IF(C285="GLA",0.37,VLOOKUP(A285,input!$A:$B,COLUMN(input!B$2),0)))</f>
        <v>0.99</v>
      </c>
      <c r="G285" s="53">
        <f t="shared" si="27"/>
        <v>40.08717120681046</v>
      </c>
      <c r="H285" s="49">
        <f>VLOOKUP($A285,input!$A:$BH,COLUMN(input!D$2),0)</f>
        <v>0</v>
      </c>
      <c r="I285" s="49">
        <f>VLOOKUP($A285,input!$A:$BH,COLUMN(input!H$2),0)</f>
        <v>40.08717120681046</v>
      </c>
      <c r="J285" s="49">
        <f>VLOOKUP($A285,input!$A:$BH,COLUMN(input!L$2),0)</f>
        <v>-55.670753894092066</v>
      </c>
      <c r="K285" s="49">
        <f>I285*'KI Local Authority Dropdown'!$I$6</f>
        <v>37.080633366299679</v>
      </c>
      <c r="L285" s="31">
        <v>0.5</v>
      </c>
      <c r="M285" s="53">
        <f>VLOOKUP($A285,input!$A:$BH,COLUMN(input!U$2),0)</f>
        <v>0</v>
      </c>
      <c r="N285" s="49">
        <f>VLOOKUP($A285,input!$A:$BH,COLUMN(input!Y$2),0)</f>
        <v>0</v>
      </c>
      <c r="O285" s="53">
        <f>VLOOKUP($A285,input!$A:$BH,COLUMN(input!AC$2),0)</f>
        <v>0</v>
      </c>
      <c r="P285" s="53">
        <f>VLOOKUP($A285,input!$A:$BH,COLUMN(input!AG$2),0)</f>
        <v>0</v>
      </c>
      <c r="Q285" s="62">
        <f>VLOOKUP($A285,input!$A:$BH,COLUMN(input!AK$2),0)</f>
        <v>0</v>
      </c>
      <c r="R285" s="53">
        <f>VLOOKUP($A285,input!$A:$BH,COLUMN(input!AO$2),0)</f>
        <v>35.16382584699479</v>
      </c>
      <c r="S285" s="49">
        <f>VLOOKUP($A285,input!$A:$BH,COLUMN(input!AS$2),0)</f>
        <v>4.9233453598156736</v>
      </c>
      <c r="T285" s="53">
        <f>VLOOKUP($A285,input!$A:$BH,COLUMN(input!AW$2),0)</f>
        <v>0</v>
      </c>
      <c r="U285" s="53">
        <f>VLOOKUP($A285,input!$A:$BH,COLUMN(input!BA$2),0)</f>
        <v>0</v>
      </c>
      <c r="V285" s="62">
        <f>VLOOKUP($A285,input!$A:$BH,COLUMN(input!BE$2),0)</f>
        <v>0</v>
      </c>
      <c r="W285" s="53">
        <f t="shared" si="28"/>
        <v>35.16382584699479</v>
      </c>
      <c r="X285" s="49">
        <f t="shared" si="29"/>
        <v>4.9233453598156736</v>
      </c>
      <c r="Y285" s="53">
        <f t="shared" si="30"/>
        <v>0</v>
      </c>
      <c r="Z285" s="53">
        <f t="shared" si="31"/>
        <v>0</v>
      </c>
      <c r="AA285" s="62">
        <f t="shared" si="32"/>
        <v>0</v>
      </c>
    </row>
    <row r="286" spans="1:27" x14ac:dyDescent="0.3">
      <c r="A286" s="27" t="s">
        <v>578</v>
      </c>
      <c r="B286" s="27" t="s">
        <v>1108</v>
      </c>
      <c r="C286" s="27" t="s">
        <v>1251</v>
      </c>
      <c r="D286" s="27">
        <v>0</v>
      </c>
      <c r="E286" s="27" t="s">
        <v>577</v>
      </c>
      <c r="F286" s="81">
        <f>IF(D286=0,VLOOKUP(C286,'KI Local Authority Dropdown'!$H$21:$I$31,2,0),IF(C286="GLA",0.37,VLOOKUP(A286,input!$A:$B,COLUMN(input!B$2),0)))</f>
        <v>0.09</v>
      </c>
      <c r="G286" s="53">
        <f t="shared" si="27"/>
        <v>90.10913866660853</v>
      </c>
      <c r="H286" s="49">
        <f>VLOOKUP($A286,input!$A:$BH,COLUMN(input!D$2),0)</f>
        <v>26.323830133124471</v>
      </c>
      <c r="I286" s="49">
        <f>VLOOKUP($A286,input!$A:$BH,COLUMN(input!H$2),0)</f>
        <v>63.785308533484056</v>
      </c>
      <c r="J286" s="49">
        <f>VLOOKUP($A286,input!$A:$BH,COLUMN(input!L$2),0)</f>
        <v>49.260290436211704</v>
      </c>
      <c r="K286" s="49">
        <f>I286*'KI Local Authority Dropdown'!$I$6</f>
        <v>59.001410393472753</v>
      </c>
      <c r="L286" s="31">
        <v>0</v>
      </c>
      <c r="M286" s="53">
        <f>VLOOKUP($A286,input!$A:$BH,COLUMN(input!U$2),0)</f>
        <v>26.323830133124471</v>
      </c>
      <c r="N286" s="49">
        <f>VLOOKUP($A286,input!$A:$BH,COLUMN(input!Y$2),0)</f>
        <v>0</v>
      </c>
      <c r="O286" s="53">
        <f>VLOOKUP($A286,input!$A:$BH,COLUMN(input!AC$2),0)</f>
        <v>0</v>
      </c>
      <c r="P286" s="53">
        <f>VLOOKUP($A286,input!$A:$BH,COLUMN(input!AG$2),0)</f>
        <v>0</v>
      </c>
      <c r="Q286" s="62">
        <f>VLOOKUP($A286,input!$A:$BH,COLUMN(input!AK$2),0)</f>
        <v>0</v>
      </c>
      <c r="R286" s="53">
        <f>VLOOKUP($A286,input!$A:$BH,COLUMN(input!AO$2),0)</f>
        <v>63.785308533484056</v>
      </c>
      <c r="S286" s="49">
        <f>VLOOKUP($A286,input!$A:$BH,COLUMN(input!AS$2),0)</f>
        <v>0</v>
      </c>
      <c r="T286" s="53">
        <f>VLOOKUP($A286,input!$A:$BH,COLUMN(input!AW$2),0)</f>
        <v>0</v>
      </c>
      <c r="U286" s="53">
        <f>VLOOKUP($A286,input!$A:$BH,COLUMN(input!BA$2),0)</f>
        <v>0</v>
      </c>
      <c r="V286" s="62">
        <f>VLOOKUP($A286,input!$A:$BH,COLUMN(input!BE$2),0)</f>
        <v>0</v>
      </c>
      <c r="W286" s="53">
        <f t="shared" si="28"/>
        <v>90.10913866660853</v>
      </c>
      <c r="X286" s="49">
        <f t="shared" si="29"/>
        <v>0</v>
      </c>
      <c r="Y286" s="53">
        <f t="shared" si="30"/>
        <v>0</v>
      </c>
      <c r="Z286" s="53">
        <f t="shared" si="31"/>
        <v>0</v>
      </c>
      <c r="AA286" s="62">
        <f t="shared" si="32"/>
        <v>0</v>
      </c>
    </row>
    <row r="287" spans="1:27" x14ac:dyDescent="0.3">
      <c r="A287" s="27" t="s">
        <v>580</v>
      </c>
      <c r="B287" s="27" t="s">
        <v>1109</v>
      </c>
      <c r="C287" s="27" t="s">
        <v>806</v>
      </c>
      <c r="D287" s="27">
        <v>0</v>
      </c>
      <c r="E287" s="27" t="s">
        <v>579</v>
      </c>
      <c r="F287" s="81">
        <f>IF(D287=0,VLOOKUP(C287,'KI Local Authority Dropdown'!$H$21:$I$31,2,0),IF(C287="GLA",0.37,VLOOKUP(A287,input!$A:$B,COLUMN(input!B$2),0)))</f>
        <v>0.4</v>
      </c>
      <c r="G287" s="53">
        <f t="shared" si="27"/>
        <v>1.0898743773375521</v>
      </c>
      <c r="H287" s="49">
        <f>VLOOKUP($A287,input!$A:$BH,COLUMN(input!D$2),0)</f>
        <v>5.7310629430627452E-2</v>
      </c>
      <c r="I287" s="49">
        <f>VLOOKUP($A287,input!$A:$BH,COLUMN(input!H$2),0)</f>
        <v>1.0325637479069247</v>
      </c>
      <c r="J287" s="49">
        <f>VLOOKUP($A287,input!$A:$BH,COLUMN(input!L$2),0)</f>
        <v>-10.679575654099322</v>
      </c>
      <c r="K287" s="49">
        <f>I287*'KI Local Authority Dropdown'!$I$6</f>
        <v>0.95512146681390542</v>
      </c>
      <c r="L287" s="31">
        <v>0.5</v>
      </c>
      <c r="M287" s="53">
        <f>VLOOKUP($A287,input!$A:$BH,COLUMN(input!U$2),0)</f>
        <v>0</v>
      </c>
      <c r="N287" s="49">
        <f>VLOOKUP($A287,input!$A:$BH,COLUMN(input!Y$2),0)</f>
        <v>5.7310629430627452E-2</v>
      </c>
      <c r="O287" s="53">
        <f>VLOOKUP($A287,input!$A:$BH,COLUMN(input!AC$2),0)</f>
        <v>0</v>
      </c>
      <c r="P287" s="53">
        <f>VLOOKUP($A287,input!$A:$BH,COLUMN(input!AG$2),0)</f>
        <v>0</v>
      </c>
      <c r="Q287" s="62">
        <f>VLOOKUP($A287,input!$A:$BH,COLUMN(input!AK$2),0)</f>
        <v>0</v>
      </c>
      <c r="R287" s="53">
        <f>VLOOKUP($A287,input!$A:$BH,COLUMN(input!AO$2),0)</f>
        <v>0</v>
      </c>
      <c r="S287" s="49">
        <f>VLOOKUP($A287,input!$A:$BH,COLUMN(input!AS$2),0)</f>
        <v>1.0325637479069247</v>
      </c>
      <c r="T287" s="53">
        <f>VLOOKUP($A287,input!$A:$BH,COLUMN(input!AW$2),0)</f>
        <v>0</v>
      </c>
      <c r="U287" s="53">
        <f>VLOOKUP($A287,input!$A:$BH,COLUMN(input!BA$2),0)</f>
        <v>0</v>
      </c>
      <c r="V287" s="62">
        <f>VLOOKUP($A287,input!$A:$BH,COLUMN(input!BE$2),0)</f>
        <v>0</v>
      </c>
      <c r="W287" s="53">
        <f t="shared" si="28"/>
        <v>0</v>
      </c>
      <c r="X287" s="49">
        <f t="shared" si="29"/>
        <v>1.0898743773375521</v>
      </c>
      <c r="Y287" s="53">
        <f t="shared" si="30"/>
        <v>0</v>
      </c>
      <c r="Z287" s="53">
        <f t="shared" si="31"/>
        <v>0</v>
      </c>
      <c r="AA287" s="62">
        <f t="shared" si="32"/>
        <v>0</v>
      </c>
    </row>
    <row r="288" spans="1:27" x14ac:dyDescent="0.3">
      <c r="A288" s="27" t="s">
        <v>582</v>
      </c>
      <c r="B288" s="27" t="s">
        <v>1110</v>
      </c>
      <c r="C288" s="27" t="s">
        <v>806</v>
      </c>
      <c r="D288" s="27">
        <v>0</v>
      </c>
      <c r="E288" s="27" t="s">
        <v>581</v>
      </c>
      <c r="F288" s="81">
        <f>IF(D288=0,VLOOKUP(C288,'KI Local Authority Dropdown'!$H$21:$I$31,2,0),IF(C288="GLA",0.37,VLOOKUP(A288,input!$A:$B,COLUMN(input!B$2),0)))</f>
        <v>0.4</v>
      </c>
      <c r="G288" s="53">
        <f t="shared" si="27"/>
        <v>2.701840854697422</v>
      </c>
      <c r="H288" s="49">
        <f>VLOOKUP($A288,input!$A:$BH,COLUMN(input!D$2),0)</f>
        <v>0.22974470000902564</v>
      </c>
      <c r="I288" s="49">
        <f>VLOOKUP($A288,input!$A:$BH,COLUMN(input!H$2),0)</f>
        <v>2.4720961546883964</v>
      </c>
      <c r="J288" s="49">
        <f>VLOOKUP($A288,input!$A:$BH,COLUMN(input!L$2),0)</f>
        <v>-24.740003855452407</v>
      </c>
      <c r="K288" s="49">
        <f>I288*'KI Local Authority Dropdown'!$I$6</f>
        <v>2.2866889430867667</v>
      </c>
      <c r="L288" s="31">
        <v>0.5</v>
      </c>
      <c r="M288" s="53">
        <f>VLOOKUP($A288,input!$A:$BH,COLUMN(input!U$2),0)</f>
        <v>0</v>
      </c>
      <c r="N288" s="49">
        <f>VLOOKUP($A288,input!$A:$BH,COLUMN(input!Y$2),0)</f>
        <v>0.22974470000902564</v>
      </c>
      <c r="O288" s="53">
        <f>VLOOKUP($A288,input!$A:$BH,COLUMN(input!AC$2),0)</f>
        <v>0</v>
      </c>
      <c r="P288" s="53">
        <f>VLOOKUP($A288,input!$A:$BH,COLUMN(input!AG$2),0)</f>
        <v>0</v>
      </c>
      <c r="Q288" s="62">
        <f>VLOOKUP($A288,input!$A:$BH,COLUMN(input!AK$2),0)</f>
        <v>0</v>
      </c>
      <c r="R288" s="53">
        <f>VLOOKUP($A288,input!$A:$BH,COLUMN(input!AO$2),0)</f>
        <v>0</v>
      </c>
      <c r="S288" s="49">
        <f>VLOOKUP($A288,input!$A:$BH,COLUMN(input!AS$2),0)</f>
        <v>2.4720961546883964</v>
      </c>
      <c r="T288" s="53">
        <f>VLOOKUP($A288,input!$A:$BH,COLUMN(input!AW$2),0)</f>
        <v>0</v>
      </c>
      <c r="U288" s="53">
        <f>VLOOKUP($A288,input!$A:$BH,COLUMN(input!BA$2),0)</f>
        <v>0</v>
      </c>
      <c r="V288" s="62">
        <f>VLOOKUP($A288,input!$A:$BH,COLUMN(input!BE$2),0)</f>
        <v>0</v>
      </c>
      <c r="W288" s="53">
        <f t="shared" si="28"/>
        <v>0</v>
      </c>
      <c r="X288" s="49">
        <f t="shared" si="29"/>
        <v>2.701840854697422</v>
      </c>
      <c r="Y288" s="53">
        <f t="shared" si="30"/>
        <v>0</v>
      </c>
      <c r="Z288" s="53">
        <f t="shared" si="31"/>
        <v>0</v>
      </c>
      <c r="AA288" s="62">
        <f t="shared" si="32"/>
        <v>0</v>
      </c>
    </row>
    <row r="289" spans="1:27" x14ac:dyDescent="0.3">
      <c r="A289" s="27" t="s">
        <v>584</v>
      </c>
      <c r="B289" s="27" t="s">
        <v>1111</v>
      </c>
      <c r="C289" s="27" t="s">
        <v>806</v>
      </c>
      <c r="D289" s="27">
        <v>0</v>
      </c>
      <c r="E289" s="27" t="s">
        <v>583</v>
      </c>
      <c r="F289" s="81">
        <f>IF(D289=0,VLOOKUP(C289,'KI Local Authority Dropdown'!$H$21:$I$31,2,0),IF(C289="GLA",0.37,VLOOKUP(A289,input!$A:$B,COLUMN(input!B$2),0)))</f>
        <v>0.4</v>
      </c>
      <c r="G289" s="53">
        <f t="shared" si="27"/>
        <v>3.0251376834356183</v>
      </c>
      <c r="H289" s="49">
        <f>VLOOKUP($A289,input!$A:$BH,COLUMN(input!D$2),0)</f>
        <v>0.66823892944063989</v>
      </c>
      <c r="I289" s="49">
        <f>VLOOKUP($A289,input!$A:$BH,COLUMN(input!H$2),0)</f>
        <v>2.3568987539949786</v>
      </c>
      <c r="J289" s="49">
        <f>VLOOKUP($A289,input!$A:$BH,COLUMN(input!L$2),0)</f>
        <v>-6.1936771483259765</v>
      </c>
      <c r="K289" s="49">
        <f>I289*'KI Local Authority Dropdown'!$I$6</f>
        <v>2.1801313474453554</v>
      </c>
      <c r="L289" s="31">
        <v>0.5</v>
      </c>
      <c r="M289" s="53">
        <f>VLOOKUP($A289,input!$A:$BH,COLUMN(input!U$2),0)</f>
        <v>0</v>
      </c>
      <c r="N289" s="49">
        <f>VLOOKUP($A289,input!$A:$BH,COLUMN(input!Y$2),0)</f>
        <v>0.66823892944063989</v>
      </c>
      <c r="O289" s="53">
        <f>VLOOKUP($A289,input!$A:$BH,COLUMN(input!AC$2),0)</f>
        <v>0</v>
      </c>
      <c r="P289" s="53">
        <f>VLOOKUP($A289,input!$A:$BH,COLUMN(input!AG$2),0)</f>
        <v>0</v>
      </c>
      <c r="Q289" s="62">
        <f>VLOOKUP($A289,input!$A:$BH,COLUMN(input!AK$2),0)</f>
        <v>0</v>
      </c>
      <c r="R289" s="53">
        <f>VLOOKUP($A289,input!$A:$BH,COLUMN(input!AO$2),0)</f>
        <v>0</v>
      </c>
      <c r="S289" s="49">
        <f>VLOOKUP($A289,input!$A:$BH,COLUMN(input!AS$2),0)</f>
        <v>2.3568987539949786</v>
      </c>
      <c r="T289" s="53">
        <f>VLOOKUP($A289,input!$A:$BH,COLUMN(input!AW$2),0)</f>
        <v>0</v>
      </c>
      <c r="U289" s="53">
        <f>VLOOKUP($A289,input!$A:$BH,COLUMN(input!BA$2),0)</f>
        <v>0</v>
      </c>
      <c r="V289" s="62">
        <f>VLOOKUP($A289,input!$A:$BH,COLUMN(input!BE$2),0)</f>
        <v>0</v>
      </c>
      <c r="W289" s="53">
        <f t="shared" si="28"/>
        <v>0</v>
      </c>
      <c r="X289" s="49">
        <f t="shared" si="29"/>
        <v>3.0251376834356183</v>
      </c>
      <c r="Y289" s="53">
        <f t="shared" si="30"/>
        <v>0</v>
      </c>
      <c r="Z289" s="53">
        <f t="shared" si="31"/>
        <v>0</v>
      </c>
      <c r="AA289" s="62">
        <f t="shared" si="32"/>
        <v>0</v>
      </c>
    </row>
    <row r="290" spans="1:27" x14ac:dyDescent="0.3">
      <c r="A290" s="27" t="s">
        <v>586</v>
      </c>
      <c r="B290" s="27" t="s">
        <v>1112</v>
      </c>
      <c r="C290" s="27" t="s">
        <v>1250</v>
      </c>
      <c r="D290" s="27" t="s">
        <v>1232</v>
      </c>
      <c r="E290" s="27" t="s">
        <v>585</v>
      </c>
      <c r="F290" s="81">
        <f>IF(D290=0,VLOOKUP(C290,'KI Local Authority Dropdown'!$H$21:$I$31,2,0),IF(C290="GLA",0.37,VLOOKUP(A290,input!$A:$B,COLUMN(input!B$2),0)))</f>
        <v>0.94</v>
      </c>
      <c r="G290" s="53">
        <f t="shared" si="27"/>
        <v>51.030291094172533</v>
      </c>
      <c r="H290" s="49">
        <f>VLOOKUP($A290,input!$A:$BH,COLUMN(input!D$2),0)</f>
        <v>0</v>
      </c>
      <c r="I290" s="49">
        <f>VLOOKUP($A290,input!$A:$BH,COLUMN(input!H$2),0)</f>
        <v>51.030291094172533</v>
      </c>
      <c r="J290" s="49">
        <f>VLOOKUP($A290,input!$A:$BH,COLUMN(input!L$2),0)</f>
        <v>-64.537153892190005</v>
      </c>
      <c r="K290" s="49">
        <f>I290*'KI Local Authority Dropdown'!$I$6</f>
        <v>47.203019262109592</v>
      </c>
      <c r="L290" s="31">
        <v>0.5</v>
      </c>
      <c r="M290" s="53">
        <f>VLOOKUP($A290,input!$A:$BH,COLUMN(input!U$2),0)</f>
        <v>0</v>
      </c>
      <c r="N290" s="49">
        <f>VLOOKUP($A290,input!$A:$BH,COLUMN(input!Y$2),0)</f>
        <v>0</v>
      </c>
      <c r="O290" s="53">
        <f>VLOOKUP($A290,input!$A:$BH,COLUMN(input!AC$2),0)</f>
        <v>0</v>
      </c>
      <c r="P290" s="53">
        <f>VLOOKUP($A290,input!$A:$BH,COLUMN(input!AG$2),0)</f>
        <v>0</v>
      </c>
      <c r="Q290" s="62">
        <f>VLOOKUP($A290,input!$A:$BH,COLUMN(input!AK$2),0)</f>
        <v>0</v>
      </c>
      <c r="R290" s="53">
        <f>VLOOKUP($A290,input!$A:$BH,COLUMN(input!AO$2),0)</f>
        <v>44.60674670643423</v>
      </c>
      <c r="S290" s="49">
        <f>VLOOKUP($A290,input!$A:$BH,COLUMN(input!AS$2),0)</f>
        <v>6.4235443877383034</v>
      </c>
      <c r="T290" s="53">
        <f>VLOOKUP($A290,input!$A:$BH,COLUMN(input!AW$2),0)</f>
        <v>0</v>
      </c>
      <c r="U290" s="53">
        <f>VLOOKUP($A290,input!$A:$BH,COLUMN(input!BA$2),0)</f>
        <v>0</v>
      </c>
      <c r="V290" s="62">
        <f>VLOOKUP($A290,input!$A:$BH,COLUMN(input!BE$2),0)</f>
        <v>0</v>
      </c>
      <c r="W290" s="53">
        <f t="shared" si="28"/>
        <v>44.60674670643423</v>
      </c>
      <c r="X290" s="49">
        <f t="shared" si="29"/>
        <v>6.4235443877383034</v>
      </c>
      <c r="Y290" s="53">
        <f t="shared" si="30"/>
        <v>0</v>
      </c>
      <c r="Z290" s="53">
        <f t="shared" si="31"/>
        <v>0</v>
      </c>
      <c r="AA290" s="62">
        <f t="shared" si="32"/>
        <v>0</v>
      </c>
    </row>
    <row r="291" spans="1:27" x14ac:dyDescent="0.3">
      <c r="A291" s="27" t="s">
        <v>588</v>
      </c>
      <c r="B291" s="27" t="s">
        <v>1113</v>
      </c>
      <c r="C291" s="27" t="s">
        <v>806</v>
      </c>
      <c r="D291" s="27">
        <v>0</v>
      </c>
      <c r="E291" s="27" t="s">
        <v>587</v>
      </c>
      <c r="F291" s="81">
        <f>IF(D291=0,VLOOKUP(C291,'KI Local Authority Dropdown'!$H$21:$I$31,2,0),IF(C291="GLA",0.37,VLOOKUP(A291,input!$A:$B,COLUMN(input!B$2),0)))</f>
        <v>0.4</v>
      </c>
      <c r="G291" s="53">
        <f t="shared" si="27"/>
        <v>2.0462227027020945</v>
      </c>
      <c r="H291" s="49">
        <f>VLOOKUP($A291,input!$A:$BH,COLUMN(input!D$2),0)</f>
        <v>0.24539335661071351</v>
      </c>
      <c r="I291" s="49">
        <f>VLOOKUP($A291,input!$A:$BH,COLUMN(input!H$2),0)</f>
        <v>1.8008293460913811</v>
      </c>
      <c r="J291" s="49">
        <f>VLOOKUP($A291,input!$A:$BH,COLUMN(input!L$2),0)</f>
        <v>-11.362916741133217</v>
      </c>
      <c r="K291" s="49">
        <f>I291*'KI Local Authority Dropdown'!$I$6</f>
        <v>1.6657671451345277</v>
      </c>
      <c r="L291" s="31">
        <v>0.5</v>
      </c>
      <c r="M291" s="53">
        <f>VLOOKUP($A291,input!$A:$BH,COLUMN(input!U$2),0)</f>
        <v>0</v>
      </c>
      <c r="N291" s="49">
        <f>VLOOKUP($A291,input!$A:$BH,COLUMN(input!Y$2),0)</f>
        <v>0.24539335661071351</v>
      </c>
      <c r="O291" s="53">
        <f>VLOOKUP($A291,input!$A:$BH,COLUMN(input!AC$2),0)</f>
        <v>0</v>
      </c>
      <c r="P291" s="53">
        <f>VLOOKUP($A291,input!$A:$BH,COLUMN(input!AG$2),0)</f>
        <v>0</v>
      </c>
      <c r="Q291" s="62">
        <f>VLOOKUP($A291,input!$A:$BH,COLUMN(input!AK$2),0)</f>
        <v>0</v>
      </c>
      <c r="R291" s="53">
        <f>VLOOKUP($A291,input!$A:$BH,COLUMN(input!AO$2),0)</f>
        <v>0</v>
      </c>
      <c r="S291" s="49">
        <f>VLOOKUP($A291,input!$A:$BH,COLUMN(input!AS$2),0)</f>
        <v>1.8008293460913811</v>
      </c>
      <c r="T291" s="53">
        <f>VLOOKUP($A291,input!$A:$BH,COLUMN(input!AW$2),0)</f>
        <v>0</v>
      </c>
      <c r="U291" s="53">
        <f>VLOOKUP($A291,input!$A:$BH,COLUMN(input!BA$2),0)</f>
        <v>0</v>
      </c>
      <c r="V291" s="62">
        <f>VLOOKUP($A291,input!$A:$BH,COLUMN(input!BE$2),0)</f>
        <v>0</v>
      </c>
      <c r="W291" s="53">
        <f t="shared" si="28"/>
        <v>0</v>
      </c>
      <c r="X291" s="49">
        <f t="shared" si="29"/>
        <v>2.0462227027020945</v>
      </c>
      <c r="Y291" s="53">
        <f t="shared" si="30"/>
        <v>0</v>
      </c>
      <c r="Z291" s="53">
        <f t="shared" si="31"/>
        <v>0</v>
      </c>
      <c r="AA291" s="62">
        <f t="shared" si="32"/>
        <v>0</v>
      </c>
    </row>
    <row r="292" spans="1:27" x14ac:dyDescent="0.3">
      <c r="A292" s="27" t="s">
        <v>590</v>
      </c>
      <c r="B292" s="27" t="s">
        <v>1114</v>
      </c>
      <c r="C292" s="27" t="s">
        <v>806</v>
      </c>
      <c r="D292" s="27">
        <v>0</v>
      </c>
      <c r="E292" s="27" t="s">
        <v>589</v>
      </c>
      <c r="F292" s="81">
        <f>IF(D292=0,VLOOKUP(C292,'KI Local Authority Dropdown'!$H$21:$I$31,2,0),IF(C292="GLA",0.37,VLOOKUP(A292,input!$A:$B,COLUMN(input!B$2),0)))</f>
        <v>0.4</v>
      </c>
      <c r="G292" s="53">
        <f t="shared" si="27"/>
        <v>4.1961079450513896</v>
      </c>
      <c r="H292" s="49">
        <f>VLOOKUP($A292,input!$A:$BH,COLUMN(input!D$2),0)</f>
        <v>1.0716312622596249</v>
      </c>
      <c r="I292" s="49">
        <f>VLOOKUP($A292,input!$A:$BH,COLUMN(input!H$2),0)</f>
        <v>3.1244766827917649</v>
      </c>
      <c r="J292" s="49">
        <f>VLOOKUP($A292,input!$A:$BH,COLUMN(input!L$2),0)</f>
        <v>-5.172642225094144</v>
      </c>
      <c r="K292" s="49">
        <f>I292*'KI Local Authority Dropdown'!$I$6</f>
        <v>2.8901409315823825</v>
      </c>
      <c r="L292" s="31">
        <v>0.5</v>
      </c>
      <c r="M292" s="53">
        <f>VLOOKUP($A292,input!$A:$BH,COLUMN(input!U$2),0)</f>
        <v>0</v>
      </c>
      <c r="N292" s="49">
        <f>VLOOKUP($A292,input!$A:$BH,COLUMN(input!Y$2),0)</f>
        <v>1.0716312622596249</v>
      </c>
      <c r="O292" s="53">
        <f>VLOOKUP($A292,input!$A:$BH,COLUMN(input!AC$2),0)</f>
        <v>0</v>
      </c>
      <c r="P292" s="53">
        <f>VLOOKUP($A292,input!$A:$BH,COLUMN(input!AG$2),0)</f>
        <v>0</v>
      </c>
      <c r="Q292" s="62">
        <f>VLOOKUP($A292,input!$A:$BH,COLUMN(input!AK$2),0)</f>
        <v>0</v>
      </c>
      <c r="R292" s="53">
        <f>VLOOKUP($A292,input!$A:$BH,COLUMN(input!AO$2),0)</f>
        <v>0</v>
      </c>
      <c r="S292" s="49">
        <f>VLOOKUP($A292,input!$A:$BH,COLUMN(input!AS$2),0)</f>
        <v>3.1244766827917649</v>
      </c>
      <c r="T292" s="53">
        <f>VLOOKUP($A292,input!$A:$BH,COLUMN(input!AW$2),0)</f>
        <v>0</v>
      </c>
      <c r="U292" s="53">
        <f>VLOOKUP($A292,input!$A:$BH,COLUMN(input!BA$2),0)</f>
        <v>0</v>
      </c>
      <c r="V292" s="62">
        <f>VLOOKUP($A292,input!$A:$BH,COLUMN(input!BE$2),0)</f>
        <v>0</v>
      </c>
      <c r="W292" s="53">
        <f t="shared" si="28"/>
        <v>0</v>
      </c>
      <c r="X292" s="49">
        <f t="shared" si="29"/>
        <v>4.1961079450513896</v>
      </c>
      <c r="Y292" s="53">
        <f t="shared" si="30"/>
        <v>0</v>
      </c>
      <c r="Z292" s="53">
        <f t="shared" si="31"/>
        <v>0</v>
      </c>
      <c r="AA292" s="62">
        <f t="shared" si="32"/>
        <v>0</v>
      </c>
    </row>
    <row r="293" spans="1:27" x14ac:dyDescent="0.3">
      <c r="A293" s="27" t="s">
        <v>592</v>
      </c>
      <c r="B293" s="27" t="s">
        <v>1115</v>
      </c>
      <c r="C293" s="27" t="s">
        <v>806</v>
      </c>
      <c r="D293" s="27">
        <v>0</v>
      </c>
      <c r="E293" s="27" t="s">
        <v>591</v>
      </c>
      <c r="F293" s="81">
        <f>IF(D293=0,VLOOKUP(C293,'KI Local Authority Dropdown'!$H$21:$I$31,2,0),IF(C293="GLA",0.37,VLOOKUP(A293,input!$A:$B,COLUMN(input!B$2),0)))</f>
        <v>0.4</v>
      </c>
      <c r="G293" s="53">
        <f t="shared" si="27"/>
        <v>4.3831928507078501</v>
      </c>
      <c r="H293" s="49">
        <f>VLOOKUP($A293,input!$A:$BH,COLUMN(input!D$2),0)</f>
        <v>0.95659141761346533</v>
      </c>
      <c r="I293" s="49">
        <f>VLOOKUP($A293,input!$A:$BH,COLUMN(input!H$2),0)</f>
        <v>3.4266014330943846</v>
      </c>
      <c r="J293" s="49">
        <f>VLOOKUP($A293,input!$A:$BH,COLUMN(input!L$2),0)</f>
        <v>-12.432120688236925</v>
      </c>
      <c r="K293" s="49">
        <f>I293*'KI Local Authority Dropdown'!$I$6</f>
        <v>3.1696063256123059</v>
      </c>
      <c r="L293" s="31">
        <v>0.5</v>
      </c>
      <c r="M293" s="53">
        <f>VLOOKUP($A293,input!$A:$BH,COLUMN(input!U$2),0)</f>
        <v>0</v>
      </c>
      <c r="N293" s="49">
        <f>VLOOKUP($A293,input!$A:$BH,COLUMN(input!Y$2),0)</f>
        <v>0.95659141761346533</v>
      </c>
      <c r="O293" s="53">
        <f>VLOOKUP($A293,input!$A:$BH,COLUMN(input!AC$2),0)</f>
        <v>0</v>
      </c>
      <c r="P293" s="53">
        <f>VLOOKUP($A293,input!$A:$BH,COLUMN(input!AG$2),0)</f>
        <v>0</v>
      </c>
      <c r="Q293" s="62">
        <f>VLOOKUP($A293,input!$A:$BH,COLUMN(input!AK$2),0)</f>
        <v>0</v>
      </c>
      <c r="R293" s="53">
        <f>VLOOKUP($A293,input!$A:$BH,COLUMN(input!AO$2),0)</f>
        <v>0</v>
      </c>
      <c r="S293" s="49">
        <f>VLOOKUP($A293,input!$A:$BH,COLUMN(input!AS$2),0)</f>
        <v>3.4266014330943846</v>
      </c>
      <c r="T293" s="53">
        <f>VLOOKUP($A293,input!$A:$BH,COLUMN(input!AW$2),0)</f>
        <v>0</v>
      </c>
      <c r="U293" s="53">
        <f>VLOOKUP($A293,input!$A:$BH,COLUMN(input!BA$2),0)</f>
        <v>0</v>
      </c>
      <c r="V293" s="62">
        <f>VLOOKUP($A293,input!$A:$BH,COLUMN(input!BE$2),0)</f>
        <v>0</v>
      </c>
      <c r="W293" s="53">
        <f t="shared" si="28"/>
        <v>0</v>
      </c>
      <c r="X293" s="49">
        <f t="shared" si="29"/>
        <v>4.3831928507078501</v>
      </c>
      <c r="Y293" s="53">
        <f t="shared" si="30"/>
        <v>0</v>
      </c>
      <c r="Z293" s="53">
        <f t="shared" si="31"/>
        <v>0</v>
      </c>
      <c r="AA293" s="62">
        <f t="shared" si="32"/>
        <v>0</v>
      </c>
    </row>
    <row r="294" spans="1:27" x14ac:dyDescent="0.3">
      <c r="A294" s="27" t="s">
        <v>594</v>
      </c>
      <c r="B294" s="27" t="s">
        <v>1116</v>
      </c>
      <c r="C294" s="27" t="s">
        <v>806</v>
      </c>
      <c r="D294" s="27">
        <v>0</v>
      </c>
      <c r="E294" s="27" t="s">
        <v>593</v>
      </c>
      <c r="F294" s="81">
        <f>IF(D294=0,VLOOKUP(C294,'KI Local Authority Dropdown'!$H$21:$I$31,2,0),IF(C294="GLA",0.37,VLOOKUP(A294,input!$A:$B,COLUMN(input!B$2),0)))</f>
        <v>0.4</v>
      </c>
      <c r="G294" s="53">
        <f t="shared" si="27"/>
        <v>2.3498215466040806</v>
      </c>
      <c r="H294" s="49">
        <f>VLOOKUP($A294,input!$A:$BH,COLUMN(input!D$2),0)</f>
        <v>0.24941776986514219</v>
      </c>
      <c r="I294" s="49">
        <f>VLOOKUP($A294,input!$A:$BH,COLUMN(input!H$2),0)</f>
        <v>2.1004037767389385</v>
      </c>
      <c r="J294" s="49">
        <f>VLOOKUP($A294,input!$A:$BH,COLUMN(input!L$2),0)</f>
        <v>-14.207782267332345</v>
      </c>
      <c r="K294" s="49">
        <f>I294*'KI Local Authority Dropdown'!$I$6</f>
        <v>1.9428734934835181</v>
      </c>
      <c r="L294" s="31">
        <v>0.5</v>
      </c>
      <c r="M294" s="53">
        <f>VLOOKUP($A294,input!$A:$BH,COLUMN(input!U$2),0)</f>
        <v>0</v>
      </c>
      <c r="N294" s="49">
        <f>VLOOKUP($A294,input!$A:$BH,COLUMN(input!Y$2),0)</f>
        <v>0.24941776986514219</v>
      </c>
      <c r="O294" s="53">
        <f>VLOOKUP($A294,input!$A:$BH,COLUMN(input!AC$2),0)</f>
        <v>0</v>
      </c>
      <c r="P294" s="53">
        <f>VLOOKUP($A294,input!$A:$BH,COLUMN(input!AG$2),0)</f>
        <v>0</v>
      </c>
      <c r="Q294" s="62">
        <f>VLOOKUP($A294,input!$A:$BH,COLUMN(input!AK$2),0)</f>
        <v>0</v>
      </c>
      <c r="R294" s="53">
        <f>VLOOKUP($A294,input!$A:$BH,COLUMN(input!AO$2),0)</f>
        <v>0</v>
      </c>
      <c r="S294" s="49">
        <f>VLOOKUP($A294,input!$A:$BH,COLUMN(input!AS$2),0)</f>
        <v>2.1004037767389385</v>
      </c>
      <c r="T294" s="53">
        <f>VLOOKUP($A294,input!$A:$BH,COLUMN(input!AW$2),0)</f>
        <v>0</v>
      </c>
      <c r="U294" s="53">
        <f>VLOOKUP($A294,input!$A:$BH,COLUMN(input!BA$2),0)</f>
        <v>0</v>
      </c>
      <c r="V294" s="62">
        <f>VLOOKUP($A294,input!$A:$BH,COLUMN(input!BE$2),0)</f>
        <v>0</v>
      </c>
      <c r="W294" s="53">
        <f t="shared" si="28"/>
        <v>0</v>
      </c>
      <c r="X294" s="49">
        <f t="shared" si="29"/>
        <v>2.3498215466040806</v>
      </c>
      <c r="Y294" s="53">
        <f t="shared" si="30"/>
        <v>0</v>
      </c>
      <c r="Z294" s="53">
        <f t="shared" si="31"/>
        <v>0</v>
      </c>
      <c r="AA294" s="62">
        <f t="shared" si="32"/>
        <v>0</v>
      </c>
    </row>
    <row r="295" spans="1:27" x14ac:dyDescent="0.3">
      <c r="A295" s="27" t="s">
        <v>596</v>
      </c>
      <c r="B295" s="27" t="s">
        <v>1117</v>
      </c>
      <c r="C295" s="27" t="s">
        <v>806</v>
      </c>
      <c r="D295" s="27">
        <v>0</v>
      </c>
      <c r="E295" s="27" t="s">
        <v>595</v>
      </c>
      <c r="F295" s="81">
        <f>IF(D295=0,VLOOKUP(C295,'KI Local Authority Dropdown'!$H$21:$I$31,2,0),IF(C295="GLA",0.37,VLOOKUP(A295,input!$A:$B,COLUMN(input!B$2),0)))</f>
        <v>0.4</v>
      </c>
      <c r="G295" s="53">
        <f t="shared" si="27"/>
        <v>3.746971020484827</v>
      </c>
      <c r="H295" s="49">
        <f>VLOOKUP($A295,input!$A:$BH,COLUMN(input!D$2),0)</f>
        <v>0.83195595319525706</v>
      </c>
      <c r="I295" s="49">
        <f>VLOOKUP($A295,input!$A:$BH,COLUMN(input!H$2),0)</f>
        <v>2.9150150672895698</v>
      </c>
      <c r="J295" s="49">
        <f>VLOOKUP($A295,input!$A:$BH,COLUMN(input!L$2),0)</f>
        <v>-7.66490941746346</v>
      </c>
      <c r="K295" s="49">
        <f>I295*'KI Local Authority Dropdown'!$I$6</f>
        <v>2.696388937242852</v>
      </c>
      <c r="L295" s="31">
        <v>0.5</v>
      </c>
      <c r="M295" s="53">
        <f>VLOOKUP($A295,input!$A:$BH,COLUMN(input!U$2),0)</f>
        <v>0</v>
      </c>
      <c r="N295" s="49">
        <f>VLOOKUP($A295,input!$A:$BH,COLUMN(input!Y$2),0)</f>
        <v>0.83195595319525706</v>
      </c>
      <c r="O295" s="53">
        <f>VLOOKUP($A295,input!$A:$BH,COLUMN(input!AC$2),0)</f>
        <v>0</v>
      </c>
      <c r="P295" s="53">
        <f>VLOOKUP($A295,input!$A:$BH,COLUMN(input!AG$2),0)</f>
        <v>0</v>
      </c>
      <c r="Q295" s="62">
        <f>VLOOKUP($A295,input!$A:$BH,COLUMN(input!AK$2),0)</f>
        <v>0</v>
      </c>
      <c r="R295" s="53">
        <f>VLOOKUP($A295,input!$A:$BH,COLUMN(input!AO$2),0)</f>
        <v>0</v>
      </c>
      <c r="S295" s="49">
        <f>VLOOKUP($A295,input!$A:$BH,COLUMN(input!AS$2),0)</f>
        <v>2.9150150672895698</v>
      </c>
      <c r="T295" s="53">
        <f>VLOOKUP($A295,input!$A:$BH,COLUMN(input!AW$2),0)</f>
        <v>0</v>
      </c>
      <c r="U295" s="53">
        <f>VLOOKUP($A295,input!$A:$BH,COLUMN(input!BA$2),0)</f>
        <v>0</v>
      </c>
      <c r="V295" s="62">
        <f>VLOOKUP($A295,input!$A:$BH,COLUMN(input!BE$2),0)</f>
        <v>0</v>
      </c>
      <c r="W295" s="53">
        <f t="shared" si="28"/>
        <v>0</v>
      </c>
      <c r="X295" s="49">
        <f t="shared" si="29"/>
        <v>3.746971020484827</v>
      </c>
      <c r="Y295" s="53">
        <f t="shared" si="30"/>
        <v>0</v>
      </c>
      <c r="Z295" s="53">
        <f t="shared" si="31"/>
        <v>0</v>
      </c>
      <c r="AA295" s="62">
        <f t="shared" si="32"/>
        <v>0</v>
      </c>
    </row>
    <row r="296" spans="1:27" x14ac:dyDescent="0.3">
      <c r="A296" s="27" t="s">
        <v>598</v>
      </c>
      <c r="B296" s="27" t="s">
        <v>1118</v>
      </c>
      <c r="C296" s="27" t="s">
        <v>806</v>
      </c>
      <c r="D296" s="27">
        <v>0</v>
      </c>
      <c r="E296" s="27" t="s">
        <v>597</v>
      </c>
      <c r="F296" s="81">
        <f>IF(D296=0,VLOOKUP(C296,'KI Local Authority Dropdown'!$H$21:$I$31,2,0),IF(C296="GLA",0.37,VLOOKUP(A296,input!$A:$B,COLUMN(input!B$2),0)))</f>
        <v>0.4</v>
      </c>
      <c r="G296" s="53">
        <f t="shared" si="27"/>
        <v>2.0482134989021743</v>
      </c>
      <c r="H296" s="49">
        <f>VLOOKUP($A296,input!$A:$BH,COLUMN(input!D$2),0)</f>
        <v>0.28711386967621372</v>
      </c>
      <c r="I296" s="49">
        <f>VLOOKUP($A296,input!$A:$BH,COLUMN(input!H$2),0)</f>
        <v>1.7610996292259606</v>
      </c>
      <c r="J296" s="49">
        <f>VLOOKUP($A296,input!$A:$BH,COLUMN(input!L$2),0)</f>
        <v>-6.0994937468220911</v>
      </c>
      <c r="K296" s="49">
        <f>I296*'KI Local Authority Dropdown'!$I$6</f>
        <v>1.6290171570340137</v>
      </c>
      <c r="L296" s="31">
        <v>0.5</v>
      </c>
      <c r="M296" s="53">
        <f>VLOOKUP($A296,input!$A:$BH,COLUMN(input!U$2),0)</f>
        <v>0</v>
      </c>
      <c r="N296" s="49">
        <f>VLOOKUP($A296,input!$A:$BH,COLUMN(input!Y$2),0)</f>
        <v>0.28711386967621372</v>
      </c>
      <c r="O296" s="53">
        <f>VLOOKUP($A296,input!$A:$BH,COLUMN(input!AC$2),0)</f>
        <v>0</v>
      </c>
      <c r="P296" s="53">
        <f>VLOOKUP($A296,input!$A:$BH,COLUMN(input!AG$2),0)</f>
        <v>0</v>
      </c>
      <c r="Q296" s="62">
        <f>VLOOKUP($A296,input!$A:$BH,COLUMN(input!AK$2),0)</f>
        <v>0</v>
      </c>
      <c r="R296" s="53">
        <f>VLOOKUP($A296,input!$A:$BH,COLUMN(input!AO$2),0)</f>
        <v>0</v>
      </c>
      <c r="S296" s="49">
        <f>VLOOKUP($A296,input!$A:$BH,COLUMN(input!AS$2),0)</f>
        <v>1.7610996292259606</v>
      </c>
      <c r="T296" s="53">
        <f>VLOOKUP($A296,input!$A:$BH,COLUMN(input!AW$2),0)</f>
        <v>0</v>
      </c>
      <c r="U296" s="53">
        <f>VLOOKUP($A296,input!$A:$BH,COLUMN(input!BA$2),0)</f>
        <v>0</v>
      </c>
      <c r="V296" s="62">
        <f>VLOOKUP($A296,input!$A:$BH,COLUMN(input!BE$2),0)</f>
        <v>0</v>
      </c>
      <c r="W296" s="53">
        <f t="shared" si="28"/>
        <v>0</v>
      </c>
      <c r="X296" s="49">
        <f t="shared" si="29"/>
        <v>2.0482134989021743</v>
      </c>
      <c r="Y296" s="53">
        <f t="shared" si="30"/>
        <v>0</v>
      </c>
      <c r="Z296" s="53">
        <f t="shared" si="31"/>
        <v>0</v>
      </c>
      <c r="AA296" s="62">
        <f t="shared" si="32"/>
        <v>0</v>
      </c>
    </row>
    <row r="297" spans="1:27" x14ac:dyDescent="0.3">
      <c r="A297" s="27" t="s">
        <v>600</v>
      </c>
      <c r="B297" s="27" t="s">
        <v>1119</v>
      </c>
      <c r="C297" s="27" t="s">
        <v>806</v>
      </c>
      <c r="D297" s="27">
        <v>0</v>
      </c>
      <c r="E297" s="27" t="s">
        <v>599</v>
      </c>
      <c r="F297" s="81">
        <f>IF(D297=0,VLOOKUP(C297,'KI Local Authority Dropdown'!$H$21:$I$31,2,0),IF(C297="GLA",0.37,VLOOKUP(A297,input!$A:$B,COLUMN(input!B$2),0)))</f>
        <v>0.4</v>
      </c>
      <c r="G297" s="53">
        <f t="shared" si="27"/>
        <v>3.0050101897206898</v>
      </c>
      <c r="H297" s="49">
        <f>VLOOKUP($A297,input!$A:$BH,COLUMN(input!D$2),0)</f>
        <v>0.57238588223146836</v>
      </c>
      <c r="I297" s="49">
        <f>VLOOKUP($A297,input!$A:$BH,COLUMN(input!H$2),0)</f>
        <v>2.4326243074892213</v>
      </c>
      <c r="J297" s="49">
        <f>VLOOKUP($A297,input!$A:$BH,COLUMN(input!L$2),0)</f>
        <v>-15.272457225804436</v>
      </c>
      <c r="K297" s="49">
        <f>I297*'KI Local Authority Dropdown'!$I$6</f>
        <v>2.25017748442753</v>
      </c>
      <c r="L297" s="31">
        <v>0.5</v>
      </c>
      <c r="M297" s="53">
        <f>VLOOKUP($A297,input!$A:$BH,COLUMN(input!U$2),0)</f>
        <v>0</v>
      </c>
      <c r="N297" s="49">
        <f>VLOOKUP($A297,input!$A:$BH,COLUMN(input!Y$2),0)</f>
        <v>0.57238588223146836</v>
      </c>
      <c r="O297" s="53">
        <f>VLOOKUP($A297,input!$A:$BH,COLUMN(input!AC$2),0)</f>
        <v>0</v>
      </c>
      <c r="P297" s="53">
        <f>VLOOKUP($A297,input!$A:$BH,COLUMN(input!AG$2),0)</f>
        <v>0</v>
      </c>
      <c r="Q297" s="62">
        <f>VLOOKUP($A297,input!$A:$BH,COLUMN(input!AK$2),0)</f>
        <v>0</v>
      </c>
      <c r="R297" s="53">
        <f>VLOOKUP($A297,input!$A:$BH,COLUMN(input!AO$2),0)</f>
        <v>0</v>
      </c>
      <c r="S297" s="49">
        <f>VLOOKUP($A297,input!$A:$BH,COLUMN(input!AS$2),0)</f>
        <v>2.4326243074892213</v>
      </c>
      <c r="T297" s="53">
        <f>VLOOKUP($A297,input!$A:$BH,COLUMN(input!AW$2),0)</f>
        <v>0</v>
      </c>
      <c r="U297" s="53">
        <f>VLOOKUP($A297,input!$A:$BH,COLUMN(input!BA$2),0)</f>
        <v>0</v>
      </c>
      <c r="V297" s="62">
        <f>VLOOKUP($A297,input!$A:$BH,COLUMN(input!BE$2),0)</f>
        <v>0</v>
      </c>
      <c r="W297" s="53">
        <f t="shared" si="28"/>
        <v>0</v>
      </c>
      <c r="X297" s="49">
        <f t="shared" si="29"/>
        <v>3.0050101897206898</v>
      </c>
      <c r="Y297" s="53">
        <f t="shared" si="30"/>
        <v>0</v>
      </c>
      <c r="Z297" s="53">
        <f t="shared" si="31"/>
        <v>0</v>
      </c>
      <c r="AA297" s="62">
        <f t="shared" si="32"/>
        <v>0</v>
      </c>
    </row>
    <row r="298" spans="1:27" x14ac:dyDescent="0.3">
      <c r="A298" s="27" t="s">
        <v>602</v>
      </c>
      <c r="B298" s="27" t="s">
        <v>1120</v>
      </c>
      <c r="C298" s="27" t="s">
        <v>806</v>
      </c>
      <c r="D298" s="27">
        <v>0</v>
      </c>
      <c r="E298" s="27" t="s">
        <v>601</v>
      </c>
      <c r="F298" s="81">
        <f>IF(D298=0,VLOOKUP(C298,'KI Local Authority Dropdown'!$H$21:$I$31,2,0),IF(C298="GLA",0.37,VLOOKUP(A298,input!$A:$B,COLUMN(input!B$2),0)))</f>
        <v>0.4</v>
      </c>
      <c r="G298" s="53">
        <f t="shared" si="27"/>
        <v>2.5368565560992109</v>
      </c>
      <c r="H298" s="49">
        <f>VLOOKUP($A298,input!$A:$BH,COLUMN(input!D$2),0)</f>
        <v>0.34558434094045126</v>
      </c>
      <c r="I298" s="49">
        <f>VLOOKUP($A298,input!$A:$BH,COLUMN(input!H$2),0)</f>
        <v>2.1912722151587598</v>
      </c>
      <c r="J298" s="49">
        <f>VLOOKUP($A298,input!$A:$BH,COLUMN(input!L$2),0)</f>
        <v>-9.7495562219680689</v>
      </c>
      <c r="K298" s="49">
        <f>I298*'KI Local Authority Dropdown'!$I$6</f>
        <v>2.0269267990218531</v>
      </c>
      <c r="L298" s="31">
        <v>0.5</v>
      </c>
      <c r="M298" s="53">
        <f>VLOOKUP($A298,input!$A:$BH,COLUMN(input!U$2),0)</f>
        <v>0</v>
      </c>
      <c r="N298" s="49">
        <f>VLOOKUP($A298,input!$A:$BH,COLUMN(input!Y$2),0)</f>
        <v>0.34558434094045126</v>
      </c>
      <c r="O298" s="53">
        <f>VLOOKUP($A298,input!$A:$BH,COLUMN(input!AC$2),0)</f>
        <v>0</v>
      </c>
      <c r="P298" s="53">
        <f>VLOOKUP($A298,input!$A:$BH,COLUMN(input!AG$2),0)</f>
        <v>0</v>
      </c>
      <c r="Q298" s="62">
        <f>VLOOKUP($A298,input!$A:$BH,COLUMN(input!AK$2),0)</f>
        <v>0</v>
      </c>
      <c r="R298" s="53">
        <f>VLOOKUP($A298,input!$A:$BH,COLUMN(input!AO$2),0)</f>
        <v>0</v>
      </c>
      <c r="S298" s="49">
        <f>VLOOKUP($A298,input!$A:$BH,COLUMN(input!AS$2),0)</f>
        <v>2.1912722151587598</v>
      </c>
      <c r="T298" s="53">
        <f>VLOOKUP($A298,input!$A:$BH,COLUMN(input!AW$2),0)</f>
        <v>0</v>
      </c>
      <c r="U298" s="53">
        <f>VLOOKUP($A298,input!$A:$BH,COLUMN(input!BA$2),0)</f>
        <v>0</v>
      </c>
      <c r="V298" s="62">
        <f>VLOOKUP($A298,input!$A:$BH,COLUMN(input!BE$2),0)</f>
        <v>0</v>
      </c>
      <c r="W298" s="53">
        <f t="shared" si="28"/>
        <v>0</v>
      </c>
      <c r="X298" s="49">
        <f t="shared" si="29"/>
        <v>2.5368565560992109</v>
      </c>
      <c r="Y298" s="53">
        <f t="shared" si="30"/>
        <v>0</v>
      </c>
      <c r="Z298" s="53">
        <f t="shared" si="31"/>
        <v>0</v>
      </c>
      <c r="AA298" s="62">
        <f t="shared" si="32"/>
        <v>0</v>
      </c>
    </row>
    <row r="299" spans="1:27" x14ac:dyDescent="0.3">
      <c r="A299" s="27" t="s">
        <v>604</v>
      </c>
      <c r="B299" s="27" t="s">
        <v>1121</v>
      </c>
      <c r="C299" s="27" t="s">
        <v>806</v>
      </c>
      <c r="D299" s="27">
        <v>0</v>
      </c>
      <c r="E299" s="27" t="s">
        <v>603</v>
      </c>
      <c r="F299" s="81">
        <f>IF(D299=0,VLOOKUP(C299,'KI Local Authority Dropdown'!$H$21:$I$31,2,0),IF(C299="GLA",0.37,VLOOKUP(A299,input!$A:$B,COLUMN(input!B$2),0)))</f>
        <v>0.4</v>
      </c>
      <c r="G299" s="53">
        <f t="shared" si="27"/>
        <v>4.2273238209134298</v>
      </c>
      <c r="H299" s="49">
        <f>VLOOKUP($A299,input!$A:$BH,COLUMN(input!D$2),0)</f>
        <v>0.80261993810735266</v>
      </c>
      <c r="I299" s="49">
        <f>VLOOKUP($A299,input!$A:$BH,COLUMN(input!H$2),0)</f>
        <v>3.4247038828060776</v>
      </c>
      <c r="J299" s="49">
        <f>VLOOKUP($A299,input!$A:$BH,COLUMN(input!L$2),0)</f>
        <v>-13.138794650118328</v>
      </c>
      <c r="K299" s="49">
        <f>I299*'KI Local Authority Dropdown'!$I$6</f>
        <v>3.1678510915956219</v>
      </c>
      <c r="L299" s="31">
        <v>0.5</v>
      </c>
      <c r="M299" s="53">
        <f>VLOOKUP($A299,input!$A:$BH,COLUMN(input!U$2),0)</f>
        <v>0</v>
      </c>
      <c r="N299" s="49">
        <f>VLOOKUP($A299,input!$A:$BH,COLUMN(input!Y$2),0)</f>
        <v>0.80261993810735266</v>
      </c>
      <c r="O299" s="53">
        <f>VLOOKUP($A299,input!$A:$BH,COLUMN(input!AC$2),0)</f>
        <v>0</v>
      </c>
      <c r="P299" s="53">
        <f>VLOOKUP($A299,input!$A:$BH,COLUMN(input!AG$2),0)</f>
        <v>0</v>
      </c>
      <c r="Q299" s="62">
        <f>VLOOKUP($A299,input!$A:$BH,COLUMN(input!AK$2),0)</f>
        <v>0</v>
      </c>
      <c r="R299" s="53">
        <f>VLOOKUP($A299,input!$A:$BH,COLUMN(input!AO$2),0)</f>
        <v>0</v>
      </c>
      <c r="S299" s="49">
        <f>VLOOKUP($A299,input!$A:$BH,COLUMN(input!AS$2),0)</f>
        <v>3.4247038828060776</v>
      </c>
      <c r="T299" s="53">
        <f>VLOOKUP($A299,input!$A:$BH,COLUMN(input!AW$2),0)</f>
        <v>0</v>
      </c>
      <c r="U299" s="53">
        <f>VLOOKUP($A299,input!$A:$BH,COLUMN(input!BA$2),0)</f>
        <v>0</v>
      </c>
      <c r="V299" s="62">
        <f>VLOOKUP($A299,input!$A:$BH,COLUMN(input!BE$2),0)</f>
        <v>0</v>
      </c>
      <c r="W299" s="53">
        <f t="shared" si="28"/>
        <v>0</v>
      </c>
      <c r="X299" s="49">
        <f t="shared" si="29"/>
        <v>4.2273238209134298</v>
      </c>
      <c r="Y299" s="53">
        <f t="shared" si="30"/>
        <v>0</v>
      </c>
      <c r="Z299" s="53">
        <f t="shared" si="31"/>
        <v>0</v>
      </c>
      <c r="AA299" s="62">
        <f t="shared" si="32"/>
        <v>0</v>
      </c>
    </row>
    <row r="300" spans="1:27" x14ac:dyDescent="0.3">
      <c r="A300" s="27" t="s">
        <v>606</v>
      </c>
      <c r="B300" s="27" t="s">
        <v>1122</v>
      </c>
      <c r="C300" s="27" t="s">
        <v>806</v>
      </c>
      <c r="D300" s="27">
        <v>0</v>
      </c>
      <c r="E300" s="27" t="s">
        <v>605</v>
      </c>
      <c r="F300" s="81">
        <f>IF(D300=0,VLOOKUP(C300,'KI Local Authority Dropdown'!$H$21:$I$31,2,0),IF(C300="GLA",0.37,VLOOKUP(A300,input!$A:$B,COLUMN(input!B$2),0)))</f>
        <v>0.4</v>
      </c>
      <c r="G300" s="53">
        <f t="shared" si="27"/>
        <v>2.8857572642267653</v>
      </c>
      <c r="H300" s="49">
        <f>VLOOKUP($A300,input!$A:$BH,COLUMN(input!D$2),0)</f>
        <v>0.69318495904279687</v>
      </c>
      <c r="I300" s="49">
        <f>VLOOKUP($A300,input!$A:$BH,COLUMN(input!H$2),0)</f>
        <v>2.1925723051839685</v>
      </c>
      <c r="J300" s="49">
        <f>VLOOKUP($A300,input!$A:$BH,COLUMN(input!L$2),0)</f>
        <v>-5.459737970340492</v>
      </c>
      <c r="K300" s="49">
        <f>I300*'KI Local Authority Dropdown'!$I$6</f>
        <v>2.0281293822951709</v>
      </c>
      <c r="L300" s="31">
        <v>0.5</v>
      </c>
      <c r="M300" s="53">
        <f>VLOOKUP($A300,input!$A:$BH,COLUMN(input!U$2),0)</f>
        <v>0</v>
      </c>
      <c r="N300" s="49">
        <f>VLOOKUP($A300,input!$A:$BH,COLUMN(input!Y$2),0)</f>
        <v>0.69318495904279687</v>
      </c>
      <c r="O300" s="53">
        <f>VLOOKUP($A300,input!$A:$BH,COLUMN(input!AC$2),0)</f>
        <v>0</v>
      </c>
      <c r="P300" s="53">
        <f>VLOOKUP($A300,input!$A:$BH,COLUMN(input!AG$2),0)</f>
        <v>0</v>
      </c>
      <c r="Q300" s="62">
        <f>VLOOKUP($A300,input!$A:$BH,COLUMN(input!AK$2),0)</f>
        <v>0</v>
      </c>
      <c r="R300" s="53">
        <f>VLOOKUP($A300,input!$A:$BH,COLUMN(input!AO$2),0)</f>
        <v>0</v>
      </c>
      <c r="S300" s="49">
        <f>VLOOKUP($A300,input!$A:$BH,COLUMN(input!AS$2),0)</f>
        <v>2.1925723051839685</v>
      </c>
      <c r="T300" s="53">
        <f>VLOOKUP($A300,input!$A:$BH,COLUMN(input!AW$2),0)</f>
        <v>0</v>
      </c>
      <c r="U300" s="53">
        <f>VLOOKUP($A300,input!$A:$BH,COLUMN(input!BA$2),0)</f>
        <v>0</v>
      </c>
      <c r="V300" s="62">
        <f>VLOOKUP($A300,input!$A:$BH,COLUMN(input!BE$2),0)</f>
        <v>0</v>
      </c>
      <c r="W300" s="53">
        <f t="shared" si="28"/>
        <v>0</v>
      </c>
      <c r="X300" s="49">
        <f t="shared" si="29"/>
        <v>2.8857572642267653</v>
      </c>
      <c r="Y300" s="53">
        <f t="shared" si="30"/>
        <v>0</v>
      </c>
      <c r="Z300" s="53">
        <f t="shared" si="31"/>
        <v>0</v>
      </c>
      <c r="AA300" s="62">
        <f t="shared" si="32"/>
        <v>0</v>
      </c>
    </row>
    <row r="301" spans="1:27" x14ac:dyDescent="0.3">
      <c r="A301" s="27" t="s">
        <v>608</v>
      </c>
      <c r="B301" s="27" t="s">
        <v>1123</v>
      </c>
      <c r="C301" s="27" t="s">
        <v>820</v>
      </c>
      <c r="D301" s="27">
        <v>0</v>
      </c>
      <c r="E301" s="27" t="s">
        <v>607</v>
      </c>
      <c r="F301" s="81">
        <f>IF(D301=0,VLOOKUP(C301,'KI Local Authority Dropdown'!$H$21:$I$31,2,0),IF(C301="GLA",0.37,VLOOKUP(A301,input!$A:$B,COLUMN(input!B$2),0)))</f>
        <v>0.49</v>
      </c>
      <c r="G301" s="53">
        <f t="shared" si="27"/>
        <v>70.866874673082279</v>
      </c>
      <c r="H301" s="49">
        <f>VLOOKUP($A301,input!$A:$BH,COLUMN(input!D$2),0)</f>
        <v>24.677199858705055</v>
      </c>
      <c r="I301" s="49">
        <f>VLOOKUP($A301,input!$A:$BH,COLUMN(input!H$2),0)</f>
        <v>46.18967481437722</v>
      </c>
      <c r="J301" s="49">
        <f>VLOOKUP($A301,input!$A:$BH,COLUMN(input!L$2),0)</f>
        <v>32.623798355866079</v>
      </c>
      <c r="K301" s="49">
        <f>I301*'KI Local Authority Dropdown'!$I$6</f>
        <v>42.725449203298929</v>
      </c>
      <c r="L301" s="31">
        <v>0</v>
      </c>
      <c r="M301" s="53">
        <f>VLOOKUP($A301,input!$A:$BH,COLUMN(input!U$2),0)</f>
        <v>22.570742631085782</v>
      </c>
      <c r="N301" s="49">
        <f>VLOOKUP($A301,input!$A:$BH,COLUMN(input!Y$2),0)</f>
        <v>2.1064572276192708</v>
      </c>
      <c r="O301" s="53">
        <f>VLOOKUP($A301,input!$A:$BH,COLUMN(input!AC$2),0)</f>
        <v>0</v>
      </c>
      <c r="P301" s="53">
        <f>VLOOKUP($A301,input!$A:$BH,COLUMN(input!AG$2),0)</f>
        <v>0</v>
      </c>
      <c r="Q301" s="62">
        <f>VLOOKUP($A301,input!$A:$BH,COLUMN(input!AK$2),0)</f>
        <v>0</v>
      </c>
      <c r="R301" s="53">
        <f>VLOOKUP($A301,input!$A:$BH,COLUMN(input!AO$2),0)</f>
        <v>40.217673259285931</v>
      </c>
      <c r="S301" s="49">
        <f>VLOOKUP($A301,input!$A:$BH,COLUMN(input!AS$2),0)</f>
        <v>5.9720015550912882</v>
      </c>
      <c r="T301" s="53">
        <f>VLOOKUP($A301,input!$A:$BH,COLUMN(input!AW$2),0)</f>
        <v>0</v>
      </c>
      <c r="U301" s="53">
        <f>VLOOKUP($A301,input!$A:$BH,COLUMN(input!BA$2),0)</f>
        <v>0</v>
      </c>
      <c r="V301" s="62">
        <f>VLOOKUP($A301,input!$A:$BH,COLUMN(input!BE$2),0)</f>
        <v>0</v>
      </c>
      <c r="W301" s="53">
        <f t="shared" si="28"/>
        <v>62.788415890371709</v>
      </c>
      <c r="X301" s="49">
        <f t="shared" si="29"/>
        <v>8.0784587827105589</v>
      </c>
      <c r="Y301" s="53">
        <f t="shared" si="30"/>
        <v>0</v>
      </c>
      <c r="Z301" s="53">
        <f t="shared" si="31"/>
        <v>0</v>
      </c>
      <c r="AA301" s="62">
        <f t="shared" si="32"/>
        <v>0</v>
      </c>
    </row>
    <row r="302" spans="1:27" x14ac:dyDescent="0.3">
      <c r="A302" s="27" t="s">
        <v>610</v>
      </c>
      <c r="B302" s="27" t="s">
        <v>1124</v>
      </c>
      <c r="C302" s="27" t="s">
        <v>813</v>
      </c>
      <c r="D302" s="27">
        <v>0</v>
      </c>
      <c r="E302" s="27" t="s">
        <v>609</v>
      </c>
      <c r="F302" s="81">
        <f>IF(D302=0,VLOOKUP(C302,'KI Local Authority Dropdown'!$H$21:$I$31,2,0),IF(C302="GLA",0.37,VLOOKUP(A302,input!$A:$B,COLUMN(input!B$2),0)))</f>
        <v>0.01</v>
      </c>
      <c r="G302" s="53">
        <f t="shared" si="27"/>
        <v>25.059369537313863</v>
      </c>
      <c r="H302" s="49">
        <f>VLOOKUP($A302,input!$A:$BH,COLUMN(input!D$2),0)</f>
        <v>10.42152623151463</v>
      </c>
      <c r="I302" s="49">
        <f>VLOOKUP($A302,input!$A:$BH,COLUMN(input!H$2),0)</f>
        <v>14.637843305799233</v>
      </c>
      <c r="J302" s="49">
        <f>VLOOKUP($A302,input!$A:$BH,COLUMN(input!L$2),0)</f>
        <v>10.775781577736339</v>
      </c>
      <c r="K302" s="49">
        <f>I302*'KI Local Authority Dropdown'!$I$6</f>
        <v>13.540005057864292</v>
      </c>
      <c r="L302" s="31">
        <v>0</v>
      </c>
      <c r="M302" s="53">
        <f>VLOOKUP($A302,input!$A:$BH,COLUMN(input!U$2),0)</f>
        <v>0</v>
      </c>
      <c r="N302" s="49">
        <f>VLOOKUP($A302,input!$A:$BH,COLUMN(input!Y$2),0)</f>
        <v>0</v>
      </c>
      <c r="O302" s="53">
        <f>VLOOKUP($A302,input!$A:$BH,COLUMN(input!AC$2),0)</f>
        <v>10.42152623151463</v>
      </c>
      <c r="P302" s="53">
        <f>VLOOKUP($A302,input!$A:$BH,COLUMN(input!AG$2),0)</f>
        <v>0</v>
      </c>
      <c r="Q302" s="62">
        <f>VLOOKUP($A302,input!$A:$BH,COLUMN(input!AK$2),0)</f>
        <v>0</v>
      </c>
      <c r="R302" s="53">
        <f>VLOOKUP($A302,input!$A:$BH,COLUMN(input!AO$2),0)</f>
        <v>0</v>
      </c>
      <c r="S302" s="49">
        <f>VLOOKUP($A302,input!$A:$BH,COLUMN(input!AS$2),0)</f>
        <v>0</v>
      </c>
      <c r="T302" s="53">
        <f>VLOOKUP($A302,input!$A:$BH,COLUMN(input!AW$2),0)</f>
        <v>14.637843305799233</v>
      </c>
      <c r="U302" s="53">
        <f>VLOOKUP($A302,input!$A:$BH,COLUMN(input!BA$2),0)</f>
        <v>0</v>
      </c>
      <c r="V302" s="62">
        <f>VLOOKUP($A302,input!$A:$BH,COLUMN(input!BE$2),0)</f>
        <v>0</v>
      </c>
      <c r="W302" s="53">
        <f t="shared" si="28"/>
        <v>0</v>
      </c>
      <c r="X302" s="49">
        <f t="shared" si="29"/>
        <v>0</v>
      </c>
      <c r="Y302" s="53">
        <f t="shared" si="30"/>
        <v>25.059369537313863</v>
      </c>
      <c r="Z302" s="53">
        <f t="shared" si="31"/>
        <v>0</v>
      </c>
      <c r="AA302" s="62">
        <f t="shared" si="32"/>
        <v>0</v>
      </c>
    </row>
    <row r="303" spans="1:27" x14ac:dyDescent="0.3">
      <c r="A303" s="27" t="s">
        <v>612</v>
      </c>
      <c r="B303" s="27" t="s">
        <v>1125</v>
      </c>
      <c r="C303" s="27" t="s">
        <v>1250</v>
      </c>
      <c r="D303" s="27">
        <v>0</v>
      </c>
      <c r="E303" s="27" t="s">
        <v>611</v>
      </c>
      <c r="F303" s="81">
        <f>IF(D303=0,VLOOKUP(C303,'KI Local Authority Dropdown'!$H$21:$I$31,2,0),IF(C303="GLA",0.37,VLOOKUP(A303,input!$A:$B,COLUMN(input!B$2),0)))</f>
        <v>0.49</v>
      </c>
      <c r="G303" s="53">
        <f t="shared" si="27"/>
        <v>74.941589521872899</v>
      </c>
      <c r="H303" s="49">
        <f>VLOOKUP($A303,input!$A:$BH,COLUMN(input!D$2),0)</f>
        <v>23.247713745646546</v>
      </c>
      <c r="I303" s="49">
        <f>VLOOKUP($A303,input!$A:$BH,COLUMN(input!H$2),0)</f>
        <v>51.693875776226356</v>
      </c>
      <c r="J303" s="49">
        <f>VLOOKUP($A303,input!$A:$BH,COLUMN(input!L$2),0)</f>
        <v>3.783378711296749</v>
      </c>
      <c r="K303" s="49">
        <f>I303*'KI Local Authority Dropdown'!$I$6</f>
        <v>47.816835093009381</v>
      </c>
      <c r="L303" s="31">
        <v>0</v>
      </c>
      <c r="M303" s="53">
        <f>VLOOKUP($A303,input!$A:$BH,COLUMN(input!U$2),0)</f>
        <v>20.626687722785704</v>
      </c>
      <c r="N303" s="49">
        <f>VLOOKUP($A303,input!$A:$BH,COLUMN(input!Y$2),0)</f>
        <v>2.6210260228608435</v>
      </c>
      <c r="O303" s="53">
        <f>VLOOKUP($A303,input!$A:$BH,COLUMN(input!AC$2),0)</f>
        <v>0</v>
      </c>
      <c r="P303" s="53">
        <f>VLOOKUP($A303,input!$A:$BH,COLUMN(input!AG$2),0)</f>
        <v>0</v>
      </c>
      <c r="Q303" s="62">
        <f>VLOOKUP($A303,input!$A:$BH,COLUMN(input!AK$2),0)</f>
        <v>0</v>
      </c>
      <c r="R303" s="53">
        <f>VLOOKUP($A303,input!$A:$BH,COLUMN(input!AO$2),0)</f>
        <v>42.386756080540259</v>
      </c>
      <c r="S303" s="49">
        <f>VLOOKUP($A303,input!$A:$BH,COLUMN(input!AS$2),0)</f>
        <v>9.3071196956860938</v>
      </c>
      <c r="T303" s="53">
        <f>VLOOKUP($A303,input!$A:$BH,COLUMN(input!AW$2),0)</f>
        <v>0</v>
      </c>
      <c r="U303" s="53">
        <f>VLOOKUP($A303,input!$A:$BH,COLUMN(input!BA$2),0)</f>
        <v>0</v>
      </c>
      <c r="V303" s="62">
        <f>VLOOKUP($A303,input!$A:$BH,COLUMN(input!BE$2),0)</f>
        <v>0</v>
      </c>
      <c r="W303" s="53">
        <f t="shared" si="28"/>
        <v>63.013443803325963</v>
      </c>
      <c r="X303" s="49">
        <f t="shared" si="29"/>
        <v>11.928145718546936</v>
      </c>
      <c r="Y303" s="53">
        <f t="shared" si="30"/>
        <v>0</v>
      </c>
      <c r="Z303" s="53">
        <f t="shared" si="31"/>
        <v>0</v>
      </c>
      <c r="AA303" s="62">
        <f t="shared" si="32"/>
        <v>0</v>
      </c>
    </row>
    <row r="304" spans="1:27" x14ac:dyDescent="0.3">
      <c r="A304" s="27" t="s">
        <v>614</v>
      </c>
      <c r="B304" s="27" t="s">
        <v>1126</v>
      </c>
      <c r="C304" s="27" t="s">
        <v>1250</v>
      </c>
      <c r="D304" s="27">
        <v>0</v>
      </c>
      <c r="E304" s="27" t="s">
        <v>613</v>
      </c>
      <c r="F304" s="81">
        <f>IF(D304=0,VLOOKUP(C304,'KI Local Authority Dropdown'!$H$21:$I$31,2,0),IF(C304="GLA",0.37,VLOOKUP(A304,input!$A:$B,COLUMN(input!B$2),0)))</f>
        <v>0.49</v>
      </c>
      <c r="G304" s="53">
        <f t="shared" si="27"/>
        <v>47.641788884073371</v>
      </c>
      <c r="H304" s="49">
        <f>VLOOKUP($A304,input!$A:$BH,COLUMN(input!D$2),0)</f>
        <v>14.681364413910229</v>
      </c>
      <c r="I304" s="49">
        <f>VLOOKUP($A304,input!$A:$BH,COLUMN(input!H$2),0)</f>
        <v>32.96042447016314</v>
      </c>
      <c r="J304" s="49">
        <f>VLOOKUP($A304,input!$A:$BH,COLUMN(input!L$2),0)</f>
        <v>11.684605006983153</v>
      </c>
      <c r="K304" s="49">
        <f>I304*'KI Local Authority Dropdown'!$I$6</f>
        <v>30.488392634900904</v>
      </c>
      <c r="L304" s="31">
        <v>0</v>
      </c>
      <c r="M304" s="53">
        <f>VLOOKUP($A304,input!$A:$BH,COLUMN(input!U$2),0)</f>
        <v>13.428741088655308</v>
      </c>
      <c r="N304" s="49">
        <f>VLOOKUP($A304,input!$A:$BH,COLUMN(input!Y$2),0)</f>
        <v>1.2526233252549208</v>
      </c>
      <c r="O304" s="53">
        <f>VLOOKUP($A304,input!$A:$BH,COLUMN(input!AC$2),0)</f>
        <v>0</v>
      </c>
      <c r="P304" s="53">
        <f>VLOOKUP($A304,input!$A:$BH,COLUMN(input!AG$2),0)</f>
        <v>0</v>
      </c>
      <c r="Q304" s="62">
        <f>VLOOKUP($A304,input!$A:$BH,COLUMN(input!AK$2),0)</f>
        <v>0</v>
      </c>
      <c r="R304" s="53">
        <f>VLOOKUP($A304,input!$A:$BH,COLUMN(input!AO$2),0)</f>
        <v>27.743211874620716</v>
      </c>
      <c r="S304" s="49">
        <f>VLOOKUP($A304,input!$A:$BH,COLUMN(input!AS$2),0)</f>
        <v>5.2172125955424198</v>
      </c>
      <c r="T304" s="53">
        <f>VLOOKUP($A304,input!$A:$BH,COLUMN(input!AW$2),0)</f>
        <v>0</v>
      </c>
      <c r="U304" s="53">
        <f>VLOOKUP($A304,input!$A:$BH,COLUMN(input!BA$2),0)</f>
        <v>0</v>
      </c>
      <c r="V304" s="62">
        <f>VLOOKUP($A304,input!$A:$BH,COLUMN(input!BE$2),0)</f>
        <v>0</v>
      </c>
      <c r="W304" s="53">
        <f t="shared" si="28"/>
        <v>41.171952963276027</v>
      </c>
      <c r="X304" s="49">
        <f t="shared" si="29"/>
        <v>6.4698359207973404</v>
      </c>
      <c r="Y304" s="53">
        <f t="shared" si="30"/>
        <v>0</v>
      </c>
      <c r="Z304" s="53">
        <f t="shared" si="31"/>
        <v>0</v>
      </c>
      <c r="AA304" s="62">
        <f t="shared" si="32"/>
        <v>0</v>
      </c>
    </row>
    <row r="305" spans="1:27" x14ac:dyDescent="0.3">
      <c r="A305" s="27" t="s">
        <v>616</v>
      </c>
      <c r="B305" s="27" t="s">
        <v>1127</v>
      </c>
      <c r="C305" s="27" t="s">
        <v>1252</v>
      </c>
      <c r="D305" s="27">
        <v>0</v>
      </c>
      <c r="E305" s="27" t="s">
        <v>615</v>
      </c>
      <c r="F305" s="81">
        <f>IF(D305=0,VLOOKUP(C305,'KI Local Authority Dropdown'!$H$21:$I$31,2,0),IF(C305="GLA",0.37,VLOOKUP(A305,input!$A:$B,COLUMN(input!B$2),0)))</f>
        <v>0.3</v>
      </c>
      <c r="G305" s="53">
        <f t="shared" si="27"/>
        <v>165.9961845136732</v>
      </c>
      <c r="H305" s="49">
        <f>VLOOKUP($A305,input!$A:$BH,COLUMN(input!D$2),0)</f>
        <v>57.789763765239492</v>
      </c>
      <c r="I305" s="49">
        <f>VLOOKUP($A305,input!$A:$BH,COLUMN(input!H$2),0)</f>
        <v>108.20642074843371</v>
      </c>
      <c r="J305" s="49">
        <f>VLOOKUP($A305,input!$A:$BH,COLUMN(input!L$2),0)</f>
        <v>33.899735705006336</v>
      </c>
      <c r="K305" s="49">
        <f>I305*'KI Local Authority Dropdown'!$I$6</f>
        <v>100.09093919230119</v>
      </c>
      <c r="L305" s="31">
        <v>0</v>
      </c>
      <c r="M305" s="53">
        <f>VLOOKUP($A305,input!$A:$BH,COLUMN(input!U$2),0)</f>
        <v>46.660562655551125</v>
      </c>
      <c r="N305" s="49">
        <f>VLOOKUP($A305,input!$A:$BH,COLUMN(input!Y$2),0)</f>
        <v>11.12920110968836</v>
      </c>
      <c r="O305" s="53">
        <f>VLOOKUP($A305,input!$A:$BH,COLUMN(input!AC$2),0)</f>
        <v>0</v>
      </c>
      <c r="P305" s="53">
        <f>VLOOKUP($A305,input!$A:$BH,COLUMN(input!AG$2),0)</f>
        <v>0</v>
      </c>
      <c r="Q305" s="62">
        <f>VLOOKUP($A305,input!$A:$BH,COLUMN(input!AK$2),0)</f>
        <v>0</v>
      </c>
      <c r="R305" s="53">
        <f>VLOOKUP($A305,input!$A:$BH,COLUMN(input!AO$2),0)</f>
        <v>80.49549279479892</v>
      </c>
      <c r="S305" s="49">
        <f>VLOOKUP($A305,input!$A:$BH,COLUMN(input!AS$2),0)</f>
        <v>27.710927953634787</v>
      </c>
      <c r="T305" s="53">
        <f>VLOOKUP($A305,input!$A:$BH,COLUMN(input!AW$2),0)</f>
        <v>0</v>
      </c>
      <c r="U305" s="53">
        <f>VLOOKUP($A305,input!$A:$BH,COLUMN(input!BA$2),0)</f>
        <v>0</v>
      </c>
      <c r="V305" s="62">
        <f>VLOOKUP($A305,input!$A:$BH,COLUMN(input!BE$2),0)</f>
        <v>0</v>
      </c>
      <c r="W305" s="53">
        <f t="shared" si="28"/>
        <v>127.15605545035004</v>
      </c>
      <c r="X305" s="49">
        <f t="shared" si="29"/>
        <v>38.840129063323147</v>
      </c>
      <c r="Y305" s="53">
        <f t="shared" si="30"/>
        <v>0</v>
      </c>
      <c r="Z305" s="53">
        <f t="shared" si="31"/>
        <v>0</v>
      </c>
      <c r="AA305" s="62">
        <f t="shared" si="32"/>
        <v>0</v>
      </c>
    </row>
    <row r="306" spans="1:27" x14ac:dyDescent="0.3">
      <c r="A306" s="27" t="s">
        <v>618</v>
      </c>
      <c r="B306" s="27" t="s">
        <v>1128</v>
      </c>
      <c r="C306" s="27" t="s">
        <v>806</v>
      </c>
      <c r="D306" s="27">
        <v>0</v>
      </c>
      <c r="E306" s="27" t="s">
        <v>617</v>
      </c>
      <c r="F306" s="81">
        <f>IF(D306=0,VLOOKUP(C306,'KI Local Authority Dropdown'!$H$21:$I$31,2,0),IF(C306="GLA",0.37,VLOOKUP(A306,input!$A:$B,COLUMN(input!B$2),0)))</f>
        <v>0.4</v>
      </c>
      <c r="G306" s="53">
        <f t="shared" si="27"/>
        <v>1.8013089560149158</v>
      </c>
      <c r="H306" s="49">
        <f>VLOOKUP($A306,input!$A:$BH,COLUMN(input!D$2),0)</f>
        <v>0</v>
      </c>
      <c r="I306" s="49">
        <f>VLOOKUP($A306,input!$A:$BH,COLUMN(input!H$2),0)</f>
        <v>1.8013089560149158</v>
      </c>
      <c r="J306" s="49">
        <f>VLOOKUP($A306,input!$A:$BH,COLUMN(input!L$2),0)</f>
        <v>-15.001129721158682</v>
      </c>
      <c r="K306" s="49">
        <f>I306*'KI Local Authority Dropdown'!$I$6</f>
        <v>1.6662107843137972</v>
      </c>
      <c r="L306" s="31">
        <v>0.5</v>
      </c>
      <c r="M306" s="53">
        <f>VLOOKUP($A306,input!$A:$BH,COLUMN(input!U$2),0)</f>
        <v>0</v>
      </c>
      <c r="N306" s="49">
        <f>VLOOKUP($A306,input!$A:$BH,COLUMN(input!Y$2),0)</f>
        <v>0</v>
      </c>
      <c r="O306" s="53">
        <f>VLOOKUP($A306,input!$A:$BH,COLUMN(input!AC$2),0)</f>
        <v>0</v>
      </c>
      <c r="P306" s="53">
        <f>VLOOKUP($A306,input!$A:$BH,COLUMN(input!AG$2),0)</f>
        <v>0</v>
      </c>
      <c r="Q306" s="62">
        <f>VLOOKUP($A306,input!$A:$BH,COLUMN(input!AK$2),0)</f>
        <v>0</v>
      </c>
      <c r="R306" s="53">
        <f>VLOOKUP($A306,input!$A:$BH,COLUMN(input!AO$2),0)</f>
        <v>0</v>
      </c>
      <c r="S306" s="49">
        <f>VLOOKUP($A306,input!$A:$BH,COLUMN(input!AS$2),0)</f>
        <v>1.8013089560149158</v>
      </c>
      <c r="T306" s="53">
        <f>VLOOKUP($A306,input!$A:$BH,COLUMN(input!AW$2),0)</f>
        <v>0</v>
      </c>
      <c r="U306" s="53">
        <f>VLOOKUP($A306,input!$A:$BH,COLUMN(input!BA$2),0)</f>
        <v>0</v>
      </c>
      <c r="V306" s="62">
        <f>VLOOKUP($A306,input!$A:$BH,COLUMN(input!BE$2),0)</f>
        <v>0</v>
      </c>
      <c r="W306" s="53">
        <f t="shared" si="28"/>
        <v>0</v>
      </c>
      <c r="X306" s="49">
        <f t="shared" si="29"/>
        <v>1.8013089560149158</v>
      </c>
      <c r="Y306" s="53">
        <f t="shared" si="30"/>
        <v>0</v>
      </c>
      <c r="Z306" s="53">
        <f t="shared" si="31"/>
        <v>0</v>
      </c>
      <c r="AA306" s="62">
        <f t="shared" si="32"/>
        <v>0</v>
      </c>
    </row>
    <row r="307" spans="1:27" x14ac:dyDescent="0.3">
      <c r="A307" s="27" t="s">
        <v>620</v>
      </c>
      <c r="B307" s="27" t="s">
        <v>1129</v>
      </c>
      <c r="C307" s="27" t="s">
        <v>806</v>
      </c>
      <c r="D307" s="27">
        <v>0</v>
      </c>
      <c r="E307" s="27" t="s">
        <v>619</v>
      </c>
      <c r="F307" s="81">
        <f>IF(D307=0,VLOOKUP(C307,'KI Local Authority Dropdown'!$H$21:$I$31,2,0),IF(C307="GLA",0.37,VLOOKUP(A307,input!$A:$B,COLUMN(input!B$2),0)))</f>
        <v>0.4</v>
      </c>
      <c r="G307" s="53">
        <f t="shared" si="27"/>
        <v>2.5132283602568153</v>
      </c>
      <c r="H307" s="49">
        <f>VLOOKUP($A307,input!$A:$BH,COLUMN(input!D$2),0)</f>
        <v>0.15515870854622499</v>
      </c>
      <c r="I307" s="49">
        <f>VLOOKUP($A307,input!$A:$BH,COLUMN(input!H$2),0)</f>
        <v>2.3580696517105904</v>
      </c>
      <c r="J307" s="49">
        <f>VLOOKUP($A307,input!$A:$BH,COLUMN(input!L$2),0)</f>
        <v>-21.595409780119112</v>
      </c>
      <c r="K307" s="49">
        <f>I307*'KI Local Authority Dropdown'!$I$6</f>
        <v>2.181214427832296</v>
      </c>
      <c r="L307" s="31">
        <v>0.5</v>
      </c>
      <c r="M307" s="53">
        <f>VLOOKUP($A307,input!$A:$BH,COLUMN(input!U$2),0)</f>
        <v>0</v>
      </c>
      <c r="N307" s="49">
        <f>VLOOKUP($A307,input!$A:$BH,COLUMN(input!Y$2),0)</f>
        <v>0.15515870854622499</v>
      </c>
      <c r="O307" s="53">
        <f>VLOOKUP($A307,input!$A:$BH,COLUMN(input!AC$2),0)</f>
        <v>0</v>
      </c>
      <c r="P307" s="53">
        <f>VLOOKUP($A307,input!$A:$BH,COLUMN(input!AG$2),0)</f>
        <v>0</v>
      </c>
      <c r="Q307" s="62">
        <f>VLOOKUP($A307,input!$A:$BH,COLUMN(input!AK$2),0)</f>
        <v>0</v>
      </c>
      <c r="R307" s="53">
        <f>VLOOKUP($A307,input!$A:$BH,COLUMN(input!AO$2),0)</f>
        <v>0</v>
      </c>
      <c r="S307" s="49">
        <f>VLOOKUP($A307,input!$A:$BH,COLUMN(input!AS$2),0)</f>
        <v>2.3580696517105904</v>
      </c>
      <c r="T307" s="53">
        <f>VLOOKUP($A307,input!$A:$BH,COLUMN(input!AW$2),0)</f>
        <v>0</v>
      </c>
      <c r="U307" s="53">
        <f>VLOOKUP($A307,input!$A:$BH,COLUMN(input!BA$2),0)</f>
        <v>0</v>
      </c>
      <c r="V307" s="62">
        <f>VLOOKUP($A307,input!$A:$BH,COLUMN(input!BE$2),0)</f>
        <v>0</v>
      </c>
      <c r="W307" s="53">
        <f t="shared" si="28"/>
        <v>0</v>
      </c>
      <c r="X307" s="49">
        <f t="shared" si="29"/>
        <v>2.5132283602568153</v>
      </c>
      <c r="Y307" s="53">
        <f t="shared" si="30"/>
        <v>0</v>
      </c>
      <c r="Z307" s="53">
        <f t="shared" si="31"/>
        <v>0</v>
      </c>
      <c r="AA307" s="62">
        <f t="shared" si="32"/>
        <v>0</v>
      </c>
    </row>
    <row r="308" spans="1:27" x14ac:dyDescent="0.3">
      <c r="A308" s="27" t="s">
        <v>622</v>
      </c>
      <c r="B308" s="27" t="s">
        <v>1130</v>
      </c>
      <c r="C308" s="27" t="s">
        <v>806</v>
      </c>
      <c r="D308" s="27">
        <v>0</v>
      </c>
      <c r="E308" s="27" t="s">
        <v>621</v>
      </c>
      <c r="F308" s="81">
        <f>IF(D308=0,VLOOKUP(C308,'KI Local Authority Dropdown'!$H$21:$I$31,2,0),IF(C308="GLA",0.37,VLOOKUP(A308,input!$A:$B,COLUMN(input!B$2),0)))</f>
        <v>0.4</v>
      </c>
      <c r="G308" s="53">
        <f t="shared" si="27"/>
        <v>2.8741049033831123</v>
      </c>
      <c r="H308" s="49">
        <f>VLOOKUP($A308,input!$A:$BH,COLUMN(input!D$2),0)</f>
        <v>0.52109286485218997</v>
      </c>
      <c r="I308" s="49">
        <f>VLOOKUP($A308,input!$A:$BH,COLUMN(input!H$2),0)</f>
        <v>2.3530120385309221</v>
      </c>
      <c r="J308" s="49">
        <f>VLOOKUP($A308,input!$A:$BH,COLUMN(input!L$2),0)</f>
        <v>-14.638619278747207</v>
      </c>
      <c r="K308" s="49">
        <f>I308*'KI Local Authority Dropdown'!$I$6</f>
        <v>2.1765361356411033</v>
      </c>
      <c r="L308" s="31">
        <v>0.5</v>
      </c>
      <c r="M308" s="53">
        <f>VLOOKUP($A308,input!$A:$BH,COLUMN(input!U$2),0)</f>
        <v>0</v>
      </c>
      <c r="N308" s="49">
        <f>VLOOKUP($A308,input!$A:$BH,COLUMN(input!Y$2),0)</f>
        <v>0.52109286485218997</v>
      </c>
      <c r="O308" s="53">
        <f>VLOOKUP($A308,input!$A:$BH,COLUMN(input!AC$2),0)</f>
        <v>0</v>
      </c>
      <c r="P308" s="53">
        <f>VLOOKUP($A308,input!$A:$BH,COLUMN(input!AG$2),0)</f>
        <v>0</v>
      </c>
      <c r="Q308" s="62">
        <f>VLOOKUP($A308,input!$A:$BH,COLUMN(input!AK$2),0)</f>
        <v>0</v>
      </c>
      <c r="R308" s="53">
        <f>VLOOKUP($A308,input!$A:$BH,COLUMN(input!AO$2),0)</f>
        <v>0</v>
      </c>
      <c r="S308" s="49">
        <f>VLOOKUP($A308,input!$A:$BH,COLUMN(input!AS$2),0)</f>
        <v>2.3530120385309221</v>
      </c>
      <c r="T308" s="53">
        <f>VLOOKUP($A308,input!$A:$BH,COLUMN(input!AW$2),0)</f>
        <v>0</v>
      </c>
      <c r="U308" s="53">
        <f>VLOOKUP($A308,input!$A:$BH,COLUMN(input!BA$2),0)</f>
        <v>0</v>
      </c>
      <c r="V308" s="62">
        <f>VLOOKUP($A308,input!$A:$BH,COLUMN(input!BE$2),0)</f>
        <v>0</v>
      </c>
      <c r="W308" s="53">
        <f t="shared" si="28"/>
        <v>0</v>
      </c>
      <c r="X308" s="49">
        <f t="shared" si="29"/>
        <v>2.8741049033831123</v>
      </c>
      <c r="Y308" s="53">
        <f t="shared" si="30"/>
        <v>0</v>
      </c>
      <c r="Z308" s="53">
        <f t="shared" si="31"/>
        <v>0</v>
      </c>
      <c r="AA308" s="62">
        <f t="shared" si="32"/>
        <v>0</v>
      </c>
    </row>
    <row r="309" spans="1:27" x14ac:dyDescent="0.3">
      <c r="A309" s="27" t="s">
        <v>624</v>
      </c>
      <c r="B309" s="27" t="s">
        <v>1131</v>
      </c>
      <c r="C309" s="27" t="s">
        <v>820</v>
      </c>
      <c r="D309" s="27" t="s">
        <v>1242</v>
      </c>
      <c r="E309" s="27" t="s">
        <v>623</v>
      </c>
      <c r="F309" s="81">
        <f>IF(D309=0,VLOOKUP(C309,'KI Local Authority Dropdown'!$H$21:$I$31,2,0),IF(C309="GLA",0.37,VLOOKUP(A309,input!$A:$B,COLUMN(input!B$2),0)))</f>
        <v>0.99</v>
      </c>
      <c r="G309" s="53">
        <f t="shared" si="27"/>
        <v>64.633293726107667</v>
      </c>
      <c r="H309" s="49">
        <f>VLOOKUP($A309,input!$A:$BH,COLUMN(input!D$2),0)</f>
        <v>0</v>
      </c>
      <c r="I309" s="49">
        <f>VLOOKUP($A309,input!$A:$BH,COLUMN(input!H$2),0)</f>
        <v>64.633293726107667</v>
      </c>
      <c r="J309" s="49">
        <f>VLOOKUP($A309,input!$A:$BH,COLUMN(input!L$2),0)</f>
        <v>20.553959545207626</v>
      </c>
      <c r="K309" s="49">
        <f>I309*'KI Local Authority Dropdown'!$I$6</f>
        <v>59.785796696649598</v>
      </c>
      <c r="L309" s="31">
        <v>0</v>
      </c>
      <c r="M309" s="53">
        <f>VLOOKUP($A309,input!$A:$BH,COLUMN(input!U$2),0)</f>
        <v>0</v>
      </c>
      <c r="N309" s="49">
        <f>VLOOKUP($A309,input!$A:$BH,COLUMN(input!Y$2),0)</f>
        <v>0</v>
      </c>
      <c r="O309" s="53">
        <f>VLOOKUP($A309,input!$A:$BH,COLUMN(input!AC$2),0)</f>
        <v>0</v>
      </c>
      <c r="P309" s="53">
        <f>VLOOKUP($A309,input!$A:$BH,COLUMN(input!AG$2),0)</f>
        <v>0</v>
      </c>
      <c r="Q309" s="62">
        <f>VLOOKUP($A309,input!$A:$BH,COLUMN(input!AK$2),0)</f>
        <v>0</v>
      </c>
      <c r="R309" s="53">
        <f>VLOOKUP($A309,input!$A:$BH,COLUMN(input!AO$2),0)</f>
        <v>56.879089702098739</v>
      </c>
      <c r="S309" s="49">
        <f>VLOOKUP($A309,input!$A:$BH,COLUMN(input!AS$2),0)</f>
        <v>7.7542040240089225</v>
      </c>
      <c r="T309" s="53">
        <f>VLOOKUP($A309,input!$A:$BH,COLUMN(input!AW$2),0)</f>
        <v>0</v>
      </c>
      <c r="U309" s="53">
        <f>VLOOKUP($A309,input!$A:$BH,COLUMN(input!BA$2),0)</f>
        <v>0</v>
      </c>
      <c r="V309" s="62">
        <f>VLOOKUP($A309,input!$A:$BH,COLUMN(input!BE$2),0)</f>
        <v>0</v>
      </c>
      <c r="W309" s="53">
        <f t="shared" si="28"/>
        <v>56.879089702098739</v>
      </c>
      <c r="X309" s="49">
        <f t="shared" si="29"/>
        <v>7.7542040240089225</v>
      </c>
      <c r="Y309" s="53">
        <f t="shared" si="30"/>
        <v>0</v>
      </c>
      <c r="Z309" s="53">
        <f t="shared" si="31"/>
        <v>0</v>
      </c>
      <c r="AA309" s="62">
        <f t="shared" si="32"/>
        <v>0</v>
      </c>
    </row>
    <row r="310" spans="1:27" x14ac:dyDescent="0.3">
      <c r="A310" s="27" t="s">
        <v>626</v>
      </c>
      <c r="B310" s="27" t="s">
        <v>1132</v>
      </c>
      <c r="C310" s="27" t="s">
        <v>806</v>
      </c>
      <c r="D310" s="27">
        <v>0</v>
      </c>
      <c r="E310" s="27" t="s">
        <v>625</v>
      </c>
      <c r="F310" s="81">
        <f>IF(D310=0,VLOOKUP(C310,'KI Local Authority Dropdown'!$H$21:$I$31,2,0),IF(C310="GLA",0.37,VLOOKUP(A310,input!$A:$B,COLUMN(input!B$2),0)))</f>
        <v>0.4</v>
      </c>
      <c r="G310" s="53">
        <f t="shared" si="27"/>
        <v>3.2558723605328104</v>
      </c>
      <c r="H310" s="49">
        <f>VLOOKUP($A310,input!$A:$BH,COLUMN(input!D$2),0)</f>
        <v>0.61823496263675015</v>
      </c>
      <c r="I310" s="49">
        <f>VLOOKUP($A310,input!$A:$BH,COLUMN(input!H$2),0)</f>
        <v>2.6376373978960603</v>
      </c>
      <c r="J310" s="49">
        <f>VLOOKUP($A310,input!$A:$BH,COLUMN(input!L$2),0)</f>
        <v>-13.472337111042844</v>
      </c>
      <c r="K310" s="49">
        <f>I310*'KI Local Authority Dropdown'!$I$6</f>
        <v>2.439814593053856</v>
      </c>
      <c r="L310" s="31">
        <v>0.5</v>
      </c>
      <c r="M310" s="53">
        <f>VLOOKUP($A310,input!$A:$BH,COLUMN(input!U$2),0)</f>
        <v>0</v>
      </c>
      <c r="N310" s="49">
        <f>VLOOKUP($A310,input!$A:$BH,COLUMN(input!Y$2),0)</f>
        <v>0.61823496263675015</v>
      </c>
      <c r="O310" s="53">
        <f>VLOOKUP($A310,input!$A:$BH,COLUMN(input!AC$2),0)</f>
        <v>0</v>
      </c>
      <c r="P310" s="53">
        <f>VLOOKUP($A310,input!$A:$BH,COLUMN(input!AG$2),0)</f>
        <v>0</v>
      </c>
      <c r="Q310" s="62">
        <f>VLOOKUP($A310,input!$A:$BH,COLUMN(input!AK$2),0)</f>
        <v>0</v>
      </c>
      <c r="R310" s="53">
        <f>VLOOKUP($A310,input!$A:$BH,COLUMN(input!AO$2),0)</f>
        <v>0</v>
      </c>
      <c r="S310" s="49">
        <f>VLOOKUP($A310,input!$A:$BH,COLUMN(input!AS$2),0)</f>
        <v>2.6376373978960603</v>
      </c>
      <c r="T310" s="53">
        <f>VLOOKUP($A310,input!$A:$BH,COLUMN(input!AW$2),0)</f>
        <v>0</v>
      </c>
      <c r="U310" s="53">
        <f>VLOOKUP($A310,input!$A:$BH,COLUMN(input!BA$2),0)</f>
        <v>0</v>
      </c>
      <c r="V310" s="62">
        <f>VLOOKUP($A310,input!$A:$BH,COLUMN(input!BE$2),0)</f>
        <v>0</v>
      </c>
      <c r="W310" s="53">
        <f t="shared" si="28"/>
        <v>0</v>
      </c>
      <c r="X310" s="49">
        <f t="shared" si="29"/>
        <v>3.2558723605328104</v>
      </c>
      <c r="Y310" s="53">
        <f t="shared" si="30"/>
        <v>0</v>
      </c>
      <c r="Z310" s="53">
        <f t="shared" si="31"/>
        <v>0</v>
      </c>
      <c r="AA310" s="62">
        <f t="shared" si="32"/>
        <v>0</v>
      </c>
    </row>
    <row r="311" spans="1:27" x14ac:dyDescent="0.3">
      <c r="A311" s="27" t="s">
        <v>628</v>
      </c>
      <c r="B311" s="27" t="s">
        <v>1133</v>
      </c>
      <c r="C311" s="27" t="s">
        <v>1251</v>
      </c>
      <c r="D311" s="27">
        <v>0</v>
      </c>
      <c r="E311" s="27" t="s">
        <v>627</v>
      </c>
      <c r="F311" s="81">
        <f>IF(D311=0,VLOOKUP(C311,'KI Local Authority Dropdown'!$H$21:$I$31,2,0),IF(C311="GLA",0.37,VLOOKUP(A311,input!$A:$B,COLUMN(input!B$2),0)))</f>
        <v>0.09</v>
      </c>
      <c r="G311" s="53">
        <f t="shared" si="27"/>
        <v>135.18716740030379</v>
      </c>
      <c r="H311" s="49">
        <f>VLOOKUP($A311,input!$A:$BH,COLUMN(input!D$2),0)</f>
        <v>40.68719635602617</v>
      </c>
      <c r="I311" s="49">
        <f>VLOOKUP($A311,input!$A:$BH,COLUMN(input!H$2),0)</f>
        <v>94.499971044277629</v>
      </c>
      <c r="J311" s="49">
        <f>VLOOKUP($A311,input!$A:$BH,COLUMN(input!L$2),0)</f>
        <v>71.679822432687459</v>
      </c>
      <c r="K311" s="49">
        <f>I311*'KI Local Authority Dropdown'!$I$6</f>
        <v>87.412473215956808</v>
      </c>
      <c r="L311" s="31">
        <v>0</v>
      </c>
      <c r="M311" s="53">
        <f>VLOOKUP($A311,input!$A:$BH,COLUMN(input!U$2),0)</f>
        <v>40.68719635602617</v>
      </c>
      <c r="N311" s="49">
        <f>VLOOKUP($A311,input!$A:$BH,COLUMN(input!Y$2),0)</f>
        <v>0</v>
      </c>
      <c r="O311" s="53">
        <f>VLOOKUP($A311,input!$A:$BH,COLUMN(input!AC$2),0)</f>
        <v>0</v>
      </c>
      <c r="P311" s="53">
        <f>VLOOKUP($A311,input!$A:$BH,COLUMN(input!AG$2),0)</f>
        <v>0</v>
      </c>
      <c r="Q311" s="62">
        <f>VLOOKUP($A311,input!$A:$BH,COLUMN(input!AK$2),0)</f>
        <v>0</v>
      </c>
      <c r="R311" s="53">
        <f>VLOOKUP($A311,input!$A:$BH,COLUMN(input!AO$2),0)</f>
        <v>94.499971044277629</v>
      </c>
      <c r="S311" s="49">
        <f>VLOOKUP($A311,input!$A:$BH,COLUMN(input!AS$2),0)</f>
        <v>0</v>
      </c>
      <c r="T311" s="53">
        <f>VLOOKUP($A311,input!$A:$BH,COLUMN(input!AW$2),0)</f>
        <v>0</v>
      </c>
      <c r="U311" s="53">
        <f>VLOOKUP($A311,input!$A:$BH,COLUMN(input!BA$2),0)</f>
        <v>0</v>
      </c>
      <c r="V311" s="62">
        <f>VLOOKUP($A311,input!$A:$BH,COLUMN(input!BE$2),0)</f>
        <v>0</v>
      </c>
      <c r="W311" s="53">
        <f t="shared" si="28"/>
        <v>135.18716740030379</v>
      </c>
      <c r="X311" s="49">
        <f t="shared" si="29"/>
        <v>0</v>
      </c>
      <c r="Y311" s="53">
        <f t="shared" si="30"/>
        <v>0</v>
      </c>
      <c r="Z311" s="53">
        <f t="shared" si="31"/>
        <v>0</v>
      </c>
      <c r="AA311" s="62">
        <f t="shared" si="32"/>
        <v>0</v>
      </c>
    </row>
    <row r="312" spans="1:27" x14ac:dyDescent="0.3">
      <c r="A312" s="27" t="s">
        <v>630</v>
      </c>
      <c r="B312" s="27" t="s">
        <v>1134</v>
      </c>
      <c r="C312" s="27" t="s">
        <v>1248</v>
      </c>
      <c r="D312" s="27">
        <v>0</v>
      </c>
      <c r="E312" s="27" t="s">
        <v>1135</v>
      </c>
      <c r="F312" s="81">
        <f>IF(D312=0,VLOOKUP(C312,'KI Local Authority Dropdown'!$H$21:$I$31,2,0),IF(C312="GLA",0.37,VLOOKUP(A312,input!$A:$B,COLUMN(input!B$2),0)))</f>
        <v>0.01</v>
      </c>
      <c r="G312" s="53">
        <f t="shared" si="27"/>
        <v>15.202735341324363</v>
      </c>
      <c r="H312" s="49">
        <f>VLOOKUP($A312,input!$A:$BH,COLUMN(input!D$2),0)</f>
        <v>6.2200690169209985</v>
      </c>
      <c r="I312" s="49">
        <f>VLOOKUP($A312,input!$A:$BH,COLUMN(input!H$2),0)</f>
        <v>8.9826663244033647</v>
      </c>
      <c r="J312" s="49">
        <f>VLOOKUP($A312,input!$A:$BH,COLUMN(input!L$2),0)</f>
        <v>5.6407949536445496</v>
      </c>
      <c r="K312" s="49">
        <f>I312*'KI Local Authority Dropdown'!$I$6</f>
        <v>8.3089663500731135</v>
      </c>
      <c r="L312" s="31">
        <v>0</v>
      </c>
      <c r="M312" s="53">
        <f>VLOOKUP($A312,input!$A:$BH,COLUMN(input!U$2),0)</f>
        <v>0</v>
      </c>
      <c r="N312" s="49">
        <f>VLOOKUP($A312,input!$A:$BH,COLUMN(input!Y$2),0)</f>
        <v>0</v>
      </c>
      <c r="O312" s="53">
        <f>VLOOKUP($A312,input!$A:$BH,COLUMN(input!AC$2),0)</f>
        <v>6.2200690169209985</v>
      </c>
      <c r="P312" s="53">
        <f>VLOOKUP($A312,input!$A:$BH,COLUMN(input!AG$2),0)</f>
        <v>0</v>
      </c>
      <c r="Q312" s="62">
        <f>VLOOKUP($A312,input!$A:$BH,COLUMN(input!AK$2),0)</f>
        <v>0</v>
      </c>
      <c r="R312" s="53">
        <f>VLOOKUP($A312,input!$A:$BH,COLUMN(input!AO$2),0)</f>
        <v>0</v>
      </c>
      <c r="S312" s="49">
        <f>VLOOKUP($A312,input!$A:$BH,COLUMN(input!AS$2),0)</f>
        <v>0</v>
      </c>
      <c r="T312" s="53">
        <f>VLOOKUP($A312,input!$A:$BH,COLUMN(input!AW$2),0)</f>
        <v>8.9826663244033647</v>
      </c>
      <c r="U312" s="53">
        <f>VLOOKUP($A312,input!$A:$BH,COLUMN(input!BA$2),0)</f>
        <v>0</v>
      </c>
      <c r="V312" s="62">
        <f>VLOOKUP($A312,input!$A:$BH,COLUMN(input!BE$2),0)</f>
        <v>0</v>
      </c>
      <c r="W312" s="53">
        <f t="shared" si="28"/>
        <v>0</v>
      </c>
      <c r="X312" s="49">
        <f t="shared" si="29"/>
        <v>0</v>
      </c>
      <c r="Y312" s="53">
        <f t="shared" si="30"/>
        <v>15.202735341324363</v>
      </c>
      <c r="Z312" s="53">
        <f t="shared" si="31"/>
        <v>0</v>
      </c>
      <c r="AA312" s="62">
        <f t="shared" si="32"/>
        <v>0</v>
      </c>
    </row>
    <row r="313" spans="1:27" x14ac:dyDescent="0.3">
      <c r="A313" s="27" t="s">
        <v>632</v>
      </c>
      <c r="B313" s="27" t="s">
        <v>1136</v>
      </c>
      <c r="C313" s="27" t="s">
        <v>806</v>
      </c>
      <c r="D313" s="27">
        <v>0</v>
      </c>
      <c r="E313" s="27" t="s">
        <v>631</v>
      </c>
      <c r="F313" s="81">
        <f>IF(D313=0,VLOOKUP(C313,'KI Local Authority Dropdown'!$H$21:$I$31,2,0),IF(C313="GLA",0.37,VLOOKUP(A313,input!$A:$B,COLUMN(input!B$2),0)))</f>
        <v>0.4</v>
      </c>
      <c r="G313" s="53">
        <f t="shared" si="27"/>
        <v>3.1404469457299196</v>
      </c>
      <c r="H313" s="49">
        <f>VLOOKUP($A313,input!$A:$BH,COLUMN(input!D$2),0)</f>
        <v>0.69144773506536339</v>
      </c>
      <c r="I313" s="49">
        <f>VLOOKUP($A313,input!$A:$BH,COLUMN(input!H$2),0)</f>
        <v>2.4489992106645562</v>
      </c>
      <c r="J313" s="49">
        <f>VLOOKUP($A313,input!$A:$BH,COLUMN(input!L$2),0)</f>
        <v>-5.1623300200470128</v>
      </c>
      <c r="K313" s="49">
        <f>I313*'KI Local Authority Dropdown'!$I$6</f>
        <v>2.2653242698647147</v>
      </c>
      <c r="L313" s="31">
        <v>0.5</v>
      </c>
      <c r="M313" s="53">
        <f>VLOOKUP($A313,input!$A:$BH,COLUMN(input!U$2),0)</f>
        <v>0</v>
      </c>
      <c r="N313" s="49">
        <f>VLOOKUP($A313,input!$A:$BH,COLUMN(input!Y$2),0)</f>
        <v>0.69144773506536339</v>
      </c>
      <c r="O313" s="53">
        <f>VLOOKUP($A313,input!$A:$BH,COLUMN(input!AC$2),0)</f>
        <v>0</v>
      </c>
      <c r="P313" s="53">
        <f>VLOOKUP($A313,input!$A:$BH,COLUMN(input!AG$2),0)</f>
        <v>0</v>
      </c>
      <c r="Q313" s="62">
        <f>VLOOKUP($A313,input!$A:$BH,COLUMN(input!AK$2),0)</f>
        <v>0</v>
      </c>
      <c r="R313" s="53">
        <f>VLOOKUP($A313,input!$A:$BH,COLUMN(input!AO$2),0)</f>
        <v>0</v>
      </c>
      <c r="S313" s="49">
        <f>VLOOKUP($A313,input!$A:$BH,COLUMN(input!AS$2),0)</f>
        <v>2.4489992106645562</v>
      </c>
      <c r="T313" s="53">
        <f>VLOOKUP($A313,input!$A:$BH,COLUMN(input!AW$2),0)</f>
        <v>0</v>
      </c>
      <c r="U313" s="53">
        <f>VLOOKUP($A313,input!$A:$BH,COLUMN(input!BA$2),0)</f>
        <v>0</v>
      </c>
      <c r="V313" s="62">
        <f>VLOOKUP($A313,input!$A:$BH,COLUMN(input!BE$2),0)</f>
        <v>0</v>
      </c>
      <c r="W313" s="53">
        <f t="shared" si="28"/>
        <v>0</v>
      </c>
      <c r="X313" s="49">
        <f t="shared" si="29"/>
        <v>3.1404469457299196</v>
      </c>
      <c r="Y313" s="53">
        <f t="shared" si="30"/>
        <v>0</v>
      </c>
      <c r="Z313" s="53">
        <f t="shared" si="31"/>
        <v>0</v>
      </c>
      <c r="AA313" s="62">
        <f t="shared" si="32"/>
        <v>0</v>
      </c>
    </row>
    <row r="314" spans="1:27" x14ac:dyDescent="0.3">
      <c r="A314" s="27" t="s">
        <v>634</v>
      </c>
      <c r="B314" s="27" t="s">
        <v>1137</v>
      </c>
      <c r="C314" s="27" t="s">
        <v>806</v>
      </c>
      <c r="D314" s="27">
        <v>0</v>
      </c>
      <c r="E314" s="27" t="s">
        <v>633</v>
      </c>
      <c r="F314" s="81">
        <f>IF(D314=0,VLOOKUP(C314,'KI Local Authority Dropdown'!$H$21:$I$31,2,0),IF(C314="GLA",0.37,VLOOKUP(A314,input!$A:$B,COLUMN(input!B$2),0)))</f>
        <v>0.4</v>
      </c>
      <c r="G314" s="53">
        <f t="shared" si="27"/>
        <v>3.0922860965481451</v>
      </c>
      <c r="H314" s="49">
        <f>VLOOKUP($A314,input!$A:$BH,COLUMN(input!D$2),0)</f>
        <v>0.68996853540127723</v>
      </c>
      <c r="I314" s="49">
        <f>VLOOKUP($A314,input!$A:$BH,COLUMN(input!H$2),0)</f>
        <v>2.4023175611468681</v>
      </c>
      <c r="J314" s="49">
        <f>VLOOKUP($A314,input!$A:$BH,COLUMN(input!L$2),0)</f>
        <v>-14.306739752817478</v>
      </c>
      <c r="K314" s="49">
        <f>I314*'KI Local Authority Dropdown'!$I$6</f>
        <v>2.2221437440608529</v>
      </c>
      <c r="L314" s="31">
        <v>0.5</v>
      </c>
      <c r="M314" s="53">
        <f>VLOOKUP($A314,input!$A:$BH,COLUMN(input!U$2),0)</f>
        <v>0</v>
      </c>
      <c r="N314" s="49">
        <f>VLOOKUP($A314,input!$A:$BH,COLUMN(input!Y$2),0)</f>
        <v>0.68996853540127723</v>
      </c>
      <c r="O314" s="53">
        <f>VLOOKUP($A314,input!$A:$BH,COLUMN(input!AC$2),0)</f>
        <v>0</v>
      </c>
      <c r="P314" s="53">
        <f>VLOOKUP($A314,input!$A:$BH,COLUMN(input!AG$2),0)</f>
        <v>0</v>
      </c>
      <c r="Q314" s="62">
        <f>VLOOKUP($A314,input!$A:$BH,COLUMN(input!AK$2),0)</f>
        <v>0</v>
      </c>
      <c r="R314" s="53">
        <f>VLOOKUP($A314,input!$A:$BH,COLUMN(input!AO$2),0)</f>
        <v>0</v>
      </c>
      <c r="S314" s="49">
        <f>VLOOKUP($A314,input!$A:$BH,COLUMN(input!AS$2),0)</f>
        <v>2.4023175611468681</v>
      </c>
      <c r="T314" s="53">
        <f>VLOOKUP($A314,input!$A:$BH,COLUMN(input!AW$2),0)</f>
        <v>0</v>
      </c>
      <c r="U314" s="53">
        <f>VLOOKUP($A314,input!$A:$BH,COLUMN(input!BA$2),0)</f>
        <v>0</v>
      </c>
      <c r="V314" s="62">
        <f>VLOOKUP($A314,input!$A:$BH,COLUMN(input!BE$2),0)</f>
        <v>0</v>
      </c>
      <c r="W314" s="53">
        <f t="shared" si="28"/>
        <v>0</v>
      </c>
      <c r="X314" s="49">
        <f t="shared" si="29"/>
        <v>3.0922860965481451</v>
      </c>
      <c r="Y314" s="53">
        <f t="shared" si="30"/>
        <v>0</v>
      </c>
      <c r="Z314" s="53">
        <f t="shared" si="31"/>
        <v>0</v>
      </c>
      <c r="AA314" s="62">
        <f t="shared" si="32"/>
        <v>0</v>
      </c>
    </row>
    <row r="315" spans="1:27" x14ac:dyDescent="0.3">
      <c r="A315" s="27" t="s">
        <v>636</v>
      </c>
      <c r="B315" s="27" t="s">
        <v>1138</v>
      </c>
      <c r="C315" s="27" t="s">
        <v>820</v>
      </c>
      <c r="D315" s="27" t="s">
        <v>1234</v>
      </c>
      <c r="E315" s="27" t="s">
        <v>635</v>
      </c>
      <c r="F315" s="81">
        <f>IF(D315=0,VLOOKUP(C315,'KI Local Authority Dropdown'!$H$21:$I$31,2,0),IF(C315="GLA",0.37,VLOOKUP(A315,input!$A:$B,COLUMN(input!B$2),0)))</f>
        <v>0.99</v>
      </c>
      <c r="G315" s="53">
        <f t="shared" si="27"/>
        <v>78.104498964981943</v>
      </c>
      <c r="H315" s="49">
        <f>VLOOKUP($A315,input!$A:$BH,COLUMN(input!D$2),0)</f>
        <v>0</v>
      </c>
      <c r="I315" s="49">
        <f>VLOOKUP($A315,input!$A:$BH,COLUMN(input!H$2),0)</f>
        <v>78.104498964981943</v>
      </c>
      <c r="J315" s="49">
        <f>VLOOKUP($A315,input!$A:$BH,COLUMN(input!L$2),0)</f>
        <v>-1.415355943450719</v>
      </c>
      <c r="K315" s="49">
        <f>I315*'KI Local Authority Dropdown'!$I$6</f>
        <v>72.246661542608294</v>
      </c>
      <c r="L315" s="31">
        <v>1.7798774187822941E-2</v>
      </c>
      <c r="M315" s="53">
        <f>VLOOKUP($A315,input!$A:$BH,COLUMN(input!U$2),0)</f>
        <v>0</v>
      </c>
      <c r="N315" s="49">
        <f>VLOOKUP($A315,input!$A:$BH,COLUMN(input!Y$2),0)</f>
        <v>0</v>
      </c>
      <c r="O315" s="53">
        <f>VLOOKUP($A315,input!$A:$BH,COLUMN(input!AC$2),0)</f>
        <v>0</v>
      </c>
      <c r="P315" s="53">
        <f>VLOOKUP($A315,input!$A:$BH,COLUMN(input!AG$2),0)</f>
        <v>0</v>
      </c>
      <c r="Q315" s="62">
        <f>VLOOKUP($A315,input!$A:$BH,COLUMN(input!AK$2),0)</f>
        <v>0</v>
      </c>
      <c r="R315" s="53">
        <f>VLOOKUP($A315,input!$A:$BH,COLUMN(input!AO$2),0)</f>
        <v>70.028912404187167</v>
      </c>
      <c r="S315" s="49">
        <f>VLOOKUP($A315,input!$A:$BH,COLUMN(input!AS$2),0)</f>
        <v>8.0755865607947666</v>
      </c>
      <c r="T315" s="53">
        <f>VLOOKUP($A315,input!$A:$BH,COLUMN(input!AW$2),0)</f>
        <v>0</v>
      </c>
      <c r="U315" s="53">
        <f>VLOOKUP($A315,input!$A:$BH,COLUMN(input!BA$2),0)</f>
        <v>0</v>
      </c>
      <c r="V315" s="62">
        <f>VLOOKUP($A315,input!$A:$BH,COLUMN(input!BE$2),0)</f>
        <v>0</v>
      </c>
      <c r="W315" s="53">
        <f t="shared" si="28"/>
        <v>70.028912404187167</v>
      </c>
      <c r="X315" s="49">
        <f t="shared" si="29"/>
        <v>8.0755865607947666</v>
      </c>
      <c r="Y315" s="53">
        <f t="shared" si="30"/>
        <v>0</v>
      </c>
      <c r="Z315" s="53">
        <f t="shared" si="31"/>
        <v>0</v>
      </c>
      <c r="AA315" s="62">
        <f t="shared" si="32"/>
        <v>0</v>
      </c>
    </row>
    <row r="316" spans="1:27" x14ac:dyDescent="0.3">
      <c r="A316" s="27" t="s">
        <v>638</v>
      </c>
      <c r="B316" s="27" t="s">
        <v>1139</v>
      </c>
      <c r="C316" s="27" t="s">
        <v>1250</v>
      </c>
      <c r="D316" s="27">
        <v>0</v>
      </c>
      <c r="E316" s="27" t="s">
        <v>637</v>
      </c>
      <c r="F316" s="81">
        <f>IF(D316=0,VLOOKUP(C316,'KI Local Authority Dropdown'!$H$21:$I$31,2,0),IF(C316="GLA",0.37,VLOOKUP(A316,input!$A:$B,COLUMN(input!B$2),0)))</f>
        <v>0.49</v>
      </c>
      <c r="G316" s="53">
        <f t="shared" si="27"/>
        <v>51.694547846055727</v>
      </c>
      <c r="H316" s="49">
        <f>VLOOKUP($A316,input!$A:$BH,COLUMN(input!D$2),0)</f>
        <v>14.647904297306692</v>
      </c>
      <c r="I316" s="49">
        <f>VLOOKUP($A316,input!$A:$BH,COLUMN(input!H$2),0)</f>
        <v>37.046643548749032</v>
      </c>
      <c r="J316" s="49">
        <f>VLOOKUP($A316,input!$A:$BH,COLUMN(input!L$2),0)</f>
        <v>1.6335816549652853</v>
      </c>
      <c r="K316" s="49">
        <f>I316*'KI Local Authority Dropdown'!$I$6</f>
        <v>34.268145282592855</v>
      </c>
      <c r="L316" s="31">
        <v>0</v>
      </c>
      <c r="M316" s="53">
        <f>VLOOKUP($A316,input!$A:$BH,COLUMN(input!U$2),0)</f>
        <v>13.293218444189653</v>
      </c>
      <c r="N316" s="49">
        <f>VLOOKUP($A316,input!$A:$BH,COLUMN(input!Y$2),0)</f>
        <v>1.3546858531170394</v>
      </c>
      <c r="O316" s="53">
        <f>VLOOKUP($A316,input!$A:$BH,COLUMN(input!AC$2),0)</f>
        <v>0</v>
      </c>
      <c r="P316" s="53">
        <f>VLOOKUP($A316,input!$A:$BH,COLUMN(input!AG$2),0)</f>
        <v>0</v>
      </c>
      <c r="Q316" s="62">
        <f>VLOOKUP($A316,input!$A:$BH,COLUMN(input!AK$2),0)</f>
        <v>0</v>
      </c>
      <c r="R316" s="53">
        <f>VLOOKUP($A316,input!$A:$BH,COLUMN(input!AO$2),0)</f>
        <v>31.078838984460148</v>
      </c>
      <c r="S316" s="49">
        <f>VLOOKUP($A316,input!$A:$BH,COLUMN(input!AS$2),0)</f>
        <v>5.9678045642888806</v>
      </c>
      <c r="T316" s="53">
        <f>VLOOKUP($A316,input!$A:$BH,COLUMN(input!AW$2),0)</f>
        <v>0</v>
      </c>
      <c r="U316" s="53">
        <f>VLOOKUP($A316,input!$A:$BH,COLUMN(input!BA$2),0)</f>
        <v>0</v>
      </c>
      <c r="V316" s="62">
        <f>VLOOKUP($A316,input!$A:$BH,COLUMN(input!BE$2),0)</f>
        <v>0</v>
      </c>
      <c r="W316" s="53">
        <f t="shared" si="28"/>
        <v>44.372057428649804</v>
      </c>
      <c r="X316" s="49">
        <f t="shared" si="29"/>
        <v>7.3224904174059198</v>
      </c>
      <c r="Y316" s="53">
        <f t="shared" si="30"/>
        <v>0</v>
      </c>
      <c r="Z316" s="53">
        <f t="shared" si="31"/>
        <v>0</v>
      </c>
      <c r="AA316" s="62">
        <f t="shared" si="32"/>
        <v>0</v>
      </c>
    </row>
    <row r="317" spans="1:27" x14ac:dyDescent="0.3">
      <c r="A317" s="27" t="s">
        <v>640</v>
      </c>
      <c r="B317" s="27" t="s">
        <v>1140</v>
      </c>
      <c r="C317" s="27" t="s">
        <v>1250</v>
      </c>
      <c r="D317" s="27">
        <v>0</v>
      </c>
      <c r="E317" s="27" t="s">
        <v>639</v>
      </c>
      <c r="F317" s="81">
        <f>IF(D317=0,VLOOKUP(C317,'KI Local Authority Dropdown'!$H$21:$I$31,2,0),IF(C317="GLA",0.37,VLOOKUP(A317,input!$A:$B,COLUMN(input!B$2),0)))</f>
        <v>0.49</v>
      </c>
      <c r="G317" s="53">
        <f t="shared" si="27"/>
        <v>105.8085290657128</v>
      </c>
      <c r="H317" s="49">
        <f>VLOOKUP($A317,input!$A:$BH,COLUMN(input!D$2),0)</f>
        <v>37.759630040684179</v>
      </c>
      <c r="I317" s="49">
        <f>VLOOKUP($A317,input!$A:$BH,COLUMN(input!H$2),0)</f>
        <v>68.048899025028632</v>
      </c>
      <c r="J317" s="49">
        <f>VLOOKUP($A317,input!$A:$BH,COLUMN(input!L$2),0)</f>
        <v>28.531363577666102</v>
      </c>
      <c r="K317" s="49">
        <f>I317*'KI Local Authority Dropdown'!$I$6</f>
        <v>62.945231598151487</v>
      </c>
      <c r="L317" s="31">
        <v>0</v>
      </c>
      <c r="M317" s="53">
        <f>VLOOKUP($A317,input!$A:$BH,COLUMN(input!U$2),0)</f>
        <v>34.294775088581048</v>
      </c>
      <c r="N317" s="49">
        <f>VLOOKUP($A317,input!$A:$BH,COLUMN(input!Y$2),0)</f>
        <v>3.4648549521031269</v>
      </c>
      <c r="O317" s="53">
        <f>VLOOKUP($A317,input!$A:$BH,COLUMN(input!AC$2),0)</f>
        <v>0</v>
      </c>
      <c r="P317" s="53">
        <f>VLOOKUP($A317,input!$A:$BH,COLUMN(input!AG$2),0)</f>
        <v>0</v>
      </c>
      <c r="Q317" s="62">
        <f>VLOOKUP($A317,input!$A:$BH,COLUMN(input!AK$2),0)</f>
        <v>0</v>
      </c>
      <c r="R317" s="53">
        <f>VLOOKUP($A317,input!$A:$BH,COLUMN(input!AO$2),0)</f>
        <v>58.896196938346478</v>
      </c>
      <c r="S317" s="49">
        <f>VLOOKUP($A317,input!$A:$BH,COLUMN(input!AS$2),0)</f>
        <v>9.1527020866821545</v>
      </c>
      <c r="T317" s="53">
        <f>VLOOKUP($A317,input!$A:$BH,COLUMN(input!AW$2),0)</f>
        <v>0</v>
      </c>
      <c r="U317" s="53">
        <f>VLOOKUP($A317,input!$A:$BH,COLUMN(input!BA$2),0)</f>
        <v>0</v>
      </c>
      <c r="V317" s="62">
        <f>VLOOKUP($A317,input!$A:$BH,COLUMN(input!BE$2),0)</f>
        <v>0</v>
      </c>
      <c r="W317" s="53">
        <f t="shared" si="28"/>
        <v>93.190972026927525</v>
      </c>
      <c r="X317" s="49">
        <f t="shared" si="29"/>
        <v>12.617557038785282</v>
      </c>
      <c r="Y317" s="53">
        <f t="shared" si="30"/>
        <v>0</v>
      </c>
      <c r="Z317" s="53">
        <f t="shared" si="31"/>
        <v>0</v>
      </c>
      <c r="AA317" s="62">
        <f t="shared" si="32"/>
        <v>0</v>
      </c>
    </row>
    <row r="318" spans="1:27" x14ac:dyDescent="0.3">
      <c r="A318" s="27" t="s">
        <v>642</v>
      </c>
      <c r="B318" s="27" t="s">
        <v>1141</v>
      </c>
      <c r="C318" s="27" t="s">
        <v>806</v>
      </c>
      <c r="D318" s="27">
        <v>0</v>
      </c>
      <c r="E318" s="27" t="s">
        <v>641</v>
      </c>
      <c r="F318" s="81">
        <f>IF(D318=0,VLOOKUP(C318,'KI Local Authority Dropdown'!$H$21:$I$31,2,0),IF(C318="GLA",0.37,VLOOKUP(A318,input!$A:$B,COLUMN(input!B$2),0)))</f>
        <v>0.4</v>
      </c>
      <c r="G318" s="53">
        <f t="shared" si="27"/>
        <v>2.7984372364617141</v>
      </c>
      <c r="H318" s="49">
        <f>VLOOKUP($A318,input!$A:$BH,COLUMN(input!D$2),0)</f>
        <v>0.4914001528836256</v>
      </c>
      <c r="I318" s="49">
        <f>VLOOKUP($A318,input!$A:$BH,COLUMN(input!H$2),0)</f>
        <v>2.3070370835780882</v>
      </c>
      <c r="J318" s="49">
        <f>VLOOKUP($A318,input!$A:$BH,COLUMN(input!L$2),0)</f>
        <v>-17.94616712433309</v>
      </c>
      <c r="K318" s="49">
        <f>I318*'KI Local Authority Dropdown'!$I$6</f>
        <v>2.1340093023097317</v>
      </c>
      <c r="L318" s="31">
        <v>0.5</v>
      </c>
      <c r="M318" s="53">
        <f>VLOOKUP($A318,input!$A:$BH,COLUMN(input!U$2),0)</f>
        <v>0</v>
      </c>
      <c r="N318" s="49">
        <f>VLOOKUP($A318,input!$A:$BH,COLUMN(input!Y$2),0)</f>
        <v>0.4914001528836256</v>
      </c>
      <c r="O318" s="53">
        <f>VLOOKUP($A318,input!$A:$BH,COLUMN(input!AC$2),0)</f>
        <v>0</v>
      </c>
      <c r="P318" s="53">
        <f>VLOOKUP($A318,input!$A:$BH,COLUMN(input!AG$2),0)</f>
        <v>0</v>
      </c>
      <c r="Q318" s="62">
        <f>VLOOKUP($A318,input!$A:$BH,COLUMN(input!AK$2),0)</f>
        <v>0</v>
      </c>
      <c r="R318" s="53">
        <f>VLOOKUP($A318,input!$A:$BH,COLUMN(input!AO$2),0)</f>
        <v>0</v>
      </c>
      <c r="S318" s="49">
        <f>VLOOKUP($A318,input!$A:$BH,COLUMN(input!AS$2),0)</f>
        <v>2.3070370835780882</v>
      </c>
      <c r="T318" s="53">
        <f>VLOOKUP($A318,input!$A:$BH,COLUMN(input!AW$2),0)</f>
        <v>0</v>
      </c>
      <c r="U318" s="53">
        <f>VLOOKUP($A318,input!$A:$BH,COLUMN(input!BA$2),0)</f>
        <v>0</v>
      </c>
      <c r="V318" s="62">
        <f>VLOOKUP($A318,input!$A:$BH,COLUMN(input!BE$2),0)</f>
        <v>0</v>
      </c>
      <c r="W318" s="53">
        <f t="shared" si="28"/>
        <v>0</v>
      </c>
      <c r="X318" s="49">
        <f t="shared" si="29"/>
        <v>2.7984372364617141</v>
      </c>
      <c r="Y318" s="53">
        <f t="shared" si="30"/>
        <v>0</v>
      </c>
      <c r="Z318" s="53">
        <f t="shared" si="31"/>
        <v>0</v>
      </c>
      <c r="AA318" s="62">
        <f t="shared" si="32"/>
        <v>0</v>
      </c>
    </row>
    <row r="319" spans="1:27" x14ac:dyDescent="0.3">
      <c r="A319" s="27" t="s">
        <v>644</v>
      </c>
      <c r="B319" s="27" t="s">
        <v>1142</v>
      </c>
      <c r="C319" s="27" t="s">
        <v>806</v>
      </c>
      <c r="D319" s="27">
        <v>0</v>
      </c>
      <c r="E319" s="27" t="s">
        <v>643</v>
      </c>
      <c r="F319" s="81">
        <f>IF(D319=0,VLOOKUP(C319,'KI Local Authority Dropdown'!$H$21:$I$31,2,0),IF(C319="GLA",0.37,VLOOKUP(A319,input!$A:$B,COLUMN(input!B$2),0)))</f>
        <v>0.4</v>
      </c>
      <c r="G319" s="53">
        <f t="shared" si="27"/>
        <v>2.653416094798271</v>
      </c>
      <c r="H319" s="49">
        <f>VLOOKUP($A319,input!$A:$BH,COLUMN(input!D$2),0)</f>
        <v>0.34660971351692454</v>
      </c>
      <c r="I319" s="49">
        <f>VLOOKUP($A319,input!$A:$BH,COLUMN(input!H$2),0)</f>
        <v>2.3068063812813464</v>
      </c>
      <c r="J319" s="49">
        <f>VLOOKUP($A319,input!$A:$BH,COLUMN(input!L$2),0)</f>
        <v>-7.3947474756735962</v>
      </c>
      <c r="K319" s="49">
        <f>I319*'KI Local Authority Dropdown'!$I$6</f>
        <v>2.1337959026852453</v>
      </c>
      <c r="L319" s="31">
        <v>0.5</v>
      </c>
      <c r="M319" s="53">
        <f>VLOOKUP($A319,input!$A:$BH,COLUMN(input!U$2),0)</f>
        <v>0</v>
      </c>
      <c r="N319" s="49">
        <f>VLOOKUP($A319,input!$A:$BH,COLUMN(input!Y$2),0)</f>
        <v>0.34660971351692454</v>
      </c>
      <c r="O319" s="53">
        <f>VLOOKUP($A319,input!$A:$BH,COLUMN(input!AC$2),0)</f>
        <v>0</v>
      </c>
      <c r="P319" s="53">
        <f>VLOOKUP($A319,input!$A:$BH,COLUMN(input!AG$2),0)</f>
        <v>0</v>
      </c>
      <c r="Q319" s="62">
        <f>VLOOKUP($A319,input!$A:$BH,COLUMN(input!AK$2),0)</f>
        <v>0</v>
      </c>
      <c r="R319" s="53">
        <f>VLOOKUP($A319,input!$A:$BH,COLUMN(input!AO$2),0)</f>
        <v>0</v>
      </c>
      <c r="S319" s="49">
        <f>VLOOKUP($A319,input!$A:$BH,COLUMN(input!AS$2),0)</f>
        <v>2.3068063812813464</v>
      </c>
      <c r="T319" s="53">
        <f>VLOOKUP($A319,input!$A:$BH,COLUMN(input!AW$2),0)</f>
        <v>0</v>
      </c>
      <c r="U319" s="53">
        <f>VLOOKUP($A319,input!$A:$BH,COLUMN(input!BA$2),0)</f>
        <v>0</v>
      </c>
      <c r="V319" s="62">
        <f>VLOOKUP($A319,input!$A:$BH,COLUMN(input!BE$2),0)</f>
        <v>0</v>
      </c>
      <c r="W319" s="53">
        <f t="shared" si="28"/>
        <v>0</v>
      </c>
      <c r="X319" s="49">
        <f t="shared" si="29"/>
        <v>2.653416094798271</v>
      </c>
      <c r="Y319" s="53">
        <f t="shared" si="30"/>
        <v>0</v>
      </c>
      <c r="Z319" s="53">
        <f t="shared" si="31"/>
        <v>0</v>
      </c>
      <c r="AA319" s="62">
        <f t="shared" si="32"/>
        <v>0</v>
      </c>
    </row>
    <row r="320" spans="1:27" x14ac:dyDescent="0.3">
      <c r="A320" s="27" t="s">
        <v>646</v>
      </c>
      <c r="B320" s="27" t="s">
        <v>1143</v>
      </c>
      <c r="C320" s="27" t="s">
        <v>1254</v>
      </c>
      <c r="D320" s="27">
        <v>0</v>
      </c>
      <c r="E320" s="27" t="s">
        <v>645</v>
      </c>
      <c r="F320" s="81">
        <f>IF(D320=0,VLOOKUP(C320,'KI Local Authority Dropdown'!$H$21:$I$31,2,0),IF(C320="GLA",0.37,VLOOKUP(A320,input!$A:$B,COLUMN(input!B$2),0)))</f>
        <v>0.1</v>
      </c>
      <c r="G320" s="53">
        <f t="shared" si="27"/>
        <v>141.10363434600009</v>
      </c>
      <c r="H320" s="49">
        <f>VLOOKUP($A320,input!$A:$BH,COLUMN(input!D$2),0)</f>
        <v>45.190955638381126</v>
      </c>
      <c r="I320" s="49">
        <f>VLOOKUP($A320,input!$A:$BH,COLUMN(input!H$2),0)</f>
        <v>95.91267870761898</v>
      </c>
      <c r="J320" s="49">
        <f>VLOOKUP($A320,input!$A:$BH,COLUMN(input!L$2),0)</f>
        <v>72.934026797456781</v>
      </c>
      <c r="K320" s="49">
        <f>I320*'KI Local Authority Dropdown'!$I$6</f>
        <v>88.719227804547558</v>
      </c>
      <c r="L320" s="31">
        <v>0</v>
      </c>
      <c r="M320" s="53">
        <f>VLOOKUP($A320,input!$A:$BH,COLUMN(input!U$2),0)</f>
        <v>41.634908140741615</v>
      </c>
      <c r="N320" s="49">
        <f>VLOOKUP($A320,input!$A:$BH,COLUMN(input!Y$2),0)</f>
        <v>0</v>
      </c>
      <c r="O320" s="53">
        <f>VLOOKUP($A320,input!$A:$BH,COLUMN(input!AC$2),0)</f>
        <v>3.5560474976395051</v>
      </c>
      <c r="P320" s="53">
        <f>VLOOKUP($A320,input!$A:$BH,COLUMN(input!AG$2),0)</f>
        <v>0</v>
      </c>
      <c r="Q320" s="62">
        <f>VLOOKUP($A320,input!$A:$BH,COLUMN(input!AK$2),0)</f>
        <v>0</v>
      </c>
      <c r="R320" s="53">
        <f>VLOOKUP($A320,input!$A:$BH,COLUMN(input!AO$2),0)</f>
        <v>90.810772361437131</v>
      </c>
      <c r="S320" s="49">
        <f>VLOOKUP($A320,input!$A:$BH,COLUMN(input!AS$2),0)</f>
        <v>0</v>
      </c>
      <c r="T320" s="53">
        <f>VLOOKUP($A320,input!$A:$BH,COLUMN(input!AW$2),0)</f>
        <v>5.101906346181849</v>
      </c>
      <c r="U320" s="53">
        <f>VLOOKUP($A320,input!$A:$BH,COLUMN(input!BA$2),0)</f>
        <v>0</v>
      </c>
      <c r="V320" s="62">
        <f>VLOOKUP($A320,input!$A:$BH,COLUMN(input!BE$2),0)</f>
        <v>0</v>
      </c>
      <c r="W320" s="53">
        <f t="shared" si="28"/>
        <v>132.44568050217873</v>
      </c>
      <c r="X320" s="49">
        <f t="shared" si="29"/>
        <v>0</v>
      </c>
      <c r="Y320" s="53">
        <f t="shared" si="30"/>
        <v>8.6579538438213532</v>
      </c>
      <c r="Z320" s="53">
        <f t="shared" si="31"/>
        <v>0</v>
      </c>
      <c r="AA320" s="62">
        <f t="shared" si="32"/>
        <v>0</v>
      </c>
    </row>
    <row r="321" spans="1:27" x14ac:dyDescent="0.3">
      <c r="A321" s="27" t="s">
        <v>648</v>
      </c>
      <c r="B321" s="27" t="s">
        <v>1144</v>
      </c>
      <c r="C321" s="27" t="s">
        <v>806</v>
      </c>
      <c r="D321" s="27">
        <v>0</v>
      </c>
      <c r="E321" s="27" t="s">
        <v>647</v>
      </c>
      <c r="F321" s="81">
        <f>IF(D321=0,VLOOKUP(C321,'KI Local Authority Dropdown'!$H$21:$I$31,2,0),IF(C321="GLA",0.37,VLOOKUP(A321,input!$A:$B,COLUMN(input!B$2),0)))</f>
        <v>0.4</v>
      </c>
      <c r="G321" s="53">
        <f t="shared" si="27"/>
        <v>3.2882325023619092</v>
      </c>
      <c r="H321" s="49">
        <f>VLOOKUP($A321,input!$A:$BH,COLUMN(input!D$2),0)</f>
        <v>0.59784957897838675</v>
      </c>
      <c r="I321" s="49">
        <f>VLOOKUP($A321,input!$A:$BH,COLUMN(input!H$2),0)</f>
        <v>2.6903829233835226</v>
      </c>
      <c r="J321" s="49">
        <f>VLOOKUP($A321,input!$A:$BH,COLUMN(input!L$2),0)</f>
        <v>-14.813660406384006</v>
      </c>
      <c r="K321" s="49">
        <f>I321*'KI Local Authority Dropdown'!$I$6</f>
        <v>2.4886042041297585</v>
      </c>
      <c r="L321" s="31">
        <v>0.5</v>
      </c>
      <c r="M321" s="53">
        <f>VLOOKUP($A321,input!$A:$BH,COLUMN(input!U$2),0)</f>
        <v>0</v>
      </c>
      <c r="N321" s="49">
        <f>VLOOKUP($A321,input!$A:$BH,COLUMN(input!Y$2),0)</f>
        <v>0.59784957897838675</v>
      </c>
      <c r="O321" s="53">
        <f>VLOOKUP($A321,input!$A:$BH,COLUMN(input!AC$2),0)</f>
        <v>0</v>
      </c>
      <c r="P321" s="53">
        <f>VLOOKUP($A321,input!$A:$BH,COLUMN(input!AG$2),0)</f>
        <v>0</v>
      </c>
      <c r="Q321" s="62">
        <f>VLOOKUP($A321,input!$A:$BH,COLUMN(input!AK$2),0)</f>
        <v>0</v>
      </c>
      <c r="R321" s="53">
        <f>VLOOKUP($A321,input!$A:$BH,COLUMN(input!AO$2),0)</f>
        <v>0</v>
      </c>
      <c r="S321" s="49">
        <f>VLOOKUP($A321,input!$A:$BH,COLUMN(input!AS$2),0)</f>
        <v>2.6903829233835226</v>
      </c>
      <c r="T321" s="53">
        <f>VLOOKUP($A321,input!$A:$BH,COLUMN(input!AW$2),0)</f>
        <v>0</v>
      </c>
      <c r="U321" s="53">
        <f>VLOOKUP($A321,input!$A:$BH,COLUMN(input!BA$2),0)</f>
        <v>0</v>
      </c>
      <c r="V321" s="62">
        <f>VLOOKUP($A321,input!$A:$BH,COLUMN(input!BE$2),0)</f>
        <v>0</v>
      </c>
      <c r="W321" s="53">
        <f t="shared" si="28"/>
        <v>0</v>
      </c>
      <c r="X321" s="49">
        <f t="shared" si="29"/>
        <v>3.2882325023619092</v>
      </c>
      <c r="Y321" s="53">
        <f t="shared" si="30"/>
        <v>0</v>
      </c>
      <c r="Z321" s="53">
        <f t="shared" si="31"/>
        <v>0</v>
      </c>
      <c r="AA321" s="62">
        <f t="shared" si="32"/>
        <v>0</v>
      </c>
    </row>
    <row r="322" spans="1:27" x14ac:dyDescent="0.3">
      <c r="A322" s="27" t="s">
        <v>650</v>
      </c>
      <c r="B322" s="27" t="s">
        <v>1145</v>
      </c>
      <c r="C322" s="27" t="s">
        <v>820</v>
      </c>
      <c r="D322" s="27">
        <v>0</v>
      </c>
      <c r="E322" s="27" t="s">
        <v>649</v>
      </c>
      <c r="F322" s="81">
        <f>IF(D322=0,VLOOKUP(C322,'KI Local Authority Dropdown'!$H$21:$I$31,2,0),IF(C322="GLA",0.37,VLOOKUP(A322,input!$A:$B,COLUMN(input!B$2),0)))</f>
        <v>0.49</v>
      </c>
      <c r="G322" s="53">
        <f t="shared" si="27"/>
        <v>124.90238603240496</v>
      </c>
      <c r="H322" s="49">
        <f>VLOOKUP($A322,input!$A:$BH,COLUMN(input!D$2),0)</f>
        <v>44.711689963359127</v>
      </c>
      <c r="I322" s="49">
        <f>VLOOKUP($A322,input!$A:$BH,COLUMN(input!H$2),0)</f>
        <v>80.190696069045828</v>
      </c>
      <c r="J322" s="49">
        <f>VLOOKUP($A322,input!$A:$BH,COLUMN(input!L$2),0)</f>
        <v>40.699064650143193</v>
      </c>
      <c r="K322" s="49">
        <f>I322*'KI Local Authority Dropdown'!$I$6</f>
        <v>74.176393863867389</v>
      </c>
      <c r="L322" s="31">
        <v>0</v>
      </c>
      <c r="M322" s="53">
        <f>VLOOKUP($A322,input!$A:$BH,COLUMN(input!U$2),0)</f>
        <v>40.676775293836663</v>
      </c>
      <c r="N322" s="49">
        <f>VLOOKUP($A322,input!$A:$BH,COLUMN(input!Y$2),0)</f>
        <v>4.0349146695224647</v>
      </c>
      <c r="O322" s="53">
        <f>VLOOKUP($A322,input!$A:$BH,COLUMN(input!AC$2),0)</f>
        <v>0</v>
      </c>
      <c r="P322" s="53">
        <f>VLOOKUP($A322,input!$A:$BH,COLUMN(input!AG$2),0)</f>
        <v>0</v>
      </c>
      <c r="Q322" s="62">
        <f>VLOOKUP($A322,input!$A:$BH,COLUMN(input!AK$2),0)</f>
        <v>0</v>
      </c>
      <c r="R322" s="53">
        <f>VLOOKUP($A322,input!$A:$BH,COLUMN(input!AO$2),0)</f>
        <v>69.254662131031907</v>
      </c>
      <c r="S322" s="49">
        <f>VLOOKUP($A322,input!$A:$BH,COLUMN(input!AS$2),0)</f>
        <v>10.936033938013928</v>
      </c>
      <c r="T322" s="53">
        <f>VLOOKUP($A322,input!$A:$BH,COLUMN(input!AW$2),0)</f>
        <v>0</v>
      </c>
      <c r="U322" s="53">
        <f>VLOOKUP($A322,input!$A:$BH,COLUMN(input!BA$2),0)</f>
        <v>0</v>
      </c>
      <c r="V322" s="62">
        <f>VLOOKUP($A322,input!$A:$BH,COLUMN(input!BE$2),0)</f>
        <v>0</v>
      </c>
      <c r="W322" s="53">
        <f t="shared" si="28"/>
        <v>109.93143742486856</v>
      </c>
      <c r="X322" s="49">
        <f t="shared" si="29"/>
        <v>14.970948607536393</v>
      </c>
      <c r="Y322" s="53">
        <f t="shared" si="30"/>
        <v>0</v>
      </c>
      <c r="Z322" s="53">
        <f t="shared" si="31"/>
        <v>0</v>
      </c>
      <c r="AA322" s="62">
        <f t="shared" si="32"/>
        <v>0</v>
      </c>
    </row>
    <row r="323" spans="1:27" x14ac:dyDescent="0.3">
      <c r="A323" s="27" t="s">
        <v>652</v>
      </c>
      <c r="B323" s="27" t="s">
        <v>1146</v>
      </c>
      <c r="C323" s="27" t="s">
        <v>1254</v>
      </c>
      <c r="D323" s="27">
        <v>0</v>
      </c>
      <c r="E323" s="27" t="s">
        <v>651</v>
      </c>
      <c r="F323" s="81">
        <f>IF(D323=0,VLOOKUP(C323,'KI Local Authority Dropdown'!$H$21:$I$31,2,0),IF(C323="GLA",0.37,VLOOKUP(A323,input!$A:$B,COLUMN(input!B$2),0)))</f>
        <v>0.1</v>
      </c>
      <c r="G323" s="53">
        <f t="shared" si="27"/>
        <v>135.50394826871494</v>
      </c>
      <c r="H323" s="49">
        <f>VLOOKUP($A323,input!$A:$BH,COLUMN(input!D$2),0)</f>
        <v>27.995584004594132</v>
      </c>
      <c r="I323" s="49">
        <f>VLOOKUP($A323,input!$A:$BH,COLUMN(input!H$2),0)</f>
        <v>107.50836426412081</v>
      </c>
      <c r="J323" s="49">
        <f>VLOOKUP($A323,input!$A:$BH,COLUMN(input!L$2),0)</f>
        <v>58.55167012952915</v>
      </c>
      <c r="K323" s="49">
        <f>I323*'KI Local Authority Dropdown'!$I$6</f>
        <v>99.445236944311759</v>
      </c>
      <c r="L323" s="31">
        <v>0</v>
      </c>
      <c r="M323" s="53">
        <f>VLOOKUP($A323,input!$A:$BH,COLUMN(input!U$2),0)</f>
        <v>25.917313154985429</v>
      </c>
      <c r="N323" s="49">
        <f>VLOOKUP($A323,input!$A:$BH,COLUMN(input!Y$2),0)</f>
        <v>0</v>
      </c>
      <c r="O323" s="53">
        <f>VLOOKUP($A323,input!$A:$BH,COLUMN(input!AC$2),0)</f>
        <v>2.0782708496087046</v>
      </c>
      <c r="P323" s="53">
        <f>VLOOKUP($A323,input!$A:$BH,COLUMN(input!AG$2),0)</f>
        <v>0</v>
      </c>
      <c r="Q323" s="62">
        <f>VLOOKUP($A323,input!$A:$BH,COLUMN(input!AK$2),0)</f>
        <v>0</v>
      </c>
      <c r="R323" s="53">
        <f>VLOOKUP($A323,input!$A:$BH,COLUMN(input!AO$2),0)</f>
        <v>96.608001838763627</v>
      </c>
      <c r="S323" s="49">
        <f>VLOOKUP($A323,input!$A:$BH,COLUMN(input!AS$2),0)</f>
        <v>0</v>
      </c>
      <c r="T323" s="53">
        <f>VLOOKUP($A323,input!$A:$BH,COLUMN(input!AW$2),0)</f>
        <v>10.9003624253572</v>
      </c>
      <c r="U323" s="53">
        <f>VLOOKUP($A323,input!$A:$BH,COLUMN(input!BA$2),0)</f>
        <v>0</v>
      </c>
      <c r="V323" s="62">
        <f>VLOOKUP($A323,input!$A:$BH,COLUMN(input!BE$2),0)</f>
        <v>0</v>
      </c>
      <c r="W323" s="53">
        <f t="shared" si="28"/>
        <v>122.52531499374905</v>
      </c>
      <c r="X323" s="49">
        <f t="shared" si="29"/>
        <v>0</v>
      </c>
      <c r="Y323" s="53">
        <f t="shared" si="30"/>
        <v>12.978633274965905</v>
      </c>
      <c r="Z323" s="53">
        <f t="shared" si="31"/>
        <v>0</v>
      </c>
      <c r="AA323" s="62">
        <f t="shared" si="32"/>
        <v>0</v>
      </c>
    </row>
    <row r="324" spans="1:27" x14ac:dyDescent="0.3">
      <c r="A324" s="27" t="s">
        <v>654</v>
      </c>
      <c r="B324" s="27" t="s">
        <v>1147</v>
      </c>
      <c r="C324" s="27" t="s">
        <v>806</v>
      </c>
      <c r="D324" s="27">
        <v>0</v>
      </c>
      <c r="E324" s="27" t="s">
        <v>653</v>
      </c>
      <c r="F324" s="81">
        <f>IF(D324=0,VLOOKUP(C324,'KI Local Authority Dropdown'!$H$21:$I$31,2,0),IF(C324="GLA",0.37,VLOOKUP(A324,input!$A:$B,COLUMN(input!B$2),0)))</f>
        <v>0.4</v>
      </c>
      <c r="G324" s="53">
        <f t="shared" si="27"/>
        <v>1.46466332518648</v>
      </c>
      <c r="H324" s="49">
        <f>VLOOKUP($A324,input!$A:$BH,COLUMN(input!D$2),0)</f>
        <v>0</v>
      </c>
      <c r="I324" s="49">
        <f>VLOOKUP($A324,input!$A:$BH,COLUMN(input!H$2),0)</f>
        <v>1.46466332518648</v>
      </c>
      <c r="J324" s="49">
        <f>VLOOKUP($A324,input!$A:$BH,COLUMN(input!L$2),0)</f>
        <v>-11.925168934518238</v>
      </c>
      <c r="K324" s="49">
        <f>I324*'KI Local Authority Dropdown'!$I$6</f>
        <v>1.3548135757974942</v>
      </c>
      <c r="L324" s="31">
        <v>0.5</v>
      </c>
      <c r="M324" s="53">
        <f>VLOOKUP($A324,input!$A:$BH,COLUMN(input!U$2),0)</f>
        <v>0</v>
      </c>
      <c r="N324" s="49">
        <f>VLOOKUP($A324,input!$A:$BH,COLUMN(input!Y$2),0)</f>
        <v>0</v>
      </c>
      <c r="O324" s="53">
        <f>VLOOKUP($A324,input!$A:$BH,COLUMN(input!AC$2),0)</f>
        <v>0</v>
      </c>
      <c r="P324" s="53">
        <f>VLOOKUP($A324,input!$A:$BH,COLUMN(input!AG$2),0)</f>
        <v>0</v>
      </c>
      <c r="Q324" s="62">
        <f>VLOOKUP($A324,input!$A:$BH,COLUMN(input!AK$2),0)</f>
        <v>0</v>
      </c>
      <c r="R324" s="53">
        <f>VLOOKUP($A324,input!$A:$BH,COLUMN(input!AO$2),0)</f>
        <v>0</v>
      </c>
      <c r="S324" s="49">
        <f>VLOOKUP($A324,input!$A:$BH,COLUMN(input!AS$2),0)</f>
        <v>1.46466332518648</v>
      </c>
      <c r="T324" s="53">
        <f>VLOOKUP($A324,input!$A:$BH,COLUMN(input!AW$2),0)</f>
        <v>0</v>
      </c>
      <c r="U324" s="53">
        <f>VLOOKUP($A324,input!$A:$BH,COLUMN(input!BA$2),0)</f>
        <v>0</v>
      </c>
      <c r="V324" s="62">
        <f>VLOOKUP($A324,input!$A:$BH,COLUMN(input!BE$2),0)</f>
        <v>0</v>
      </c>
      <c r="W324" s="53">
        <f t="shared" si="28"/>
        <v>0</v>
      </c>
      <c r="X324" s="49">
        <f t="shared" si="29"/>
        <v>1.46466332518648</v>
      </c>
      <c r="Y324" s="53">
        <f t="shared" si="30"/>
        <v>0</v>
      </c>
      <c r="Z324" s="53">
        <f t="shared" si="31"/>
        <v>0</v>
      </c>
      <c r="AA324" s="62">
        <f t="shared" si="32"/>
        <v>0</v>
      </c>
    </row>
    <row r="325" spans="1:27" x14ac:dyDescent="0.3">
      <c r="A325" s="27" t="s">
        <v>656</v>
      </c>
      <c r="B325" s="27" t="s">
        <v>1148</v>
      </c>
      <c r="C325" s="27" t="s">
        <v>1249</v>
      </c>
      <c r="D325" s="27">
        <v>0</v>
      </c>
      <c r="E325" s="27" t="s">
        <v>655</v>
      </c>
      <c r="F325" s="81">
        <f>IF(D325=0,VLOOKUP(C325,'KI Local Authority Dropdown'!$H$21:$I$31,2,0),IF(C325="GLA",0.37,VLOOKUP(A325,input!$A:$B,COLUMN(input!B$2),0)))</f>
        <v>0.3</v>
      </c>
      <c r="G325" s="53">
        <f t="shared" si="27"/>
        <v>50.839296309872118</v>
      </c>
      <c r="H325" s="49">
        <f>VLOOKUP($A325,input!$A:$BH,COLUMN(input!D$2),0)</f>
        <v>16.830344825789851</v>
      </c>
      <c r="I325" s="49">
        <f>VLOOKUP($A325,input!$A:$BH,COLUMN(input!H$2),0)</f>
        <v>34.008951484082267</v>
      </c>
      <c r="J325" s="49">
        <f>VLOOKUP($A325,input!$A:$BH,COLUMN(input!L$2),0)</f>
        <v>18.111971068263323</v>
      </c>
      <c r="K325" s="49">
        <f>I325*'KI Local Authority Dropdown'!$I$6</f>
        <v>31.458280122776099</v>
      </c>
      <c r="L325" s="31">
        <v>0</v>
      </c>
      <c r="M325" s="53">
        <f>VLOOKUP($A325,input!$A:$BH,COLUMN(input!U$2),0)</f>
        <v>15.914075008195885</v>
      </c>
      <c r="N325" s="49">
        <f>VLOOKUP($A325,input!$A:$BH,COLUMN(input!Y$2),0)</f>
        <v>0.91626981759396564</v>
      </c>
      <c r="O325" s="53">
        <f>VLOOKUP($A325,input!$A:$BH,COLUMN(input!AC$2),0)</f>
        <v>0</v>
      </c>
      <c r="P325" s="53">
        <f>VLOOKUP($A325,input!$A:$BH,COLUMN(input!AG$2),0)</f>
        <v>0</v>
      </c>
      <c r="Q325" s="62">
        <f>VLOOKUP($A325,input!$A:$BH,COLUMN(input!AK$2),0)</f>
        <v>0</v>
      </c>
      <c r="R325" s="53">
        <f>VLOOKUP($A325,input!$A:$BH,COLUMN(input!AO$2),0)</f>
        <v>27.254245842404625</v>
      </c>
      <c r="S325" s="49">
        <f>VLOOKUP($A325,input!$A:$BH,COLUMN(input!AS$2),0)</f>
        <v>6.7547056416776421</v>
      </c>
      <c r="T325" s="53">
        <f>VLOOKUP($A325,input!$A:$BH,COLUMN(input!AW$2),0)</f>
        <v>0</v>
      </c>
      <c r="U325" s="53">
        <f>VLOOKUP($A325,input!$A:$BH,COLUMN(input!BA$2),0)</f>
        <v>0</v>
      </c>
      <c r="V325" s="62">
        <f>VLOOKUP($A325,input!$A:$BH,COLUMN(input!BE$2),0)</f>
        <v>0</v>
      </c>
      <c r="W325" s="53">
        <f t="shared" si="28"/>
        <v>43.168320850600509</v>
      </c>
      <c r="X325" s="49">
        <f t="shared" si="29"/>
        <v>7.6709754592716077</v>
      </c>
      <c r="Y325" s="53">
        <f t="shared" si="30"/>
        <v>0</v>
      </c>
      <c r="Z325" s="53">
        <f t="shared" si="31"/>
        <v>0</v>
      </c>
      <c r="AA325" s="62">
        <f t="shared" si="32"/>
        <v>0</v>
      </c>
    </row>
    <row r="326" spans="1:27" x14ac:dyDescent="0.3">
      <c r="A326" s="27" t="s">
        <v>658</v>
      </c>
      <c r="B326" s="27" t="s">
        <v>1149</v>
      </c>
      <c r="C326" s="27" t="s">
        <v>806</v>
      </c>
      <c r="D326" s="27">
        <v>0</v>
      </c>
      <c r="E326" s="27" t="s">
        <v>657</v>
      </c>
      <c r="F326" s="81">
        <f>IF(D326=0,VLOOKUP(C326,'KI Local Authority Dropdown'!$H$21:$I$31,2,0),IF(C326="GLA",0.37,VLOOKUP(A326,input!$A:$B,COLUMN(input!B$2),0)))</f>
        <v>0.4</v>
      </c>
      <c r="G326" s="53">
        <f t="shared" si="27"/>
        <v>5.2446906667658961</v>
      </c>
      <c r="H326" s="49">
        <f>VLOOKUP($A326,input!$A:$BH,COLUMN(input!D$2),0)</f>
        <v>1.2381084858851916</v>
      </c>
      <c r="I326" s="49">
        <f>VLOOKUP($A326,input!$A:$BH,COLUMN(input!H$2),0)</f>
        <v>4.0065821808807041</v>
      </c>
      <c r="J326" s="49">
        <f>VLOOKUP($A326,input!$A:$BH,COLUMN(input!L$2),0)</f>
        <v>-10.872979189645003</v>
      </c>
      <c r="K326" s="49">
        <f>I326*'KI Local Authority Dropdown'!$I$6</f>
        <v>3.7060885173146514</v>
      </c>
      <c r="L326" s="31">
        <v>0.5</v>
      </c>
      <c r="M326" s="53">
        <f>VLOOKUP($A326,input!$A:$BH,COLUMN(input!U$2),0)</f>
        <v>0</v>
      </c>
      <c r="N326" s="49">
        <f>VLOOKUP($A326,input!$A:$BH,COLUMN(input!Y$2),0)</f>
        <v>1.2381084858851916</v>
      </c>
      <c r="O326" s="53">
        <f>VLOOKUP($A326,input!$A:$BH,COLUMN(input!AC$2),0)</f>
        <v>0</v>
      </c>
      <c r="P326" s="53">
        <f>VLOOKUP($A326,input!$A:$BH,COLUMN(input!AG$2),0)</f>
        <v>0</v>
      </c>
      <c r="Q326" s="62">
        <f>VLOOKUP($A326,input!$A:$BH,COLUMN(input!AK$2),0)</f>
        <v>0</v>
      </c>
      <c r="R326" s="53">
        <f>VLOOKUP($A326,input!$A:$BH,COLUMN(input!AO$2),0)</f>
        <v>0</v>
      </c>
      <c r="S326" s="49">
        <f>VLOOKUP($A326,input!$A:$BH,COLUMN(input!AS$2),0)</f>
        <v>4.0065821808807041</v>
      </c>
      <c r="T326" s="53">
        <f>VLOOKUP($A326,input!$A:$BH,COLUMN(input!AW$2),0)</f>
        <v>0</v>
      </c>
      <c r="U326" s="53">
        <f>VLOOKUP($A326,input!$A:$BH,COLUMN(input!BA$2),0)</f>
        <v>0</v>
      </c>
      <c r="V326" s="62">
        <f>VLOOKUP($A326,input!$A:$BH,COLUMN(input!BE$2),0)</f>
        <v>0</v>
      </c>
      <c r="W326" s="53">
        <f t="shared" si="28"/>
        <v>0</v>
      </c>
      <c r="X326" s="49">
        <f t="shared" si="29"/>
        <v>5.2446906667658961</v>
      </c>
      <c r="Y326" s="53">
        <f t="shared" si="30"/>
        <v>0</v>
      </c>
      <c r="Z326" s="53">
        <f t="shared" si="31"/>
        <v>0</v>
      </c>
      <c r="AA326" s="62">
        <f t="shared" si="32"/>
        <v>0</v>
      </c>
    </row>
    <row r="327" spans="1:27" x14ac:dyDescent="0.3">
      <c r="A327" s="27" t="s">
        <v>660</v>
      </c>
      <c r="B327" s="27" t="s">
        <v>1150</v>
      </c>
      <c r="C327" s="27" t="s">
        <v>1250</v>
      </c>
      <c r="D327" s="27">
        <v>0</v>
      </c>
      <c r="E327" s="27" t="s">
        <v>659</v>
      </c>
      <c r="F327" s="81">
        <f>IF(D327=0,VLOOKUP(C327,'KI Local Authority Dropdown'!$H$21:$I$31,2,0),IF(C327="GLA",0.37,VLOOKUP(A327,input!$A:$B,COLUMN(input!B$2),0)))</f>
        <v>0.49</v>
      </c>
      <c r="G327" s="53">
        <f t="shared" si="27"/>
        <v>43.732472760040302</v>
      </c>
      <c r="H327" s="49">
        <f>VLOOKUP($A327,input!$A:$BH,COLUMN(input!D$2),0)</f>
        <v>13.577378597397338</v>
      </c>
      <c r="I327" s="49">
        <f>VLOOKUP($A327,input!$A:$BH,COLUMN(input!H$2),0)</f>
        <v>30.155094162642964</v>
      </c>
      <c r="J327" s="49">
        <f>VLOOKUP($A327,input!$A:$BH,COLUMN(input!L$2),0)</f>
        <v>-15.969472265971193</v>
      </c>
      <c r="K327" s="49">
        <f>I327*'KI Local Authority Dropdown'!$I$6</f>
        <v>27.893462100444744</v>
      </c>
      <c r="L327" s="31">
        <v>0.3462248754226247</v>
      </c>
      <c r="M327" s="53">
        <f>VLOOKUP($A327,input!$A:$BH,COLUMN(input!U$2),0)</f>
        <v>12.487639073220894</v>
      </c>
      <c r="N327" s="49">
        <f>VLOOKUP($A327,input!$A:$BH,COLUMN(input!Y$2),0)</f>
        <v>1.0897395241764449</v>
      </c>
      <c r="O327" s="53">
        <f>VLOOKUP($A327,input!$A:$BH,COLUMN(input!AC$2),0)</f>
        <v>0</v>
      </c>
      <c r="P327" s="53">
        <f>VLOOKUP($A327,input!$A:$BH,COLUMN(input!AG$2),0)</f>
        <v>0</v>
      </c>
      <c r="Q327" s="62">
        <f>VLOOKUP($A327,input!$A:$BH,COLUMN(input!AK$2),0)</f>
        <v>0</v>
      </c>
      <c r="R327" s="53">
        <f>VLOOKUP($A327,input!$A:$BH,COLUMN(input!AO$2),0)</f>
        <v>23.999609642835505</v>
      </c>
      <c r="S327" s="49">
        <f>VLOOKUP($A327,input!$A:$BH,COLUMN(input!AS$2),0)</f>
        <v>6.1554845198074588</v>
      </c>
      <c r="T327" s="53">
        <f>VLOOKUP($A327,input!$A:$BH,COLUMN(input!AW$2),0)</f>
        <v>0</v>
      </c>
      <c r="U327" s="53">
        <f>VLOOKUP($A327,input!$A:$BH,COLUMN(input!BA$2),0)</f>
        <v>0</v>
      </c>
      <c r="V327" s="62">
        <f>VLOOKUP($A327,input!$A:$BH,COLUMN(input!BE$2),0)</f>
        <v>0</v>
      </c>
      <c r="W327" s="53">
        <f t="shared" si="28"/>
        <v>36.487248716056399</v>
      </c>
      <c r="X327" s="49">
        <f t="shared" si="29"/>
        <v>7.245224043983904</v>
      </c>
      <c r="Y327" s="53">
        <f t="shared" si="30"/>
        <v>0</v>
      </c>
      <c r="Z327" s="53">
        <f t="shared" si="31"/>
        <v>0</v>
      </c>
      <c r="AA327" s="62">
        <f t="shared" si="32"/>
        <v>0</v>
      </c>
    </row>
    <row r="328" spans="1:27" x14ac:dyDescent="0.3">
      <c r="A328" s="27" t="s">
        <v>662</v>
      </c>
      <c r="B328" s="27" t="s">
        <v>1151</v>
      </c>
      <c r="C328" s="27" t="s">
        <v>820</v>
      </c>
      <c r="D328" s="27" t="s">
        <v>1234</v>
      </c>
      <c r="E328" s="27" t="s">
        <v>661</v>
      </c>
      <c r="F328" s="81">
        <f>IF(D328=0,VLOOKUP(C328,'KI Local Authority Dropdown'!$H$21:$I$31,2,0),IF(C328="GLA",0.37,VLOOKUP(A328,input!$A:$B,COLUMN(input!B$2),0)))</f>
        <v>0.99</v>
      </c>
      <c r="G328" s="53">
        <f t="shared" ref="G328:G391" si="33">H328+I328</f>
        <v>93.335972071086459</v>
      </c>
      <c r="H328" s="49">
        <f>VLOOKUP($A328,input!$A:$BH,COLUMN(input!D$2),0)</f>
        <v>0</v>
      </c>
      <c r="I328" s="49">
        <f>VLOOKUP($A328,input!$A:$BH,COLUMN(input!H$2),0)</f>
        <v>93.335972071086459</v>
      </c>
      <c r="J328" s="49">
        <f>VLOOKUP($A328,input!$A:$BH,COLUMN(input!L$2),0)</f>
        <v>43.634949901340725</v>
      </c>
      <c r="K328" s="49">
        <f>I328*'KI Local Authority Dropdown'!$I$6</f>
        <v>86.335774165754984</v>
      </c>
      <c r="L328" s="31">
        <v>0</v>
      </c>
      <c r="M328" s="53">
        <f>VLOOKUP($A328,input!$A:$BH,COLUMN(input!U$2),0)</f>
        <v>0</v>
      </c>
      <c r="N328" s="49">
        <f>VLOOKUP($A328,input!$A:$BH,COLUMN(input!Y$2),0)</f>
        <v>0</v>
      </c>
      <c r="O328" s="53">
        <f>VLOOKUP($A328,input!$A:$BH,COLUMN(input!AC$2),0)</f>
        <v>0</v>
      </c>
      <c r="P328" s="53">
        <f>VLOOKUP($A328,input!$A:$BH,COLUMN(input!AG$2),0)</f>
        <v>0</v>
      </c>
      <c r="Q328" s="62">
        <f>VLOOKUP($A328,input!$A:$BH,COLUMN(input!AK$2),0)</f>
        <v>0</v>
      </c>
      <c r="R328" s="53">
        <f>VLOOKUP($A328,input!$A:$BH,COLUMN(input!AO$2),0)</f>
        <v>83.32395499585455</v>
      </c>
      <c r="S328" s="49">
        <f>VLOOKUP($A328,input!$A:$BH,COLUMN(input!AS$2),0)</f>
        <v>10.012017075231913</v>
      </c>
      <c r="T328" s="53">
        <f>VLOOKUP($A328,input!$A:$BH,COLUMN(input!AW$2),0)</f>
        <v>0</v>
      </c>
      <c r="U328" s="53">
        <f>VLOOKUP($A328,input!$A:$BH,COLUMN(input!BA$2),0)</f>
        <v>0</v>
      </c>
      <c r="V328" s="62">
        <f>VLOOKUP($A328,input!$A:$BH,COLUMN(input!BE$2),0)</f>
        <v>0</v>
      </c>
      <c r="W328" s="53">
        <f t="shared" ref="W328:W391" si="34">M328+R328</f>
        <v>83.32395499585455</v>
      </c>
      <c r="X328" s="49">
        <f t="shared" ref="X328:X391" si="35">N328+S328</f>
        <v>10.012017075231913</v>
      </c>
      <c r="Y328" s="53">
        <f t="shared" ref="Y328:Y391" si="36">O328+T328</f>
        <v>0</v>
      </c>
      <c r="Z328" s="53">
        <f t="shared" ref="Z328:Z391" si="37">P328+U328</f>
        <v>0</v>
      </c>
      <c r="AA328" s="62">
        <f t="shared" ref="AA328:AA391" si="38">Q328+V328</f>
        <v>0</v>
      </c>
    </row>
    <row r="329" spans="1:27" x14ac:dyDescent="0.3">
      <c r="A329" s="27" t="s">
        <v>664</v>
      </c>
      <c r="B329" s="27" t="s">
        <v>1152</v>
      </c>
      <c r="C329" s="27" t="s">
        <v>806</v>
      </c>
      <c r="D329" s="27">
        <v>0</v>
      </c>
      <c r="E329" s="27" t="s">
        <v>663</v>
      </c>
      <c r="F329" s="81">
        <f>IF(D329=0,VLOOKUP(C329,'KI Local Authority Dropdown'!$H$21:$I$31,2,0),IF(C329="GLA",0.37,VLOOKUP(A329,input!$A:$B,COLUMN(input!B$2),0)))</f>
        <v>0.4</v>
      </c>
      <c r="G329" s="53">
        <f t="shared" si="33"/>
        <v>2.9548517445092628</v>
      </c>
      <c r="H329" s="49">
        <f>VLOOKUP($A329,input!$A:$BH,COLUMN(input!D$2),0)</f>
        <v>0.77099628306237045</v>
      </c>
      <c r="I329" s="49">
        <f>VLOOKUP($A329,input!$A:$BH,COLUMN(input!H$2),0)</f>
        <v>2.1838554614468921</v>
      </c>
      <c r="J329" s="49">
        <f>VLOOKUP($A329,input!$A:$BH,COLUMN(input!L$2),0)</f>
        <v>-9.791708010620134</v>
      </c>
      <c r="K329" s="49">
        <f>I329*'KI Local Authority Dropdown'!$I$6</f>
        <v>2.0200663018383751</v>
      </c>
      <c r="L329" s="31">
        <v>0.5</v>
      </c>
      <c r="M329" s="53">
        <f>VLOOKUP($A329,input!$A:$BH,COLUMN(input!U$2),0)</f>
        <v>0</v>
      </c>
      <c r="N329" s="49">
        <f>VLOOKUP($A329,input!$A:$BH,COLUMN(input!Y$2),0)</f>
        <v>0.77099628306237045</v>
      </c>
      <c r="O329" s="53">
        <f>VLOOKUP($A329,input!$A:$BH,COLUMN(input!AC$2),0)</f>
        <v>0</v>
      </c>
      <c r="P329" s="53">
        <f>VLOOKUP($A329,input!$A:$BH,COLUMN(input!AG$2),0)</f>
        <v>0</v>
      </c>
      <c r="Q329" s="62">
        <f>VLOOKUP($A329,input!$A:$BH,COLUMN(input!AK$2),0)</f>
        <v>0</v>
      </c>
      <c r="R329" s="53">
        <f>VLOOKUP($A329,input!$A:$BH,COLUMN(input!AO$2),0)</f>
        <v>0</v>
      </c>
      <c r="S329" s="49">
        <f>VLOOKUP($A329,input!$A:$BH,COLUMN(input!AS$2),0)</f>
        <v>2.1838554614468921</v>
      </c>
      <c r="T329" s="53">
        <f>VLOOKUP($A329,input!$A:$BH,COLUMN(input!AW$2),0)</f>
        <v>0</v>
      </c>
      <c r="U329" s="53">
        <f>VLOOKUP($A329,input!$A:$BH,COLUMN(input!BA$2),0)</f>
        <v>0</v>
      </c>
      <c r="V329" s="62">
        <f>VLOOKUP($A329,input!$A:$BH,COLUMN(input!BE$2),0)</f>
        <v>0</v>
      </c>
      <c r="W329" s="53">
        <f t="shared" si="34"/>
        <v>0</v>
      </c>
      <c r="X329" s="49">
        <f t="shared" si="35"/>
        <v>2.9548517445092628</v>
      </c>
      <c r="Y329" s="53">
        <f t="shared" si="36"/>
        <v>0</v>
      </c>
      <c r="Z329" s="53">
        <f t="shared" si="37"/>
        <v>0</v>
      </c>
      <c r="AA329" s="62">
        <f t="shared" si="38"/>
        <v>0</v>
      </c>
    </row>
    <row r="330" spans="1:27" x14ac:dyDescent="0.3">
      <c r="A330" s="27" t="s">
        <v>666</v>
      </c>
      <c r="B330" s="27" t="s">
        <v>1153</v>
      </c>
      <c r="C330" s="27" t="s">
        <v>806</v>
      </c>
      <c r="D330" s="27">
        <v>0</v>
      </c>
      <c r="E330" s="27" t="s">
        <v>665</v>
      </c>
      <c r="F330" s="81">
        <f>IF(D330=0,VLOOKUP(C330,'KI Local Authority Dropdown'!$H$21:$I$31,2,0),IF(C330="GLA",0.37,VLOOKUP(A330,input!$A:$B,COLUMN(input!B$2),0)))</f>
        <v>0.4</v>
      </c>
      <c r="G330" s="53">
        <f t="shared" si="33"/>
        <v>1.362662972789964</v>
      </c>
      <c r="H330" s="49">
        <f>VLOOKUP($A330,input!$A:$BH,COLUMN(input!D$2),0)</f>
        <v>0</v>
      </c>
      <c r="I330" s="49">
        <f>VLOOKUP($A330,input!$A:$BH,COLUMN(input!H$2),0)</f>
        <v>1.362662972789964</v>
      </c>
      <c r="J330" s="49">
        <f>VLOOKUP($A330,input!$A:$BH,COLUMN(input!L$2),0)</f>
        <v>-7.1968234959596451</v>
      </c>
      <c r="K330" s="49">
        <f>I330*'KI Local Authority Dropdown'!$I$6</f>
        <v>1.2604632498307167</v>
      </c>
      <c r="L330" s="31">
        <v>0.5</v>
      </c>
      <c r="M330" s="53">
        <f>VLOOKUP($A330,input!$A:$BH,COLUMN(input!U$2),0)</f>
        <v>0</v>
      </c>
      <c r="N330" s="49">
        <f>VLOOKUP($A330,input!$A:$BH,COLUMN(input!Y$2),0)</f>
        <v>0</v>
      </c>
      <c r="O330" s="53">
        <f>VLOOKUP($A330,input!$A:$BH,COLUMN(input!AC$2),0)</f>
        <v>0</v>
      </c>
      <c r="P330" s="53">
        <f>VLOOKUP($A330,input!$A:$BH,COLUMN(input!AG$2),0)</f>
        <v>0</v>
      </c>
      <c r="Q330" s="62">
        <f>VLOOKUP($A330,input!$A:$BH,COLUMN(input!AK$2),0)</f>
        <v>0</v>
      </c>
      <c r="R330" s="53">
        <f>VLOOKUP($A330,input!$A:$BH,COLUMN(input!AO$2),0)</f>
        <v>0</v>
      </c>
      <c r="S330" s="49">
        <f>VLOOKUP($A330,input!$A:$BH,COLUMN(input!AS$2),0)</f>
        <v>1.362662972789964</v>
      </c>
      <c r="T330" s="53">
        <f>VLOOKUP($A330,input!$A:$BH,COLUMN(input!AW$2),0)</f>
        <v>0</v>
      </c>
      <c r="U330" s="53">
        <f>VLOOKUP($A330,input!$A:$BH,COLUMN(input!BA$2),0)</f>
        <v>0</v>
      </c>
      <c r="V330" s="62">
        <f>VLOOKUP($A330,input!$A:$BH,COLUMN(input!BE$2),0)</f>
        <v>0</v>
      </c>
      <c r="W330" s="53">
        <f t="shared" si="34"/>
        <v>0</v>
      </c>
      <c r="X330" s="49">
        <f t="shared" si="35"/>
        <v>1.362662972789964</v>
      </c>
      <c r="Y330" s="53">
        <f t="shared" si="36"/>
        <v>0</v>
      </c>
      <c r="Z330" s="53">
        <f t="shared" si="37"/>
        <v>0</v>
      </c>
      <c r="AA330" s="62">
        <f t="shared" si="38"/>
        <v>0</v>
      </c>
    </row>
    <row r="331" spans="1:27" x14ac:dyDescent="0.3">
      <c r="A331" s="27" t="s">
        <v>668</v>
      </c>
      <c r="B331" s="27" t="s">
        <v>1154</v>
      </c>
      <c r="C331" s="27" t="s">
        <v>806</v>
      </c>
      <c r="D331" s="27">
        <v>0</v>
      </c>
      <c r="E331" s="27" t="s">
        <v>667</v>
      </c>
      <c r="F331" s="81">
        <f>IF(D331=0,VLOOKUP(C331,'KI Local Authority Dropdown'!$H$21:$I$31,2,0),IF(C331="GLA",0.37,VLOOKUP(A331,input!$A:$B,COLUMN(input!B$2),0)))</f>
        <v>0.4</v>
      </c>
      <c r="G331" s="53">
        <f t="shared" si="33"/>
        <v>3.1738355486387255</v>
      </c>
      <c r="H331" s="49">
        <f>VLOOKUP($A331,input!$A:$BH,COLUMN(input!D$2),0)</f>
        <v>0.64480126942490512</v>
      </c>
      <c r="I331" s="49">
        <f>VLOOKUP($A331,input!$A:$BH,COLUMN(input!H$2),0)</f>
        <v>2.5290342792138203</v>
      </c>
      <c r="J331" s="49">
        <f>VLOOKUP($A331,input!$A:$BH,COLUMN(input!L$2),0)</f>
        <v>-12.262201245434419</v>
      </c>
      <c r="K331" s="49">
        <f>I331*'KI Local Authority Dropdown'!$I$6</f>
        <v>2.339356708272784</v>
      </c>
      <c r="L331" s="31">
        <v>0.5</v>
      </c>
      <c r="M331" s="53">
        <f>VLOOKUP($A331,input!$A:$BH,COLUMN(input!U$2),0)</f>
        <v>0</v>
      </c>
      <c r="N331" s="49">
        <f>VLOOKUP($A331,input!$A:$BH,COLUMN(input!Y$2),0)</f>
        <v>0.64480126942490512</v>
      </c>
      <c r="O331" s="53">
        <f>VLOOKUP($A331,input!$A:$BH,COLUMN(input!AC$2),0)</f>
        <v>0</v>
      </c>
      <c r="P331" s="53">
        <f>VLOOKUP($A331,input!$A:$BH,COLUMN(input!AG$2),0)</f>
        <v>0</v>
      </c>
      <c r="Q331" s="62">
        <f>VLOOKUP($A331,input!$A:$BH,COLUMN(input!AK$2),0)</f>
        <v>0</v>
      </c>
      <c r="R331" s="53">
        <f>VLOOKUP($A331,input!$A:$BH,COLUMN(input!AO$2),0)</f>
        <v>0</v>
      </c>
      <c r="S331" s="49">
        <f>VLOOKUP($A331,input!$A:$BH,COLUMN(input!AS$2),0)</f>
        <v>2.5290342792138203</v>
      </c>
      <c r="T331" s="53">
        <f>VLOOKUP($A331,input!$A:$BH,COLUMN(input!AW$2),0)</f>
        <v>0</v>
      </c>
      <c r="U331" s="53">
        <f>VLOOKUP($A331,input!$A:$BH,COLUMN(input!BA$2),0)</f>
        <v>0</v>
      </c>
      <c r="V331" s="62">
        <f>VLOOKUP($A331,input!$A:$BH,COLUMN(input!BE$2),0)</f>
        <v>0</v>
      </c>
      <c r="W331" s="53">
        <f t="shared" si="34"/>
        <v>0</v>
      </c>
      <c r="X331" s="49">
        <f t="shared" si="35"/>
        <v>3.1738355486387255</v>
      </c>
      <c r="Y331" s="53">
        <f t="shared" si="36"/>
        <v>0</v>
      </c>
      <c r="Z331" s="53">
        <f t="shared" si="37"/>
        <v>0</v>
      </c>
      <c r="AA331" s="62">
        <f t="shared" si="38"/>
        <v>0</v>
      </c>
    </row>
    <row r="332" spans="1:27" x14ac:dyDescent="0.3">
      <c r="A332" s="27" t="s">
        <v>670</v>
      </c>
      <c r="B332" s="27" t="s">
        <v>1155</v>
      </c>
      <c r="C332" s="27" t="s">
        <v>806</v>
      </c>
      <c r="D332" s="27">
        <v>0</v>
      </c>
      <c r="E332" s="27" t="s">
        <v>669</v>
      </c>
      <c r="F332" s="81">
        <f>IF(D332=0,VLOOKUP(C332,'KI Local Authority Dropdown'!$H$21:$I$31,2,0),IF(C332="GLA",0.37,VLOOKUP(A332,input!$A:$B,COLUMN(input!B$2),0)))</f>
        <v>0.4</v>
      </c>
      <c r="G332" s="53">
        <f t="shared" si="33"/>
        <v>4.0163943405187119</v>
      </c>
      <c r="H332" s="49">
        <f>VLOOKUP($A332,input!$A:$BH,COLUMN(input!D$2),0)</f>
        <v>0.84703880623186933</v>
      </c>
      <c r="I332" s="49">
        <f>VLOOKUP($A332,input!$A:$BH,COLUMN(input!H$2),0)</f>
        <v>3.1693555342868422</v>
      </c>
      <c r="J332" s="49">
        <f>VLOOKUP($A332,input!$A:$BH,COLUMN(input!L$2),0)</f>
        <v>-8.4960966153395727</v>
      </c>
      <c r="K332" s="49">
        <f>I332*'KI Local Authority Dropdown'!$I$6</f>
        <v>2.9316538692153293</v>
      </c>
      <c r="L332" s="31">
        <v>0.5</v>
      </c>
      <c r="M332" s="53">
        <f>VLOOKUP($A332,input!$A:$BH,COLUMN(input!U$2),0)</f>
        <v>0</v>
      </c>
      <c r="N332" s="49">
        <f>VLOOKUP($A332,input!$A:$BH,COLUMN(input!Y$2),0)</f>
        <v>0.84703880623186933</v>
      </c>
      <c r="O332" s="53">
        <f>VLOOKUP($A332,input!$A:$BH,COLUMN(input!AC$2),0)</f>
        <v>0</v>
      </c>
      <c r="P332" s="53">
        <f>VLOOKUP($A332,input!$A:$BH,COLUMN(input!AG$2),0)</f>
        <v>0</v>
      </c>
      <c r="Q332" s="62">
        <f>VLOOKUP($A332,input!$A:$BH,COLUMN(input!AK$2),0)</f>
        <v>0</v>
      </c>
      <c r="R332" s="53">
        <f>VLOOKUP($A332,input!$A:$BH,COLUMN(input!AO$2),0)</f>
        <v>0</v>
      </c>
      <c r="S332" s="49">
        <f>VLOOKUP($A332,input!$A:$BH,COLUMN(input!AS$2),0)</f>
        <v>3.1693555342868422</v>
      </c>
      <c r="T332" s="53">
        <f>VLOOKUP($A332,input!$A:$BH,COLUMN(input!AW$2),0)</f>
        <v>0</v>
      </c>
      <c r="U332" s="53">
        <f>VLOOKUP($A332,input!$A:$BH,COLUMN(input!BA$2),0)</f>
        <v>0</v>
      </c>
      <c r="V332" s="62">
        <f>VLOOKUP($A332,input!$A:$BH,COLUMN(input!BE$2),0)</f>
        <v>0</v>
      </c>
      <c r="W332" s="53">
        <f t="shared" si="34"/>
        <v>0</v>
      </c>
      <c r="X332" s="49">
        <f t="shared" si="35"/>
        <v>4.0163943405187119</v>
      </c>
      <c r="Y332" s="53">
        <f t="shared" si="36"/>
        <v>0</v>
      </c>
      <c r="Z332" s="53">
        <f t="shared" si="37"/>
        <v>0</v>
      </c>
      <c r="AA332" s="62">
        <f t="shared" si="38"/>
        <v>0</v>
      </c>
    </row>
    <row r="333" spans="1:27" x14ac:dyDescent="0.3">
      <c r="A333" s="27" t="s">
        <v>672</v>
      </c>
      <c r="B333" s="27" t="s">
        <v>1156</v>
      </c>
      <c r="C333" s="27" t="s">
        <v>1250</v>
      </c>
      <c r="D333" s="27">
        <v>0</v>
      </c>
      <c r="E333" s="27" t="s">
        <v>671</v>
      </c>
      <c r="F333" s="81">
        <f>IF(D333=0,VLOOKUP(C333,'KI Local Authority Dropdown'!$H$21:$I$31,2,0),IF(C333="GLA",0.37,VLOOKUP(A333,input!$A:$B,COLUMN(input!B$2),0)))</f>
        <v>0.49</v>
      </c>
      <c r="G333" s="53">
        <f t="shared" si="33"/>
        <v>54.634977646530707</v>
      </c>
      <c r="H333" s="49">
        <f>VLOOKUP($A333,input!$A:$BH,COLUMN(input!D$2),0)</f>
        <v>18.456519446538586</v>
      </c>
      <c r="I333" s="49">
        <f>VLOOKUP($A333,input!$A:$BH,COLUMN(input!H$2),0)</f>
        <v>36.178458199992122</v>
      </c>
      <c r="J333" s="49">
        <f>VLOOKUP($A333,input!$A:$BH,COLUMN(input!L$2),0)</f>
        <v>4.3644533159872809</v>
      </c>
      <c r="K333" s="49">
        <f>I333*'KI Local Authority Dropdown'!$I$6</f>
        <v>33.465073834992715</v>
      </c>
      <c r="L333" s="31">
        <v>0</v>
      </c>
      <c r="M333" s="53">
        <f>VLOOKUP($A333,input!$A:$BH,COLUMN(input!U$2),0)</f>
        <v>17.017104269084395</v>
      </c>
      <c r="N333" s="49">
        <f>VLOOKUP($A333,input!$A:$BH,COLUMN(input!Y$2),0)</f>
        <v>1.4394151774541921</v>
      </c>
      <c r="O333" s="53">
        <f>VLOOKUP($A333,input!$A:$BH,COLUMN(input!AC$2),0)</f>
        <v>0</v>
      </c>
      <c r="P333" s="53">
        <f>VLOOKUP($A333,input!$A:$BH,COLUMN(input!AG$2),0)</f>
        <v>0</v>
      </c>
      <c r="Q333" s="62">
        <f>VLOOKUP($A333,input!$A:$BH,COLUMN(input!AK$2),0)</f>
        <v>0</v>
      </c>
      <c r="R333" s="53">
        <f>VLOOKUP($A333,input!$A:$BH,COLUMN(input!AO$2),0)</f>
        <v>31.485052446352295</v>
      </c>
      <c r="S333" s="49">
        <f>VLOOKUP($A333,input!$A:$BH,COLUMN(input!AS$2),0)</f>
        <v>4.6934057536398246</v>
      </c>
      <c r="T333" s="53">
        <f>VLOOKUP($A333,input!$A:$BH,COLUMN(input!AW$2),0)</f>
        <v>0</v>
      </c>
      <c r="U333" s="53">
        <f>VLOOKUP($A333,input!$A:$BH,COLUMN(input!BA$2),0)</f>
        <v>0</v>
      </c>
      <c r="V333" s="62">
        <f>VLOOKUP($A333,input!$A:$BH,COLUMN(input!BE$2),0)</f>
        <v>0</v>
      </c>
      <c r="W333" s="53">
        <f t="shared" si="34"/>
        <v>48.502156715436691</v>
      </c>
      <c r="X333" s="49">
        <f t="shared" si="35"/>
        <v>6.1328209310940167</v>
      </c>
      <c r="Y333" s="53">
        <f t="shared" si="36"/>
        <v>0</v>
      </c>
      <c r="Z333" s="53">
        <f t="shared" si="37"/>
        <v>0</v>
      </c>
      <c r="AA333" s="62">
        <f t="shared" si="38"/>
        <v>0</v>
      </c>
    </row>
    <row r="334" spans="1:27" x14ac:dyDescent="0.3">
      <c r="A334" s="27" t="s">
        <v>674</v>
      </c>
      <c r="B334" s="27" t="s">
        <v>1157</v>
      </c>
      <c r="C334" s="27" t="s">
        <v>806</v>
      </c>
      <c r="D334" s="27">
        <v>0</v>
      </c>
      <c r="E334" s="27" t="s">
        <v>673</v>
      </c>
      <c r="F334" s="81">
        <f>IF(D334=0,VLOOKUP(C334,'KI Local Authority Dropdown'!$H$21:$I$31,2,0),IF(C334="GLA",0.37,VLOOKUP(A334,input!$A:$B,COLUMN(input!B$2),0)))</f>
        <v>0.4</v>
      </c>
      <c r="G334" s="53">
        <f t="shared" si="33"/>
        <v>6.3747802673219054</v>
      </c>
      <c r="H334" s="49">
        <f>VLOOKUP($A334,input!$A:$BH,COLUMN(input!D$2),0)</f>
        <v>1.650413376166598</v>
      </c>
      <c r="I334" s="49">
        <f>VLOOKUP($A334,input!$A:$BH,COLUMN(input!H$2),0)</f>
        <v>4.7243668911553076</v>
      </c>
      <c r="J334" s="49">
        <f>VLOOKUP($A334,input!$A:$BH,COLUMN(input!L$2),0)</f>
        <v>-5.1544771306553354</v>
      </c>
      <c r="K334" s="49">
        <f>I334*'KI Local Authority Dropdown'!$I$6</f>
        <v>4.3700393743186599</v>
      </c>
      <c r="L334" s="31">
        <v>0.5</v>
      </c>
      <c r="M334" s="53">
        <f>VLOOKUP($A334,input!$A:$BH,COLUMN(input!U$2),0)</f>
        <v>0</v>
      </c>
      <c r="N334" s="49">
        <f>VLOOKUP($A334,input!$A:$BH,COLUMN(input!Y$2),0)</f>
        <v>1.650413376166598</v>
      </c>
      <c r="O334" s="53">
        <f>VLOOKUP($A334,input!$A:$BH,COLUMN(input!AC$2),0)</f>
        <v>0</v>
      </c>
      <c r="P334" s="53">
        <f>VLOOKUP($A334,input!$A:$BH,COLUMN(input!AG$2),0)</f>
        <v>0</v>
      </c>
      <c r="Q334" s="62">
        <f>VLOOKUP($A334,input!$A:$BH,COLUMN(input!AK$2),0)</f>
        <v>0</v>
      </c>
      <c r="R334" s="53">
        <f>VLOOKUP($A334,input!$A:$BH,COLUMN(input!AO$2),0)</f>
        <v>0</v>
      </c>
      <c r="S334" s="49">
        <f>VLOOKUP($A334,input!$A:$BH,COLUMN(input!AS$2),0)</f>
        <v>4.7243668911553076</v>
      </c>
      <c r="T334" s="53">
        <f>VLOOKUP($A334,input!$A:$BH,COLUMN(input!AW$2),0)</f>
        <v>0</v>
      </c>
      <c r="U334" s="53">
        <f>VLOOKUP($A334,input!$A:$BH,COLUMN(input!BA$2),0)</f>
        <v>0</v>
      </c>
      <c r="V334" s="62">
        <f>VLOOKUP($A334,input!$A:$BH,COLUMN(input!BE$2),0)</f>
        <v>0</v>
      </c>
      <c r="W334" s="53">
        <f t="shared" si="34"/>
        <v>0</v>
      </c>
      <c r="X334" s="49">
        <f t="shared" si="35"/>
        <v>6.3747802673219054</v>
      </c>
      <c r="Y334" s="53">
        <f t="shared" si="36"/>
        <v>0</v>
      </c>
      <c r="Z334" s="53">
        <f t="shared" si="37"/>
        <v>0</v>
      </c>
      <c r="AA334" s="62">
        <f t="shared" si="38"/>
        <v>0</v>
      </c>
    </row>
    <row r="335" spans="1:27" x14ac:dyDescent="0.3">
      <c r="A335" s="27" t="s">
        <v>676</v>
      </c>
      <c r="B335" s="27" t="s">
        <v>1158</v>
      </c>
      <c r="C335" s="27" t="s">
        <v>806</v>
      </c>
      <c r="D335" s="27">
        <v>0</v>
      </c>
      <c r="E335" s="27" t="s">
        <v>675</v>
      </c>
      <c r="F335" s="81">
        <f>IF(D335=0,VLOOKUP(C335,'KI Local Authority Dropdown'!$H$21:$I$31,2,0),IF(C335="GLA",0.37,VLOOKUP(A335,input!$A:$B,COLUMN(input!B$2),0)))</f>
        <v>0.4</v>
      </c>
      <c r="G335" s="53">
        <f t="shared" si="33"/>
        <v>2.6412942018522463</v>
      </c>
      <c r="H335" s="49">
        <f>VLOOKUP($A335,input!$A:$BH,COLUMN(input!D$2),0)</f>
        <v>0.41749258451634275</v>
      </c>
      <c r="I335" s="49">
        <f>VLOOKUP($A335,input!$A:$BH,COLUMN(input!H$2),0)</f>
        <v>2.2238016173359036</v>
      </c>
      <c r="J335" s="49">
        <f>VLOOKUP($A335,input!$A:$BH,COLUMN(input!L$2),0)</f>
        <v>-16.069560498570642</v>
      </c>
      <c r="K335" s="49">
        <f>I335*'KI Local Authority Dropdown'!$I$6</f>
        <v>2.0570164960357111</v>
      </c>
      <c r="L335" s="31">
        <v>0.5</v>
      </c>
      <c r="M335" s="53">
        <f>VLOOKUP($A335,input!$A:$BH,COLUMN(input!U$2),0)</f>
        <v>0</v>
      </c>
      <c r="N335" s="49">
        <f>VLOOKUP($A335,input!$A:$BH,COLUMN(input!Y$2),0)</f>
        <v>0.41749258451634275</v>
      </c>
      <c r="O335" s="53">
        <f>VLOOKUP($A335,input!$A:$BH,COLUMN(input!AC$2),0)</f>
        <v>0</v>
      </c>
      <c r="P335" s="53">
        <f>VLOOKUP($A335,input!$A:$BH,COLUMN(input!AG$2),0)</f>
        <v>0</v>
      </c>
      <c r="Q335" s="62">
        <f>VLOOKUP($A335,input!$A:$BH,COLUMN(input!AK$2),0)</f>
        <v>0</v>
      </c>
      <c r="R335" s="53">
        <f>VLOOKUP($A335,input!$A:$BH,COLUMN(input!AO$2),0)</f>
        <v>0</v>
      </c>
      <c r="S335" s="49">
        <f>VLOOKUP($A335,input!$A:$BH,COLUMN(input!AS$2),0)</f>
        <v>2.2238016173359036</v>
      </c>
      <c r="T335" s="53">
        <f>VLOOKUP($A335,input!$A:$BH,COLUMN(input!AW$2),0)</f>
        <v>0</v>
      </c>
      <c r="U335" s="53">
        <f>VLOOKUP($A335,input!$A:$BH,COLUMN(input!BA$2),0)</f>
        <v>0</v>
      </c>
      <c r="V335" s="62">
        <f>VLOOKUP($A335,input!$A:$BH,COLUMN(input!BE$2),0)</f>
        <v>0</v>
      </c>
      <c r="W335" s="53">
        <f t="shared" si="34"/>
        <v>0</v>
      </c>
      <c r="X335" s="49">
        <f t="shared" si="35"/>
        <v>2.6412942018522463</v>
      </c>
      <c r="Y335" s="53">
        <f t="shared" si="36"/>
        <v>0</v>
      </c>
      <c r="Z335" s="53">
        <f t="shared" si="37"/>
        <v>0</v>
      </c>
      <c r="AA335" s="62">
        <f t="shared" si="38"/>
        <v>0</v>
      </c>
    </row>
    <row r="336" spans="1:27" x14ac:dyDescent="0.3">
      <c r="A336" s="27" t="s">
        <v>678</v>
      </c>
      <c r="B336" s="27" t="s">
        <v>1159</v>
      </c>
      <c r="C336" s="27" t="s">
        <v>806</v>
      </c>
      <c r="D336" s="27">
        <v>0</v>
      </c>
      <c r="E336" s="27" t="s">
        <v>677</v>
      </c>
      <c r="F336" s="81">
        <f>IF(D336=0,VLOOKUP(C336,'KI Local Authority Dropdown'!$H$21:$I$31,2,0),IF(C336="GLA",0.37,VLOOKUP(A336,input!$A:$B,COLUMN(input!B$2),0)))</f>
        <v>0.4</v>
      </c>
      <c r="G336" s="53">
        <f t="shared" si="33"/>
        <v>2.2393908628651684</v>
      </c>
      <c r="H336" s="49">
        <f>VLOOKUP($A336,input!$A:$BH,COLUMN(input!D$2),0)</f>
        <v>0.51525257210227238</v>
      </c>
      <c r="I336" s="49">
        <f>VLOOKUP($A336,input!$A:$BH,COLUMN(input!H$2),0)</f>
        <v>1.7241382907628962</v>
      </c>
      <c r="J336" s="49">
        <f>VLOOKUP($A336,input!$A:$BH,COLUMN(input!L$2),0)</f>
        <v>-12.323406757286634</v>
      </c>
      <c r="K336" s="49">
        <f>I336*'KI Local Authority Dropdown'!$I$6</f>
        <v>1.5948279189556791</v>
      </c>
      <c r="L336" s="31">
        <v>0.5</v>
      </c>
      <c r="M336" s="53">
        <f>VLOOKUP($A336,input!$A:$BH,COLUMN(input!U$2),0)</f>
        <v>0</v>
      </c>
      <c r="N336" s="49">
        <f>VLOOKUP($A336,input!$A:$BH,COLUMN(input!Y$2),0)</f>
        <v>0.51525257210227238</v>
      </c>
      <c r="O336" s="53">
        <f>VLOOKUP($A336,input!$A:$BH,COLUMN(input!AC$2),0)</f>
        <v>0</v>
      </c>
      <c r="P336" s="53">
        <f>VLOOKUP($A336,input!$A:$BH,COLUMN(input!AG$2),0)</f>
        <v>0</v>
      </c>
      <c r="Q336" s="62">
        <f>VLOOKUP($A336,input!$A:$BH,COLUMN(input!AK$2),0)</f>
        <v>0</v>
      </c>
      <c r="R336" s="53">
        <f>VLOOKUP($A336,input!$A:$BH,COLUMN(input!AO$2),0)</f>
        <v>0</v>
      </c>
      <c r="S336" s="49">
        <f>VLOOKUP($A336,input!$A:$BH,COLUMN(input!AS$2),0)</f>
        <v>1.7241382907628962</v>
      </c>
      <c r="T336" s="53">
        <f>VLOOKUP($A336,input!$A:$BH,COLUMN(input!AW$2),0)</f>
        <v>0</v>
      </c>
      <c r="U336" s="53">
        <f>VLOOKUP($A336,input!$A:$BH,COLUMN(input!BA$2),0)</f>
        <v>0</v>
      </c>
      <c r="V336" s="62">
        <f>VLOOKUP($A336,input!$A:$BH,COLUMN(input!BE$2),0)</f>
        <v>0</v>
      </c>
      <c r="W336" s="53">
        <f t="shared" si="34"/>
        <v>0</v>
      </c>
      <c r="X336" s="49">
        <f t="shared" si="35"/>
        <v>2.2393908628651684</v>
      </c>
      <c r="Y336" s="53">
        <f t="shared" si="36"/>
        <v>0</v>
      </c>
      <c r="Z336" s="53">
        <f t="shared" si="37"/>
        <v>0</v>
      </c>
      <c r="AA336" s="62">
        <f t="shared" si="38"/>
        <v>0</v>
      </c>
    </row>
    <row r="337" spans="1:27" x14ac:dyDescent="0.3">
      <c r="A337" s="27" t="s">
        <v>680</v>
      </c>
      <c r="B337" s="27" t="s">
        <v>1160</v>
      </c>
      <c r="C337" s="27" t="s">
        <v>806</v>
      </c>
      <c r="D337" s="27">
        <v>0</v>
      </c>
      <c r="E337" s="27" t="s">
        <v>679</v>
      </c>
      <c r="F337" s="81">
        <f>IF(D337=0,VLOOKUP(C337,'KI Local Authority Dropdown'!$H$21:$I$31,2,0),IF(C337="GLA",0.37,VLOOKUP(A337,input!$A:$B,COLUMN(input!B$2),0)))</f>
        <v>0.4</v>
      </c>
      <c r="G337" s="53">
        <f t="shared" si="33"/>
        <v>6.1654080165677358</v>
      </c>
      <c r="H337" s="49">
        <f>VLOOKUP($A337,input!$A:$BH,COLUMN(input!D$2),0)</f>
        <v>1.4457755069100522</v>
      </c>
      <c r="I337" s="49">
        <f>VLOOKUP($A337,input!$A:$BH,COLUMN(input!H$2),0)</f>
        <v>4.7196325096576839</v>
      </c>
      <c r="J337" s="49">
        <f>VLOOKUP($A337,input!$A:$BH,COLUMN(input!L$2),0)</f>
        <v>-7.9810288963478744</v>
      </c>
      <c r="K337" s="49">
        <f>I337*'KI Local Authority Dropdown'!$I$6</f>
        <v>4.365660071433358</v>
      </c>
      <c r="L337" s="31">
        <v>0.5</v>
      </c>
      <c r="M337" s="53">
        <f>VLOOKUP($A337,input!$A:$BH,COLUMN(input!U$2),0)</f>
        <v>0</v>
      </c>
      <c r="N337" s="49">
        <f>VLOOKUP($A337,input!$A:$BH,COLUMN(input!Y$2),0)</f>
        <v>1.4457755069100522</v>
      </c>
      <c r="O337" s="53">
        <f>VLOOKUP($A337,input!$A:$BH,COLUMN(input!AC$2),0)</f>
        <v>0</v>
      </c>
      <c r="P337" s="53">
        <f>VLOOKUP($A337,input!$A:$BH,COLUMN(input!AG$2),0)</f>
        <v>0</v>
      </c>
      <c r="Q337" s="62">
        <f>VLOOKUP($A337,input!$A:$BH,COLUMN(input!AK$2),0)</f>
        <v>0</v>
      </c>
      <c r="R337" s="53">
        <f>VLOOKUP($A337,input!$A:$BH,COLUMN(input!AO$2),0)</f>
        <v>0</v>
      </c>
      <c r="S337" s="49">
        <f>VLOOKUP($A337,input!$A:$BH,COLUMN(input!AS$2),0)</f>
        <v>4.7196325096576839</v>
      </c>
      <c r="T337" s="53">
        <f>VLOOKUP($A337,input!$A:$BH,COLUMN(input!AW$2),0)</f>
        <v>0</v>
      </c>
      <c r="U337" s="53">
        <f>VLOOKUP($A337,input!$A:$BH,COLUMN(input!BA$2),0)</f>
        <v>0</v>
      </c>
      <c r="V337" s="62">
        <f>VLOOKUP($A337,input!$A:$BH,COLUMN(input!BE$2),0)</f>
        <v>0</v>
      </c>
      <c r="W337" s="53">
        <f t="shared" si="34"/>
        <v>0</v>
      </c>
      <c r="X337" s="49">
        <f t="shared" si="35"/>
        <v>6.1654080165677358</v>
      </c>
      <c r="Y337" s="53">
        <f t="shared" si="36"/>
        <v>0</v>
      </c>
      <c r="Z337" s="53">
        <f t="shared" si="37"/>
        <v>0</v>
      </c>
      <c r="AA337" s="62">
        <f t="shared" si="38"/>
        <v>0</v>
      </c>
    </row>
    <row r="338" spans="1:27" x14ac:dyDescent="0.3">
      <c r="A338" s="27" t="s">
        <v>682</v>
      </c>
      <c r="B338" s="27" t="s">
        <v>1161</v>
      </c>
      <c r="C338" s="27" t="s">
        <v>806</v>
      </c>
      <c r="D338" s="27">
        <v>0</v>
      </c>
      <c r="E338" s="27" t="s">
        <v>681</v>
      </c>
      <c r="F338" s="81">
        <f>IF(D338=0,VLOOKUP(C338,'KI Local Authority Dropdown'!$H$21:$I$31,2,0),IF(C338="GLA",0.37,VLOOKUP(A338,input!$A:$B,COLUMN(input!B$2),0)))</f>
        <v>0.4</v>
      </c>
      <c r="G338" s="53">
        <f t="shared" si="33"/>
        <v>2.198937005715722</v>
      </c>
      <c r="H338" s="49">
        <f>VLOOKUP($A338,input!$A:$BH,COLUMN(input!D$2),0)</f>
        <v>0.33605824211998003</v>
      </c>
      <c r="I338" s="49">
        <f>VLOOKUP($A338,input!$A:$BH,COLUMN(input!H$2),0)</f>
        <v>1.8628787635957418</v>
      </c>
      <c r="J338" s="49">
        <f>VLOOKUP($A338,input!$A:$BH,COLUMN(input!L$2),0)</f>
        <v>-8.05249766624482</v>
      </c>
      <c r="K338" s="49">
        <f>I338*'KI Local Authority Dropdown'!$I$6</f>
        <v>1.7231628563260613</v>
      </c>
      <c r="L338" s="31">
        <v>0.5</v>
      </c>
      <c r="M338" s="53">
        <f>VLOOKUP($A338,input!$A:$BH,COLUMN(input!U$2),0)</f>
        <v>0</v>
      </c>
      <c r="N338" s="49">
        <f>VLOOKUP($A338,input!$A:$BH,COLUMN(input!Y$2),0)</f>
        <v>0.33605824211998003</v>
      </c>
      <c r="O338" s="53">
        <f>VLOOKUP($A338,input!$A:$BH,COLUMN(input!AC$2),0)</f>
        <v>0</v>
      </c>
      <c r="P338" s="53">
        <f>VLOOKUP($A338,input!$A:$BH,COLUMN(input!AG$2),0)</f>
        <v>0</v>
      </c>
      <c r="Q338" s="62">
        <f>VLOOKUP($A338,input!$A:$BH,COLUMN(input!AK$2),0)</f>
        <v>0</v>
      </c>
      <c r="R338" s="53">
        <f>VLOOKUP($A338,input!$A:$BH,COLUMN(input!AO$2),0)</f>
        <v>0</v>
      </c>
      <c r="S338" s="49">
        <f>VLOOKUP($A338,input!$A:$BH,COLUMN(input!AS$2),0)</f>
        <v>1.8628787635957418</v>
      </c>
      <c r="T338" s="53">
        <f>VLOOKUP($A338,input!$A:$BH,COLUMN(input!AW$2),0)</f>
        <v>0</v>
      </c>
      <c r="U338" s="53">
        <f>VLOOKUP($A338,input!$A:$BH,COLUMN(input!BA$2),0)</f>
        <v>0</v>
      </c>
      <c r="V338" s="62">
        <f>VLOOKUP($A338,input!$A:$BH,COLUMN(input!BE$2),0)</f>
        <v>0</v>
      </c>
      <c r="W338" s="53">
        <f t="shared" si="34"/>
        <v>0</v>
      </c>
      <c r="X338" s="49">
        <f t="shared" si="35"/>
        <v>2.198937005715722</v>
      </c>
      <c r="Y338" s="53">
        <f t="shared" si="36"/>
        <v>0</v>
      </c>
      <c r="Z338" s="53">
        <f t="shared" si="37"/>
        <v>0</v>
      </c>
      <c r="AA338" s="62">
        <f t="shared" si="38"/>
        <v>0</v>
      </c>
    </row>
    <row r="339" spans="1:27" x14ac:dyDescent="0.3">
      <c r="A339" s="27" t="s">
        <v>684</v>
      </c>
      <c r="B339" s="27" t="s">
        <v>1162</v>
      </c>
      <c r="C339" s="27" t="s">
        <v>1250</v>
      </c>
      <c r="D339" s="27">
        <v>0</v>
      </c>
      <c r="E339" s="27" t="s">
        <v>683</v>
      </c>
      <c r="F339" s="81">
        <f>IF(D339=0,VLOOKUP(C339,'KI Local Authority Dropdown'!$H$21:$I$31,2,0),IF(C339="GLA",0.37,VLOOKUP(A339,input!$A:$B,COLUMN(input!B$2),0)))</f>
        <v>0.49</v>
      </c>
      <c r="G339" s="53">
        <f t="shared" si="33"/>
        <v>45.670660959108098</v>
      </c>
      <c r="H339" s="49">
        <f>VLOOKUP($A339,input!$A:$BH,COLUMN(input!D$2),0)</f>
        <v>14.659645831583052</v>
      </c>
      <c r="I339" s="49">
        <f>VLOOKUP($A339,input!$A:$BH,COLUMN(input!H$2),0)</f>
        <v>31.011015127525045</v>
      </c>
      <c r="J339" s="49">
        <f>VLOOKUP($A339,input!$A:$BH,COLUMN(input!L$2),0)</f>
        <v>-18.959377556452772</v>
      </c>
      <c r="K339" s="49">
        <f>I339*'KI Local Authority Dropdown'!$I$6</f>
        <v>28.685188992960668</v>
      </c>
      <c r="L339" s="31">
        <v>0.37941221867424946</v>
      </c>
      <c r="M339" s="53">
        <f>VLOOKUP($A339,input!$A:$BH,COLUMN(input!U$2),0)</f>
        <v>13.253273422440275</v>
      </c>
      <c r="N339" s="49">
        <f>VLOOKUP($A339,input!$A:$BH,COLUMN(input!Y$2),0)</f>
        <v>1.4063724091427774</v>
      </c>
      <c r="O339" s="53">
        <f>VLOOKUP($A339,input!$A:$BH,COLUMN(input!AC$2),0)</f>
        <v>0</v>
      </c>
      <c r="P339" s="53">
        <f>VLOOKUP($A339,input!$A:$BH,COLUMN(input!AG$2),0)</f>
        <v>0</v>
      </c>
      <c r="Q339" s="62">
        <f>VLOOKUP($A339,input!$A:$BH,COLUMN(input!AK$2),0)</f>
        <v>0</v>
      </c>
      <c r="R339" s="53">
        <f>VLOOKUP($A339,input!$A:$BH,COLUMN(input!AO$2),0)</f>
        <v>25.780594207326402</v>
      </c>
      <c r="S339" s="49">
        <f>VLOOKUP($A339,input!$A:$BH,COLUMN(input!AS$2),0)</f>
        <v>5.2304209201986449</v>
      </c>
      <c r="T339" s="53">
        <f>VLOOKUP($A339,input!$A:$BH,COLUMN(input!AW$2),0)</f>
        <v>0</v>
      </c>
      <c r="U339" s="53">
        <f>VLOOKUP($A339,input!$A:$BH,COLUMN(input!BA$2),0)</f>
        <v>0</v>
      </c>
      <c r="V339" s="62">
        <f>VLOOKUP($A339,input!$A:$BH,COLUMN(input!BE$2),0)</f>
        <v>0</v>
      </c>
      <c r="W339" s="53">
        <f t="shared" si="34"/>
        <v>39.033867629766675</v>
      </c>
      <c r="X339" s="49">
        <f t="shared" si="35"/>
        <v>6.6367933293414225</v>
      </c>
      <c r="Y339" s="53">
        <f t="shared" si="36"/>
        <v>0</v>
      </c>
      <c r="Z339" s="53">
        <f t="shared" si="37"/>
        <v>0</v>
      </c>
      <c r="AA339" s="62">
        <f t="shared" si="38"/>
        <v>0</v>
      </c>
    </row>
    <row r="340" spans="1:27" x14ac:dyDescent="0.3">
      <c r="A340" s="27" t="s">
        <v>686</v>
      </c>
      <c r="B340" s="27" t="s">
        <v>1163</v>
      </c>
      <c r="C340" s="27" t="s">
        <v>806</v>
      </c>
      <c r="D340" s="27">
        <v>0</v>
      </c>
      <c r="E340" s="27" t="s">
        <v>685</v>
      </c>
      <c r="F340" s="81">
        <f>IF(D340=0,VLOOKUP(C340,'KI Local Authority Dropdown'!$H$21:$I$31,2,0),IF(C340="GLA",0.37,VLOOKUP(A340,input!$A:$B,COLUMN(input!B$2),0)))</f>
        <v>0.4</v>
      </c>
      <c r="G340" s="53">
        <f t="shared" si="33"/>
        <v>2.1495315891194595</v>
      </c>
      <c r="H340" s="49">
        <f>VLOOKUP($A340,input!$A:$BH,COLUMN(input!D$2),0)</f>
        <v>0</v>
      </c>
      <c r="I340" s="49">
        <f>VLOOKUP($A340,input!$A:$BH,COLUMN(input!H$2),0)</f>
        <v>2.1495315891194595</v>
      </c>
      <c r="J340" s="49">
        <f>VLOOKUP($A340,input!$A:$BH,COLUMN(input!L$2),0)</f>
        <v>-19.970635324540492</v>
      </c>
      <c r="K340" s="49">
        <f>I340*'KI Local Authority Dropdown'!$I$6</f>
        <v>1.9883167199355001</v>
      </c>
      <c r="L340" s="31">
        <v>0.5</v>
      </c>
      <c r="M340" s="53">
        <f>VLOOKUP($A340,input!$A:$BH,COLUMN(input!U$2),0)</f>
        <v>0</v>
      </c>
      <c r="N340" s="49">
        <f>VLOOKUP($A340,input!$A:$BH,COLUMN(input!Y$2),0)</f>
        <v>0</v>
      </c>
      <c r="O340" s="53">
        <f>VLOOKUP($A340,input!$A:$BH,COLUMN(input!AC$2),0)</f>
        <v>0</v>
      </c>
      <c r="P340" s="53">
        <f>VLOOKUP($A340,input!$A:$BH,COLUMN(input!AG$2),0)</f>
        <v>0</v>
      </c>
      <c r="Q340" s="62">
        <f>VLOOKUP($A340,input!$A:$BH,COLUMN(input!AK$2),0)</f>
        <v>0</v>
      </c>
      <c r="R340" s="53">
        <f>VLOOKUP($A340,input!$A:$BH,COLUMN(input!AO$2),0)</f>
        <v>0</v>
      </c>
      <c r="S340" s="49">
        <f>VLOOKUP($A340,input!$A:$BH,COLUMN(input!AS$2),0)</f>
        <v>2.1495315891194595</v>
      </c>
      <c r="T340" s="53">
        <f>VLOOKUP($A340,input!$A:$BH,COLUMN(input!AW$2),0)</f>
        <v>0</v>
      </c>
      <c r="U340" s="53">
        <f>VLOOKUP($A340,input!$A:$BH,COLUMN(input!BA$2),0)</f>
        <v>0</v>
      </c>
      <c r="V340" s="62">
        <f>VLOOKUP($A340,input!$A:$BH,COLUMN(input!BE$2),0)</f>
        <v>0</v>
      </c>
      <c r="W340" s="53">
        <f t="shared" si="34"/>
        <v>0</v>
      </c>
      <c r="X340" s="49">
        <f t="shared" si="35"/>
        <v>2.1495315891194595</v>
      </c>
      <c r="Y340" s="53">
        <f t="shared" si="36"/>
        <v>0</v>
      </c>
      <c r="Z340" s="53">
        <f t="shared" si="37"/>
        <v>0</v>
      </c>
      <c r="AA340" s="62">
        <f t="shared" si="38"/>
        <v>0</v>
      </c>
    </row>
    <row r="341" spans="1:27" x14ac:dyDescent="0.3">
      <c r="A341" s="27" t="s">
        <v>688</v>
      </c>
      <c r="B341" s="27" t="s">
        <v>1164</v>
      </c>
      <c r="C341" s="27" t="s">
        <v>1250</v>
      </c>
      <c r="D341" s="27">
        <v>0</v>
      </c>
      <c r="E341" s="27" t="s">
        <v>687</v>
      </c>
      <c r="F341" s="81">
        <f>IF(D341=0,VLOOKUP(C341,'KI Local Authority Dropdown'!$H$21:$I$31,2,0),IF(C341="GLA",0.37,VLOOKUP(A341,input!$A:$B,COLUMN(input!B$2),0)))</f>
        <v>0.49</v>
      </c>
      <c r="G341" s="53">
        <f t="shared" si="33"/>
        <v>44.576464443840536</v>
      </c>
      <c r="H341" s="49">
        <f>VLOOKUP($A341,input!$A:$BH,COLUMN(input!D$2),0)</f>
        <v>14.187913319879755</v>
      </c>
      <c r="I341" s="49">
        <f>VLOOKUP($A341,input!$A:$BH,COLUMN(input!H$2),0)</f>
        <v>30.388551123960784</v>
      </c>
      <c r="J341" s="49">
        <f>VLOOKUP($A341,input!$A:$BH,COLUMN(input!L$2),0)</f>
        <v>13.997304727697058</v>
      </c>
      <c r="K341" s="49">
        <f>I341*'KI Local Authority Dropdown'!$I$6</f>
        <v>28.109409789663726</v>
      </c>
      <c r="L341" s="31">
        <v>0</v>
      </c>
      <c r="M341" s="53">
        <f>VLOOKUP($A341,input!$A:$BH,COLUMN(input!U$2),0)</f>
        <v>12.97421888728296</v>
      </c>
      <c r="N341" s="49">
        <f>VLOOKUP($A341,input!$A:$BH,COLUMN(input!Y$2),0)</f>
        <v>1.2136944325967953</v>
      </c>
      <c r="O341" s="53">
        <f>VLOOKUP($A341,input!$A:$BH,COLUMN(input!AC$2),0)</f>
        <v>0</v>
      </c>
      <c r="P341" s="53">
        <f>VLOOKUP($A341,input!$A:$BH,COLUMN(input!AG$2),0)</f>
        <v>0</v>
      </c>
      <c r="Q341" s="62">
        <f>VLOOKUP($A341,input!$A:$BH,COLUMN(input!AK$2),0)</f>
        <v>0</v>
      </c>
      <c r="R341" s="53">
        <f>VLOOKUP($A341,input!$A:$BH,COLUMN(input!AO$2),0)</f>
        <v>26.487888375966527</v>
      </c>
      <c r="S341" s="49">
        <f>VLOOKUP($A341,input!$A:$BH,COLUMN(input!AS$2),0)</f>
        <v>3.9006627479942577</v>
      </c>
      <c r="T341" s="53">
        <f>VLOOKUP($A341,input!$A:$BH,COLUMN(input!AW$2),0)</f>
        <v>0</v>
      </c>
      <c r="U341" s="53">
        <f>VLOOKUP($A341,input!$A:$BH,COLUMN(input!BA$2),0)</f>
        <v>0</v>
      </c>
      <c r="V341" s="62">
        <f>VLOOKUP($A341,input!$A:$BH,COLUMN(input!BE$2),0)</f>
        <v>0</v>
      </c>
      <c r="W341" s="53">
        <f t="shared" si="34"/>
        <v>39.462107263249486</v>
      </c>
      <c r="X341" s="49">
        <f t="shared" si="35"/>
        <v>5.1143571805910533</v>
      </c>
      <c r="Y341" s="53">
        <f t="shared" si="36"/>
        <v>0</v>
      </c>
      <c r="Z341" s="53">
        <f t="shared" si="37"/>
        <v>0</v>
      </c>
      <c r="AA341" s="62">
        <f t="shared" si="38"/>
        <v>0</v>
      </c>
    </row>
    <row r="342" spans="1:27" x14ac:dyDescent="0.3">
      <c r="A342" s="27" t="s">
        <v>690</v>
      </c>
      <c r="B342" s="27" t="s">
        <v>1165</v>
      </c>
      <c r="C342" s="27" t="s">
        <v>806</v>
      </c>
      <c r="D342" s="27">
        <v>0</v>
      </c>
      <c r="E342" s="27" t="s">
        <v>689</v>
      </c>
      <c r="F342" s="81">
        <f>IF(D342=0,VLOOKUP(C342,'KI Local Authority Dropdown'!$H$21:$I$31,2,0),IF(C342="GLA",0.37,VLOOKUP(A342,input!$A:$B,COLUMN(input!B$2),0)))</f>
        <v>0.4</v>
      </c>
      <c r="G342" s="53">
        <f t="shared" si="33"/>
        <v>2.9391681154114373</v>
      </c>
      <c r="H342" s="49">
        <f>VLOOKUP($A342,input!$A:$BH,COLUMN(input!D$2),0)</f>
        <v>0.71606046256884515</v>
      </c>
      <c r="I342" s="49">
        <f>VLOOKUP($A342,input!$A:$BH,COLUMN(input!H$2),0)</f>
        <v>2.2231076528425922</v>
      </c>
      <c r="J342" s="49">
        <f>VLOOKUP($A342,input!$A:$BH,COLUMN(input!L$2),0)</f>
        <v>-2.2380664513629953</v>
      </c>
      <c r="K342" s="49">
        <f>I342*'KI Local Authority Dropdown'!$I$6</f>
        <v>2.0563745788793977</v>
      </c>
      <c r="L342" s="31">
        <v>0.5</v>
      </c>
      <c r="M342" s="53">
        <f>VLOOKUP($A342,input!$A:$BH,COLUMN(input!U$2),0)</f>
        <v>0</v>
      </c>
      <c r="N342" s="49">
        <f>VLOOKUP($A342,input!$A:$BH,COLUMN(input!Y$2),0)</f>
        <v>0.71606046256884515</v>
      </c>
      <c r="O342" s="53">
        <f>VLOOKUP($A342,input!$A:$BH,COLUMN(input!AC$2),0)</f>
        <v>0</v>
      </c>
      <c r="P342" s="53">
        <f>VLOOKUP($A342,input!$A:$BH,COLUMN(input!AG$2),0)</f>
        <v>0</v>
      </c>
      <c r="Q342" s="62">
        <f>VLOOKUP($A342,input!$A:$BH,COLUMN(input!AK$2),0)</f>
        <v>0</v>
      </c>
      <c r="R342" s="53">
        <f>VLOOKUP($A342,input!$A:$BH,COLUMN(input!AO$2),0)</f>
        <v>0</v>
      </c>
      <c r="S342" s="49">
        <f>VLOOKUP($A342,input!$A:$BH,COLUMN(input!AS$2),0)</f>
        <v>2.2231076528425922</v>
      </c>
      <c r="T342" s="53">
        <f>VLOOKUP($A342,input!$A:$BH,COLUMN(input!AW$2),0)</f>
        <v>0</v>
      </c>
      <c r="U342" s="53">
        <f>VLOOKUP($A342,input!$A:$BH,COLUMN(input!BA$2),0)</f>
        <v>0</v>
      </c>
      <c r="V342" s="62">
        <f>VLOOKUP($A342,input!$A:$BH,COLUMN(input!BE$2),0)</f>
        <v>0</v>
      </c>
      <c r="W342" s="53">
        <f t="shared" si="34"/>
        <v>0</v>
      </c>
      <c r="X342" s="49">
        <f t="shared" si="35"/>
        <v>2.9391681154114373</v>
      </c>
      <c r="Y342" s="53">
        <f t="shared" si="36"/>
        <v>0</v>
      </c>
      <c r="Z342" s="53">
        <f t="shared" si="37"/>
        <v>0</v>
      </c>
      <c r="AA342" s="62">
        <f t="shared" si="38"/>
        <v>0</v>
      </c>
    </row>
    <row r="343" spans="1:27" x14ac:dyDescent="0.3">
      <c r="A343" s="27" t="s">
        <v>692</v>
      </c>
      <c r="B343" s="27" t="s">
        <v>1166</v>
      </c>
      <c r="C343" s="27" t="s">
        <v>1252</v>
      </c>
      <c r="D343" s="27">
        <v>0</v>
      </c>
      <c r="E343" s="27" t="s">
        <v>691</v>
      </c>
      <c r="F343" s="81">
        <f>IF(D343=0,VLOOKUP(C343,'KI Local Authority Dropdown'!$H$21:$I$31,2,0),IF(C343="GLA",0.37,VLOOKUP(A343,input!$A:$B,COLUMN(input!B$2),0)))</f>
        <v>0.3</v>
      </c>
      <c r="G343" s="53">
        <f t="shared" si="33"/>
        <v>158.10480405650679</v>
      </c>
      <c r="H343" s="49">
        <f>VLOOKUP($A343,input!$A:$BH,COLUMN(input!D$2),0)</f>
        <v>53.958157426484526</v>
      </c>
      <c r="I343" s="49">
        <f>VLOOKUP($A343,input!$A:$BH,COLUMN(input!H$2),0)</f>
        <v>104.14664663002226</v>
      </c>
      <c r="J343" s="49">
        <f>VLOOKUP($A343,input!$A:$BH,COLUMN(input!L$2),0)</f>
        <v>-5.7052380840909773</v>
      </c>
      <c r="K343" s="49">
        <f>I343*'KI Local Authority Dropdown'!$I$6</f>
        <v>96.335648132770601</v>
      </c>
      <c r="L343" s="31">
        <v>5.1935732363258547E-2</v>
      </c>
      <c r="M343" s="53">
        <f>VLOOKUP($A343,input!$A:$BH,COLUMN(input!U$2),0)</f>
        <v>41.288778558687625</v>
      </c>
      <c r="N343" s="49">
        <f>VLOOKUP($A343,input!$A:$BH,COLUMN(input!Y$2),0)</f>
        <v>12.669378867796894</v>
      </c>
      <c r="O343" s="53">
        <f>VLOOKUP($A343,input!$A:$BH,COLUMN(input!AC$2),0)</f>
        <v>0</v>
      </c>
      <c r="P343" s="53">
        <f>VLOOKUP($A343,input!$A:$BH,COLUMN(input!AG$2),0)</f>
        <v>0</v>
      </c>
      <c r="Q343" s="62">
        <f>VLOOKUP($A343,input!$A:$BH,COLUMN(input!AK$2),0)</f>
        <v>0</v>
      </c>
      <c r="R343" s="53">
        <f>VLOOKUP($A343,input!$A:$BH,COLUMN(input!AO$2),0)</f>
        <v>73.354085641361365</v>
      </c>
      <c r="S343" s="49">
        <f>VLOOKUP($A343,input!$A:$BH,COLUMN(input!AS$2),0)</f>
        <v>30.792560988660895</v>
      </c>
      <c r="T343" s="53">
        <f>VLOOKUP($A343,input!$A:$BH,COLUMN(input!AW$2),0)</f>
        <v>0</v>
      </c>
      <c r="U343" s="53">
        <f>VLOOKUP($A343,input!$A:$BH,COLUMN(input!BA$2),0)</f>
        <v>0</v>
      </c>
      <c r="V343" s="62">
        <f>VLOOKUP($A343,input!$A:$BH,COLUMN(input!BE$2),0)</f>
        <v>0</v>
      </c>
      <c r="W343" s="53">
        <f t="shared" si="34"/>
        <v>114.64286420004899</v>
      </c>
      <c r="X343" s="49">
        <f t="shared" si="35"/>
        <v>43.461939856457789</v>
      </c>
      <c r="Y343" s="53">
        <f t="shared" si="36"/>
        <v>0</v>
      </c>
      <c r="Z343" s="53">
        <f t="shared" si="37"/>
        <v>0</v>
      </c>
      <c r="AA343" s="62">
        <f t="shared" si="38"/>
        <v>0</v>
      </c>
    </row>
    <row r="344" spans="1:27" x14ac:dyDescent="0.3">
      <c r="A344" s="27" t="s">
        <v>694</v>
      </c>
      <c r="B344" s="27" t="s">
        <v>1167</v>
      </c>
      <c r="C344" s="27" t="s">
        <v>820</v>
      </c>
      <c r="D344" s="27" t="s">
        <v>1234</v>
      </c>
      <c r="E344" s="27" t="s">
        <v>693</v>
      </c>
      <c r="F344" s="81">
        <f>IF(D344=0,VLOOKUP(C344,'KI Local Authority Dropdown'!$H$21:$I$31,2,0),IF(C344="GLA",0.37,VLOOKUP(A344,input!$A:$B,COLUMN(input!B$2),0)))</f>
        <v>0.99</v>
      </c>
      <c r="G344" s="53">
        <f t="shared" si="33"/>
        <v>62.004124740397366</v>
      </c>
      <c r="H344" s="49">
        <f>VLOOKUP($A344,input!$A:$BH,COLUMN(input!D$2),0)</f>
        <v>0</v>
      </c>
      <c r="I344" s="49">
        <f>VLOOKUP($A344,input!$A:$BH,COLUMN(input!H$2),0)</f>
        <v>62.004124740397366</v>
      </c>
      <c r="J344" s="49">
        <f>VLOOKUP($A344,input!$A:$BH,COLUMN(input!L$2),0)</f>
        <v>-77.399400653325415</v>
      </c>
      <c r="K344" s="49">
        <f>I344*'KI Local Authority Dropdown'!$I$6</f>
        <v>57.353815384867566</v>
      </c>
      <c r="L344" s="31">
        <v>0.5</v>
      </c>
      <c r="M344" s="53">
        <f>VLOOKUP($A344,input!$A:$BH,COLUMN(input!U$2),0)</f>
        <v>0</v>
      </c>
      <c r="N344" s="49">
        <f>VLOOKUP($A344,input!$A:$BH,COLUMN(input!Y$2),0)</f>
        <v>0</v>
      </c>
      <c r="O344" s="53">
        <f>VLOOKUP($A344,input!$A:$BH,COLUMN(input!AC$2),0)</f>
        <v>0</v>
      </c>
      <c r="P344" s="53">
        <f>VLOOKUP($A344,input!$A:$BH,COLUMN(input!AG$2),0)</f>
        <v>0</v>
      </c>
      <c r="Q344" s="62">
        <f>VLOOKUP($A344,input!$A:$BH,COLUMN(input!AK$2),0)</f>
        <v>0</v>
      </c>
      <c r="R344" s="53">
        <f>VLOOKUP($A344,input!$A:$BH,COLUMN(input!AO$2),0)</f>
        <v>54.86092360750731</v>
      </c>
      <c r="S344" s="49">
        <f>VLOOKUP($A344,input!$A:$BH,COLUMN(input!AS$2),0)</f>
        <v>7.1432011328900495</v>
      </c>
      <c r="T344" s="53">
        <f>VLOOKUP($A344,input!$A:$BH,COLUMN(input!AW$2),0)</f>
        <v>0</v>
      </c>
      <c r="U344" s="53">
        <f>VLOOKUP($A344,input!$A:$BH,COLUMN(input!BA$2),0)</f>
        <v>0</v>
      </c>
      <c r="V344" s="62">
        <f>VLOOKUP($A344,input!$A:$BH,COLUMN(input!BE$2),0)</f>
        <v>0</v>
      </c>
      <c r="W344" s="53">
        <f t="shared" si="34"/>
        <v>54.86092360750731</v>
      </c>
      <c r="X344" s="49">
        <f t="shared" si="35"/>
        <v>7.1432011328900495</v>
      </c>
      <c r="Y344" s="53">
        <f t="shared" si="36"/>
        <v>0</v>
      </c>
      <c r="Z344" s="53">
        <f t="shared" si="37"/>
        <v>0</v>
      </c>
      <c r="AA344" s="62">
        <f t="shared" si="38"/>
        <v>0</v>
      </c>
    </row>
    <row r="345" spans="1:27" x14ac:dyDescent="0.3">
      <c r="A345" s="27" t="s">
        <v>696</v>
      </c>
      <c r="B345" s="27" t="s">
        <v>1168</v>
      </c>
      <c r="C345" s="27" t="s">
        <v>806</v>
      </c>
      <c r="D345" s="27">
        <v>0</v>
      </c>
      <c r="E345" s="27" t="s">
        <v>695</v>
      </c>
      <c r="F345" s="81">
        <f>IF(D345=0,VLOOKUP(C345,'KI Local Authority Dropdown'!$H$21:$I$31,2,0),IF(C345="GLA",0.37,VLOOKUP(A345,input!$A:$B,COLUMN(input!B$2),0)))</f>
        <v>0.4</v>
      </c>
      <c r="G345" s="53">
        <f t="shared" si="33"/>
        <v>2.4192497057621307</v>
      </c>
      <c r="H345" s="49">
        <f>VLOOKUP($A345,input!$A:$BH,COLUMN(input!D$2),0)</f>
        <v>0.20160925472716801</v>
      </c>
      <c r="I345" s="49">
        <f>VLOOKUP($A345,input!$A:$BH,COLUMN(input!H$2),0)</f>
        <v>2.2176404510349625</v>
      </c>
      <c r="J345" s="49">
        <f>VLOOKUP($A345,input!$A:$BH,COLUMN(input!L$2),0)</f>
        <v>-17.348655595339483</v>
      </c>
      <c r="K345" s="49">
        <f>I345*'KI Local Authority Dropdown'!$I$6</f>
        <v>2.0513174172073403</v>
      </c>
      <c r="L345" s="31">
        <v>0.5</v>
      </c>
      <c r="M345" s="53">
        <f>VLOOKUP($A345,input!$A:$BH,COLUMN(input!U$2),0)</f>
        <v>0</v>
      </c>
      <c r="N345" s="49">
        <f>VLOOKUP($A345,input!$A:$BH,COLUMN(input!Y$2),0)</f>
        <v>0.20160925472716801</v>
      </c>
      <c r="O345" s="53">
        <f>VLOOKUP($A345,input!$A:$BH,COLUMN(input!AC$2),0)</f>
        <v>0</v>
      </c>
      <c r="P345" s="53">
        <f>VLOOKUP($A345,input!$A:$BH,COLUMN(input!AG$2),0)</f>
        <v>0</v>
      </c>
      <c r="Q345" s="62">
        <f>VLOOKUP($A345,input!$A:$BH,COLUMN(input!AK$2),0)</f>
        <v>0</v>
      </c>
      <c r="R345" s="53">
        <f>VLOOKUP($A345,input!$A:$BH,COLUMN(input!AO$2),0)</f>
        <v>0</v>
      </c>
      <c r="S345" s="49">
        <f>VLOOKUP($A345,input!$A:$BH,COLUMN(input!AS$2),0)</f>
        <v>2.2176404510349625</v>
      </c>
      <c r="T345" s="53">
        <f>VLOOKUP($A345,input!$A:$BH,COLUMN(input!AW$2),0)</f>
        <v>0</v>
      </c>
      <c r="U345" s="53">
        <f>VLOOKUP($A345,input!$A:$BH,COLUMN(input!BA$2),0)</f>
        <v>0</v>
      </c>
      <c r="V345" s="62">
        <f>VLOOKUP($A345,input!$A:$BH,COLUMN(input!BE$2),0)</f>
        <v>0</v>
      </c>
      <c r="W345" s="53">
        <f t="shared" si="34"/>
        <v>0</v>
      </c>
      <c r="X345" s="49">
        <f t="shared" si="35"/>
        <v>2.4192497057621307</v>
      </c>
      <c r="Y345" s="53">
        <f t="shared" si="36"/>
        <v>0</v>
      </c>
      <c r="Z345" s="53">
        <f t="shared" si="37"/>
        <v>0</v>
      </c>
      <c r="AA345" s="62">
        <f t="shared" si="38"/>
        <v>0</v>
      </c>
    </row>
    <row r="346" spans="1:27" x14ac:dyDescent="0.3">
      <c r="A346" s="27" t="s">
        <v>698</v>
      </c>
      <c r="B346" s="27" t="s">
        <v>1169</v>
      </c>
      <c r="C346" s="27" t="s">
        <v>813</v>
      </c>
      <c r="D346" s="27">
        <v>0</v>
      </c>
      <c r="E346" s="27" t="s">
        <v>697</v>
      </c>
      <c r="F346" s="81">
        <f>IF(D346=0,VLOOKUP(C346,'KI Local Authority Dropdown'!$H$21:$I$31,2,0),IF(C346="GLA",0.37,VLOOKUP(A346,input!$A:$B,COLUMN(input!B$2),0)))</f>
        <v>0.01</v>
      </c>
      <c r="G346" s="53">
        <f t="shared" si="33"/>
        <v>25.414989792827278</v>
      </c>
      <c r="H346" s="49">
        <f>VLOOKUP($A346,input!$A:$BH,COLUMN(input!D$2),0)</f>
        <v>10.897790558426022</v>
      </c>
      <c r="I346" s="49">
        <f>VLOOKUP($A346,input!$A:$BH,COLUMN(input!H$2),0)</f>
        <v>14.517199234401257</v>
      </c>
      <c r="J346" s="49">
        <f>VLOOKUP($A346,input!$A:$BH,COLUMN(input!L$2),0)</f>
        <v>10.687827027082774</v>
      </c>
      <c r="K346" s="49">
        <f>I346*'KI Local Authority Dropdown'!$I$6</f>
        <v>13.428409291821163</v>
      </c>
      <c r="L346" s="31">
        <v>0</v>
      </c>
      <c r="M346" s="53">
        <f>VLOOKUP($A346,input!$A:$BH,COLUMN(input!U$2),0)</f>
        <v>0</v>
      </c>
      <c r="N346" s="49">
        <f>VLOOKUP($A346,input!$A:$BH,COLUMN(input!Y$2),0)</f>
        <v>0</v>
      </c>
      <c r="O346" s="53">
        <f>VLOOKUP($A346,input!$A:$BH,COLUMN(input!AC$2),0)</f>
        <v>10.897790558426022</v>
      </c>
      <c r="P346" s="53">
        <f>VLOOKUP($A346,input!$A:$BH,COLUMN(input!AG$2),0)</f>
        <v>0</v>
      </c>
      <c r="Q346" s="62">
        <f>VLOOKUP($A346,input!$A:$BH,COLUMN(input!AK$2),0)</f>
        <v>0</v>
      </c>
      <c r="R346" s="53">
        <f>VLOOKUP($A346,input!$A:$BH,COLUMN(input!AO$2),0)</f>
        <v>0</v>
      </c>
      <c r="S346" s="49">
        <f>VLOOKUP($A346,input!$A:$BH,COLUMN(input!AS$2),0)</f>
        <v>0</v>
      </c>
      <c r="T346" s="53">
        <f>VLOOKUP($A346,input!$A:$BH,COLUMN(input!AW$2),0)</f>
        <v>14.517199234401257</v>
      </c>
      <c r="U346" s="53">
        <f>VLOOKUP($A346,input!$A:$BH,COLUMN(input!BA$2),0)</f>
        <v>0</v>
      </c>
      <c r="V346" s="62">
        <f>VLOOKUP($A346,input!$A:$BH,COLUMN(input!BE$2),0)</f>
        <v>0</v>
      </c>
      <c r="W346" s="53">
        <f t="shared" si="34"/>
        <v>0</v>
      </c>
      <c r="X346" s="49">
        <f t="shared" si="35"/>
        <v>0</v>
      </c>
      <c r="Y346" s="53">
        <f t="shared" si="36"/>
        <v>25.414989792827278</v>
      </c>
      <c r="Z346" s="53">
        <f t="shared" si="37"/>
        <v>0</v>
      </c>
      <c r="AA346" s="62">
        <f t="shared" si="38"/>
        <v>0</v>
      </c>
    </row>
    <row r="347" spans="1:27" x14ac:dyDescent="0.3">
      <c r="A347" s="27" t="s">
        <v>700</v>
      </c>
      <c r="B347" s="27" t="s">
        <v>1170</v>
      </c>
      <c r="C347" s="27" t="s">
        <v>806</v>
      </c>
      <c r="D347" s="27">
        <v>0</v>
      </c>
      <c r="E347" s="27" t="s">
        <v>699</v>
      </c>
      <c r="F347" s="81">
        <f>IF(D347=0,VLOOKUP(C347,'KI Local Authority Dropdown'!$H$21:$I$31,2,0),IF(C347="GLA",0.37,VLOOKUP(A347,input!$A:$B,COLUMN(input!B$2),0)))</f>
        <v>0.4</v>
      </c>
      <c r="G347" s="53">
        <f t="shared" si="33"/>
        <v>1.7011562259773592</v>
      </c>
      <c r="H347" s="49">
        <f>VLOOKUP($A347,input!$A:$BH,COLUMN(input!D$2),0)</f>
        <v>0.25153282672835325</v>
      </c>
      <c r="I347" s="49">
        <f>VLOOKUP($A347,input!$A:$BH,COLUMN(input!H$2),0)</f>
        <v>1.449623399249006</v>
      </c>
      <c r="J347" s="49">
        <f>VLOOKUP($A347,input!$A:$BH,COLUMN(input!L$2),0)</f>
        <v>-14.317151813863898</v>
      </c>
      <c r="K347" s="49">
        <f>I347*'KI Local Authority Dropdown'!$I$6</f>
        <v>1.3409016443053305</v>
      </c>
      <c r="L347" s="31">
        <v>0.5</v>
      </c>
      <c r="M347" s="53">
        <f>VLOOKUP($A347,input!$A:$BH,COLUMN(input!U$2),0)</f>
        <v>0</v>
      </c>
      <c r="N347" s="49">
        <f>VLOOKUP($A347,input!$A:$BH,COLUMN(input!Y$2),0)</f>
        <v>0.25153282672835325</v>
      </c>
      <c r="O347" s="53">
        <f>VLOOKUP($A347,input!$A:$BH,COLUMN(input!AC$2),0)</f>
        <v>0</v>
      </c>
      <c r="P347" s="53">
        <f>VLOOKUP($A347,input!$A:$BH,COLUMN(input!AG$2),0)</f>
        <v>0</v>
      </c>
      <c r="Q347" s="62">
        <f>VLOOKUP($A347,input!$A:$BH,COLUMN(input!AK$2),0)</f>
        <v>0</v>
      </c>
      <c r="R347" s="53">
        <f>VLOOKUP($A347,input!$A:$BH,COLUMN(input!AO$2),0)</f>
        <v>0</v>
      </c>
      <c r="S347" s="49">
        <f>VLOOKUP($A347,input!$A:$BH,COLUMN(input!AS$2),0)</f>
        <v>1.449623399249006</v>
      </c>
      <c r="T347" s="53">
        <f>VLOOKUP($A347,input!$A:$BH,COLUMN(input!AW$2),0)</f>
        <v>0</v>
      </c>
      <c r="U347" s="53">
        <f>VLOOKUP($A347,input!$A:$BH,COLUMN(input!BA$2),0)</f>
        <v>0</v>
      </c>
      <c r="V347" s="62">
        <f>VLOOKUP($A347,input!$A:$BH,COLUMN(input!BE$2),0)</f>
        <v>0</v>
      </c>
      <c r="W347" s="53">
        <f t="shared" si="34"/>
        <v>0</v>
      </c>
      <c r="X347" s="49">
        <f t="shared" si="35"/>
        <v>1.7011562259773592</v>
      </c>
      <c r="Y347" s="53">
        <f t="shared" si="36"/>
        <v>0</v>
      </c>
      <c r="Z347" s="53">
        <f t="shared" si="37"/>
        <v>0</v>
      </c>
      <c r="AA347" s="62">
        <f t="shared" si="38"/>
        <v>0</v>
      </c>
    </row>
    <row r="348" spans="1:27" x14ac:dyDescent="0.3">
      <c r="A348" s="27" t="s">
        <v>702</v>
      </c>
      <c r="B348" s="27" t="s">
        <v>1171</v>
      </c>
      <c r="C348" s="27" t="s">
        <v>806</v>
      </c>
      <c r="D348" s="27">
        <v>0</v>
      </c>
      <c r="E348" s="27" t="s">
        <v>701</v>
      </c>
      <c r="F348" s="81">
        <f>IF(D348=0,VLOOKUP(C348,'KI Local Authority Dropdown'!$H$21:$I$31,2,0),IF(C348="GLA",0.37,VLOOKUP(A348,input!$A:$B,COLUMN(input!B$2),0)))</f>
        <v>0.4</v>
      </c>
      <c r="G348" s="53">
        <f t="shared" si="33"/>
        <v>2.7260271487648216</v>
      </c>
      <c r="H348" s="49">
        <f>VLOOKUP($A348,input!$A:$BH,COLUMN(input!D$2),0)</f>
        <v>0.51271701796353231</v>
      </c>
      <c r="I348" s="49">
        <f>VLOOKUP($A348,input!$A:$BH,COLUMN(input!H$2),0)</f>
        <v>2.2133101308012892</v>
      </c>
      <c r="J348" s="49">
        <f>VLOOKUP($A348,input!$A:$BH,COLUMN(input!L$2),0)</f>
        <v>-19.615005640282558</v>
      </c>
      <c r="K348" s="49">
        <f>I348*'KI Local Authority Dropdown'!$I$6</f>
        <v>2.0473118709911926</v>
      </c>
      <c r="L348" s="31">
        <v>0.5</v>
      </c>
      <c r="M348" s="53">
        <f>VLOOKUP($A348,input!$A:$BH,COLUMN(input!U$2),0)</f>
        <v>0</v>
      </c>
      <c r="N348" s="49">
        <f>VLOOKUP($A348,input!$A:$BH,COLUMN(input!Y$2),0)</f>
        <v>0.51271701796353231</v>
      </c>
      <c r="O348" s="53">
        <f>VLOOKUP($A348,input!$A:$BH,COLUMN(input!AC$2),0)</f>
        <v>0</v>
      </c>
      <c r="P348" s="53">
        <f>VLOOKUP($A348,input!$A:$BH,COLUMN(input!AG$2),0)</f>
        <v>0</v>
      </c>
      <c r="Q348" s="62">
        <f>VLOOKUP($A348,input!$A:$BH,COLUMN(input!AK$2),0)</f>
        <v>0</v>
      </c>
      <c r="R348" s="53">
        <f>VLOOKUP($A348,input!$A:$BH,COLUMN(input!AO$2),0)</f>
        <v>0</v>
      </c>
      <c r="S348" s="49">
        <f>VLOOKUP($A348,input!$A:$BH,COLUMN(input!AS$2),0)</f>
        <v>2.2133101308012892</v>
      </c>
      <c r="T348" s="53">
        <f>VLOOKUP($A348,input!$A:$BH,COLUMN(input!AW$2),0)</f>
        <v>0</v>
      </c>
      <c r="U348" s="53">
        <f>VLOOKUP($A348,input!$A:$BH,COLUMN(input!BA$2),0)</f>
        <v>0</v>
      </c>
      <c r="V348" s="62">
        <f>VLOOKUP($A348,input!$A:$BH,COLUMN(input!BE$2),0)</f>
        <v>0</v>
      </c>
      <c r="W348" s="53">
        <f t="shared" si="34"/>
        <v>0</v>
      </c>
      <c r="X348" s="49">
        <f t="shared" si="35"/>
        <v>2.7260271487648216</v>
      </c>
      <c r="Y348" s="53">
        <f t="shared" si="36"/>
        <v>0</v>
      </c>
      <c r="Z348" s="53">
        <f t="shared" si="37"/>
        <v>0</v>
      </c>
      <c r="AA348" s="62">
        <f t="shared" si="38"/>
        <v>0</v>
      </c>
    </row>
    <row r="349" spans="1:27" x14ac:dyDescent="0.3">
      <c r="A349" s="27" t="s">
        <v>704</v>
      </c>
      <c r="B349" s="27" t="s">
        <v>1172</v>
      </c>
      <c r="C349" s="27" t="s">
        <v>820</v>
      </c>
      <c r="D349" s="27">
        <v>0</v>
      </c>
      <c r="E349" s="27" t="s">
        <v>703</v>
      </c>
      <c r="F349" s="81">
        <f>IF(D349=0,VLOOKUP(C349,'KI Local Authority Dropdown'!$H$21:$I$31,2,0),IF(C349="GLA",0.37,VLOOKUP(A349,input!$A:$B,COLUMN(input!B$2),0)))</f>
        <v>0.49</v>
      </c>
      <c r="G349" s="53">
        <f t="shared" si="33"/>
        <v>97.931248306847536</v>
      </c>
      <c r="H349" s="49">
        <f>VLOOKUP($A349,input!$A:$BH,COLUMN(input!D$2),0)</f>
        <v>30.56687525987201</v>
      </c>
      <c r="I349" s="49">
        <f>VLOOKUP($A349,input!$A:$BH,COLUMN(input!H$2),0)</f>
        <v>67.36437304697553</v>
      </c>
      <c r="J349" s="49">
        <f>VLOOKUP($A349,input!$A:$BH,COLUMN(input!L$2),0)</f>
        <v>13.043435406645431</v>
      </c>
      <c r="K349" s="49">
        <f>I349*'KI Local Authority Dropdown'!$I$6</f>
        <v>62.31204506845237</v>
      </c>
      <c r="L349" s="31">
        <v>0</v>
      </c>
      <c r="M349" s="53">
        <f>VLOOKUP($A349,input!$A:$BH,COLUMN(input!U$2),0)</f>
        <v>28.146146528607041</v>
      </c>
      <c r="N349" s="49">
        <f>VLOOKUP($A349,input!$A:$BH,COLUMN(input!Y$2),0)</f>
        <v>2.4207287312649677</v>
      </c>
      <c r="O349" s="53">
        <f>VLOOKUP($A349,input!$A:$BH,COLUMN(input!AC$2),0)</f>
        <v>0</v>
      </c>
      <c r="P349" s="53">
        <f>VLOOKUP($A349,input!$A:$BH,COLUMN(input!AG$2),0)</f>
        <v>0</v>
      </c>
      <c r="Q349" s="62">
        <f>VLOOKUP($A349,input!$A:$BH,COLUMN(input!AK$2),0)</f>
        <v>0</v>
      </c>
      <c r="R349" s="53">
        <f>VLOOKUP($A349,input!$A:$BH,COLUMN(input!AO$2),0)</f>
        <v>57.945323749646967</v>
      </c>
      <c r="S349" s="49">
        <f>VLOOKUP($A349,input!$A:$BH,COLUMN(input!AS$2),0)</f>
        <v>9.4190492973285505</v>
      </c>
      <c r="T349" s="53">
        <f>VLOOKUP($A349,input!$A:$BH,COLUMN(input!AW$2),0)</f>
        <v>0</v>
      </c>
      <c r="U349" s="53">
        <f>VLOOKUP($A349,input!$A:$BH,COLUMN(input!BA$2),0)</f>
        <v>0</v>
      </c>
      <c r="V349" s="62">
        <f>VLOOKUP($A349,input!$A:$BH,COLUMN(input!BE$2),0)</f>
        <v>0</v>
      </c>
      <c r="W349" s="53">
        <f t="shared" si="34"/>
        <v>86.091470278254008</v>
      </c>
      <c r="X349" s="49">
        <f t="shared" si="35"/>
        <v>11.839778028593518</v>
      </c>
      <c r="Y349" s="53">
        <f t="shared" si="36"/>
        <v>0</v>
      </c>
      <c r="Z349" s="53">
        <f t="shared" si="37"/>
        <v>0</v>
      </c>
      <c r="AA349" s="62">
        <f t="shared" si="38"/>
        <v>0</v>
      </c>
    </row>
    <row r="350" spans="1:27" x14ac:dyDescent="0.3">
      <c r="A350" s="27" t="s">
        <v>706</v>
      </c>
      <c r="B350" s="27" t="s">
        <v>1173</v>
      </c>
      <c r="C350" s="27" t="s">
        <v>820</v>
      </c>
      <c r="D350" s="27" t="s">
        <v>1233</v>
      </c>
      <c r="E350" s="27" t="s">
        <v>705</v>
      </c>
      <c r="F350" s="81">
        <f>IF(D350=0,VLOOKUP(C350,'KI Local Authority Dropdown'!$H$21:$I$31,2,0),IF(C350="GLA",0.37,VLOOKUP(A350,input!$A:$B,COLUMN(input!B$2),0)))</f>
        <v>0.99</v>
      </c>
      <c r="G350" s="53">
        <f t="shared" si="33"/>
        <v>103.57426788502319</v>
      </c>
      <c r="H350" s="49">
        <f>VLOOKUP($A350,input!$A:$BH,COLUMN(input!D$2),0)</f>
        <v>0</v>
      </c>
      <c r="I350" s="49">
        <f>VLOOKUP($A350,input!$A:$BH,COLUMN(input!H$2),0)</f>
        <v>103.57426788502319</v>
      </c>
      <c r="J350" s="49">
        <f>VLOOKUP($A350,input!$A:$BH,COLUMN(input!L$2),0)</f>
        <v>32.569391360344305</v>
      </c>
      <c r="K350" s="49">
        <f>I350*'KI Local Authority Dropdown'!$I$6</f>
        <v>95.806197793646461</v>
      </c>
      <c r="L350" s="31">
        <v>0</v>
      </c>
      <c r="M350" s="53">
        <f>VLOOKUP($A350,input!$A:$BH,COLUMN(input!U$2),0)</f>
        <v>0</v>
      </c>
      <c r="N350" s="49">
        <f>VLOOKUP($A350,input!$A:$BH,COLUMN(input!Y$2),0)</f>
        <v>0</v>
      </c>
      <c r="O350" s="53">
        <f>VLOOKUP($A350,input!$A:$BH,COLUMN(input!AC$2),0)</f>
        <v>0</v>
      </c>
      <c r="P350" s="53">
        <f>VLOOKUP($A350,input!$A:$BH,COLUMN(input!AG$2),0)</f>
        <v>0</v>
      </c>
      <c r="Q350" s="62">
        <f>VLOOKUP($A350,input!$A:$BH,COLUMN(input!AK$2),0)</f>
        <v>0</v>
      </c>
      <c r="R350" s="53">
        <f>VLOOKUP($A350,input!$A:$BH,COLUMN(input!AO$2),0)</f>
        <v>90.983676356695497</v>
      </c>
      <c r="S350" s="49">
        <f>VLOOKUP($A350,input!$A:$BH,COLUMN(input!AS$2),0)</f>
        <v>12.590591528327693</v>
      </c>
      <c r="T350" s="53">
        <f>VLOOKUP($A350,input!$A:$BH,COLUMN(input!AW$2),0)</f>
        <v>0</v>
      </c>
      <c r="U350" s="53">
        <f>VLOOKUP($A350,input!$A:$BH,COLUMN(input!BA$2),0)</f>
        <v>0</v>
      </c>
      <c r="V350" s="62">
        <f>VLOOKUP($A350,input!$A:$BH,COLUMN(input!BE$2),0)</f>
        <v>0</v>
      </c>
      <c r="W350" s="53">
        <f t="shared" si="34"/>
        <v>90.983676356695497</v>
      </c>
      <c r="X350" s="49">
        <f t="shared" si="35"/>
        <v>12.590591528327693</v>
      </c>
      <c r="Y350" s="53">
        <f t="shared" si="36"/>
        <v>0</v>
      </c>
      <c r="Z350" s="53">
        <f t="shared" si="37"/>
        <v>0</v>
      </c>
      <c r="AA350" s="62">
        <f t="shared" si="38"/>
        <v>0</v>
      </c>
    </row>
    <row r="351" spans="1:27" x14ac:dyDescent="0.3">
      <c r="A351" s="27" t="s">
        <v>708</v>
      </c>
      <c r="B351" s="27" t="s">
        <v>1174</v>
      </c>
      <c r="C351" s="27" t="s">
        <v>1249</v>
      </c>
      <c r="D351" s="27">
        <v>0</v>
      </c>
      <c r="E351" s="27" t="s">
        <v>707</v>
      </c>
      <c r="F351" s="81">
        <f>IF(D351=0,VLOOKUP(C351,'KI Local Authority Dropdown'!$H$21:$I$31,2,0),IF(C351="GLA",0.37,VLOOKUP(A351,input!$A:$B,COLUMN(input!B$2),0)))</f>
        <v>0.3</v>
      </c>
      <c r="G351" s="53">
        <f t="shared" si="33"/>
        <v>98.979156175445155</v>
      </c>
      <c r="H351" s="49">
        <f>VLOOKUP($A351,input!$A:$BH,COLUMN(input!D$2),0)</f>
        <v>33.462636199241651</v>
      </c>
      <c r="I351" s="49">
        <f>VLOOKUP($A351,input!$A:$BH,COLUMN(input!H$2),0)</f>
        <v>65.516519976203512</v>
      </c>
      <c r="J351" s="49">
        <f>VLOOKUP($A351,input!$A:$BH,COLUMN(input!L$2),0)</f>
        <v>44.636517864756755</v>
      </c>
      <c r="K351" s="49">
        <f>I351*'KI Local Authority Dropdown'!$I$6</f>
        <v>60.602780977988253</v>
      </c>
      <c r="L351" s="31">
        <v>0</v>
      </c>
      <c r="M351" s="53">
        <f>VLOOKUP($A351,input!$A:$BH,COLUMN(input!U$2),0)</f>
        <v>28.669656261601077</v>
      </c>
      <c r="N351" s="49">
        <f>VLOOKUP($A351,input!$A:$BH,COLUMN(input!Y$2),0)</f>
        <v>4.792979937640574</v>
      </c>
      <c r="O351" s="53">
        <f>VLOOKUP($A351,input!$A:$BH,COLUMN(input!AC$2),0)</f>
        <v>0</v>
      </c>
      <c r="P351" s="53">
        <f>VLOOKUP($A351,input!$A:$BH,COLUMN(input!AG$2),0)</f>
        <v>0</v>
      </c>
      <c r="Q351" s="62">
        <f>VLOOKUP($A351,input!$A:$BH,COLUMN(input!AK$2),0)</f>
        <v>0</v>
      </c>
      <c r="R351" s="53">
        <f>VLOOKUP($A351,input!$A:$BH,COLUMN(input!AO$2),0)</f>
        <v>51.749324687308317</v>
      </c>
      <c r="S351" s="49">
        <f>VLOOKUP($A351,input!$A:$BH,COLUMN(input!AS$2),0)</f>
        <v>13.76719528889519</v>
      </c>
      <c r="T351" s="53">
        <f>VLOOKUP($A351,input!$A:$BH,COLUMN(input!AW$2),0)</f>
        <v>0</v>
      </c>
      <c r="U351" s="53">
        <f>VLOOKUP($A351,input!$A:$BH,COLUMN(input!BA$2),0)</f>
        <v>0</v>
      </c>
      <c r="V351" s="62">
        <f>VLOOKUP($A351,input!$A:$BH,COLUMN(input!BE$2),0)</f>
        <v>0</v>
      </c>
      <c r="W351" s="53">
        <f t="shared" si="34"/>
        <v>80.418980948909393</v>
      </c>
      <c r="X351" s="49">
        <f t="shared" si="35"/>
        <v>18.560175226535762</v>
      </c>
      <c r="Y351" s="53">
        <f t="shared" si="36"/>
        <v>0</v>
      </c>
      <c r="Z351" s="53">
        <f t="shared" si="37"/>
        <v>0</v>
      </c>
      <c r="AA351" s="62">
        <f t="shared" si="38"/>
        <v>0</v>
      </c>
    </row>
    <row r="352" spans="1:27" x14ac:dyDescent="0.3">
      <c r="A352" s="27" t="s">
        <v>710</v>
      </c>
      <c r="B352" s="27" t="s">
        <v>1175</v>
      </c>
      <c r="C352" s="27" t="s">
        <v>1252</v>
      </c>
      <c r="D352" s="27">
        <v>0</v>
      </c>
      <c r="E352" s="27" t="s">
        <v>709</v>
      </c>
      <c r="F352" s="81">
        <f>IF(D352=0,VLOOKUP(C352,'KI Local Authority Dropdown'!$H$21:$I$31,2,0),IF(C352="GLA",0.37,VLOOKUP(A352,input!$A:$B,COLUMN(input!B$2),0)))</f>
        <v>0.3</v>
      </c>
      <c r="G352" s="53">
        <f t="shared" si="33"/>
        <v>106.03694041147952</v>
      </c>
      <c r="H352" s="49">
        <f>VLOOKUP($A352,input!$A:$BH,COLUMN(input!D$2),0)</f>
        <v>37.01387398629246</v>
      </c>
      <c r="I352" s="49">
        <f>VLOOKUP($A352,input!$A:$BH,COLUMN(input!H$2),0)</f>
        <v>69.023066425187054</v>
      </c>
      <c r="J352" s="49">
        <f>VLOOKUP($A352,input!$A:$BH,COLUMN(input!L$2),0)</f>
        <v>34.53834693114608</v>
      </c>
      <c r="K352" s="49">
        <f>I352*'KI Local Authority Dropdown'!$I$6</f>
        <v>63.846336443298028</v>
      </c>
      <c r="L352" s="31">
        <v>0</v>
      </c>
      <c r="M352" s="53">
        <f>VLOOKUP($A352,input!$A:$BH,COLUMN(input!U$2),0)</f>
        <v>27.560786809420303</v>
      </c>
      <c r="N352" s="49">
        <f>VLOOKUP($A352,input!$A:$BH,COLUMN(input!Y$2),0)</f>
        <v>9.453087176872156</v>
      </c>
      <c r="O352" s="53">
        <f>VLOOKUP($A352,input!$A:$BH,COLUMN(input!AC$2),0)</f>
        <v>0</v>
      </c>
      <c r="P352" s="53">
        <f>VLOOKUP($A352,input!$A:$BH,COLUMN(input!AG$2),0)</f>
        <v>0</v>
      </c>
      <c r="Q352" s="62">
        <f>VLOOKUP($A352,input!$A:$BH,COLUMN(input!AK$2),0)</f>
        <v>0</v>
      </c>
      <c r="R352" s="53">
        <f>VLOOKUP($A352,input!$A:$BH,COLUMN(input!AO$2),0)</f>
        <v>44.766038465510583</v>
      </c>
      <c r="S352" s="49">
        <f>VLOOKUP($A352,input!$A:$BH,COLUMN(input!AS$2),0)</f>
        <v>24.257027959676474</v>
      </c>
      <c r="T352" s="53">
        <f>VLOOKUP($A352,input!$A:$BH,COLUMN(input!AW$2),0)</f>
        <v>0</v>
      </c>
      <c r="U352" s="53">
        <f>VLOOKUP($A352,input!$A:$BH,COLUMN(input!BA$2),0)</f>
        <v>0</v>
      </c>
      <c r="V352" s="62">
        <f>VLOOKUP($A352,input!$A:$BH,COLUMN(input!BE$2),0)</f>
        <v>0</v>
      </c>
      <c r="W352" s="53">
        <f t="shared" si="34"/>
        <v>72.326825274930883</v>
      </c>
      <c r="X352" s="49">
        <f t="shared" si="35"/>
        <v>33.71011513654863</v>
      </c>
      <c r="Y352" s="53">
        <f t="shared" si="36"/>
        <v>0</v>
      </c>
      <c r="Z352" s="53">
        <f t="shared" si="37"/>
        <v>0</v>
      </c>
      <c r="AA352" s="62">
        <f t="shared" si="38"/>
        <v>0</v>
      </c>
    </row>
    <row r="353" spans="1:27" x14ac:dyDescent="0.3">
      <c r="A353" s="27" t="s">
        <v>712</v>
      </c>
      <c r="B353" s="27" t="s">
        <v>1176</v>
      </c>
      <c r="C353" s="27" t="s">
        <v>1250</v>
      </c>
      <c r="D353" s="27">
        <v>0</v>
      </c>
      <c r="E353" s="27" t="s">
        <v>711</v>
      </c>
      <c r="F353" s="81">
        <f>IF(D353=0,VLOOKUP(C353,'KI Local Authority Dropdown'!$H$21:$I$31,2,0),IF(C353="GLA",0.37,VLOOKUP(A353,input!$A:$B,COLUMN(input!B$2),0)))</f>
        <v>0.49</v>
      </c>
      <c r="G353" s="53">
        <f t="shared" si="33"/>
        <v>39.517439107863112</v>
      </c>
      <c r="H353" s="49">
        <f>VLOOKUP($A353,input!$A:$BH,COLUMN(input!D$2),0)</f>
        <v>10.259171324917183</v>
      </c>
      <c r="I353" s="49">
        <f>VLOOKUP($A353,input!$A:$BH,COLUMN(input!H$2),0)</f>
        <v>29.258267782945932</v>
      </c>
      <c r="J353" s="49">
        <f>VLOOKUP($A353,input!$A:$BH,COLUMN(input!L$2),0)</f>
        <v>-16.22812958977114</v>
      </c>
      <c r="K353" s="49">
        <f>I353*'KI Local Authority Dropdown'!$I$6</f>
        <v>27.063897699224988</v>
      </c>
      <c r="L353" s="31">
        <v>0.35676884799265929</v>
      </c>
      <c r="M353" s="53">
        <f>VLOOKUP($A353,input!$A:$BH,COLUMN(input!U$2),0)</f>
        <v>9.7130041378226508</v>
      </c>
      <c r="N353" s="49">
        <f>VLOOKUP($A353,input!$A:$BH,COLUMN(input!Y$2),0)</f>
        <v>0.54616718709453194</v>
      </c>
      <c r="O353" s="53">
        <f>VLOOKUP($A353,input!$A:$BH,COLUMN(input!AC$2),0)</f>
        <v>0</v>
      </c>
      <c r="P353" s="53">
        <f>VLOOKUP($A353,input!$A:$BH,COLUMN(input!AG$2),0)</f>
        <v>0</v>
      </c>
      <c r="Q353" s="62">
        <f>VLOOKUP($A353,input!$A:$BH,COLUMN(input!AK$2),0)</f>
        <v>0</v>
      </c>
      <c r="R353" s="53">
        <f>VLOOKUP($A353,input!$A:$BH,COLUMN(input!AO$2),0)</f>
        <v>24.187168204606611</v>
      </c>
      <c r="S353" s="49">
        <f>VLOOKUP($A353,input!$A:$BH,COLUMN(input!AS$2),0)</f>
        <v>5.0710995783393198</v>
      </c>
      <c r="T353" s="53">
        <f>VLOOKUP($A353,input!$A:$BH,COLUMN(input!AW$2),0)</f>
        <v>0</v>
      </c>
      <c r="U353" s="53">
        <f>VLOOKUP($A353,input!$A:$BH,COLUMN(input!BA$2),0)</f>
        <v>0</v>
      </c>
      <c r="V353" s="62">
        <f>VLOOKUP($A353,input!$A:$BH,COLUMN(input!BE$2),0)</f>
        <v>0</v>
      </c>
      <c r="W353" s="53">
        <f t="shared" si="34"/>
        <v>33.900172342429258</v>
      </c>
      <c r="X353" s="49">
        <f t="shared" si="35"/>
        <v>5.6172667654338522</v>
      </c>
      <c r="Y353" s="53">
        <f t="shared" si="36"/>
        <v>0</v>
      </c>
      <c r="Z353" s="53">
        <f t="shared" si="37"/>
        <v>0</v>
      </c>
      <c r="AA353" s="62">
        <f t="shared" si="38"/>
        <v>0</v>
      </c>
    </row>
    <row r="354" spans="1:27" x14ac:dyDescent="0.3">
      <c r="A354" s="27" t="s">
        <v>714</v>
      </c>
      <c r="B354" s="27" t="s">
        <v>1177</v>
      </c>
      <c r="C354" s="27" t="s">
        <v>806</v>
      </c>
      <c r="D354" s="27">
        <v>0</v>
      </c>
      <c r="E354" s="27" t="s">
        <v>713</v>
      </c>
      <c r="F354" s="81">
        <f>IF(D354=0,VLOOKUP(C354,'KI Local Authority Dropdown'!$H$21:$I$31,2,0),IF(C354="GLA",0.37,VLOOKUP(A354,input!$A:$B,COLUMN(input!B$2),0)))</f>
        <v>0.4</v>
      </c>
      <c r="G354" s="53">
        <f t="shared" si="33"/>
        <v>4.0125953434014008</v>
      </c>
      <c r="H354" s="49">
        <f>VLOOKUP($A354,input!$A:$BH,COLUMN(input!D$2),0)</f>
        <v>0.79367535779053533</v>
      </c>
      <c r="I354" s="49">
        <f>VLOOKUP($A354,input!$A:$BH,COLUMN(input!H$2),0)</f>
        <v>3.2189199856108659</v>
      </c>
      <c r="J354" s="49">
        <f>VLOOKUP($A354,input!$A:$BH,COLUMN(input!L$2),0)</f>
        <v>-21.65885015057318</v>
      </c>
      <c r="K354" s="49">
        <f>I354*'KI Local Authority Dropdown'!$I$6</f>
        <v>2.977500986690051</v>
      </c>
      <c r="L354" s="31">
        <v>0.5</v>
      </c>
      <c r="M354" s="53">
        <f>VLOOKUP($A354,input!$A:$BH,COLUMN(input!U$2),0)</f>
        <v>0</v>
      </c>
      <c r="N354" s="49">
        <f>VLOOKUP($A354,input!$A:$BH,COLUMN(input!Y$2),0)</f>
        <v>0.79367535779053533</v>
      </c>
      <c r="O354" s="53">
        <f>VLOOKUP($A354,input!$A:$BH,COLUMN(input!AC$2),0)</f>
        <v>0</v>
      </c>
      <c r="P354" s="53">
        <f>VLOOKUP($A354,input!$A:$BH,COLUMN(input!AG$2),0)</f>
        <v>0</v>
      </c>
      <c r="Q354" s="62">
        <f>VLOOKUP($A354,input!$A:$BH,COLUMN(input!AK$2),0)</f>
        <v>0</v>
      </c>
      <c r="R354" s="53">
        <f>VLOOKUP($A354,input!$A:$BH,COLUMN(input!AO$2),0)</f>
        <v>0</v>
      </c>
      <c r="S354" s="49">
        <f>VLOOKUP($A354,input!$A:$BH,COLUMN(input!AS$2),0)</f>
        <v>3.2189199856108659</v>
      </c>
      <c r="T354" s="53">
        <f>VLOOKUP($A354,input!$A:$BH,COLUMN(input!AW$2),0)</f>
        <v>0</v>
      </c>
      <c r="U354" s="53">
        <f>VLOOKUP($A354,input!$A:$BH,COLUMN(input!BA$2),0)</f>
        <v>0</v>
      </c>
      <c r="V354" s="62">
        <f>VLOOKUP($A354,input!$A:$BH,COLUMN(input!BE$2),0)</f>
        <v>0</v>
      </c>
      <c r="W354" s="53">
        <f t="shared" si="34"/>
        <v>0</v>
      </c>
      <c r="X354" s="49">
        <f t="shared" si="35"/>
        <v>4.0125953434014008</v>
      </c>
      <c r="Y354" s="53">
        <f t="shared" si="36"/>
        <v>0</v>
      </c>
      <c r="Z354" s="53">
        <f t="shared" si="37"/>
        <v>0</v>
      </c>
      <c r="AA354" s="62">
        <f t="shared" si="38"/>
        <v>0</v>
      </c>
    </row>
    <row r="355" spans="1:27" x14ac:dyDescent="0.3">
      <c r="A355" s="27" t="s">
        <v>716</v>
      </c>
      <c r="B355" s="27" t="s">
        <v>1178</v>
      </c>
      <c r="C355" s="27" t="s">
        <v>1254</v>
      </c>
      <c r="D355" s="27">
        <v>0</v>
      </c>
      <c r="E355" s="27" t="s">
        <v>715</v>
      </c>
      <c r="F355" s="81">
        <f>IF(D355=0,VLOOKUP(C355,'KI Local Authority Dropdown'!$H$21:$I$31,2,0),IF(C355="GLA",0.37,VLOOKUP(A355,input!$A:$B,COLUMN(input!B$2),0)))</f>
        <v>0.1</v>
      </c>
      <c r="G355" s="53">
        <f t="shared" si="33"/>
        <v>80.24586339779944</v>
      </c>
      <c r="H355" s="49">
        <f>VLOOKUP($A355,input!$A:$BH,COLUMN(input!D$2),0)</f>
        <v>20.388670898223758</v>
      </c>
      <c r="I355" s="49">
        <f>VLOOKUP($A355,input!$A:$BH,COLUMN(input!H$2),0)</f>
        <v>59.857192499575689</v>
      </c>
      <c r="J355" s="49">
        <f>VLOOKUP($A355,input!$A:$BH,COLUMN(input!L$2),0)</f>
        <v>37.774489456472018</v>
      </c>
      <c r="K355" s="49">
        <f>I355*'KI Local Authority Dropdown'!$I$6</f>
        <v>55.367903062107516</v>
      </c>
      <c r="L355" s="31">
        <v>0</v>
      </c>
      <c r="M355" s="53">
        <f>VLOOKUP($A355,input!$A:$BH,COLUMN(input!U$2),0)</f>
        <v>18.236172623274268</v>
      </c>
      <c r="N355" s="49">
        <f>VLOOKUP($A355,input!$A:$BH,COLUMN(input!Y$2),0)</f>
        <v>0</v>
      </c>
      <c r="O355" s="53">
        <f>VLOOKUP($A355,input!$A:$BH,COLUMN(input!AC$2),0)</f>
        <v>2.1524982749494912</v>
      </c>
      <c r="P355" s="53">
        <f>VLOOKUP($A355,input!$A:$BH,COLUMN(input!AG$2),0)</f>
        <v>0</v>
      </c>
      <c r="Q355" s="62">
        <f>VLOOKUP($A355,input!$A:$BH,COLUMN(input!AK$2),0)</f>
        <v>0</v>
      </c>
      <c r="R355" s="53">
        <f>VLOOKUP($A355,input!$A:$BH,COLUMN(input!AO$2),0)</f>
        <v>55.903961667597734</v>
      </c>
      <c r="S355" s="49">
        <f>VLOOKUP($A355,input!$A:$BH,COLUMN(input!AS$2),0)</f>
        <v>0</v>
      </c>
      <c r="T355" s="53">
        <f>VLOOKUP($A355,input!$A:$BH,COLUMN(input!AW$2),0)</f>
        <v>3.9532308319779577</v>
      </c>
      <c r="U355" s="53">
        <f>VLOOKUP($A355,input!$A:$BH,COLUMN(input!BA$2),0)</f>
        <v>0</v>
      </c>
      <c r="V355" s="62">
        <f>VLOOKUP($A355,input!$A:$BH,COLUMN(input!BE$2),0)</f>
        <v>0</v>
      </c>
      <c r="W355" s="53">
        <f t="shared" si="34"/>
        <v>74.140134290871998</v>
      </c>
      <c r="X355" s="49">
        <f t="shared" si="35"/>
        <v>0</v>
      </c>
      <c r="Y355" s="53">
        <f t="shared" si="36"/>
        <v>6.1057291069274484</v>
      </c>
      <c r="Z355" s="53">
        <f t="shared" si="37"/>
        <v>0</v>
      </c>
      <c r="AA355" s="62">
        <f t="shared" si="38"/>
        <v>0</v>
      </c>
    </row>
    <row r="356" spans="1:27" x14ac:dyDescent="0.3">
      <c r="A356" s="27" t="s">
        <v>718</v>
      </c>
      <c r="B356" s="27" t="s">
        <v>1179</v>
      </c>
      <c r="C356" s="27" t="s">
        <v>806</v>
      </c>
      <c r="D356" s="27">
        <v>0</v>
      </c>
      <c r="E356" s="27" t="s">
        <v>717</v>
      </c>
      <c r="F356" s="81">
        <f>IF(D356=0,VLOOKUP(C356,'KI Local Authority Dropdown'!$H$21:$I$31,2,0),IF(C356="GLA",0.37,VLOOKUP(A356,input!$A:$B,COLUMN(input!B$2),0)))</f>
        <v>0.4</v>
      </c>
      <c r="G356" s="53">
        <f t="shared" si="33"/>
        <v>3.2165624149836085</v>
      </c>
      <c r="H356" s="49">
        <f>VLOOKUP($A356,input!$A:$BH,COLUMN(input!D$2),0)</f>
        <v>0.56519583799819928</v>
      </c>
      <c r="I356" s="49">
        <f>VLOOKUP($A356,input!$A:$BH,COLUMN(input!H$2),0)</f>
        <v>2.6513665769854091</v>
      </c>
      <c r="J356" s="49">
        <f>VLOOKUP($A356,input!$A:$BH,COLUMN(input!L$2),0)</f>
        <v>-22.121117085791965</v>
      </c>
      <c r="K356" s="49">
        <f>I356*'KI Local Authority Dropdown'!$I$6</f>
        <v>2.4525140837115034</v>
      </c>
      <c r="L356" s="31">
        <v>0.5</v>
      </c>
      <c r="M356" s="53">
        <f>VLOOKUP($A356,input!$A:$BH,COLUMN(input!U$2),0)</f>
        <v>0</v>
      </c>
      <c r="N356" s="49">
        <f>VLOOKUP($A356,input!$A:$BH,COLUMN(input!Y$2),0)</f>
        <v>0.56519583799819928</v>
      </c>
      <c r="O356" s="53">
        <f>VLOOKUP($A356,input!$A:$BH,COLUMN(input!AC$2),0)</f>
        <v>0</v>
      </c>
      <c r="P356" s="53">
        <f>VLOOKUP($A356,input!$A:$BH,COLUMN(input!AG$2),0)</f>
        <v>0</v>
      </c>
      <c r="Q356" s="62">
        <f>VLOOKUP($A356,input!$A:$BH,COLUMN(input!AK$2),0)</f>
        <v>0</v>
      </c>
      <c r="R356" s="53">
        <f>VLOOKUP($A356,input!$A:$BH,COLUMN(input!AO$2),0)</f>
        <v>0</v>
      </c>
      <c r="S356" s="49">
        <f>VLOOKUP($A356,input!$A:$BH,COLUMN(input!AS$2),0)</f>
        <v>2.6513665769854091</v>
      </c>
      <c r="T356" s="53">
        <f>VLOOKUP($A356,input!$A:$BH,COLUMN(input!AW$2),0)</f>
        <v>0</v>
      </c>
      <c r="U356" s="53">
        <f>VLOOKUP($A356,input!$A:$BH,COLUMN(input!BA$2),0)</f>
        <v>0</v>
      </c>
      <c r="V356" s="62">
        <f>VLOOKUP($A356,input!$A:$BH,COLUMN(input!BE$2),0)</f>
        <v>0</v>
      </c>
      <c r="W356" s="53">
        <f t="shared" si="34"/>
        <v>0</v>
      </c>
      <c r="X356" s="49">
        <f t="shared" si="35"/>
        <v>3.2165624149836085</v>
      </c>
      <c r="Y356" s="53">
        <f t="shared" si="36"/>
        <v>0</v>
      </c>
      <c r="Z356" s="53">
        <f t="shared" si="37"/>
        <v>0</v>
      </c>
      <c r="AA356" s="62">
        <f t="shared" si="38"/>
        <v>0</v>
      </c>
    </row>
    <row r="357" spans="1:27" x14ac:dyDescent="0.3">
      <c r="A357" s="27" t="s">
        <v>720</v>
      </c>
      <c r="B357" s="27" t="s">
        <v>1180</v>
      </c>
      <c r="C357" s="27" t="s">
        <v>806</v>
      </c>
      <c r="D357" s="27">
        <v>0</v>
      </c>
      <c r="E357" s="27" t="s">
        <v>719</v>
      </c>
      <c r="F357" s="81">
        <f>IF(D357=0,VLOOKUP(C357,'KI Local Authority Dropdown'!$H$21:$I$31,2,0),IF(C357="GLA",0.37,VLOOKUP(A357,input!$A:$B,COLUMN(input!B$2),0)))</f>
        <v>0.4</v>
      </c>
      <c r="G357" s="53">
        <f t="shared" si="33"/>
        <v>5.0723537544670023</v>
      </c>
      <c r="H357" s="49">
        <f>VLOOKUP($A357,input!$A:$BH,COLUMN(input!D$2),0)</f>
        <v>1.2957276208990514</v>
      </c>
      <c r="I357" s="49">
        <f>VLOOKUP($A357,input!$A:$BH,COLUMN(input!H$2),0)</f>
        <v>3.7766261335679512</v>
      </c>
      <c r="J357" s="49">
        <f>VLOOKUP($A357,input!$A:$BH,COLUMN(input!L$2),0)</f>
        <v>-6.9906287690096578</v>
      </c>
      <c r="K357" s="49">
        <f>I357*'KI Local Authority Dropdown'!$I$6</f>
        <v>3.493379173550355</v>
      </c>
      <c r="L357" s="31">
        <v>0.5</v>
      </c>
      <c r="M357" s="53">
        <f>VLOOKUP($A357,input!$A:$BH,COLUMN(input!U$2),0)</f>
        <v>0</v>
      </c>
      <c r="N357" s="49">
        <f>VLOOKUP($A357,input!$A:$BH,COLUMN(input!Y$2),0)</f>
        <v>1.2957276208990514</v>
      </c>
      <c r="O357" s="53">
        <f>VLOOKUP($A357,input!$A:$BH,COLUMN(input!AC$2),0)</f>
        <v>0</v>
      </c>
      <c r="P357" s="53">
        <f>VLOOKUP($A357,input!$A:$BH,COLUMN(input!AG$2),0)</f>
        <v>0</v>
      </c>
      <c r="Q357" s="62">
        <f>VLOOKUP($A357,input!$A:$BH,COLUMN(input!AK$2),0)</f>
        <v>0</v>
      </c>
      <c r="R357" s="53">
        <f>VLOOKUP($A357,input!$A:$BH,COLUMN(input!AO$2),0)</f>
        <v>0</v>
      </c>
      <c r="S357" s="49">
        <f>VLOOKUP($A357,input!$A:$BH,COLUMN(input!AS$2),0)</f>
        <v>3.7766261335679512</v>
      </c>
      <c r="T357" s="53">
        <f>VLOOKUP($A357,input!$A:$BH,COLUMN(input!AW$2),0)</f>
        <v>0</v>
      </c>
      <c r="U357" s="53">
        <f>VLOOKUP($A357,input!$A:$BH,COLUMN(input!BA$2),0)</f>
        <v>0</v>
      </c>
      <c r="V357" s="62">
        <f>VLOOKUP($A357,input!$A:$BH,COLUMN(input!BE$2),0)</f>
        <v>0</v>
      </c>
      <c r="W357" s="53">
        <f t="shared" si="34"/>
        <v>0</v>
      </c>
      <c r="X357" s="49">
        <f t="shared" si="35"/>
        <v>5.0723537544670023</v>
      </c>
      <c r="Y357" s="53">
        <f t="shared" si="36"/>
        <v>0</v>
      </c>
      <c r="Z357" s="53">
        <f t="shared" si="37"/>
        <v>0</v>
      </c>
      <c r="AA357" s="62">
        <f t="shared" si="38"/>
        <v>0</v>
      </c>
    </row>
    <row r="358" spans="1:27" x14ac:dyDescent="0.3">
      <c r="A358" s="27" t="s">
        <v>722</v>
      </c>
      <c r="B358" s="27" t="s">
        <v>1181</v>
      </c>
      <c r="C358" s="27" t="s">
        <v>806</v>
      </c>
      <c r="D358" s="27">
        <v>0</v>
      </c>
      <c r="E358" s="27" t="s">
        <v>721</v>
      </c>
      <c r="F358" s="81">
        <f>IF(D358=0,VLOOKUP(C358,'KI Local Authority Dropdown'!$H$21:$I$31,2,0),IF(C358="GLA",0.37,VLOOKUP(A358,input!$A:$B,COLUMN(input!B$2),0)))</f>
        <v>0.4</v>
      </c>
      <c r="G358" s="53">
        <f t="shared" si="33"/>
        <v>1.9311137256047921</v>
      </c>
      <c r="H358" s="49">
        <f>VLOOKUP($A358,input!$A:$BH,COLUMN(input!D$2),0)</f>
        <v>6.0909008980393413E-2</v>
      </c>
      <c r="I358" s="49">
        <f>VLOOKUP($A358,input!$A:$BH,COLUMN(input!H$2),0)</f>
        <v>1.8702047166243987</v>
      </c>
      <c r="J358" s="49">
        <f>VLOOKUP($A358,input!$A:$BH,COLUMN(input!L$2),0)</f>
        <v>-13.518062892605814</v>
      </c>
      <c r="K358" s="49">
        <f>I358*'KI Local Authority Dropdown'!$I$6</f>
        <v>1.7299393628775688</v>
      </c>
      <c r="L358" s="31">
        <v>0.5</v>
      </c>
      <c r="M358" s="53">
        <f>VLOOKUP($A358,input!$A:$BH,COLUMN(input!U$2),0)</f>
        <v>0</v>
      </c>
      <c r="N358" s="49">
        <f>VLOOKUP($A358,input!$A:$BH,COLUMN(input!Y$2),0)</f>
        <v>6.0909008980393413E-2</v>
      </c>
      <c r="O358" s="53">
        <f>VLOOKUP($A358,input!$A:$BH,COLUMN(input!AC$2),0)</f>
        <v>0</v>
      </c>
      <c r="P358" s="53">
        <f>VLOOKUP($A358,input!$A:$BH,COLUMN(input!AG$2),0)</f>
        <v>0</v>
      </c>
      <c r="Q358" s="62">
        <f>VLOOKUP($A358,input!$A:$BH,COLUMN(input!AK$2),0)</f>
        <v>0</v>
      </c>
      <c r="R358" s="53">
        <f>VLOOKUP($A358,input!$A:$BH,COLUMN(input!AO$2),0)</f>
        <v>0</v>
      </c>
      <c r="S358" s="49">
        <f>VLOOKUP($A358,input!$A:$BH,COLUMN(input!AS$2),0)</f>
        <v>1.8702047166243987</v>
      </c>
      <c r="T358" s="53">
        <f>VLOOKUP($A358,input!$A:$BH,COLUMN(input!AW$2),0)</f>
        <v>0</v>
      </c>
      <c r="U358" s="53">
        <f>VLOOKUP($A358,input!$A:$BH,COLUMN(input!BA$2),0)</f>
        <v>0</v>
      </c>
      <c r="V358" s="62">
        <f>VLOOKUP($A358,input!$A:$BH,COLUMN(input!BE$2),0)</f>
        <v>0</v>
      </c>
      <c r="W358" s="53">
        <f t="shared" si="34"/>
        <v>0</v>
      </c>
      <c r="X358" s="49">
        <f t="shared" si="35"/>
        <v>1.9311137256047921</v>
      </c>
      <c r="Y358" s="53">
        <f t="shared" si="36"/>
        <v>0</v>
      </c>
      <c r="Z358" s="53">
        <f t="shared" si="37"/>
        <v>0</v>
      </c>
      <c r="AA358" s="62">
        <f t="shared" si="38"/>
        <v>0</v>
      </c>
    </row>
    <row r="359" spans="1:27" x14ac:dyDescent="0.3">
      <c r="A359" s="27" t="s">
        <v>724</v>
      </c>
      <c r="B359" s="27" t="s">
        <v>1182</v>
      </c>
      <c r="C359" s="27" t="s">
        <v>806</v>
      </c>
      <c r="D359" s="27">
        <v>0</v>
      </c>
      <c r="E359" s="27" t="s">
        <v>723</v>
      </c>
      <c r="F359" s="81">
        <f>IF(D359=0,VLOOKUP(C359,'KI Local Authority Dropdown'!$H$21:$I$31,2,0),IF(C359="GLA",0.37,VLOOKUP(A359,input!$A:$B,COLUMN(input!B$2),0)))</f>
        <v>0.4</v>
      </c>
      <c r="G359" s="53">
        <f t="shared" si="33"/>
        <v>3.0453184879484039</v>
      </c>
      <c r="H359" s="49">
        <f>VLOOKUP($A359,input!$A:$BH,COLUMN(input!D$2),0)</f>
        <v>0.28772412140093745</v>
      </c>
      <c r="I359" s="49">
        <f>VLOOKUP($A359,input!$A:$BH,COLUMN(input!H$2),0)</f>
        <v>2.7575943665474663</v>
      </c>
      <c r="J359" s="49">
        <f>VLOOKUP($A359,input!$A:$BH,COLUMN(input!L$2),0)</f>
        <v>-9.2391528814238963</v>
      </c>
      <c r="K359" s="49">
        <f>I359*'KI Local Authority Dropdown'!$I$6</f>
        <v>2.5507747890564065</v>
      </c>
      <c r="L359" s="31">
        <v>0.5</v>
      </c>
      <c r="M359" s="53">
        <f>VLOOKUP($A359,input!$A:$BH,COLUMN(input!U$2),0)</f>
        <v>0</v>
      </c>
      <c r="N359" s="49">
        <f>VLOOKUP($A359,input!$A:$BH,COLUMN(input!Y$2),0)</f>
        <v>0.28772412140093745</v>
      </c>
      <c r="O359" s="53">
        <f>VLOOKUP($A359,input!$A:$BH,COLUMN(input!AC$2),0)</f>
        <v>0</v>
      </c>
      <c r="P359" s="53">
        <f>VLOOKUP($A359,input!$A:$BH,COLUMN(input!AG$2),0)</f>
        <v>0</v>
      </c>
      <c r="Q359" s="62">
        <f>VLOOKUP($A359,input!$A:$BH,COLUMN(input!AK$2),0)</f>
        <v>0</v>
      </c>
      <c r="R359" s="53">
        <f>VLOOKUP($A359,input!$A:$BH,COLUMN(input!AO$2),0)</f>
        <v>0</v>
      </c>
      <c r="S359" s="49">
        <f>VLOOKUP($A359,input!$A:$BH,COLUMN(input!AS$2),0)</f>
        <v>2.7575943665474663</v>
      </c>
      <c r="T359" s="53">
        <f>VLOOKUP($A359,input!$A:$BH,COLUMN(input!AW$2),0)</f>
        <v>0</v>
      </c>
      <c r="U359" s="53">
        <f>VLOOKUP($A359,input!$A:$BH,COLUMN(input!BA$2),0)</f>
        <v>0</v>
      </c>
      <c r="V359" s="62">
        <f>VLOOKUP($A359,input!$A:$BH,COLUMN(input!BE$2),0)</f>
        <v>0</v>
      </c>
      <c r="W359" s="53">
        <f t="shared" si="34"/>
        <v>0</v>
      </c>
      <c r="X359" s="49">
        <f t="shared" si="35"/>
        <v>3.0453184879484039</v>
      </c>
      <c r="Y359" s="53">
        <f t="shared" si="36"/>
        <v>0</v>
      </c>
      <c r="Z359" s="53">
        <f t="shared" si="37"/>
        <v>0</v>
      </c>
      <c r="AA359" s="62">
        <f t="shared" si="38"/>
        <v>0</v>
      </c>
    </row>
    <row r="360" spans="1:27" x14ac:dyDescent="0.3">
      <c r="A360" s="27" t="s">
        <v>726</v>
      </c>
      <c r="B360" s="27" t="s">
        <v>1183</v>
      </c>
      <c r="C360" s="27" t="s">
        <v>806</v>
      </c>
      <c r="D360" s="27">
        <v>0</v>
      </c>
      <c r="E360" s="27" t="s">
        <v>725</v>
      </c>
      <c r="F360" s="81">
        <f>IF(D360=0,VLOOKUP(C360,'KI Local Authority Dropdown'!$H$21:$I$31,2,0),IF(C360="GLA",0.37,VLOOKUP(A360,input!$A:$B,COLUMN(input!B$2),0)))</f>
        <v>0.4</v>
      </c>
      <c r="G360" s="53">
        <f t="shared" si="33"/>
        <v>3.0664453172426098</v>
      </c>
      <c r="H360" s="49">
        <f>VLOOKUP($A360,input!$A:$BH,COLUMN(input!D$2),0)</f>
        <v>0.80605487099716677</v>
      </c>
      <c r="I360" s="49">
        <f>VLOOKUP($A360,input!$A:$BH,COLUMN(input!H$2),0)</f>
        <v>2.2603904462454429</v>
      </c>
      <c r="J360" s="49">
        <f>VLOOKUP($A360,input!$A:$BH,COLUMN(input!L$2),0)</f>
        <v>-7.495905750623395</v>
      </c>
      <c r="K360" s="49">
        <f>I360*'KI Local Authority Dropdown'!$I$6</f>
        <v>2.0908611627770348</v>
      </c>
      <c r="L360" s="31">
        <v>0.5</v>
      </c>
      <c r="M360" s="53">
        <f>VLOOKUP($A360,input!$A:$BH,COLUMN(input!U$2),0)</f>
        <v>0</v>
      </c>
      <c r="N360" s="49">
        <f>VLOOKUP($A360,input!$A:$BH,COLUMN(input!Y$2),0)</f>
        <v>0.80605487099716677</v>
      </c>
      <c r="O360" s="53">
        <f>VLOOKUP($A360,input!$A:$BH,COLUMN(input!AC$2),0)</f>
        <v>0</v>
      </c>
      <c r="P360" s="53">
        <f>VLOOKUP($A360,input!$A:$BH,COLUMN(input!AG$2),0)</f>
        <v>0</v>
      </c>
      <c r="Q360" s="62">
        <f>VLOOKUP($A360,input!$A:$BH,COLUMN(input!AK$2),0)</f>
        <v>0</v>
      </c>
      <c r="R360" s="53">
        <f>VLOOKUP($A360,input!$A:$BH,COLUMN(input!AO$2),0)</f>
        <v>0</v>
      </c>
      <c r="S360" s="49">
        <f>VLOOKUP($A360,input!$A:$BH,COLUMN(input!AS$2),0)</f>
        <v>2.2603904462454429</v>
      </c>
      <c r="T360" s="53">
        <f>VLOOKUP($A360,input!$A:$BH,COLUMN(input!AW$2),0)</f>
        <v>0</v>
      </c>
      <c r="U360" s="53">
        <f>VLOOKUP($A360,input!$A:$BH,COLUMN(input!BA$2),0)</f>
        <v>0</v>
      </c>
      <c r="V360" s="62">
        <f>VLOOKUP($A360,input!$A:$BH,COLUMN(input!BE$2),0)</f>
        <v>0</v>
      </c>
      <c r="W360" s="53">
        <f t="shared" si="34"/>
        <v>0</v>
      </c>
      <c r="X360" s="49">
        <f t="shared" si="35"/>
        <v>3.0664453172426098</v>
      </c>
      <c r="Y360" s="53">
        <f t="shared" si="36"/>
        <v>0</v>
      </c>
      <c r="Z360" s="53">
        <f t="shared" si="37"/>
        <v>0</v>
      </c>
      <c r="AA360" s="62">
        <f t="shared" si="38"/>
        <v>0</v>
      </c>
    </row>
    <row r="361" spans="1:27" x14ac:dyDescent="0.3">
      <c r="A361" s="27" t="s">
        <v>728</v>
      </c>
      <c r="B361" s="27" t="s">
        <v>1184</v>
      </c>
      <c r="C361" s="27" t="s">
        <v>806</v>
      </c>
      <c r="D361" s="27">
        <v>0</v>
      </c>
      <c r="E361" s="27" t="s">
        <v>727</v>
      </c>
      <c r="F361" s="81">
        <f>IF(D361=0,VLOOKUP(C361,'KI Local Authority Dropdown'!$H$21:$I$31,2,0),IF(C361="GLA",0.37,VLOOKUP(A361,input!$A:$B,COLUMN(input!B$2),0)))</f>
        <v>0.4</v>
      </c>
      <c r="G361" s="53">
        <f t="shared" si="33"/>
        <v>3.2763519681227264</v>
      </c>
      <c r="H361" s="49">
        <f>VLOOKUP($A361,input!$A:$BH,COLUMN(input!D$2),0)</f>
        <v>0.55794130616271864</v>
      </c>
      <c r="I361" s="49">
        <f>VLOOKUP($A361,input!$A:$BH,COLUMN(input!H$2),0)</f>
        <v>2.7184106619600077</v>
      </c>
      <c r="J361" s="49">
        <f>VLOOKUP($A361,input!$A:$BH,COLUMN(input!L$2),0)</f>
        <v>-19.157423239501657</v>
      </c>
      <c r="K361" s="49">
        <f>I361*'KI Local Authority Dropdown'!$I$6</f>
        <v>2.5145298623130072</v>
      </c>
      <c r="L361" s="31">
        <v>0.5</v>
      </c>
      <c r="M361" s="53">
        <f>VLOOKUP($A361,input!$A:$BH,COLUMN(input!U$2),0)</f>
        <v>0</v>
      </c>
      <c r="N361" s="49">
        <f>VLOOKUP($A361,input!$A:$BH,COLUMN(input!Y$2),0)</f>
        <v>0.55794130616271864</v>
      </c>
      <c r="O361" s="53">
        <f>VLOOKUP($A361,input!$A:$BH,COLUMN(input!AC$2),0)</f>
        <v>0</v>
      </c>
      <c r="P361" s="53">
        <f>VLOOKUP($A361,input!$A:$BH,COLUMN(input!AG$2),0)</f>
        <v>0</v>
      </c>
      <c r="Q361" s="62">
        <f>VLOOKUP($A361,input!$A:$BH,COLUMN(input!AK$2),0)</f>
        <v>0</v>
      </c>
      <c r="R361" s="53">
        <f>VLOOKUP($A361,input!$A:$BH,COLUMN(input!AO$2),0)</f>
        <v>0</v>
      </c>
      <c r="S361" s="49">
        <f>VLOOKUP($A361,input!$A:$BH,COLUMN(input!AS$2),0)</f>
        <v>2.7184106619600077</v>
      </c>
      <c r="T361" s="53">
        <f>VLOOKUP($A361,input!$A:$BH,COLUMN(input!AW$2),0)</f>
        <v>0</v>
      </c>
      <c r="U361" s="53">
        <f>VLOOKUP($A361,input!$A:$BH,COLUMN(input!BA$2),0)</f>
        <v>0</v>
      </c>
      <c r="V361" s="62">
        <f>VLOOKUP($A361,input!$A:$BH,COLUMN(input!BE$2),0)</f>
        <v>0</v>
      </c>
      <c r="W361" s="53">
        <f t="shared" si="34"/>
        <v>0</v>
      </c>
      <c r="X361" s="49">
        <f t="shared" si="35"/>
        <v>3.2763519681227264</v>
      </c>
      <c r="Y361" s="53">
        <f t="shared" si="36"/>
        <v>0</v>
      </c>
      <c r="Z361" s="53">
        <f t="shared" si="37"/>
        <v>0</v>
      </c>
      <c r="AA361" s="62">
        <f t="shared" si="38"/>
        <v>0</v>
      </c>
    </row>
    <row r="362" spans="1:27" x14ac:dyDescent="0.3">
      <c r="A362" s="27" t="s">
        <v>730</v>
      </c>
      <c r="B362" s="27" t="s">
        <v>1185</v>
      </c>
      <c r="C362" s="27" t="s">
        <v>1250</v>
      </c>
      <c r="D362" s="27">
        <v>0</v>
      </c>
      <c r="E362" s="27" t="s">
        <v>729</v>
      </c>
      <c r="F362" s="81">
        <f>IF(D362=0,VLOOKUP(C362,'KI Local Authority Dropdown'!$H$21:$I$31,2,0),IF(C362="GLA",0.37,VLOOKUP(A362,input!$A:$B,COLUMN(input!B$2),0)))</f>
        <v>0.49</v>
      </c>
      <c r="G362" s="53">
        <f t="shared" si="33"/>
        <v>20.600098889550654</v>
      </c>
      <c r="H362" s="49">
        <f>VLOOKUP($A362,input!$A:$BH,COLUMN(input!D$2),0)</f>
        <v>3.6963063170465902</v>
      </c>
      <c r="I362" s="49">
        <f>VLOOKUP($A362,input!$A:$BH,COLUMN(input!H$2),0)</f>
        <v>16.903792572504063</v>
      </c>
      <c r="J362" s="49">
        <f>VLOOKUP($A362,input!$A:$BH,COLUMN(input!L$2),0)</f>
        <v>-20.763844851605885</v>
      </c>
      <c r="K362" s="49">
        <f>I362*'KI Local Authority Dropdown'!$I$6</f>
        <v>15.636008129566259</v>
      </c>
      <c r="L362" s="31">
        <v>0.5</v>
      </c>
      <c r="M362" s="53">
        <f>VLOOKUP($A362,input!$A:$BH,COLUMN(input!U$2),0)</f>
        <v>4.1255064309058262</v>
      </c>
      <c r="N362" s="49">
        <f>VLOOKUP($A362,input!$A:$BH,COLUMN(input!Y$2),0)</f>
        <v>-0.42920011385923623</v>
      </c>
      <c r="O362" s="53">
        <f>VLOOKUP($A362,input!$A:$BH,COLUMN(input!AC$2),0)</f>
        <v>0</v>
      </c>
      <c r="P362" s="53">
        <f>VLOOKUP($A362,input!$A:$BH,COLUMN(input!AG$2),0)</f>
        <v>0</v>
      </c>
      <c r="Q362" s="62">
        <f>VLOOKUP($A362,input!$A:$BH,COLUMN(input!AK$2),0)</f>
        <v>0</v>
      </c>
      <c r="R362" s="53">
        <f>VLOOKUP($A362,input!$A:$BH,COLUMN(input!AO$2),0)</f>
        <v>12.631936108053107</v>
      </c>
      <c r="S362" s="49">
        <f>VLOOKUP($A362,input!$A:$BH,COLUMN(input!AS$2),0)</f>
        <v>4.2718564644509565</v>
      </c>
      <c r="T362" s="53">
        <f>VLOOKUP($A362,input!$A:$BH,COLUMN(input!AW$2),0)</f>
        <v>0</v>
      </c>
      <c r="U362" s="53">
        <f>VLOOKUP($A362,input!$A:$BH,COLUMN(input!BA$2),0)</f>
        <v>0</v>
      </c>
      <c r="V362" s="62">
        <f>VLOOKUP($A362,input!$A:$BH,COLUMN(input!BE$2),0)</f>
        <v>0</v>
      </c>
      <c r="W362" s="53">
        <f t="shared" si="34"/>
        <v>16.757442538958934</v>
      </c>
      <c r="X362" s="49">
        <f t="shared" si="35"/>
        <v>3.8426563505917204</v>
      </c>
      <c r="Y362" s="53">
        <f t="shared" si="36"/>
        <v>0</v>
      </c>
      <c r="Z362" s="53">
        <f t="shared" si="37"/>
        <v>0</v>
      </c>
      <c r="AA362" s="62">
        <f t="shared" si="38"/>
        <v>0</v>
      </c>
    </row>
    <row r="363" spans="1:27" x14ac:dyDescent="0.3">
      <c r="A363" s="27" t="s">
        <v>732</v>
      </c>
      <c r="B363" s="27" t="s">
        <v>1186</v>
      </c>
      <c r="C363" s="27" t="s">
        <v>806</v>
      </c>
      <c r="D363" s="27">
        <v>0</v>
      </c>
      <c r="E363" s="27" t="s">
        <v>731</v>
      </c>
      <c r="F363" s="81">
        <f>IF(D363=0,VLOOKUP(C363,'KI Local Authority Dropdown'!$H$21:$I$31,2,0),IF(C363="GLA",0.37,VLOOKUP(A363,input!$A:$B,COLUMN(input!B$2),0)))</f>
        <v>0.4</v>
      </c>
      <c r="G363" s="53">
        <f t="shared" si="33"/>
        <v>1.7622570486379758</v>
      </c>
      <c r="H363" s="49">
        <f>VLOOKUP($A363,input!$A:$BH,COLUMN(input!D$2),0)</f>
        <v>0.22328423758514784</v>
      </c>
      <c r="I363" s="49">
        <f>VLOOKUP($A363,input!$A:$BH,COLUMN(input!H$2),0)</f>
        <v>1.538972811052828</v>
      </c>
      <c r="J363" s="49">
        <f>VLOOKUP($A363,input!$A:$BH,COLUMN(input!L$2),0)</f>
        <v>-2.9655833604196546</v>
      </c>
      <c r="K363" s="49">
        <f>I363*'KI Local Authority Dropdown'!$I$6</f>
        <v>1.4235498502238659</v>
      </c>
      <c r="L363" s="31">
        <v>0.5</v>
      </c>
      <c r="M363" s="53">
        <f>VLOOKUP($A363,input!$A:$BH,COLUMN(input!U$2),0)</f>
        <v>0</v>
      </c>
      <c r="N363" s="49">
        <f>VLOOKUP($A363,input!$A:$BH,COLUMN(input!Y$2),0)</f>
        <v>0.22328423758514784</v>
      </c>
      <c r="O363" s="53">
        <f>VLOOKUP($A363,input!$A:$BH,COLUMN(input!AC$2),0)</f>
        <v>0</v>
      </c>
      <c r="P363" s="53">
        <f>VLOOKUP($A363,input!$A:$BH,COLUMN(input!AG$2),0)</f>
        <v>0</v>
      </c>
      <c r="Q363" s="62">
        <f>VLOOKUP($A363,input!$A:$BH,COLUMN(input!AK$2),0)</f>
        <v>0</v>
      </c>
      <c r="R363" s="53">
        <f>VLOOKUP($A363,input!$A:$BH,COLUMN(input!AO$2),0)</f>
        <v>0</v>
      </c>
      <c r="S363" s="49">
        <f>VLOOKUP($A363,input!$A:$BH,COLUMN(input!AS$2),0)</f>
        <v>1.538972811052828</v>
      </c>
      <c r="T363" s="53">
        <f>VLOOKUP($A363,input!$A:$BH,COLUMN(input!AW$2),0)</f>
        <v>0</v>
      </c>
      <c r="U363" s="53">
        <f>VLOOKUP($A363,input!$A:$BH,COLUMN(input!BA$2),0)</f>
        <v>0</v>
      </c>
      <c r="V363" s="62">
        <f>VLOOKUP($A363,input!$A:$BH,COLUMN(input!BE$2),0)</f>
        <v>0</v>
      </c>
      <c r="W363" s="53">
        <f t="shared" si="34"/>
        <v>0</v>
      </c>
      <c r="X363" s="49">
        <f t="shared" si="35"/>
        <v>1.7622570486379758</v>
      </c>
      <c r="Y363" s="53">
        <f t="shared" si="36"/>
        <v>0</v>
      </c>
      <c r="Z363" s="53">
        <f t="shared" si="37"/>
        <v>0</v>
      </c>
      <c r="AA363" s="62">
        <f t="shared" si="38"/>
        <v>0</v>
      </c>
    </row>
    <row r="364" spans="1:27" x14ac:dyDescent="0.3">
      <c r="A364" s="27" t="s">
        <v>734</v>
      </c>
      <c r="B364" s="27" t="s">
        <v>1187</v>
      </c>
      <c r="C364" s="27" t="s">
        <v>806</v>
      </c>
      <c r="D364" s="27">
        <v>0</v>
      </c>
      <c r="E364" s="27" t="s">
        <v>733</v>
      </c>
      <c r="F364" s="81">
        <f>IF(D364=0,VLOOKUP(C364,'KI Local Authority Dropdown'!$H$21:$I$31,2,0),IF(C364="GLA",0.37,VLOOKUP(A364,input!$A:$B,COLUMN(input!B$2),0)))</f>
        <v>0.4</v>
      </c>
      <c r="G364" s="53">
        <f t="shared" si="33"/>
        <v>3.414358272920774</v>
      </c>
      <c r="H364" s="49">
        <f>VLOOKUP($A364,input!$A:$BH,COLUMN(input!D$2),0)</f>
        <v>0.68406343638653955</v>
      </c>
      <c r="I364" s="49">
        <f>VLOOKUP($A364,input!$A:$BH,COLUMN(input!H$2),0)</f>
        <v>2.7302948365342345</v>
      </c>
      <c r="J364" s="49">
        <f>VLOOKUP($A364,input!$A:$BH,COLUMN(input!L$2),0)</f>
        <v>-9.7796461171327298</v>
      </c>
      <c r="K364" s="49">
        <f>I364*'KI Local Authority Dropdown'!$I$6</f>
        <v>2.5255227237941669</v>
      </c>
      <c r="L364" s="31">
        <v>0.5</v>
      </c>
      <c r="M364" s="53">
        <f>VLOOKUP($A364,input!$A:$BH,COLUMN(input!U$2),0)</f>
        <v>0</v>
      </c>
      <c r="N364" s="49">
        <f>VLOOKUP($A364,input!$A:$BH,COLUMN(input!Y$2),0)</f>
        <v>0.68406343638653955</v>
      </c>
      <c r="O364" s="53">
        <f>VLOOKUP($A364,input!$A:$BH,COLUMN(input!AC$2),0)</f>
        <v>0</v>
      </c>
      <c r="P364" s="53">
        <f>VLOOKUP($A364,input!$A:$BH,COLUMN(input!AG$2),0)</f>
        <v>0</v>
      </c>
      <c r="Q364" s="62">
        <f>VLOOKUP($A364,input!$A:$BH,COLUMN(input!AK$2),0)</f>
        <v>0</v>
      </c>
      <c r="R364" s="53">
        <f>VLOOKUP($A364,input!$A:$BH,COLUMN(input!AO$2),0)</f>
        <v>0</v>
      </c>
      <c r="S364" s="49">
        <f>VLOOKUP($A364,input!$A:$BH,COLUMN(input!AS$2),0)</f>
        <v>2.7302948365342345</v>
      </c>
      <c r="T364" s="53">
        <f>VLOOKUP($A364,input!$A:$BH,COLUMN(input!AW$2),0)</f>
        <v>0</v>
      </c>
      <c r="U364" s="53">
        <f>VLOOKUP($A364,input!$A:$BH,COLUMN(input!BA$2),0)</f>
        <v>0</v>
      </c>
      <c r="V364" s="62">
        <f>VLOOKUP($A364,input!$A:$BH,COLUMN(input!BE$2),0)</f>
        <v>0</v>
      </c>
      <c r="W364" s="53">
        <f t="shared" si="34"/>
        <v>0</v>
      </c>
      <c r="X364" s="49">
        <f t="shared" si="35"/>
        <v>3.414358272920774</v>
      </c>
      <c r="Y364" s="53">
        <f t="shared" si="36"/>
        <v>0</v>
      </c>
      <c r="Z364" s="53">
        <f t="shared" si="37"/>
        <v>0</v>
      </c>
      <c r="AA364" s="62">
        <f t="shared" si="38"/>
        <v>0</v>
      </c>
    </row>
    <row r="365" spans="1:27" x14ac:dyDescent="0.3">
      <c r="A365" s="27" t="s">
        <v>736</v>
      </c>
      <c r="B365" s="27" t="s">
        <v>1188</v>
      </c>
      <c r="C365" s="27" t="s">
        <v>806</v>
      </c>
      <c r="D365" s="27">
        <v>0</v>
      </c>
      <c r="E365" s="27" t="s">
        <v>735</v>
      </c>
      <c r="F365" s="81">
        <f>IF(D365=0,VLOOKUP(C365,'KI Local Authority Dropdown'!$H$21:$I$31,2,0),IF(C365="GLA",0.37,VLOOKUP(A365,input!$A:$B,COLUMN(input!B$2),0)))</f>
        <v>0.4</v>
      </c>
      <c r="G365" s="53">
        <f t="shared" si="33"/>
        <v>3.9662808029369421</v>
      </c>
      <c r="H365" s="49">
        <f>VLOOKUP($A365,input!$A:$BH,COLUMN(input!D$2),0)</f>
        <v>0.87075756999731246</v>
      </c>
      <c r="I365" s="49">
        <f>VLOOKUP($A365,input!$A:$BH,COLUMN(input!H$2),0)</f>
        <v>3.0955232329396294</v>
      </c>
      <c r="J365" s="49">
        <f>VLOOKUP($A365,input!$A:$BH,COLUMN(input!L$2),0)</f>
        <v>-8.2269216642500194</v>
      </c>
      <c r="K365" s="49">
        <f>I365*'KI Local Authority Dropdown'!$I$6</f>
        <v>2.8633589904691572</v>
      </c>
      <c r="L365" s="31">
        <v>0.5</v>
      </c>
      <c r="M365" s="53">
        <f>VLOOKUP($A365,input!$A:$BH,COLUMN(input!U$2),0)</f>
        <v>0</v>
      </c>
      <c r="N365" s="49">
        <f>VLOOKUP($A365,input!$A:$BH,COLUMN(input!Y$2),0)</f>
        <v>0.87075756999731246</v>
      </c>
      <c r="O365" s="53">
        <f>VLOOKUP($A365,input!$A:$BH,COLUMN(input!AC$2),0)</f>
        <v>0</v>
      </c>
      <c r="P365" s="53">
        <f>VLOOKUP($A365,input!$A:$BH,COLUMN(input!AG$2),0)</f>
        <v>0</v>
      </c>
      <c r="Q365" s="62">
        <f>VLOOKUP($A365,input!$A:$BH,COLUMN(input!AK$2),0)</f>
        <v>0</v>
      </c>
      <c r="R365" s="53">
        <f>VLOOKUP($A365,input!$A:$BH,COLUMN(input!AO$2),0)</f>
        <v>0</v>
      </c>
      <c r="S365" s="49">
        <f>VLOOKUP($A365,input!$A:$BH,COLUMN(input!AS$2),0)</f>
        <v>3.0955232329396294</v>
      </c>
      <c r="T365" s="53">
        <f>VLOOKUP($A365,input!$A:$BH,COLUMN(input!AW$2),0)</f>
        <v>0</v>
      </c>
      <c r="U365" s="53">
        <f>VLOOKUP($A365,input!$A:$BH,COLUMN(input!BA$2),0)</f>
        <v>0</v>
      </c>
      <c r="V365" s="62">
        <f>VLOOKUP($A365,input!$A:$BH,COLUMN(input!BE$2),0)</f>
        <v>0</v>
      </c>
      <c r="W365" s="53">
        <f t="shared" si="34"/>
        <v>0</v>
      </c>
      <c r="X365" s="49">
        <f t="shared" si="35"/>
        <v>3.9662808029369421</v>
      </c>
      <c r="Y365" s="53">
        <f t="shared" si="36"/>
        <v>0</v>
      </c>
      <c r="Z365" s="53">
        <f t="shared" si="37"/>
        <v>0</v>
      </c>
      <c r="AA365" s="62">
        <f t="shared" si="38"/>
        <v>0</v>
      </c>
    </row>
    <row r="366" spans="1:27" x14ac:dyDescent="0.3">
      <c r="A366" s="27" t="s">
        <v>738</v>
      </c>
      <c r="B366" s="27" t="s">
        <v>1189</v>
      </c>
      <c r="C366" s="27" t="s">
        <v>806</v>
      </c>
      <c r="D366" s="27">
        <v>0</v>
      </c>
      <c r="E366" s="27" t="s">
        <v>737</v>
      </c>
      <c r="F366" s="81">
        <f>IF(D366=0,VLOOKUP(C366,'KI Local Authority Dropdown'!$H$21:$I$31,2,0),IF(C366="GLA",0.37,VLOOKUP(A366,input!$A:$B,COLUMN(input!B$2),0)))</f>
        <v>0.4</v>
      </c>
      <c r="G366" s="53">
        <f t="shared" si="33"/>
        <v>3.5835978719984301</v>
      </c>
      <c r="H366" s="49">
        <f>VLOOKUP($A366,input!$A:$BH,COLUMN(input!D$2),0)</f>
        <v>0.76080142257447725</v>
      </c>
      <c r="I366" s="49">
        <f>VLOOKUP($A366,input!$A:$BH,COLUMN(input!H$2),0)</f>
        <v>2.8227964494239526</v>
      </c>
      <c r="J366" s="49">
        <f>VLOOKUP($A366,input!$A:$BH,COLUMN(input!L$2),0)</f>
        <v>-3.3885222690470247</v>
      </c>
      <c r="K366" s="49">
        <f>I366*'KI Local Authority Dropdown'!$I$6</f>
        <v>2.6110867157171564</v>
      </c>
      <c r="L366" s="31">
        <v>0.5</v>
      </c>
      <c r="M366" s="53">
        <f>VLOOKUP($A366,input!$A:$BH,COLUMN(input!U$2),0)</f>
        <v>0</v>
      </c>
      <c r="N366" s="49">
        <f>VLOOKUP($A366,input!$A:$BH,COLUMN(input!Y$2),0)</f>
        <v>0.76080142257447725</v>
      </c>
      <c r="O366" s="53">
        <f>VLOOKUP($A366,input!$A:$BH,COLUMN(input!AC$2),0)</f>
        <v>0</v>
      </c>
      <c r="P366" s="53">
        <f>VLOOKUP($A366,input!$A:$BH,COLUMN(input!AG$2),0)</f>
        <v>0</v>
      </c>
      <c r="Q366" s="62">
        <f>VLOOKUP($A366,input!$A:$BH,COLUMN(input!AK$2),0)</f>
        <v>0</v>
      </c>
      <c r="R366" s="53">
        <f>VLOOKUP($A366,input!$A:$BH,COLUMN(input!AO$2),0)</f>
        <v>0</v>
      </c>
      <c r="S366" s="49">
        <f>VLOOKUP($A366,input!$A:$BH,COLUMN(input!AS$2),0)</f>
        <v>2.8227964494239526</v>
      </c>
      <c r="T366" s="53">
        <f>VLOOKUP($A366,input!$A:$BH,COLUMN(input!AW$2),0)</f>
        <v>0</v>
      </c>
      <c r="U366" s="53">
        <f>VLOOKUP($A366,input!$A:$BH,COLUMN(input!BA$2),0)</f>
        <v>0</v>
      </c>
      <c r="V366" s="62">
        <f>VLOOKUP($A366,input!$A:$BH,COLUMN(input!BE$2),0)</f>
        <v>0</v>
      </c>
      <c r="W366" s="53">
        <f t="shared" si="34"/>
        <v>0</v>
      </c>
      <c r="X366" s="49">
        <f t="shared" si="35"/>
        <v>3.5835978719984301</v>
      </c>
      <c r="Y366" s="53">
        <f t="shared" si="36"/>
        <v>0</v>
      </c>
      <c r="Z366" s="53">
        <f t="shared" si="37"/>
        <v>0</v>
      </c>
      <c r="AA366" s="62">
        <f t="shared" si="38"/>
        <v>0</v>
      </c>
    </row>
    <row r="367" spans="1:27" x14ac:dyDescent="0.3">
      <c r="A367" s="27" t="s">
        <v>740</v>
      </c>
      <c r="B367" s="27" t="s">
        <v>1190</v>
      </c>
      <c r="C367" s="27" t="s">
        <v>813</v>
      </c>
      <c r="D367" s="27">
        <v>0</v>
      </c>
      <c r="E367" s="27" t="s">
        <v>739</v>
      </c>
      <c r="F367" s="81">
        <f>IF(D367=0,VLOOKUP(C367,'KI Local Authority Dropdown'!$H$21:$I$31,2,0),IF(C367="GLA",0.37,VLOOKUP(A367,input!$A:$B,COLUMN(input!B$2),0)))</f>
        <v>0.01</v>
      </c>
      <c r="G367" s="53">
        <f t="shared" si="33"/>
        <v>54.703243104536043</v>
      </c>
      <c r="H367" s="49">
        <f>VLOOKUP($A367,input!$A:$BH,COLUMN(input!D$2),0)</f>
        <v>23.202040290126003</v>
      </c>
      <c r="I367" s="49">
        <f>VLOOKUP($A367,input!$A:$BH,COLUMN(input!H$2),0)</f>
        <v>31.501202814410036</v>
      </c>
      <c r="J367" s="49">
        <f>VLOOKUP($A367,input!$A:$BH,COLUMN(input!L$2),0)</f>
        <v>22.287112761860932</v>
      </c>
      <c r="K367" s="49">
        <f>I367*'KI Local Authority Dropdown'!$I$6</f>
        <v>29.138612603329285</v>
      </c>
      <c r="L367" s="31">
        <v>0</v>
      </c>
      <c r="M367" s="53">
        <f>VLOOKUP($A367,input!$A:$BH,COLUMN(input!U$2),0)</f>
        <v>0</v>
      </c>
      <c r="N367" s="49">
        <f>VLOOKUP($A367,input!$A:$BH,COLUMN(input!Y$2),0)</f>
        <v>0</v>
      </c>
      <c r="O367" s="53">
        <f>VLOOKUP($A367,input!$A:$BH,COLUMN(input!AC$2),0)</f>
        <v>23.202040290126003</v>
      </c>
      <c r="P367" s="53">
        <f>VLOOKUP($A367,input!$A:$BH,COLUMN(input!AG$2),0)</f>
        <v>0</v>
      </c>
      <c r="Q367" s="62">
        <f>VLOOKUP($A367,input!$A:$BH,COLUMN(input!AK$2),0)</f>
        <v>0</v>
      </c>
      <c r="R367" s="53">
        <f>VLOOKUP($A367,input!$A:$BH,COLUMN(input!AO$2),0)</f>
        <v>0</v>
      </c>
      <c r="S367" s="49">
        <f>VLOOKUP($A367,input!$A:$BH,COLUMN(input!AS$2),0)</f>
        <v>0</v>
      </c>
      <c r="T367" s="53">
        <f>VLOOKUP($A367,input!$A:$BH,COLUMN(input!AW$2),0)</f>
        <v>31.501202814410036</v>
      </c>
      <c r="U367" s="53">
        <f>VLOOKUP($A367,input!$A:$BH,COLUMN(input!BA$2),0)</f>
        <v>0</v>
      </c>
      <c r="V367" s="62">
        <f>VLOOKUP($A367,input!$A:$BH,COLUMN(input!BE$2),0)</f>
        <v>0</v>
      </c>
      <c r="W367" s="53">
        <f t="shared" si="34"/>
        <v>0</v>
      </c>
      <c r="X367" s="49">
        <f t="shared" si="35"/>
        <v>0</v>
      </c>
      <c r="Y367" s="53">
        <f t="shared" si="36"/>
        <v>54.703243104536043</v>
      </c>
      <c r="Z367" s="53">
        <f t="shared" si="37"/>
        <v>0</v>
      </c>
      <c r="AA367" s="62">
        <f t="shared" si="38"/>
        <v>0</v>
      </c>
    </row>
    <row r="368" spans="1:27" x14ac:dyDescent="0.3">
      <c r="A368" s="27" t="s">
        <v>742</v>
      </c>
      <c r="B368" s="27" t="s">
        <v>1191</v>
      </c>
      <c r="C368" s="27" t="s">
        <v>806</v>
      </c>
      <c r="D368" s="27">
        <v>0</v>
      </c>
      <c r="E368" s="27" t="s">
        <v>741</v>
      </c>
      <c r="F368" s="81">
        <f>IF(D368=0,VLOOKUP(C368,'KI Local Authority Dropdown'!$H$21:$I$31,2,0),IF(C368="GLA",0.37,VLOOKUP(A368,input!$A:$B,COLUMN(input!B$2),0)))</f>
        <v>0.4</v>
      </c>
      <c r="G368" s="53">
        <f t="shared" si="33"/>
        <v>2.6407416461807944</v>
      </c>
      <c r="H368" s="49">
        <f>VLOOKUP($A368,input!$A:$BH,COLUMN(input!D$2),0)</f>
        <v>0.63659699773393297</v>
      </c>
      <c r="I368" s="49">
        <f>VLOOKUP($A368,input!$A:$BH,COLUMN(input!H$2),0)</f>
        <v>2.0041446484468612</v>
      </c>
      <c r="J368" s="49">
        <f>VLOOKUP($A368,input!$A:$BH,COLUMN(input!L$2),0)</f>
        <v>-11.239870091596082</v>
      </c>
      <c r="K368" s="49">
        <f>I368*'KI Local Authority Dropdown'!$I$6</f>
        <v>1.8538337998133467</v>
      </c>
      <c r="L368" s="31">
        <v>0.5</v>
      </c>
      <c r="M368" s="53">
        <f>VLOOKUP($A368,input!$A:$BH,COLUMN(input!U$2),0)</f>
        <v>0</v>
      </c>
      <c r="N368" s="49">
        <f>VLOOKUP($A368,input!$A:$BH,COLUMN(input!Y$2),0)</f>
        <v>0.63659699773393297</v>
      </c>
      <c r="O368" s="53">
        <f>VLOOKUP($A368,input!$A:$BH,COLUMN(input!AC$2),0)</f>
        <v>0</v>
      </c>
      <c r="P368" s="53">
        <f>VLOOKUP($A368,input!$A:$BH,COLUMN(input!AG$2),0)</f>
        <v>0</v>
      </c>
      <c r="Q368" s="62">
        <f>VLOOKUP($A368,input!$A:$BH,COLUMN(input!AK$2),0)</f>
        <v>0</v>
      </c>
      <c r="R368" s="53">
        <f>VLOOKUP($A368,input!$A:$BH,COLUMN(input!AO$2),0)</f>
        <v>0</v>
      </c>
      <c r="S368" s="49">
        <f>VLOOKUP($A368,input!$A:$BH,COLUMN(input!AS$2),0)</f>
        <v>2.0041446484468612</v>
      </c>
      <c r="T368" s="53">
        <f>VLOOKUP($A368,input!$A:$BH,COLUMN(input!AW$2),0)</f>
        <v>0</v>
      </c>
      <c r="U368" s="53">
        <f>VLOOKUP($A368,input!$A:$BH,COLUMN(input!BA$2),0)</f>
        <v>0</v>
      </c>
      <c r="V368" s="62">
        <f>VLOOKUP($A368,input!$A:$BH,COLUMN(input!BE$2),0)</f>
        <v>0</v>
      </c>
      <c r="W368" s="53">
        <f t="shared" si="34"/>
        <v>0</v>
      </c>
      <c r="X368" s="49">
        <f t="shared" si="35"/>
        <v>2.6407416461807944</v>
      </c>
      <c r="Y368" s="53">
        <f t="shared" si="36"/>
        <v>0</v>
      </c>
      <c r="Z368" s="53">
        <f t="shared" si="37"/>
        <v>0</v>
      </c>
      <c r="AA368" s="62">
        <f t="shared" si="38"/>
        <v>0</v>
      </c>
    </row>
    <row r="369" spans="1:27" x14ac:dyDescent="0.3">
      <c r="A369" s="27" t="s">
        <v>744</v>
      </c>
      <c r="B369" s="27" t="s">
        <v>1192</v>
      </c>
      <c r="C369" s="27" t="s">
        <v>806</v>
      </c>
      <c r="D369" s="27">
        <v>0</v>
      </c>
      <c r="E369" s="27" t="s">
        <v>743</v>
      </c>
      <c r="F369" s="81">
        <f>IF(D369=0,VLOOKUP(C369,'KI Local Authority Dropdown'!$H$21:$I$31,2,0),IF(C369="GLA",0.37,VLOOKUP(A369,input!$A:$B,COLUMN(input!B$2),0)))</f>
        <v>0.4</v>
      </c>
      <c r="G369" s="53">
        <f t="shared" si="33"/>
        <v>1.4400515766915196</v>
      </c>
      <c r="H369" s="49">
        <f>VLOOKUP($A369,input!$A:$BH,COLUMN(input!D$2),0)</f>
        <v>0.31688541024380923</v>
      </c>
      <c r="I369" s="49">
        <f>VLOOKUP($A369,input!$A:$BH,COLUMN(input!H$2),0)</f>
        <v>1.1231661664477104</v>
      </c>
      <c r="J369" s="49">
        <f>VLOOKUP($A369,input!$A:$BH,COLUMN(input!L$2),0)</f>
        <v>-6.0583687083447941</v>
      </c>
      <c r="K369" s="49">
        <f>I369*'KI Local Authority Dropdown'!$I$6</f>
        <v>1.0389287039641322</v>
      </c>
      <c r="L369" s="31">
        <v>0.5</v>
      </c>
      <c r="M369" s="53">
        <f>VLOOKUP($A369,input!$A:$BH,COLUMN(input!U$2),0)</f>
        <v>0</v>
      </c>
      <c r="N369" s="49">
        <f>VLOOKUP($A369,input!$A:$BH,COLUMN(input!Y$2),0)</f>
        <v>0.31688541024380923</v>
      </c>
      <c r="O369" s="53">
        <f>VLOOKUP($A369,input!$A:$BH,COLUMN(input!AC$2),0)</f>
        <v>0</v>
      </c>
      <c r="P369" s="53">
        <f>VLOOKUP($A369,input!$A:$BH,COLUMN(input!AG$2),0)</f>
        <v>0</v>
      </c>
      <c r="Q369" s="62">
        <f>VLOOKUP($A369,input!$A:$BH,COLUMN(input!AK$2),0)</f>
        <v>0</v>
      </c>
      <c r="R369" s="53">
        <f>VLOOKUP($A369,input!$A:$BH,COLUMN(input!AO$2),0)</f>
        <v>0</v>
      </c>
      <c r="S369" s="49">
        <f>VLOOKUP($A369,input!$A:$BH,COLUMN(input!AS$2),0)</f>
        <v>1.1231661664477104</v>
      </c>
      <c r="T369" s="53">
        <f>VLOOKUP($A369,input!$A:$BH,COLUMN(input!AW$2),0)</f>
        <v>0</v>
      </c>
      <c r="U369" s="53">
        <f>VLOOKUP($A369,input!$A:$BH,COLUMN(input!BA$2),0)</f>
        <v>0</v>
      </c>
      <c r="V369" s="62">
        <f>VLOOKUP($A369,input!$A:$BH,COLUMN(input!BE$2),0)</f>
        <v>0</v>
      </c>
      <c r="W369" s="53">
        <f t="shared" si="34"/>
        <v>0</v>
      </c>
      <c r="X369" s="49">
        <f t="shared" si="35"/>
        <v>1.4400515766915196</v>
      </c>
      <c r="Y369" s="53">
        <f t="shared" si="36"/>
        <v>0</v>
      </c>
      <c r="Z369" s="53">
        <f t="shared" si="37"/>
        <v>0</v>
      </c>
      <c r="AA369" s="62">
        <f t="shared" si="38"/>
        <v>0</v>
      </c>
    </row>
    <row r="370" spans="1:27" x14ac:dyDescent="0.3">
      <c r="A370" s="27" t="s">
        <v>746</v>
      </c>
      <c r="B370" s="27" t="s">
        <v>1193</v>
      </c>
      <c r="C370" s="27" t="s">
        <v>1254</v>
      </c>
      <c r="D370" s="27">
        <v>0</v>
      </c>
      <c r="E370" s="27" t="s">
        <v>745</v>
      </c>
      <c r="F370" s="81">
        <f>IF(D370=0,VLOOKUP(C370,'KI Local Authority Dropdown'!$H$21:$I$31,2,0),IF(C370="GLA",0.37,VLOOKUP(A370,input!$A:$B,COLUMN(input!B$2),0)))</f>
        <v>0.1</v>
      </c>
      <c r="G370" s="53">
        <f t="shared" si="33"/>
        <v>101.70809821703475</v>
      </c>
      <c r="H370" s="49">
        <f>VLOOKUP($A370,input!$A:$BH,COLUMN(input!D$2),0)</f>
        <v>27.692695381042455</v>
      </c>
      <c r="I370" s="49">
        <f>VLOOKUP($A370,input!$A:$BH,COLUMN(input!H$2),0)</f>
        <v>74.01540283599229</v>
      </c>
      <c r="J370" s="49">
        <f>VLOOKUP($A370,input!$A:$BH,COLUMN(input!L$2),0)</f>
        <v>42.636628637175754</v>
      </c>
      <c r="K370" s="49">
        <f>I370*'KI Local Authority Dropdown'!$I$6</f>
        <v>68.464247623292877</v>
      </c>
      <c r="L370" s="31">
        <v>0</v>
      </c>
      <c r="M370" s="53">
        <f>VLOOKUP($A370,input!$A:$BH,COLUMN(input!U$2),0)</f>
        <v>24.71727910875088</v>
      </c>
      <c r="N370" s="49">
        <f>VLOOKUP($A370,input!$A:$BH,COLUMN(input!Y$2),0)</f>
        <v>0</v>
      </c>
      <c r="O370" s="53">
        <f>VLOOKUP($A370,input!$A:$BH,COLUMN(input!AC$2),0)</f>
        <v>2.9754162722915747</v>
      </c>
      <c r="P370" s="53">
        <f>VLOOKUP($A370,input!$A:$BH,COLUMN(input!AG$2),0)</f>
        <v>0</v>
      </c>
      <c r="Q370" s="62">
        <f>VLOOKUP($A370,input!$A:$BH,COLUMN(input!AK$2),0)</f>
        <v>0</v>
      </c>
      <c r="R370" s="53">
        <f>VLOOKUP($A370,input!$A:$BH,COLUMN(input!AO$2),0)</f>
        <v>68.84307671448326</v>
      </c>
      <c r="S370" s="49">
        <f>VLOOKUP($A370,input!$A:$BH,COLUMN(input!AS$2),0)</f>
        <v>0</v>
      </c>
      <c r="T370" s="53">
        <f>VLOOKUP($A370,input!$A:$BH,COLUMN(input!AW$2),0)</f>
        <v>5.172326121509025</v>
      </c>
      <c r="U370" s="53">
        <f>VLOOKUP($A370,input!$A:$BH,COLUMN(input!BA$2),0)</f>
        <v>0</v>
      </c>
      <c r="V370" s="62">
        <f>VLOOKUP($A370,input!$A:$BH,COLUMN(input!BE$2),0)</f>
        <v>0</v>
      </c>
      <c r="W370" s="53">
        <f t="shared" si="34"/>
        <v>93.560355823234147</v>
      </c>
      <c r="X370" s="49">
        <f t="shared" si="35"/>
        <v>0</v>
      </c>
      <c r="Y370" s="53">
        <f t="shared" si="36"/>
        <v>8.1477423938006002</v>
      </c>
      <c r="Z370" s="53">
        <f t="shared" si="37"/>
        <v>0</v>
      </c>
      <c r="AA370" s="62">
        <f t="shared" si="38"/>
        <v>0</v>
      </c>
    </row>
    <row r="371" spans="1:27" x14ac:dyDescent="0.3">
      <c r="A371" s="27" t="s">
        <v>748</v>
      </c>
      <c r="B371" s="27" t="s">
        <v>1194</v>
      </c>
      <c r="C371" s="27" t="s">
        <v>813</v>
      </c>
      <c r="D371" s="27">
        <v>0</v>
      </c>
      <c r="E371" s="27" t="s">
        <v>747</v>
      </c>
      <c r="F371" s="81">
        <f>IF(D371=0,VLOOKUP(C371,'KI Local Authority Dropdown'!$H$21:$I$31,2,0),IF(C371="GLA",0.37,VLOOKUP(A371,input!$A:$B,COLUMN(input!B$2),0)))</f>
        <v>0.01</v>
      </c>
      <c r="G371" s="53">
        <f t="shared" si="33"/>
        <v>39.851268798855195</v>
      </c>
      <c r="H371" s="49">
        <f>VLOOKUP($A371,input!$A:$BH,COLUMN(input!D$2),0)</f>
        <v>16.751228224371165</v>
      </c>
      <c r="I371" s="49">
        <f>VLOOKUP($A371,input!$A:$BH,COLUMN(input!H$2),0)</f>
        <v>23.10004057448403</v>
      </c>
      <c r="J371" s="49">
        <f>VLOOKUP($A371,input!$A:$BH,COLUMN(input!L$2),0)</f>
        <v>15.785238697616714</v>
      </c>
      <c r="K371" s="49">
        <f>I371*'KI Local Authority Dropdown'!$I$6</f>
        <v>21.36753753139773</v>
      </c>
      <c r="L371" s="31">
        <v>0</v>
      </c>
      <c r="M371" s="53">
        <f>VLOOKUP($A371,input!$A:$BH,COLUMN(input!U$2),0)</f>
        <v>0</v>
      </c>
      <c r="N371" s="49">
        <f>VLOOKUP($A371,input!$A:$BH,COLUMN(input!Y$2),0)</f>
        <v>0</v>
      </c>
      <c r="O371" s="53">
        <f>VLOOKUP($A371,input!$A:$BH,COLUMN(input!AC$2),0)</f>
        <v>16.751228224371165</v>
      </c>
      <c r="P371" s="53">
        <f>VLOOKUP($A371,input!$A:$BH,COLUMN(input!AG$2),0)</f>
        <v>0</v>
      </c>
      <c r="Q371" s="62">
        <f>VLOOKUP($A371,input!$A:$BH,COLUMN(input!AK$2),0)</f>
        <v>0</v>
      </c>
      <c r="R371" s="53">
        <f>VLOOKUP($A371,input!$A:$BH,COLUMN(input!AO$2),0)</f>
        <v>0</v>
      </c>
      <c r="S371" s="49">
        <f>VLOOKUP($A371,input!$A:$BH,COLUMN(input!AS$2),0)</f>
        <v>0</v>
      </c>
      <c r="T371" s="53">
        <f>VLOOKUP($A371,input!$A:$BH,COLUMN(input!AW$2),0)</f>
        <v>23.10004057448403</v>
      </c>
      <c r="U371" s="53">
        <f>VLOOKUP($A371,input!$A:$BH,COLUMN(input!BA$2),0)</f>
        <v>0</v>
      </c>
      <c r="V371" s="62">
        <f>VLOOKUP($A371,input!$A:$BH,COLUMN(input!BE$2),0)</f>
        <v>0</v>
      </c>
      <c r="W371" s="53">
        <f t="shared" si="34"/>
        <v>0</v>
      </c>
      <c r="X371" s="49">
        <f t="shared" si="35"/>
        <v>0</v>
      </c>
      <c r="Y371" s="53">
        <f t="shared" si="36"/>
        <v>39.851268798855195</v>
      </c>
      <c r="Z371" s="53">
        <f t="shared" si="37"/>
        <v>0</v>
      </c>
      <c r="AA371" s="62">
        <f t="shared" si="38"/>
        <v>0</v>
      </c>
    </row>
    <row r="372" spans="1:27" x14ac:dyDescent="0.3">
      <c r="A372" s="27" t="s">
        <v>750</v>
      </c>
      <c r="B372" s="27" t="s">
        <v>1195</v>
      </c>
      <c r="C372" s="27" t="s">
        <v>1252</v>
      </c>
      <c r="D372" s="27">
        <v>0</v>
      </c>
      <c r="E372" s="27" t="s">
        <v>749</v>
      </c>
      <c r="F372" s="81">
        <f>IF(D372=0,VLOOKUP(C372,'KI Local Authority Dropdown'!$H$21:$I$31,2,0),IF(C372="GLA",0.37,VLOOKUP(A372,input!$A:$B,COLUMN(input!B$2),0)))</f>
        <v>0.3</v>
      </c>
      <c r="G372" s="53">
        <f t="shared" si="33"/>
        <v>130.57105718823917</v>
      </c>
      <c r="H372" s="49">
        <f>VLOOKUP($A372,input!$A:$BH,COLUMN(input!D$2),0)</f>
        <v>46.165872161545202</v>
      </c>
      <c r="I372" s="49">
        <f>VLOOKUP($A372,input!$A:$BH,COLUMN(input!H$2),0)</f>
        <v>84.405185026693971</v>
      </c>
      <c r="J372" s="49">
        <f>VLOOKUP($A372,input!$A:$BH,COLUMN(input!L$2),0)</f>
        <v>-538.4515918463693</v>
      </c>
      <c r="K372" s="49">
        <f>I372*'KI Local Authority Dropdown'!$I$6</f>
        <v>78.07479614969192</v>
      </c>
      <c r="L372" s="31">
        <v>0.5</v>
      </c>
      <c r="M372" s="53">
        <f>VLOOKUP($A372,input!$A:$BH,COLUMN(input!U$2),0)</f>
        <v>30.135739589188116</v>
      </c>
      <c r="N372" s="49">
        <f>VLOOKUP($A372,input!$A:$BH,COLUMN(input!Y$2),0)</f>
        <v>16.030132572357086</v>
      </c>
      <c r="O372" s="53">
        <f>VLOOKUP($A372,input!$A:$BH,COLUMN(input!AC$2),0)</f>
        <v>0</v>
      </c>
      <c r="P372" s="53">
        <f>VLOOKUP($A372,input!$A:$BH,COLUMN(input!AG$2),0)</f>
        <v>0</v>
      </c>
      <c r="Q372" s="62">
        <f>VLOOKUP($A372,input!$A:$BH,COLUMN(input!AK$2),0)</f>
        <v>0</v>
      </c>
      <c r="R372" s="53">
        <f>VLOOKUP($A372,input!$A:$BH,COLUMN(input!AO$2),0)</f>
        <v>49.819662573217116</v>
      </c>
      <c r="S372" s="49">
        <f>VLOOKUP($A372,input!$A:$BH,COLUMN(input!AS$2),0)</f>
        <v>34.585522453476862</v>
      </c>
      <c r="T372" s="53">
        <f>VLOOKUP($A372,input!$A:$BH,COLUMN(input!AW$2),0)</f>
        <v>0</v>
      </c>
      <c r="U372" s="53">
        <f>VLOOKUP($A372,input!$A:$BH,COLUMN(input!BA$2),0)</f>
        <v>0</v>
      </c>
      <c r="V372" s="62">
        <f>VLOOKUP($A372,input!$A:$BH,COLUMN(input!BE$2),0)</f>
        <v>0</v>
      </c>
      <c r="W372" s="53">
        <f t="shared" si="34"/>
        <v>79.955402162405235</v>
      </c>
      <c r="X372" s="49">
        <f t="shared" si="35"/>
        <v>50.615655025833945</v>
      </c>
      <c r="Y372" s="53">
        <f t="shared" si="36"/>
        <v>0</v>
      </c>
      <c r="Z372" s="53">
        <f t="shared" si="37"/>
        <v>0</v>
      </c>
      <c r="AA372" s="62">
        <f t="shared" si="38"/>
        <v>0</v>
      </c>
    </row>
    <row r="373" spans="1:27" x14ac:dyDescent="0.3">
      <c r="A373" s="27" t="s">
        <v>752</v>
      </c>
      <c r="B373" s="27" t="s">
        <v>1196</v>
      </c>
      <c r="C373" s="27" t="s">
        <v>806</v>
      </c>
      <c r="D373" s="27">
        <v>0</v>
      </c>
      <c r="E373" s="27" t="s">
        <v>751</v>
      </c>
      <c r="F373" s="81">
        <f>IF(D373=0,VLOOKUP(C373,'KI Local Authority Dropdown'!$H$21:$I$31,2,0),IF(C373="GLA",0.37,VLOOKUP(A373,input!$A:$B,COLUMN(input!B$2),0)))</f>
        <v>0.4</v>
      </c>
      <c r="G373" s="53">
        <f t="shared" si="33"/>
        <v>2.1074091681651046</v>
      </c>
      <c r="H373" s="49">
        <f>VLOOKUP($A373,input!$A:$BH,COLUMN(input!D$2),0)</f>
        <v>0.20305128021000418</v>
      </c>
      <c r="I373" s="49">
        <f>VLOOKUP($A373,input!$A:$BH,COLUMN(input!H$2),0)</f>
        <v>1.9043578879551006</v>
      </c>
      <c r="J373" s="49">
        <f>VLOOKUP($A373,input!$A:$BH,COLUMN(input!L$2),0)</f>
        <v>-4.5598393465885882</v>
      </c>
      <c r="K373" s="49">
        <f>I373*'KI Local Authority Dropdown'!$I$6</f>
        <v>1.7615310463584681</v>
      </c>
      <c r="L373" s="31">
        <v>0.5</v>
      </c>
      <c r="M373" s="53">
        <f>VLOOKUP($A373,input!$A:$BH,COLUMN(input!U$2),0)</f>
        <v>0</v>
      </c>
      <c r="N373" s="49">
        <f>VLOOKUP($A373,input!$A:$BH,COLUMN(input!Y$2),0)</f>
        <v>0.20305128021000418</v>
      </c>
      <c r="O373" s="53">
        <f>VLOOKUP($A373,input!$A:$BH,COLUMN(input!AC$2),0)</f>
        <v>0</v>
      </c>
      <c r="P373" s="53">
        <f>VLOOKUP($A373,input!$A:$BH,COLUMN(input!AG$2),0)</f>
        <v>0</v>
      </c>
      <c r="Q373" s="62">
        <f>VLOOKUP($A373,input!$A:$BH,COLUMN(input!AK$2),0)</f>
        <v>0</v>
      </c>
      <c r="R373" s="53">
        <f>VLOOKUP($A373,input!$A:$BH,COLUMN(input!AO$2),0)</f>
        <v>0</v>
      </c>
      <c r="S373" s="49">
        <f>VLOOKUP($A373,input!$A:$BH,COLUMN(input!AS$2),0)</f>
        <v>1.9043578879551006</v>
      </c>
      <c r="T373" s="53">
        <f>VLOOKUP($A373,input!$A:$BH,COLUMN(input!AW$2),0)</f>
        <v>0</v>
      </c>
      <c r="U373" s="53">
        <f>VLOOKUP($A373,input!$A:$BH,COLUMN(input!BA$2),0)</f>
        <v>0</v>
      </c>
      <c r="V373" s="62">
        <f>VLOOKUP($A373,input!$A:$BH,COLUMN(input!BE$2),0)</f>
        <v>0</v>
      </c>
      <c r="W373" s="53">
        <f t="shared" si="34"/>
        <v>0</v>
      </c>
      <c r="X373" s="49">
        <f t="shared" si="35"/>
        <v>2.1074091681651046</v>
      </c>
      <c r="Y373" s="53">
        <f t="shared" si="36"/>
        <v>0</v>
      </c>
      <c r="Z373" s="53">
        <f t="shared" si="37"/>
        <v>0</v>
      </c>
      <c r="AA373" s="62">
        <f t="shared" si="38"/>
        <v>0</v>
      </c>
    </row>
    <row r="374" spans="1:27" x14ac:dyDescent="0.3">
      <c r="A374" s="27" t="s">
        <v>754</v>
      </c>
      <c r="B374" s="27" t="s">
        <v>1197</v>
      </c>
      <c r="C374" s="27" t="s">
        <v>820</v>
      </c>
      <c r="D374" s="27" t="s">
        <v>1234</v>
      </c>
      <c r="E374" s="27" t="s">
        <v>753</v>
      </c>
      <c r="F374" s="81">
        <f>IF(D374=0,VLOOKUP(C374,'KI Local Authority Dropdown'!$H$21:$I$31,2,0),IF(C374="GLA",0.37,VLOOKUP(A374,input!$A:$B,COLUMN(input!B$2),0)))</f>
        <v>0.99</v>
      </c>
      <c r="G374" s="53">
        <f t="shared" si="33"/>
        <v>124.09666521941925</v>
      </c>
      <c r="H374" s="49">
        <f>VLOOKUP($A374,input!$A:$BH,COLUMN(input!D$2),0)</f>
        <v>0</v>
      </c>
      <c r="I374" s="49">
        <f>VLOOKUP($A374,input!$A:$BH,COLUMN(input!H$2),0)</f>
        <v>124.09666521941925</v>
      </c>
      <c r="J374" s="49">
        <f>VLOOKUP($A374,input!$A:$BH,COLUMN(input!L$2),0)</f>
        <v>52.082648963723194</v>
      </c>
      <c r="K374" s="49">
        <f>I374*'KI Local Authority Dropdown'!$I$6</f>
        <v>114.78941532796281</v>
      </c>
      <c r="L374" s="31">
        <v>0</v>
      </c>
      <c r="M374" s="53">
        <f>VLOOKUP($A374,input!$A:$BH,COLUMN(input!U$2),0)</f>
        <v>0</v>
      </c>
      <c r="N374" s="49">
        <f>VLOOKUP($A374,input!$A:$BH,COLUMN(input!Y$2),0)</f>
        <v>0</v>
      </c>
      <c r="O374" s="53">
        <f>VLOOKUP($A374,input!$A:$BH,COLUMN(input!AC$2),0)</f>
        <v>0</v>
      </c>
      <c r="P374" s="53">
        <f>VLOOKUP($A374,input!$A:$BH,COLUMN(input!AG$2),0)</f>
        <v>0</v>
      </c>
      <c r="Q374" s="62">
        <f>VLOOKUP($A374,input!$A:$BH,COLUMN(input!AK$2),0)</f>
        <v>0</v>
      </c>
      <c r="R374" s="53">
        <f>VLOOKUP($A374,input!$A:$BH,COLUMN(input!AO$2),0)</f>
        <v>110.99869384368196</v>
      </c>
      <c r="S374" s="49">
        <f>VLOOKUP($A374,input!$A:$BH,COLUMN(input!AS$2),0)</f>
        <v>13.097971375737297</v>
      </c>
      <c r="T374" s="53">
        <f>VLOOKUP($A374,input!$A:$BH,COLUMN(input!AW$2),0)</f>
        <v>0</v>
      </c>
      <c r="U374" s="53">
        <f>VLOOKUP($A374,input!$A:$BH,COLUMN(input!BA$2),0)</f>
        <v>0</v>
      </c>
      <c r="V374" s="62">
        <f>VLOOKUP($A374,input!$A:$BH,COLUMN(input!BE$2),0)</f>
        <v>0</v>
      </c>
      <c r="W374" s="53">
        <f t="shared" si="34"/>
        <v>110.99869384368196</v>
      </c>
      <c r="X374" s="49">
        <f t="shared" si="35"/>
        <v>13.097971375737297</v>
      </c>
      <c r="Y374" s="53">
        <f t="shared" si="36"/>
        <v>0</v>
      </c>
      <c r="Z374" s="53">
        <f t="shared" si="37"/>
        <v>0</v>
      </c>
      <c r="AA374" s="62">
        <f t="shared" si="38"/>
        <v>0</v>
      </c>
    </row>
    <row r="375" spans="1:27" x14ac:dyDescent="0.3">
      <c r="A375" s="27" t="s">
        <v>756</v>
      </c>
      <c r="B375" s="27" t="s">
        <v>1198</v>
      </c>
      <c r="C375" s="27" t="s">
        <v>1250</v>
      </c>
      <c r="D375" s="27">
        <v>0</v>
      </c>
      <c r="E375" s="27" t="s">
        <v>755</v>
      </c>
      <c r="F375" s="81">
        <f>IF(D375=0,VLOOKUP(C375,'KI Local Authority Dropdown'!$H$21:$I$31,2,0),IF(C375="GLA",0.37,VLOOKUP(A375,input!$A:$B,COLUMN(input!B$2),0)))</f>
        <v>0.49</v>
      </c>
      <c r="G375" s="53">
        <f t="shared" si="33"/>
        <v>72.348949058323456</v>
      </c>
      <c r="H375" s="49">
        <f>VLOOKUP($A375,input!$A:$BH,COLUMN(input!D$2),0)</f>
        <v>18.287662085734635</v>
      </c>
      <c r="I375" s="49">
        <f>VLOOKUP($A375,input!$A:$BH,COLUMN(input!H$2),0)</f>
        <v>54.061286972588825</v>
      </c>
      <c r="J375" s="49">
        <f>VLOOKUP($A375,input!$A:$BH,COLUMN(input!L$2),0)</f>
        <v>-13.642375441390669</v>
      </c>
      <c r="K375" s="49">
        <f>I375*'KI Local Authority Dropdown'!$I$6</f>
        <v>50.006690449644665</v>
      </c>
      <c r="L375" s="31">
        <v>0.20150129187883647</v>
      </c>
      <c r="M375" s="53">
        <f>VLOOKUP($A375,input!$A:$BH,COLUMN(input!U$2),0)</f>
        <v>17.613693871340693</v>
      </c>
      <c r="N375" s="49">
        <f>VLOOKUP($A375,input!$A:$BH,COLUMN(input!Y$2),0)</f>
        <v>0.6739682143939435</v>
      </c>
      <c r="O375" s="53">
        <f>VLOOKUP($A375,input!$A:$BH,COLUMN(input!AC$2),0)</f>
        <v>0</v>
      </c>
      <c r="P375" s="53">
        <f>VLOOKUP($A375,input!$A:$BH,COLUMN(input!AG$2),0)</f>
        <v>0</v>
      </c>
      <c r="Q375" s="62">
        <f>VLOOKUP($A375,input!$A:$BH,COLUMN(input!AK$2),0)</f>
        <v>0</v>
      </c>
      <c r="R375" s="53">
        <f>VLOOKUP($A375,input!$A:$BH,COLUMN(input!AO$2),0)</f>
        <v>43.687556181021193</v>
      </c>
      <c r="S375" s="49">
        <f>VLOOKUP($A375,input!$A:$BH,COLUMN(input!AS$2),0)</f>
        <v>10.373730791567633</v>
      </c>
      <c r="T375" s="53">
        <f>VLOOKUP($A375,input!$A:$BH,COLUMN(input!AW$2),0)</f>
        <v>0</v>
      </c>
      <c r="U375" s="53">
        <f>VLOOKUP($A375,input!$A:$BH,COLUMN(input!BA$2),0)</f>
        <v>0</v>
      </c>
      <c r="V375" s="62">
        <f>VLOOKUP($A375,input!$A:$BH,COLUMN(input!BE$2),0)</f>
        <v>0</v>
      </c>
      <c r="W375" s="53">
        <f t="shared" si="34"/>
        <v>61.301250052361887</v>
      </c>
      <c r="X375" s="49">
        <f t="shared" si="35"/>
        <v>11.047699005961576</v>
      </c>
      <c r="Y375" s="53">
        <f t="shared" si="36"/>
        <v>0</v>
      </c>
      <c r="Z375" s="53">
        <f t="shared" si="37"/>
        <v>0</v>
      </c>
      <c r="AA375" s="62">
        <f t="shared" si="38"/>
        <v>0</v>
      </c>
    </row>
    <row r="376" spans="1:27" x14ac:dyDescent="0.3">
      <c r="A376" s="27" t="s">
        <v>758</v>
      </c>
      <c r="B376" s="27" t="s">
        <v>1199</v>
      </c>
      <c r="C376" s="27" t="s">
        <v>806</v>
      </c>
      <c r="D376" s="27">
        <v>0</v>
      </c>
      <c r="E376" s="27" t="s">
        <v>757</v>
      </c>
      <c r="F376" s="81">
        <f>IF(D376=0,VLOOKUP(C376,'KI Local Authority Dropdown'!$H$21:$I$31,2,0),IF(C376="GLA",0.37,VLOOKUP(A376,input!$A:$B,COLUMN(input!B$2),0)))</f>
        <v>0.4</v>
      </c>
      <c r="G376" s="53">
        <f t="shared" si="33"/>
        <v>2.4635776981471009</v>
      </c>
      <c r="H376" s="49">
        <f>VLOOKUP($A376,input!$A:$BH,COLUMN(input!D$2),0)</f>
        <v>0.38101160929885691</v>
      </c>
      <c r="I376" s="49">
        <f>VLOOKUP($A376,input!$A:$BH,COLUMN(input!H$2),0)</f>
        <v>2.0825660888482438</v>
      </c>
      <c r="J376" s="49">
        <f>VLOOKUP($A376,input!$A:$BH,COLUMN(input!L$2),0)</f>
        <v>-19.060658691774481</v>
      </c>
      <c r="K376" s="49">
        <f>I376*'KI Local Authority Dropdown'!$I$6</f>
        <v>1.9263736321846257</v>
      </c>
      <c r="L376" s="31">
        <v>0.5</v>
      </c>
      <c r="M376" s="53">
        <f>VLOOKUP($A376,input!$A:$BH,COLUMN(input!U$2),0)</f>
        <v>0</v>
      </c>
      <c r="N376" s="49">
        <f>VLOOKUP($A376,input!$A:$BH,COLUMN(input!Y$2),0)</f>
        <v>0.38101160929885691</v>
      </c>
      <c r="O376" s="53">
        <f>VLOOKUP($A376,input!$A:$BH,COLUMN(input!AC$2),0)</f>
        <v>0</v>
      </c>
      <c r="P376" s="53">
        <f>VLOOKUP($A376,input!$A:$BH,COLUMN(input!AG$2),0)</f>
        <v>0</v>
      </c>
      <c r="Q376" s="62">
        <f>VLOOKUP($A376,input!$A:$BH,COLUMN(input!AK$2),0)</f>
        <v>0</v>
      </c>
      <c r="R376" s="53">
        <f>VLOOKUP($A376,input!$A:$BH,COLUMN(input!AO$2),0)</f>
        <v>0</v>
      </c>
      <c r="S376" s="49">
        <f>VLOOKUP($A376,input!$A:$BH,COLUMN(input!AS$2),0)</f>
        <v>2.0825660888482438</v>
      </c>
      <c r="T376" s="53">
        <f>VLOOKUP($A376,input!$A:$BH,COLUMN(input!AW$2),0)</f>
        <v>0</v>
      </c>
      <c r="U376" s="53">
        <f>VLOOKUP($A376,input!$A:$BH,COLUMN(input!BA$2),0)</f>
        <v>0</v>
      </c>
      <c r="V376" s="62">
        <f>VLOOKUP($A376,input!$A:$BH,COLUMN(input!BE$2),0)</f>
        <v>0</v>
      </c>
      <c r="W376" s="53">
        <f t="shared" si="34"/>
        <v>0</v>
      </c>
      <c r="X376" s="49">
        <f t="shared" si="35"/>
        <v>2.4635776981471009</v>
      </c>
      <c r="Y376" s="53">
        <f t="shared" si="36"/>
        <v>0</v>
      </c>
      <c r="Z376" s="53">
        <f t="shared" si="37"/>
        <v>0</v>
      </c>
      <c r="AA376" s="62">
        <f t="shared" si="38"/>
        <v>0</v>
      </c>
    </row>
    <row r="377" spans="1:27" x14ac:dyDescent="0.3">
      <c r="A377" s="27" t="s">
        <v>760</v>
      </c>
      <c r="B377" s="27" t="s">
        <v>1200</v>
      </c>
      <c r="C377" s="27" t="s">
        <v>1250</v>
      </c>
      <c r="D377" s="27">
        <v>0</v>
      </c>
      <c r="E377" s="27" t="s">
        <v>759</v>
      </c>
      <c r="F377" s="81">
        <f>IF(D377=0,VLOOKUP(C377,'KI Local Authority Dropdown'!$H$21:$I$31,2,0),IF(C377="GLA",0.37,VLOOKUP(A377,input!$A:$B,COLUMN(input!B$2),0)))</f>
        <v>0.49</v>
      </c>
      <c r="G377" s="53">
        <f t="shared" si="33"/>
        <v>15.102902497324081</v>
      </c>
      <c r="H377" s="49">
        <f>VLOOKUP($A377,input!$A:$BH,COLUMN(input!D$2),0)</f>
        <v>3.2169683350513538</v>
      </c>
      <c r="I377" s="49">
        <f>VLOOKUP($A377,input!$A:$BH,COLUMN(input!H$2),0)</f>
        <v>11.885934162272727</v>
      </c>
      <c r="J377" s="49">
        <f>VLOOKUP($A377,input!$A:$BH,COLUMN(input!L$2),0)</f>
        <v>-30.3847300967577</v>
      </c>
      <c r="K377" s="49">
        <f>I377*'KI Local Authority Dropdown'!$I$6</f>
        <v>10.994489100102273</v>
      </c>
      <c r="L377" s="31">
        <v>0.5</v>
      </c>
      <c r="M377" s="53">
        <f>VLOOKUP($A377,input!$A:$BH,COLUMN(input!U$2),0)</f>
        <v>3.8389613653002344</v>
      </c>
      <c r="N377" s="49">
        <f>VLOOKUP($A377,input!$A:$BH,COLUMN(input!Y$2),0)</f>
        <v>-0.62199303024888042</v>
      </c>
      <c r="O377" s="53">
        <f>VLOOKUP($A377,input!$A:$BH,COLUMN(input!AC$2),0)</f>
        <v>0</v>
      </c>
      <c r="P377" s="53">
        <f>VLOOKUP($A377,input!$A:$BH,COLUMN(input!AG$2),0)</f>
        <v>0</v>
      </c>
      <c r="Q377" s="62">
        <f>VLOOKUP($A377,input!$A:$BH,COLUMN(input!AK$2),0)</f>
        <v>0</v>
      </c>
      <c r="R377" s="53">
        <f>VLOOKUP($A377,input!$A:$BH,COLUMN(input!AO$2),0)</f>
        <v>7.9655257538365207</v>
      </c>
      <c r="S377" s="49">
        <f>VLOOKUP($A377,input!$A:$BH,COLUMN(input!AS$2),0)</f>
        <v>3.9204084084362059</v>
      </c>
      <c r="T377" s="53">
        <f>VLOOKUP($A377,input!$A:$BH,COLUMN(input!AW$2),0)</f>
        <v>0</v>
      </c>
      <c r="U377" s="53">
        <f>VLOOKUP($A377,input!$A:$BH,COLUMN(input!BA$2),0)</f>
        <v>0</v>
      </c>
      <c r="V377" s="62">
        <f>VLOOKUP($A377,input!$A:$BH,COLUMN(input!BE$2),0)</f>
        <v>0</v>
      </c>
      <c r="W377" s="53">
        <f t="shared" si="34"/>
        <v>11.804487119136756</v>
      </c>
      <c r="X377" s="49">
        <f t="shared" si="35"/>
        <v>3.2984153781873253</v>
      </c>
      <c r="Y377" s="53">
        <f t="shared" si="36"/>
        <v>0</v>
      </c>
      <c r="Z377" s="53">
        <f t="shared" si="37"/>
        <v>0</v>
      </c>
      <c r="AA377" s="62">
        <f t="shared" si="38"/>
        <v>0</v>
      </c>
    </row>
    <row r="378" spans="1:27" x14ac:dyDescent="0.3">
      <c r="A378" s="27" t="s">
        <v>762</v>
      </c>
      <c r="B378" s="27" t="s">
        <v>1201</v>
      </c>
      <c r="C378" s="27" t="s">
        <v>820</v>
      </c>
      <c r="D378" s="27" t="s">
        <v>1242</v>
      </c>
      <c r="E378" s="27" t="s">
        <v>761</v>
      </c>
      <c r="F378" s="81">
        <f>IF(D378=0,VLOOKUP(C378,'KI Local Authority Dropdown'!$H$21:$I$31,2,0),IF(C378="GLA",0.37,VLOOKUP(A378,input!$A:$B,COLUMN(input!B$2),0)))</f>
        <v>0.99</v>
      </c>
      <c r="G378" s="53">
        <f t="shared" si="33"/>
        <v>114.44635759359463</v>
      </c>
      <c r="H378" s="49">
        <f>VLOOKUP($A378,input!$A:$BH,COLUMN(input!D$2),0)</f>
        <v>0</v>
      </c>
      <c r="I378" s="49">
        <f>VLOOKUP($A378,input!$A:$BH,COLUMN(input!H$2),0)</f>
        <v>114.44635759359463</v>
      </c>
      <c r="J378" s="49">
        <f>VLOOKUP($A378,input!$A:$BH,COLUMN(input!L$2),0)</f>
        <v>51.841695658954123</v>
      </c>
      <c r="K378" s="49">
        <f>I378*'KI Local Authority Dropdown'!$I$6</f>
        <v>105.86288077407504</v>
      </c>
      <c r="L378" s="31">
        <v>0</v>
      </c>
      <c r="M378" s="53">
        <f>VLOOKUP($A378,input!$A:$BH,COLUMN(input!U$2),0)</f>
        <v>0</v>
      </c>
      <c r="N378" s="49">
        <f>VLOOKUP($A378,input!$A:$BH,COLUMN(input!Y$2),0)</f>
        <v>0</v>
      </c>
      <c r="O378" s="53">
        <f>VLOOKUP($A378,input!$A:$BH,COLUMN(input!AC$2),0)</f>
        <v>0</v>
      </c>
      <c r="P378" s="53">
        <f>VLOOKUP($A378,input!$A:$BH,COLUMN(input!AG$2),0)</f>
        <v>0</v>
      </c>
      <c r="Q378" s="62">
        <f>VLOOKUP($A378,input!$A:$BH,COLUMN(input!AK$2),0)</f>
        <v>0</v>
      </c>
      <c r="R378" s="53">
        <f>VLOOKUP($A378,input!$A:$BH,COLUMN(input!AO$2),0)</f>
        <v>100.6077565360506</v>
      </c>
      <c r="S378" s="49">
        <f>VLOOKUP($A378,input!$A:$BH,COLUMN(input!AS$2),0)</f>
        <v>13.838601057544029</v>
      </c>
      <c r="T378" s="53">
        <f>VLOOKUP($A378,input!$A:$BH,COLUMN(input!AW$2),0)</f>
        <v>0</v>
      </c>
      <c r="U378" s="53">
        <f>VLOOKUP($A378,input!$A:$BH,COLUMN(input!BA$2),0)</f>
        <v>0</v>
      </c>
      <c r="V378" s="62">
        <f>VLOOKUP($A378,input!$A:$BH,COLUMN(input!BE$2),0)</f>
        <v>0</v>
      </c>
      <c r="W378" s="53">
        <f t="shared" si="34"/>
        <v>100.6077565360506</v>
      </c>
      <c r="X378" s="49">
        <f t="shared" si="35"/>
        <v>13.838601057544029</v>
      </c>
      <c r="Y378" s="53">
        <f t="shared" si="36"/>
        <v>0</v>
      </c>
      <c r="Z378" s="53">
        <f t="shared" si="37"/>
        <v>0</v>
      </c>
      <c r="AA378" s="62">
        <f t="shared" si="38"/>
        <v>0</v>
      </c>
    </row>
    <row r="379" spans="1:27" x14ac:dyDescent="0.3">
      <c r="A379" s="27" t="s">
        <v>764</v>
      </c>
      <c r="B379" s="27" t="s">
        <v>1202</v>
      </c>
      <c r="C379" s="27" t="s">
        <v>806</v>
      </c>
      <c r="D379" s="27">
        <v>0</v>
      </c>
      <c r="E379" s="27" t="s">
        <v>763</v>
      </c>
      <c r="F379" s="81">
        <f>IF(D379=0,VLOOKUP(C379,'KI Local Authority Dropdown'!$H$21:$I$31,2,0),IF(C379="GLA",0.37,VLOOKUP(A379,input!$A:$B,COLUMN(input!B$2),0)))</f>
        <v>0.4</v>
      </c>
      <c r="G379" s="53">
        <f t="shared" si="33"/>
        <v>1.9934576677183853</v>
      </c>
      <c r="H379" s="49">
        <f>VLOOKUP($A379,input!$A:$BH,COLUMN(input!D$2),0)</f>
        <v>0</v>
      </c>
      <c r="I379" s="49">
        <f>VLOOKUP($A379,input!$A:$BH,COLUMN(input!H$2),0)</f>
        <v>1.9934576677183853</v>
      </c>
      <c r="J379" s="49">
        <f>VLOOKUP($A379,input!$A:$BH,COLUMN(input!L$2),0)</f>
        <v>-15.290107595624663</v>
      </c>
      <c r="K379" s="49">
        <f>I379*'KI Local Authority Dropdown'!$I$6</f>
        <v>1.8439483426395065</v>
      </c>
      <c r="L379" s="31">
        <v>0.5</v>
      </c>
      <c r="M379" s="53">
        <f>VLOOKUP($A379,input!$A:$BH,COLUMN(input!U$2),0)</f>
        <v>0</v>
      </c>
      <c r="N379" s="49">
        <f>VLOOKUP($A379,input!$A:$BH,COLUMN(input!Y$2),0)</f>
        <v>0</v>
      </c>
      <c r="O379" s="53">
        <f>VLOOKUP($A379,input!$A:$BH,COLUMN(input!AC$2),0)</f>
        <v>0</v>
      </c>
      <c r="P379" s="53">
        <f>VLOOKUP($A379,input!$A:$BH,COLUMN(input!AG$2),0)</f>
        <v>0</v>
      </c>
      <c r="Q379" s="62">
        <f>VLOOKUP($A379,input!$A:$BH,COLUMN(input!AK$2),0)</f>
        <v>0</v>
      </c>
      <c r="R379" s="53">
        <f>VLOOKUP($A379,input!$A:$BH,COLUMN(input!AO$2),0)</f>
        <v>0</v>
      </c>
      <c r="S379" s="49">
        <f>VLOOKUP($A379,input!$A:$BH,COLUMN(input!AS$2),0)</f>
        <v>1.9934576677183853</v>
      </c>
      <c r="T379" s="53">
        <f>VLOOKUP($A379,input!$A:$BH,COLUMN(input!AW$2),0)</f>
        <v>0</v>
      </c>
      <c r="U379" s="53">
        <f>VLOOKUP($A379,input!$A:$BH,COLUMN(input!BA$2),0)</f>
        <v>0</v>
      </c>
      <c r="V379" s="62">
        <f>VLOOKUP($A379,input!$A:$BH,COLUMN(input!BE$2),0)</f>
        <v>0</v>
      </c>
      <c r="W379" s="53">
        <f t="shared" si="34"/>
        <v>0</v>
      </c>
      <c r="X379" s="49">
        <f t="shared" si="35"/>
        <v>1.9934576677183853</v>
      </c>
      <c r="Y379" s="53">
        <f t="shared" si="36"/>
        <v>0</v>
      </c>
      <c r="Z379" s="53">
        <f t="shared" si="37"/>
        <v>0</v>
      </c>
      <c r="AA379" s="62">
        <f t="shared" si="38"/>
        <v>0</v>
      </c>
    </row>
    <row r="380" spans="1:27" x14ac:dyDescent="0.3">
      <c r="A380" s="27" t="s">
        <v>766</v>
      </c>
      <c r="B380" s="27" t="s">
        <v>1203</v>
      </c>
      <c r="C380" s="27" t="s">
        <v>1250</v>
      </c>
      <c r="D380" s="27">
        <v>0</v>
      </c>
      <c r="E380" s="27" t="s">
        <v>765</v>
      </c>
      <c r="F380" s="81">
        <f>IF(D380=0,VLOOKUP(C380,'KI Local Authority Dropdown'!$H$21:$I$31,2,0),IF(C380="GLA",0.37,VLOOKUP(A380,input!$A:$B,COLUMN(input!B$2),0)))</f>
        <v>0.49</v>
      </c>
      <c r="G380" s="53">
        <f t="shared" si="33"/>
        <v>13.345068789047085</v>
      </c>
      <c r="H380" s="49">
        <f>VLOOKUP($A380,input!$A:$BH,COLUMN(input!D$2),0)</f>
        <v>0.15758325958824718</v>
      </c>
      <c r="I380" s="49">
        <f>VLOOKUP($A380,input!$A:$BH,COLUMN(input!H$2),0)</f>
        <v>13.187485529458838</v>
      </c>
      <c r="J380" s="49">
        <f>VLOOKUP($A380,input!$A:$BH,COLUMN(input!L$2),0)</f>
        <v>-17.062899751361726</v>
      </c>
      <c r="K380" s="49">
        <f>I380*'KI Local Authority Dropdown'!$I$6</f>
        <v>12.198424114749425</v>
      </c>
      <c r="L380" s="31">
        <v>0.5</v>
      </c>
      <c r="M380" s="53">
        <f>VLOOKUP($A380,input!$A:$BH,COLUMN(input!U$2),0)</f>
        <v>4.6368339523065742</v>
      </c>
      <c r="N380" s="49">
        <f>VLOOKUP($A380,input!$A:$BH,COLUMN(input!Y$2),0)</f>
        <v>-4.4792506927183267</v>
      </c>
      <c r="O380" s="53">
        <f>VLOOKUP($A380,input!$A:$BH,COLUMN(input!AC$2),0)</f>
        <v>0</v>
      </c>
      <c r="P380" s="53">
        <f>VLOOKUP($A380,input!$A:$BH,COLUMN(input!AG$2),0)</f>
        <v>0</v>
      </c>
      <c r="Q380" s="62">
        <f>VLOOKUP($A380,input!$A:$BH,COLUMN(input!AK$2),0)</f>
        <v>0</v>
      </c>
      <c r="R380" s="53">
        <f>VLOOKUP($A380,input!$A:$BH,COLUMN(input!AO$2),0)</f>
        <v>6.2971848298360458</v>
      </c>
      <c r="S380" s="49">
        <f>VLOOKUP($A380,input!$A:$BH,COLUMN(input!AS$2),0)</f>
        <v>6.8903006996227925</v>
      </c>
      <c r="T380" s="53">
        <f>VLOOKUP($A380,input!$A:$BH,COLUMN(input!AW$2),0)</f>
        <v>0</v>
      </c>
      <c r="U380" s="53">
        <f>VLOOKUP($A380,input!$A:$BH,COLUMN(input!BA$2),0)</f>
        <v>0</v>
      </c>
      <c r="V380" s="62">
        <f>VLOOKUP($A380,input!$A:$BH,COLUMN(input!BE$2),0)</f>
        <v>0</v>
      </c>
      <c r="W380" s="53">
        <f t="shared" si="34"/>
        <v>10.934018782142619</v>
      </c>
      <c r="X380" s="49">
        <f t="shared" si="35"/>
        <v>2.4110500069044658</v>
      </c>
      <c r="Y380" s="53">
        <f t="shared" si="36"/>
        <v>0</v>
      </c>
      <c r="Z380" s="53">
        <f t="shared" si="37"/>
        <v>0</v>
      </c>
      <c r="AA380" s="62">
        <f t="shared" si="38"/>
        <v>0</v>
      </c>
    </row>
    <row r="381" spans="1:27" x14ac:dyDescent="0.3">
      <c r="A381" s="27" t="s">
        <v>768</v>
      </c>
      <c r="B381" s="27" t="s">
        <v>1204</v>
      </c>
      <c r="C381" s="27" t="s">
        <v>820</v>
      </c>
      <c r="D381" s="27" t="s">
        <v>1233</v>
      </c>
      <c r="E381" s="27" t="s">
        <v>767</v>
      </c>
      <c r="F381" s="81">
        <f>IF(D381=0,VLOOKUP(C381,'KI Local Authority Dropdown'!$H$21:$I$31,2,0),IF(C381="GLA",0.37,VLOOKUP(A381,input!$A:$B,COLUMN(input!B$2),0)))</f>
        <v>0.99</v>
      </c>
      <c r="G381" s="53">
        <f t="shared" si="33"/>
        <v>112.79753978926453</v>
      </c>
      <c r="H381" s="49">
        <f>VLOOKUP($A381,input!$A:$BH,COLUMN(input!D$2),0)</f>
        <v>0</v>
      </c>
      <c r="I381" s="49">
        <f>VLOOKUP($A381,input!$A:$BH,COLUMN(input!H$2),0)</f>
        <v>112.79753978926453</v>
      </c>
      <c r="J381" s="49">
        <f>VLOOKUP($A381,input!$A:$BH,COLUMN(input!L$2),0)</f>
        <v>42.10574719508049</v>
      </c>
      <c r="K381" s="49">
        <f>I381*'KI Local Authority Dropdown'!$I$6</f>
        <v>104.3377243050697</v>
      </c>
      <c r="L381" s="31">
        <v>0</v>
      </c>
      <c r="M381" s="53">
        <f>VLOOKUP($A381,input!$A:$BH,COLUMN(input!U$2),0)</f>
        <v>0</v>
      </c>
      <c r="N381" s="49">
        <f>VLOOKUP($A381,input!$A:$BH,COLUMN(input!Y$2),0)</f>
        <v>0</v>
      </c>
      <c r="O381" s="53">
        <f>VLOOKUP($A381,input!$A:$BH,COLUMN(input!AC$2),0)</f>
        <v>0</v>
      </c>
      <c r="P381" s="53">
        <f>VLOOKUP($A381,input!$A:$BH,COLUMN(input!AG$2),0)</f>
        <v>0</v>
      </c>
      <c r="Q381" s="62">
        <f>VLOOKUP($A381,input!$A:$BH,COLUMN(input!AK$2),0)</f>
        <v>0</v>
      </c>
      <c r="R381" s="53">
        <f>VLOOKUP($A381,input!$A:$BH,COLUMN(input!AO$2),0)</f>
        <v>99.51202126462789</v>
      </c>
      <c r="S381" s="49">
        <f>VLOOKUP($A381,input!$A:$BH,COLUMN(input!AS$2),0)</f>
        <v>13.285518524636647</v>
      </c>
      <c r="T381" s="53">
        <f>VLOOKUP($A381,input!$A:$BH,COLUMN(input!AW$2),0)</f>
        <v>0</v>
      </c>
      <c r="U381" s="53">
        <f>VLOOKUP($A381,input!$A:$BH,COLUMN(input!BA$2),0)</f>
        <v>0</v>
      </c>
      <c r="V381" s="62">
        <f>VLOOKUP($A381,input!$A:$BH,COLUMN(input!BE$2),0)</f>
        <v>0</v>
      </c>
      <c r="W381" s="53">
        <f t="shared" si="34"/>
        <v>99.51202126462789</v>
      </c>
      <c r="X381" s="49">
        <f t="shared" si="35"/>
        <v>13.285518524636647</v>
      </c>
      <c r="Y381" s="53">
        <f t="shared" si="36"/>
        <v>0</v>
      </c>
      <c r="Z381" s="53">
        <f t="shared" si="37"/>
        <v>0</v>
      </c>
      <c r="AA381" s="62">
        <f t="shared" si="38"/>
        <v>0</v>
      </c>
    </row>
    <row r="382" spans="1:27" x14ac:dyDescent="0.3">
      <c r="A382" s="27" t="s">
        <v>770</v>
      </c>
      <c r="B382" s="27" t="s">
        <v>1205</v>
      </c>
      <c r="C382" s="27" t="s">
        <v>806</v>
      </c>
      <c r="D382" s="27">
        <v>0</v>
      </c>
      <c r="E382" s="27" t="s">
        <v>769</v>
      </c>
      <c r="F382" s="81">
        <f>IF(D382=0,VLOOKUP(C382,'KI Local Authority Dropdown'!$H$21:$I$31,2,0),IF(C382="GLA",0.37,VLOOKUP(A382,input!$A:$B,COLUMN(input!B$2),0)))</f>
        <v>0.4</v>
      </c>
      <c r="G382" s="53">
        <f t="shared" si="33"/>
        <v>3.0953512909657936</v>
      </c>
      <c r="H382" s="49">
        <f>VLOOKUP($A382,input!$A:$BH,COLUMN(input!D$2),0)</f>
        <v>0.65312548571688867</v>
      </c>
      <c r="I382" s="49">
        <f>VLOOKUP($A382,input!$A:$BH,COLUMN(input!H$2),0)</f>
        <v>2.442225805248905</v>
      </c>
      <c r="J382" s="49">
        <f>VLOOKUP($A382,input!$A:$BH,COLUMN(input!L$2),0)</f>
        <v>-12.505512446200882</v>
      </c>
      <c r="K382" s="49">
        <f>I382*'KI Local Authority Dropdown'!$I$6</f>
        <v>2.2590588698552372</v>
      </c>
      <c r="L382" s="31">
        <v>0.5</v>
      </c>
      <c r="M382" s="53">
        <f>VLOOKUP($A382,input!$A:$BH,COLUMN(input!U$2),0)</f>
        <v>0</v>
      </c>
      <c r="N382" s="49">
        <f>VLOOKUP($A382,input!$A:$BH,COLUMN(input!Y$2),0)</f>
        <v>0.65312548571688867</v>
      </c>
      <c r="O382" s="53">
        <f>VLOOKUP($A382,input!$A:$BH,COLUMN(input!AC$2),0)</f>
        <v>0</v>
      </c>
      <c r="P382" s="53">
        <f>VLOOKUP($A382,input!$A:$BH,COLUMN(input!AG$2),0)</f>
        <v>0</v>
      </c>
      <c r="Q382" s="62">
        <f>VLOOKUP($A382,input!$A:$BH,COLUMN(input!AK$2),0)</f>
        <v>0</v>
      </c>
      <c r="R382" s="53">
        <f>VLOOKUP($A382,input!$A:$BH,COLUMN(input!AO$2),0)</f>
        <v>0</v>
      </c>
      <c r="S382" s="49">
        <f>VLOOKUP($A382,input!$A:$BH,COLUMN(input!AS$2),0)</f>
        <v>2.442225805248905</v>
      </c>
      <c r="T382" s="53">
        <f>VLOOKUP($A382,input!$A:$BH,COLUMN(input!AW$2),0)</f>
        <v>0</v>
      </c>
      <c r="U382" s="53">
        <f>VLOOKUP($A382,input!$A:$BH,COLUMN(input!BA$2),0)</f>
        <v>0</v>
      </c>
      <c r="V382" s="62">
        <f>VLOOKUP($A382,input!$A:$BH,COLUMN(input!BE$2),0)</f>
        <v>0</v>
      </c>
      <c r="W382" s="53">
        <f t="shared" si="34"/>
        <v>0</v>
      </c>
      <c r="X382" s="49">
        <f t="shared" si="35"/>
        <v>3.0953512909657936</v>
      </c>
      <c r="Y382" s="53">
        <f t="shared" si="36"/>
        <v>0</v>
      </c>
      <c r="Z382" s="53">
        <f t="shared" si="37"/>
        <v>0</v>
      </c>
      <c r="AA382" s="62">
        <f t="shared" si="38"/>
        <v>0</v>
      </c>
    </row>
    <row r="383" spans="1:27" x14ac:dyDescent="0.3">
      <c r="A383" s="27" t="s">
        <v>772</v>
      </c>
      <c r="B383" s="27" t="s">
        <v>1206</v>
      </c>
      <c r="C383" s="27" t="s">
        <v>1251</v>
      </c>
      <c r="D383" s="27">
        <v>0</v>
      </c>
      <c r="E383" s="27" t="s">
        <v>771</v>
      </c>
      <c r="F383" s="81">
        <f>IF(D383=0,VLOOKUP(C383,'KI Local Authority Dropdown'!$H$21:$I$31,2,0),IF(C383="GLA",0.37,VLOOKUP(A383,input!$A:$B,COLUMN(input!B$2),0)))</f>
        <v>0.09</v>
      </c>
      <c r="G383" s="53">
        <f t="shared" si="33"/>
        <v>79.18694492785383</v>
      </c>
      <c r="H383" s="49">
        <f>VLOOKUP($A383,input!$A:$BH,COLUMN(input!D$2),0)</f>
        <v>19.897084800941528</v>
      </c>
      <c r="I383" s="49">
        <f>VLOOKUP($A383,input!$A:$BH,COLUMN(input!H$2),0)</f>
        <v>59.289860126912295</v>
      </c>
      <c r="J383" s="49">
        <f>VLOOKUP($A383,input!$A:$BH,COLUMN(input!L$2),0)</f>
        <v>43.810748819349783</v>
      </c>
      <c r="K383" s="49">
        <f>I383*'KI Local Authority Dropdown'!$I$6</f>
        <v>54.843120617393872</v>
      </c>
      <c r="L383" s="31">
        <v>0</v>
      </c>
      <c r="M383" s="53">
        <f>VLOOKUP($A383,input!$A:$BH,COLUMN(input!U$2),0)</f>
        <v>19.897084800941528</v>
      </c>
      <c r="N383" s="49">
        <f>VLOOKUP($A383,input!$A:$BH,COLUMN(input!Y$2),0)</f>
        <v>0</v>
      </c>
      <c r="O383" s="53">
        <f>VLOOKUP($A383,input!$A:$BH,COLUMN(input!AC$2),0)</f>
        <v>0</v>
      </c>
      <c r="P383" s="53">
        <f>VLOOKUP($A383,input!$A:$BH,COLUMN(input!AG$2),0)</f>
        <v>0</v>
      </c>
      <c r="Q383" s="62">
        <f>VLOOKUP($A383,input!$A:$BH,COLUMN(input!AK$2),0)</f>
        <v>0</v>
      </c>
      <c r="R383" s="53">
        <f>VLOOKUP($A383,input!$A:$BH,COLUMN(input!AO$2),0)</f>
        <v>59.289860126912295</v>
      </c>
      <c r="S383" s="49">
        <f>VLOOKUP($A383,input!$A:$BH,COLUMN(input!AS$2),0)</f>
        <v>0</v>
      </c>
      <c r="T383" s="53">
        <f>VLOOKUP($A383,input!$A:$BH,COLUMN(input!AW$2),0)</f>
        <v>0</v>
      </c>
      <c r="U383" s="53">
        <f>VLOOKUP($A383,input!$A:$BH,COLUMN(input!BA$2),0)</f>
        <v>0</v>
      </c>
      <c r="V383" s="62">
        <f>VLOOKUP($A383,input!$A:$BH,COLUMN(input!BE$2),0)</f>
        <v>0</v>
      </c>
      <c r="W383" s="53">
        <f t="shared" si="34"/>
        <v>79.18694492785383</v>
      </c>
      <c r="X383" s="49">
        <f t="shared" si="35"/>
        <v>0</v>
      </c>
      <c r="Y383" s="53">
        <f t="shared" si="36"/>
        <v>0</v>
      </c>
      <c r="Z383" s="53">
        <f t="shared" si="37"/>
        <v>0</v>
      </c>
      <c r="AA383" s="62">
        <f t="shared" si="38"/>
        <v>0</v>
      </c>
    </row>
    <row r="384" spans="1:27" x14ac:dyDescent="0.3">
      <c r="A384" s="27" t="s">
        <v>774</v>
      </c>
      <c r="B384" s="27" t="s">
        <v>1207</v>
      </c>
      <c r="C384" s="27" t="s">
        <v>806</v>
      </c>
      <c r="D384" s="27">
        <v>0</v>
      </c>
      <c r="E384" s="27" t="s">
        <v>773</v>
      </c>
      <c r="F384" s="81">
        <f>IF(D384=0,VLOOKUP(C384,'KI Local Authority Dropdown'!$H$21:$I$31,2,0),IF(C384="GLA",0.37,VLOOKUP(A384,input!$A:$B,COLUMN(input!B$2),0)))</f>
        <v>0.4</v>
      </c>
      <c r="G384" s="53">
        <f t="shared" si="33"/>
        <v>2.9674120598924651</v>
      </c>
      <c r="H384" s="49">
        <f>VLOOKUP($A384,input!$A:$BH,COLUMN(input!D$2),0)</f>
        <v>0.45292404088327659</v>
      </c>
      <c r="I384" s="49">
        <f>VLOOKUP($A384,input!$A:$BH,COLUMN(input!H$2),0)</f>
        <v>2.5144880190091885</v>
      </c>
      <c r="J384" s="49">
        <f>VLOOKUP($A384,input!$A:$BH,COLUMN(input!L$2),0)</f>
        <v>-9.540277986631013</v>
      </c>
      <c r="K384" s="49">
        <f>I384*'KI Local Authority Dropdown'!$I$6</f>
        <v>2.3259014175834993</v>
      </c>
      <c r="L384" s="31">
        <v>0.5</v>
      </c>
      <c r="M384" s="53">
        <f>VLOOKUP($A384,input!$A:$BH,COLUMN(input!U$2),0)</f>
        <v>0</v>
      </c>
      <c r="N384" s="49">
        <f>VLOOKUP($A384,input!$A:$BH,COLUMN(input!Y$2),0)</f>
        <v>0.45292404088327659</v>
      </c>
      <c r="O384" s="53">
        <f>VLOOKUP($A384,input!$A:$BH,COLUMN(input!AC$2),0)</f>
        <v>0</v>
      </c>
      <c r="P384" s="53">
        <f>VLOOKUP($A384,input!$A:$BH,COLUMN(input!AG$2),0)</f>
        <v>0</v>
      </c>
      <c r="Q384" s="62">
        <f>VLOOKUP($A384,input!$A:$BH,COLUMN(input!AK$2),0)</f>
        <v>0</v>
      </c>
      <c r="R384" s="53">
        <f>VLOOKUP($A384,input!$A:$BH,COLUMN(input!AO$2),0)</f>
        <v>0</v>
      </c>
      <c r="S384" s="49">
        <f>VLOOKUP($A384,input!$A:$BH,COLUMN(input!AS$2),0)</f>
        <v>2.5144880190091885</v>
      </c>
      <c r="T384" s="53">
        <f>VLOOKUP($A384,input!$A:$BH,COLUMN(input!AW$2),0)</f>
        <v>0</v>
      </c>
      <c r="U384" s="53">
        <f>VLOOKUP($A384,input!$A:$BH,COLUMN(input!BA$2),0)</f>
        <v>0</v>
      </c>
      <c r="V384" s="62">
        <f>VLOOKUP($A384,input!$A:$BH,COLUMN(input!BE$2),0)</f>
        <v>0</v>
      </c>
      <c r="W384" s="53">
        <f t="shared" si="34"/>
        <v>0</v>
      </c>
      <c r="X384" s="49">
        <f t="shared" si="35"/>
        <v>2.9674120598924651</v>
      </c>
      <c r="Y384" s="53">
        <f t="shared" si="36"/>
        <v>0</v>
      </c>
      <c r="Z384" s="53">
        <f t="shared" si="37"/>
        <v>0</v>
      </c>
      <c r="AA384" s="62">
        <f t="shared" si="38"/>
        <v>0</v>
      </c>
    </row>
    <row r="385" spans="1:27" x14ac:dyDescent="0.3">
      <c r="A385" s="27" t="s">
        <v>776</v>
      </c>
      <c r="B385" s="27" t="s">
        <v>1208</v>
      </c>
      <c r="C385" s="27" t="s">
        <v>806</v>
      </c>
      <c r="D385" s="27">
        <v>0</v>
      </c>
      <c r="E385" s="27" t="s">
        <v>775</v>
      </c>
      <c r="F385" s="81">
        <f>IF(D385=0,VLOOKUP(C385,'KI Local Authority Dropdown'!$H$21:$I$31,2,0),IF(C385="GLA",0.37,VLOOKUP(A385,input!$A:$B,COLUMN(input!B$2),0)))</f>
        <v>0.4</v>
      </c>
      <c r="G385" s="53">
        <f t="shared" si="33"/>
        <v>3.0435078715732895</v>
      </c>
      <c r="H385" s="49">
        <f>VLOOKUP($A385,input!$A:$BH,COLUMN(input!D$2),0)</f>
        <v>0.56665339475895182</v>
      </c>
      <c r="I385" s="49">
        <f>VLOOKUP($A385,input!$A:$BH,COLUMN(input!H$2),0)</f>
        <v>2.4768544768143377</v>
      </c>
      <c r="J385" s="49">
        <f>VLOOKUP($A385,input!$A:$BH,COLUMN(input!L$2),0)</f>
        <v>-12.578489281840591</v>
      </c>
      <c r="K385" s="49">
        <f>I385*'KI Local Authority Dropdown'!$I$6</f>
        <v>2.2910903910532623</v>
      </c>
      <c r="L385" s="31">
        <v>0.5</v>
      </c>
      <c r="M385" s="53">
        <f>VLOOKUP($A385,input!$A:$BH,COLUMN(input!U$2),0)</f>
        <v>0</v>
      </c>
      <c r="N385" s="49">
        <f>VLOOKUP($A385,input!$A:$BH,COLUMN(input!Y$2),0)</f>
        <v>0.56665339475895182</v>
      </c>
      <c r="O385" s="53">
        <f>VLOOKUP($A385,input!$A:$BH,COLUMN(input!AC$2),0)</f>
        <v>0</v>
      </c>
      <c r="P385" s="53">
        <f>VLOOKUP($A385,input!$A:$BH,COLUMN(input!AG$2),0)</f>
        <v>0</v>
      </c>
      <c r="Q385" s="62">
        <f>VLOOKUP($A385,input!$A:$BH,COLUMN(input!AK$2),0)</f>
        <v>0</v>
      </c>
      <c r="R385" s="53">
        <f>VLOOKUP($A385,input!$A:$BH,COLUMN(input!AO$2),0)</f>
        <v>0</v>
      </c>
      <c r="S385" s="49">
        <f>VLOOKUP($A385,input!$A:$BH,COLUMN(input!AS$2),0)</f>
        <v>2.4768544768143377</v>
      </c>
      <c r="T385" s="53">
        <f>VLOOKUP($A385,input!$A:$BH,COLUMN(input!AW$2),0)</f>
        <v>0</v>
      </c>
      <c r="U385" s="53">
        <f>VLOOKUP($A385,input!$A:$BH,COLUMN(input!BA$2),0)</f>
        <v>0</v>
      </c>
      <c r="V385" s="62">
        <f>VLOOKUP($A385,input!$A:$BH,COLUMN(input!BE$2),0)</f>
        <v>0</v>
      </c>
      <c r="W385" s="53">
        <f t="shared" si="34"/>
        <v>0</v>
      </c>
      <c r="X385" s="49">
        <f t="shared" si="35"/>
        <v>3.0435078715732895</v>
      </c>
      <c r="Y385" s="53">
        <f t="shared" si="36"/>
        <v>0</v>
      </c>
      <c r="Z385" s="53">
        <f t="shared" si="37"/>
        <v>0</v>
      </c>
      <c r="AA385" s="62">
        <f t="shared" si="38"/>
        <v>0</v>
      </c>
    </row>
    <row r="386" spans="1:27" x14ac:dyDescent="0.3">
      <c r="A386" s="27" t="s">
        <v>778</v>
      </c>
      <c r="B386" s="27" t="s">
        <v>1209</v>
      </c>
      <c r="C386" s="27" t="s">
        <v>806</v>
      </c>
      <c r="D386" s="27">
        <v>0</v>
      </c>
      <c r="E386" s="27" t="s">
        <v>777</v>
      </c>
      <c r="F386" s="81">
        <f>IF(D386=0,VLOOKUP(C386,'KI Local Authority Dropdown'!$H$21:$I$31,2,0),IF(C386="GLA",0.37,VLOOKUP(A386,input!$A:$B,COLUMN(input!B$2),0)))</f>
        <v>0.4</v>
      </c>
      <c r="G386" s="53">
        <f t="shared" si="33"/>
        <v>3.7600494070342418</v>
      </c>
      <c r="H386" s="49">
        <f>VLOOKUP($A386,input!$A:$BH,COLUMN(input!D$2),0)</f>
        <v>0.63512180860327183</v>
      </c>
      <c r="I386" s="49">
        <f>VLOOKUP($A386,input!$A:$BH,COLUMN(input!H$2),0)</f>
        <v>3.1249275984309701</v>
      </c>
      <c r="J386" s="49">
        <f>VLOOKUP($A386,input!$A:$BH,COLUMN(input!L$2),0)</f>
        <v>-23.62615544450896</v>
      </c>
      <c r="K386" s="49">
        <f>I386*'KI Local Authority Dropdown'!$I$6</f>
        <v>2.8905580285486474</v>
      </c>
      <c r="L386" s="31">
        <v>0.5</v>
      </c>
      <c r="M386" s="53">
        <f>VLOOKUP($A386,input!$A:$BH,COLUMN(input!U$2),0)</f>
        <v>0</v>
      </c>
      <c r="N386" s="49">
        <f>VLOOKUP($A386,input!$A:$BH,COLUMN(input!Y$2),0)</f>
        <v>0.63512180860327183</v>
      </c>
      <c r="O386" s="53">
        <f>VLOOKUP($A386,input!$A:$BH,COLUMN(input!AC$2),0)</f>
        <v>0</v>
      </c>
      <c r="P386" s="53">
        <f>VLOOKUP($A386,input!$A:$BH,COLUMN(input!AG$2),0)</f>
        <v>0</v>
      </c>
      <c r="Q386" s="62">
        <f>VLOOKUP($A386,input!$A:$BH,COLUMN(input!AK$2),0)</f>
        <v>0</v>
      </c>
      <c r="R386" s="53">
        <f>VLOOKUP($A386,input!$A:$BH,COLUMN(input!AO$2),0)</f>
        <v>0</v>
      </c>
      <c r="S386" s="49">
        <f>VLOOKUP($A386,input!$A:$BH,COLUMN(input!AS$2),0)</f>
        <v>3.1249275984309701</v>
      </c>
      <c r="T386" s="53">
        <f>VLOOKUP($A386,input!$A:$BH,COLUMN(input!AW$2),0)</f>
        <v>0</v>
      </c>
      <c r="U386" s="53">
        <f>VLOOKUP($A386,input!$A:$BH,COLUMN(input!BA$2),0)</f>
        <v>0</v>
      </c>
      <c r="V386" s="62">
        <f>VLOOKUP($A386,input!$A:$BH,COLUMN(input!BE$2),0)</f>
        <v>0</v>
      </c>
      <c r="W386" s="53">
        <f t="shared" si="34"/>
        <v>0</v>
      </c>
      <c r="X386" s="49">
        <f t="shared" si="35"/>
        <v>3.7600494070342418</v>
      </c>
      <c r="Y386" s="53">
        <f t="shared" si="36"/>
        <v>0</v>
      </c>
      <c r="Z386" s="53">
        <f t="shared" si="37"/>
        <v>0</v>
      </c>
      <c r="AA386" s="62">
        <f t="shared" si="38"/>
        <v>0</v>
      </c>
    </row>
    <row r="387" spans="1:27" x14ac:dyDescent="0.3">
      <c r="A387" s="27" t="s">
        <v>780</v>
      </c>
      <c r="B387" s="27" t="s">
        <v>1210</v>
      </c>
      <c r="C387" s="27" t="s">
        <v>806</v>
      </c>
      <c r="D387" s="27">
        <v>0</v>
      </c>
      <c r="E387" s="27" t="s">
        <v>779</v>
      </c>
      <c r="F387" s="81">
        <f>IF(D387=0,VLOOKUP(C387,'KI Local Authority Dropdown'!$H$21:$I$31,2,0),IF(C387="GLA",0.37,VLOOKUP(A387,input!$A:$B,COLUMN(input!B$2),0)))</f>
        <v>0.4</v>
      </c>
      <c r="G387" s="53">
        <f t="shared" si="33"/>
        <v>4.0960002804621229</v>
      </c>
      <c r="H387" s="49">
        <f>VLOOKUP($A387,input!$A:$BH,COLUMN(input!D$2),0)</f>
        <v>0.91219875952683949</v>
      </c>
      <c r="I387" s="49">
        <f>VLOOKUP($A387,input!$A:$BH,COLUMN(input!H$2),0)</f>
        <v>3.1838015209352832</v>
      </c>
      <c r="J387" s="49">
        <f>VLOOKUP($A387,input!$A:$BH,COLUMN(input!L$2),0)</f>
        <v>-6.406366145183676</v>
      </c>
      <c r="K387" s="49">
        <f>I387*'KI Local Authority Dropdown'!$I$6</f>
        <v>2.945016406865137</v>
      </c>
      <c r="L387" s="31">
        <v>0.5</v>
      </c>
      <c r="M387" s="53">
        <f>VLOOKUP($A387,input!$A:$BH,COLUMN(input!U$2),0)</f>
        <v>0</v>
      </c>
      <c r="N387" s="49">
        <f>VLOOKUP($A387,input!$A:$BH,COLUMN(input!Y$2),0)</f>
        <v>0.91219875952683949</v>
      </c>
      <c r="O387" s="53">
        <f>VLOOKUP($A387,input!$A:$BH,COLUMN(input!AC$2),0)</f>
        <v>0</v>
      </c>
      <c r="P387" s="53">
        <f>VLOOKUP($A387,input!$A:$BH,COLUMN(input!AG$2),0)</f>
        <v>0</v>
      </c>
      <c r="Q387" s="62">
        <f>VLOOKUP($A387,input!$A:$BH,COLUMN(input!AK$2),0)</f>
        <v>0</v>
      </c>
      <c r="R387" s="53">
        <f>VLOOKUP($A387,input!$A:$BH,COLUMN(input!AO$2),0)</f>
        <v>0</v>
      </c>
      <c r="S387" s="49">
        <f>VLOOKUP($A387,input!$A:$BH,COLUMN(input!AS$2),0)</f>
        <v>3.1838015209352832</v>
      </c>
      <c r="T387" s="53">
        <f>VLOOKUP($A387,input!$A:$BH,COLUMN(input!AW$2),0)</f>
        <v>0</v>
      </c>
      <c r="U387" s="53">
        <f>VLOOKUP($A387,input!$A:$BH,COLUMN(input!BA$2),0)</f>
        <v>0</v>
      </c>
      <c r="V387" s="62">
        <f>VLOOKUP($A387,input!$A:$BH,COLUMN(input!BE$2),0)</f>
        <v>0</v>
      </c>
      <c r="W387" s="53">
        <f t="shared" si="34"/>
        <v>0</v>
      </c>
      <c r="X387" s="49">
        <f t="shared" si="35"/>
        <v>4.0960002804621229</v>
      </c>
      <c r="Y387" s="53">
        <f t="shared" si="36"/>
        <v>0</v>
      </c>
      <c r="Z387" s="53">
        <f t="shared" si="37"/>
        <v>0</v>
      </c>
      <c r="AA387" s="62">
        <f t="shared" si="38"/>
        <v>0</v>
      </c>
    </row>
    <row r="388" spans="1:27" x14ac:dyDescent="0.3">
      <c r="A388" s="27" t="s">
        <v>782</v>
      </c>
      <c r="B388" s="27" t="s">
        <v>1211</v>
      </c>
      <c r="C388" s="27" t="s">
        <v>806</v>
      </c>
      <c r="D388" s="27">
        <v>0</v>
      </c>
      <c r="E388" s="27" t="s">
        <v>781</v>
      </c>
      <c r="F388" s="81">
        <f>IF(D388=0,VLOOKUP(C388,'KI Local Authority Dropdown'!$H$21:$I$31,2,0),IF(C388="GLA",0.37,VLOOKUP(A388,input!$A:$B,COLUMN(input!B$2),0)))</f>
        <v>0.4</v>
      </c>
      <c r="G388" s="53">
        <f t="shared" si="33"/>
        <v>3.1654009397409721</v>
      </c>
      <c r="H388" s="49">
        <f>VLOOKUP($A388,input!$A:$BH,COLUMN(input!D$2),0)</f>
        <v>0.51021764224504118</v>
      </c>
      <c r="I388" s="49">
        <f>VLOOKUP($A388,input!$A:$BH,COLUMN(input!H$2),0)</f>
        <v>2.6551832974959311</v>
      </c>
      <c r="J388" s="49">
        <f>VLOOKUP($A388,input!$A:$BH,COLUMN(input!L$2),0)</f>
        <v>-7.9253363713982834</v>
      </c>
      <c r="K388" s="49">
        <f>I388*'KI Local Authority Dropdown'!$I$6</f>
        <v>2.4560445501837362</v>
      </c>
      <c r="L388" s="31">
        <v>0.5</v>
      </c>
      <c r="M388" s="53">
        <f>VLOOKUP($A388,input!$A:$BH,COLUMN(input!U$2),0)</f>
        <v>0</v>
      </c>
      <c r="N388" s="49">
        <f>VLOOKUP($A388,input!$A:$BH,COLUMN(input!Y$2),0)</f>
        <v>0.51021764224504118</v>
      </c>
      <c r="O388" s="53">
        <f>VLOOKUP($A388,input!$A:$BH,COLUMN(input!AC$2),0)</f>
        <v>0</v>
      </c>
      <c r="P388" s="53">
        <f>VLOOKUP($A388,input!$A:$BH,COLUMN(input!AG$2),0)</f>
        <v>0</v>
      </c>
      <c r="Q388" s="62">
        <f>VLOOKUP($A388,input!$A:$BH,COLUMN(input!AK$2),0)</f>
        <v>0</v>
      </c>
      <c r="R388" s="53">
        <f>VLOOKUP($A388,input!$A:$BH,COLUMN(input!AO$2),0)</f>
        <v>0</v>
      </c>
      <c r="S388" s="49">
        <f>VLOOKUP($A388,input!$A:$BH,COLUMN(input!AS$2),0)</f>
        <v>2.6551832974959311</v>
      </c>
      <c r="T388" s="53">
        <f>VLOOKUP($A388,input!$A:$BH,COLUMN(input!AW$2),0)</f>
        <v>0</v>
      </c>
      <c r="U388" s="53">
        <f>VLOOKUP($A388,input!$A:$BH,COLUMN(input!BA$2),0)</f>
        <v>0</v>
      </c>
      <c r="V388" s="62">
        <f>VLOOKUP($A388,input!$A:$BH,COLUMN(input!BE$2),0)</f>
        <v>0</v>
      </c>
      <c r="W388" s="53">
        <f t="shared" si="34"/>
        <v>0</v>
      </c>
      <c r="X388" s="49">
        <f t="shared" si="35"/>
        <v>3.1654009397409721</v>
      </c>
      <c r="Y388" s="53">
        <f t="shared" si="36"/>
        <v>0</v>
      </c>
      <c r="Z388" s="53">
        <f t="shared" si="37"/>
        <v>0</v>
      </c>
      <c r="AA388" s="62">
        <f t="shared" si="38"/>
        <v>0</v>
      </c>
    </row>
    <row r="389" spans="1:27" x14ac:dyDescent="0.3">
      <c r="A389" s="27" t="s">
        <v>784</v>
      </c>
      <c r="B389" s="27" t="s">
        <v>1212</v>
      </c>
      <c r="C389" s="27" t="s">
        <v>1250</v>
      </c>
      <c r="D389" s="27">
        <v>0</v>
      </c>
      <c r="E389" s="27" t="s">
        <v>783</v>
      </c>
      <c r="F389" s="81">
        <f>IF(D389=0,VLOOKUP(C389,'KI Local Authority Dropdown'!$H$21:$I$31,2,0),IF(C389="GLA",0.37,VLOOKUP(A389,input!$A:$B,COLUMN(input!B$2),0)))</f>
        <v>0.49</v>
      </c>
      <c r="G389" s="53">
        <f t="shared" si="33"/>
        <v>33.378419031337543</v>
      </c>
      <c r="H389" s="49">
        <f>VLOOKUP($A389,input!$A:$BH,COLUMN(input!D$2),0)</f>
        <v>8.5795396210869068</v>
      </c>
      <c r="I389" s="49">
        <f>VLOOKUP($A389,input!$A:$BH,COLUMN(input!H$2),0)</f>
        <v>24.798879410250638</v>
      </c>
      <c r="J389" s="49">
        <f>VLOOKUP($A389,input!$A:$BH,COLUMN(input!L$2),0)</f>
        <v>-20.378560748497865</v>
      </c>
      <c r="K389" s="49">
        <f>I389*'KI Local Authority Dropdown'!$I$6</f>
        <v>22.93896345448184</v>
      </c>
      <c r="L389" s="31">
        <v>0.45107825226127296</v>
      </c>
      <c r="M389" s="53">
        <f>VLOOKUP($A389,input!$A:$BH,COLUMN(input!U$2),0)</f>
        <v>7.989800098664813</v>
      </c>
      <c r="N389" s="49">
        <f>VLOOKUP($A389,input!$A:$BH,COLUMN(input!Y$2),0)</f>
        <v>0.58973952242209393</v>
      </c>
      <c r="O389" s="53">
        <f>VLOOKUP($A389,input!$A:$BH,COLUMN(input!AC$2),0)</f>
        <v>0</v>
      </c>
      <c r="P389" s="53">
        <f>VLOOKUP($A389,input!$A:$BH,COLUMN(input!AG$2),0)</f>
        <v>0</v>
      </c>
      <c r="Q389" s="62">
        <f>VLOOKUP($A389,input!$A:$BH,COLUMN(input!AK$2),0)</f>
        <v>0</v>
      </c>
      <c r="R389" s="53">
        <f>VLOOKUP($A389,input!$A:$BH,COLUMN(input!AO$2),0)</f>
        <v>19.484586139391961</v>
      </c>
      <c r="S389" s="49">
        <f>VLOOKUP($A389,input!$A:$BH,COLUMN(input!AS$2),0)</f>
        <v>5.3142932708586752</v>
      </c>
      <c r="T389" s="53">
        <f>VLOOKUP($A389,input!$A:$BH,COLUMN(input!AW$2),0)</f>
        <v>0</v>
      </c>
      <c r="U389" s="53">
        <f>VLOOKUP($A389,input!$A:$BH,COLUMN(input!BA$2),0)</f>
        <v>0</v>
      </c>
      <c r="V389" s="62">
        <f>VLOOKUP($A389,input!$A:$BH,COLUMN(input!BE$2),0)</f>
        <v>0</v>
      </c>
      <c r="W389" s="53">
        <f t="shared" si="34"/>
        <v>27.474386238056773</v>
      </c>
      <c r="X389" s="49">
        <f t="shared" si="35"/>
        <v>5.904032793280769</v>
      </c>
      <c r="Y389" s="53">
        <f t="shared" si="36"/>
        <v>0</v>
      </c>
      <c r="Z389" s="53">
        <f t="shared" si="37"/>
        <v>0</v>
      </c>
      <c r="AA389" s="62">
        <f t="shared" si="38"/>
        <v>0</v>
      </c>
    </row>
    <row r="390" spans="1:27" x14ac:dyDescent="0.3">
      <c r="A390" s="18" t="s">
        <v>786</v>
      </c>
      <c r="B390" s="27" t="s">
        <v>1264</v>
      </c>
      <c r="C390" s="33" t="s">
        <v>1266</v>
      </c>
      <c r="D390" s="27" t="s">
        <v>1227</v>
      </c>
      <c r="E390" s="18" t="s">
        <v>785</v>
      </c>
      <c r="F390" s="81">
        <f>IF(D390=0,VLOOKUP(C390,'KI Local Authority Dropdown'!$H$21:$I$31,2,0),IF(C390="GLA",0.37,VLOOKUP(A390,input!$A:$B,COLUMN(input!B$2),0)))</f>
        <v>0.05</v>
      </c>
      <c r="G390" s="53">
        <f t="shared" si="33"/>
        <v>17.571999999999999</v>
      </c>
      <c r="H390" s="49">
        <f>VLOOKUP($A390,input!$A:$BH,COLUMN(input!D$2),0)</f>
        <v>0</v>
      </c>
      <c r="I390" s="49">
        <f>VLOOKUP($A390,input!$A:$BH,COLUMN(input!H$2),0)</f>
        <v>17.571999999999999</v>
      </c>
      <c r="J390" s="19">
        <f>VLOOKUP($A390,input!$A:$BH,COLUMN(input!L$2),0)</f>
        <v>-1.8769459807069862</v>
      </c>
      <c r="K390" s="49">
        <f>I390*'KI Local Authority Dropdown'!$I$6</f>
        <v>16.254100000000001</v>
      </c>
      <c r="L390" s="31">
        <v>0</v>
      </c>
      <c r="M390" s="53">
        <f>VLOOKUP($A390,input!$A:$BH,COLUMN(input!U$2),0)</f>
        <v>0</v>
      </c>
      <c r="N390" s="49">
        <f>VLOOKUP($A390,input!$A:$BH,COLUMN(input!Y$2),0)</f>
        <v>0</v>
      </c>
      <c r="O390" s="53">
        <f>VLOOKUP($A390,input!$A:$BH,COLUMN(input!AC$2),0)</f>
        <v>0</v>
      </c>
      <c r="P390" s="53">
        <f>VLOOKUP($A390,input!$A:$BH,COLUMN(input!AG$2),0)</f>
        <v>0</v>
      </c>
      <c r="Q390" s="62">
        <f>VLOOKUP($A390,input!$A:$BH,COLUMN(input!AK$2),0)</f>
        <v>0</v>
      </c>
      <c r="R390" s="53">
        <f>VLOOKUP($A390,input!$A:$BH,COLUMN(input!AO$2),0)</f>
        <v>0</v>
      </c>
      <c r="S390" s="49">
        <f>VLOOKUP($A390,input!$A:$BH,COLUMN(input!AS$2),0)</f>
        <v>0</v>
      </c>
      <c r="T390" s="53">
        <f>VLOOKUP($A390,input!$A:$BH,COLUMN(input!AW$2),0)</f>
        <v>0</v>
      </c>
      <c r="U390" s="53">
        <f>VLOOKUP($A390,input!$A:$BH,COLUMN(input!BA$2),0)</f>
        <v>0</v>
      </c>
      <c r="V390" s="62">
        <f>VLOOKUP($A390,input!$A:$BH,COLUMN(input!BE$2),0)</f>
        <v>0</v>
      </c>
      <c r="W390" s="53">
        <f t="shared" si="34"/>
        <v>0</v>
      </c>
      <c r="X390" s="49">
        <f t="shared" si="35"/>
        <v>0</v>
      </c>
      <c r="Y390" s="53">
        <f t="shared" si="36"/>
        <v>0</v>
      </c>
      <c r="Z390" s="53">
        <f t="shared" si="37"/>
        <v>0</v>
      </c>
      <c r="AA390" s="62">
        <f t="shared" si="38"/>
        <v>0</v>
      </c>
    </row>
    <row r="391" spans="1:27" x14ac:dyDescent="0.3">
      <c r="A391" s="18" t="s">
        <v>788</v>
      </c>
      <c r="B391" s="27" t="s">
        <v>1265</v>
      </c>
      <c r="C391" s="33" t="s">
        <v>1266</v>
      </c>
      <c r="D391" s="27" t="s">
        <v>1227</v>
      </c>
      <c r="E391" s="18" t="s">
        <v>787</v>
      </c>
      <c r="F391" s="81">
        <f>IF(D391=0,VLOOKUP(C391,'KI Local Authority Dropdown'!$H$21:$I$31,2,0),IF(C391="GLA",0.37,VLOOKUP(A391,input!$A:$B,COLUMN(input!B$2),0)))</f>
        <v>0</v>
      </c>
      <c r="G391" s="53">
        <f t="shared" si="33"/>
        <v>43.377000000000002</v>
      </c>
      <c r="H391" s="49">
        <f>VLOOKUP($A391,input!$A:$BH,COLUMN(input!D$2),0)</f>
        <v>0</v>
      </c>
      <c r="I391" s="49">
        <f>VLOOKUP($A391,input!$A:$BH,COLUMN(input!H$2),0)</f>
        <v>43.377000000000002</v>
      </c>
      <c r="J391" s="49">
        <f>VLOOKUP($A391,input!$A:$BH,COLUMN(input!L$2),0)</f>
        <v>43.377000000000002</v>
      </c>
      <c r="K391" s="49">
        <f>I391*'KI Local Authority Dropdown'!$I$6</f>
        <v>40.123725000000007</v>
      </c>
      <c r="L391" s="31">
        <v>0</v>
      </c>
      <c r="M391" s="53">
        <f>VLOOKUP($A391,input!$A:$BH,COLUMN(input!U$2),0)</f>
        <v>0</v>
      </c>
      <c r="N391" s="49">
        <f>VLOOKUP($A391,input!$A:$BH,COLUMN(input!Y$2),0)</f>
        <v>0</v>
      </c>
      <c r="O391" s="53">
        <f>VLOOKUP($A391,input!$A:$BH,COLUMN(input!AC$2),0)</f>
        <v>0</v>
      </c>
      <c r="P391" s="53">
        <f>VLOOKUP($A391,input!$A:$BH,COLUMN(input!AG$2),0)</f>
        <v>0</v>
      </c>
      <c r="Q391" s="62">
        <f>VLOOKUP($A391,input!$A:$BH,COLUMN(input!AK$2),0)</f>
        <v>0</v>
      </c>
      <c r="R391" s="53">
        <f>VLOOKUP($A391,input!$A:$BH,COLUMN(input!AO$2),0)</f>
        <v>0</v>
      </c>
      <c r="S391" s="49">
        <f>VLOOKUP($A391,input!$A:$BH,COLUMN(input!AS$2),0)</f>
        <v>0</v>
      </c>
      <c r="T391" s="53">
        <f>VLOOKUP($A391,input!$A:$BH,COLUMN(input!AW$2),0)</f>
        <v>0</v>
      </c>
      <c r="U391" s="53">
        <f>VLOOKUP($A391,input!$A:$BH,COLUMN(input!BA$2),0)</f>
        <v>0</v>
      </c>
      <c r="V391" s="62">
        <f>VLOOKUP($A391,input!$A:$BH,COLUMN(input!BE$2),0)</f>
        <v>0</v>
      </c>
      <c r="W391" s="53">
        <f t="shared" si="34"/>
        <v>0</v>
      </c>
      <c r="X391" s="49">
        <f t="shared" si="35"/>
        <v>0</v>
      </c>
      <c r="Y391" s="53">
        <f t="shared" si="36"/>
        <v>0</v>
      </c>
      <c r="Z391" s="53">
        <f t="shared" si="37"/>
        <v>0</v>
      </c>
      <c r="AA391" s="62">
        <f t="shared" si="38"/>
        <v>0</v>
      </c>
    </row>
    <row r="393" spans="1:27" ht="16.2" x14ac:dyDescent="0.3">
      <c r="E393" s="95" t="s">
        <v>1347</v>
      </c>
    </row>
    <row r="394" spans="1:27" x14ac:dyDescent="0.3">
      <c r="E394" s="115" t="s">
        <v>1349</v>
      </c>
      <c r="F394" s="115"/>
      <c r="G394" s="115"/>
      <c r="H394" s="115"/>
      <c r="I394" s="115"/>
      <c r="J394" s="115"/>
      <c r="K394" s="115"/>
      <c r="L394" s="115"/>
    </row>
    <row r="395" spans="1:27" x14ac:dyDescent="0.3">
      <c r="E395" s="115"/>
      <c r="F395" s="115"/>
      <c r="G395" s="115"/>
      <c r="H395" s="115"/>
      <c r="I395" s="115"/>
      <c r="J395" s="115"/>
      <c r="K395" s="115"/>
      <c r="L395" s="115"/>
    </row>
    <row r="396" spans="1:27" x14ac:dyDescent="0.3">
      <c r="E396" s="115"/>
      <c r="F396" s="115"/>
      <c r="G396" s="115"/>
      <c r="H396" s="115"/>
      <c r="I396" s="115"/>
      <c r="J396" s="115"/>
      <c r="K396" s="115"/>
      <c r="L396" s="115"/>
    </row>
  </sheetData>
  <mergeCells count="5">
    <mergeCell ref="M3:Q3"/>
    <mergeCell ref="R3:V3"/>
    <mergeCell ref="W3:AA3"/>
    <mergeCell ref="G3:K3"/>
    <mergeCell ref="E394:L396"/>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396"/>
  <sheetViews>
    <sheetView workbookViewId="0">
      <pane xSplit="5" ySplit="4" topLeftCell="F380" activePane="bottomRight" state="frozen"/>
      <selection activeCell="K23" sqref="K23"/>
      <selection pane="topRight" activeCell="K23" sqref="K23"/>
      <selection pane="bottomLeft" activeCell="K23" sqref="K23"/>
      <selection pane="bottomRight" activeCell="E394" sqref="E394:L395"/>
    </sheetView>
  </sheetViews>
  <sheetFormatPr defaultColWidth="9.109375" defaultRowHeight="14.4" x14ac:dyDescent="0.3"/>
  <cols>
    <col min="1" max="4" width="9.109375" style="18" customWidth="1"/>
    <col min="5" max="5" width="39.5546875" style="18" customWidth="1"/>
    <col min="6" max="6" width="8.6640625" style="68" bestFit="1" customWidth="1"/>
    <col min="7" max="7" width="16.44140625" style="49" bestFit="1" customWidth="1"/>
    <col min="8" max="8" width="15.44140625" style="49" bestFit="1" customWidth="1"/>
    <col min="9" max="9" width="16.44140625" style="49" bestFit="1" customWidth="1"/>
    <col min="10" max="10" width="14.5546875" style="49" bestFit="1" customWidth="1"/>
    <col min="11" max="11" width="12.44140625" style="49" bestFit="1" customWidth="1"/>
    <col min="12" max="12" width="14.5546875" style="49" bestFit="1" customWidth="1"/>
    <col min="13" max="13" width="15.44140625" style="49" bestFit="1" customWidth="1"/>
    <col min="14" max="14" width="9" style="19" bestFit="1" customWidth="1"/>
    <col min="15" max="15" width="15.44140625" style="49" bestFit="1" customWidth="1"/>
    <col min="16" max="16" width="12.6640625" style="49" bestFit="1" customWidth="1"/>
    <col min="17" max="17" width="13.88671875" style="49" customWidth="1"/>
    <col min="18" max="18" width="5.5546875" style="49" bestFit="1" customWidth="1"/>
    <col min="19" max="19" width="6.44140625" style="49" bestFit="1" customWidth="1"/>
    <col min="20" max="20" width="16.44140625" style="49" bestFit="1" customWidth="1"/>
    <col min="21" max="21" width="15.44140625" style="49" bestFit="1" customWidth="1"/>
    <col min="22" max="23" width="13.88671875" style="49" customWidth="1"/>
    <col min="24" max="24" width="12.6640625" style="49" bestFit="1" customWidth="1"/>
    <col min="25" max="25" width="16.44140625" style="49" bestFit="1" customWidth="1"/>
    <col min="26" max="27" width="15.44140625" style="49" bestFit="1" customWidth="1"/>
    <col min="28" max="28" width="13.88671875" style="49" customWidth="1"/>
    <col min="29" max="29" width="12.6640625" style="49" bestFit="1" customWidth="1"/>
    <col min="30" max="16384" width="9.109375" style="18"/>
  </cols>
  <sheetData>
    <row r="1" spans="1:29" x14ac:dyDescent="0.3">
      <c r="A1" s="33"/>
      <c r="E1" s="17" t="s">
        <v>1214</v>
      </c>
      <c r="F1" s="63"/>
      <c r="O1" s="54"/>
      <c r="P1" s="54"/>
      <c r="Q1" s="54"/>
      <c r="R1" s="54"/>
      <c r="S1" s="54"/>
      <c r="T1" s="54"/>
      <c r="U1" s="54"/>
      <c r="V1" s="54"/>
      <c r="W1" s="54"/>
      <c r="X1" s="54"/>
      <c r="Y1" s="54"/>
      <c r="Z1" s="54"/>
      <c r="AA1" s="54"/>
      <c r="AB1" s="54"/>
      <c r="AC1" s="54"/>
    </row>
    <row r="2" spans="1:29" ht="15" thickBot="1" x14ac:dyDescent="0.35">
      <c r="E2" s="33" t="s">
        <v>1222</v>
      </c>
      <c r="F2" s="63"/>
      <c r="G2" s="50"/>
      <c r="H2" s="50"/>
      <c r="I2" s="50"/>
      <c r="J2" s="50"/>
      <c r="K2" s="50"/>
      <c r="L2" s="50"/>
      <c r="M2" s="50"/>
      <c r="N2" s="20"/>
      <c r="O2" s="50"/>
      <c r="P2" s="50"/>
      <c r="Q2" s="77"/>
      <c r="R2" s="50"/>
      <c r="S2" s="50"/>
      <c r="T2" s="50"/>
      <c r="U2" s="50"/>
      <c r="V2" s="50"/>
      <c r="W2" s="50"/>
      <c r="X2" s="50"/>
      <c r="Y2" s="50"/>
      <c r="Z2" s="50"/>
      <c r="AA2" s="50"/>
      <c r="AB2" s="50"/>
      <c r="AC2" s="50"/>
    </row>
    <row r="3" spans="1:29" x14ac:dyDescent="0.3">
      <c r="A3" s="21"/>
      <c r="B3" s="21"/>
      <c r="C3" s="21"/>
      <c r="D3" s="21"/>
      <c r="E3" s="22"/>
      <c r="F3" s="64"/>
      <c r="G3" s="116" t="s">
        <v>1257</v>
      </c>
      <c r="H3" s="112"/>
      <c r="I3" s="112"/>
      <c r="J3" s="112"/>
      <c r="K3" s="112"/>
      <c r="L3" s="112"/>
      <c r="M3" s="112"/>
      <c r="N3" s="23"/>
      <c r="O3" s="111" t="s">
        <v>790</v>
      </c>
      <c r="P3" s="112"/>
      <c r="Q3" s="112"/>
      <c r="R3" s="112"/>
      <c r="S3" s="113"/>
      <c r="T3" s="111" t="s">
        <v>791</v>
      </c>
      <c r="U3" s="112"/>
      <c r="V3" s="112"/>
      <c r="W3" s="112"/>
      <c r="X3" s="113"/>
      <c r="Y3" s="111" t="s">
        <v>792</v>
      </c>
      <c r="Z3" s="112"/>
      <c r="AA3" s="112"/>
      <c r="AB3" s="112"/>
      <c r="AC3" s="114"/>
    </row>
    <row r="4" spans="1:29" ht="61.5" customHeight="1" thickBot="1" x14ac:dyDescent="0.35">
      <c r="A4" s="24" t="s">
        <v>793</v>
      </c>
      <c r="B4" s="24" t="s">
        <v>794</v>
      </c>
      <c r="C4" s="24" t="s">
        <v>795</v>
      </c>
      <c r="D4" s="42" t="s">
        <v>1226</v>
      </c>
      <c r="E4" s="25" t="s">
        <v>796</v>
      </c>
      <c r="F4" s="65" t="s">
        <v>1223</v>
      </c>
      <c r="G4" s="51" t="s">
        <v>7</v>
      </c>
      <c r="H4" s="51" t="s">
        <v>13</v>
      </c>
      <c r="I4" s="51" t="s">
        <v>16</v>
      </c>
      <c r="J4" s="71" t="s">
        <v>1267</v>
      </c>
      <c r="K4" s="71" t="s">
        <v>1268</v>
      </c>
      <c r="L4" s="71" t="s">
        <v>1269</v>
      </c>
      <c r="M4" s="71" t="s">
        <v>1346</v>
      </c>
      <c r="N4" s="94" t="s">
        <v>1345</v>
      </c>
      <c r="O4" s="55" t="s">
        <v>799</v>
      </c>
      <c r="P4" s="56" t="s">
        <v>800</v>
      </c>
      <c r="Q4" s="56" t="s">
        <v>801</v>
      </c>
      <c r="R4" s="56" t="s">
        <v>802</v>
      </c>
      <c r="S4" s="57" t="s">
        <v>803</v>
      </c>
      <c r="T4" s="55" t="s">
        <v>799</v>
      </c>
      <c r="U4" s="56" t="s">
        <v>800</v>
      </c>
      <c r="V4" s="56" t="s">
        <v>801</v>
      </c>
      <c r="W4" s="56" t="s">
        <v>802</v>
      </c>
      <c r="X4" s="57" t="s">
        <v>803</v>
      </c>
      <c r="Y4" s="55" t="s">
        <v>799</v>
      </c>
      <c r="Z4" s="56" t="s">
        <v>800</v>
      </c>
      <c r="AA4" s="56" t="s">
        <v>801</v>
      </c>
      <c r="AB4" s="72" t="s">
        <v>802</v>
      </c>
      <c r="AC4" s="69" t="s">
        <v>803</v>
      </c>
    </row>
    <row r="5" spans="1:29" x14ac:dyDescent="0.3">
      <c r="A5" s="27"/>
      <c r="B5" s="27"/>
      <c r="C5" s="27"/>
      <c r="D5" s="27"/>
      <c r="E5" s="28"/>
      <c r="F5" s="66"/>
      <c r="G5" s="52"/>
      <c r="H5" s="52"/>
      <c r="I5" s="52"/>
      <c r="J5" s="52"/>
      <c r="K5" s="52"/>
      <c r="L5" s="52"/>
      <c r="M5" s="52"/>
      <c r="N5" s="29"/>
      <c r="O5" s="58"/>
      <c r="P5" s="59"/>
      <c r="Q5" s="59"/>
      <c r="R5" s="59"/>
      <c r="S5" s="60"/>
      <c r="T5" s="58"/>
      <c r="U5" s="59"/>
      <c r="V5" s="59"/>
      <c r="W5" s="59"/>
      <c r="X5" s="60"/>
      <c r="Y5" s="52"/>
      <c r="Z5" s="52"/>
      <c r="AA5" s="52"/>
      <c r="AB5" s="52"/>
      <c r="AC5" s="62"/>
    </row>
    <row r="6" spans="1:29" x14ac:dyDescent="0.3">
      <c r="A6" s="27" t="s">
        <v>3</v>
      </c>
      <c r="B6" s="27"/>
      <c r="C6" s="27"/>
      <c r="D6" s="27"/>
      <c r="E6" s="30" t="s">
        <v>804</v>
      </c>
      <c r="F6" s="67"/>
      <c r="G6" s="53">
        <f>SUM(G7:G391)</f>
        <v>16943.063819713134</v>
      </c>
      <c r="H6" s="53">
        <f t="shared" ref="H6:I6" si="0">SUM(H7:H391)</f>
        <v>1378.990876994168</v>
      </c>
      <c r="I6" s="53">
        <f t="shared" si="0"/>
        <v>15564.072942718964</v>
      </c>
      <c r="J6" s="53"/>
      <c r="K6" s="53"/>
      <c r="O6" s="82">
        <f t="shared" ref="O6:AC6" si="1">SUM(O7:O391)</f>
        <v>1073.3390247899847</v>
      </c>
      <c r="P6" s="83">
        <f t="shared" si="1"/>
        <v>92.456266195306085</v>
      </c>
      <c r="Q6" s="83">
        <f t="shared" si="1"/>
        <v>211.37510531538075</v>
      </c>
      <c r="R6" s="83">
        <f t="shared" si="1"/>
        <v>0</v>
      </c>
      <c r="S6" s="84">
        <f t="shared" si="1"/>
        <v>0</v>
      </c>
      <c r="T6" s="82">
        <f t="shared" si="1"/>
        <v>10735.154101814724</v>
      </c>
      <c r="U6" s="83">
        <f t="shared" si="1"/>
        <v>2156.3561107881233</v>
      </c>
      <c r="V6" s="83">
        <f t="shared" si="1"/>
        <v>669.88686435793272</v>
      </c>
      <c r="W6" s="83">
        <f t="shared" si="1"/>
        <v>1903.5738949000022</v>
      </c>
      <c r="X6" s="84">
        <f t="shared" si="1"/>
        <v>36.674558382177175</v>
      </c>
      <c r="Y6" s="85">
        <f t="shared" si="1"/>
        <v>11808.49312660471</v>
      </c>
      <c r="Z6" s="85">
        <f t="shared" si="1"/>
        <v>2248.8123769834287</v>
      </c>
      <c r="AA6" s="85">
        <f t="shared" si="1"/>
        <v>881.26196967331327</v>
      </c>
      <c r="AB6" s="85">
        <f t="shared" si="1"/>
        <v>1903.5738949000022</v>
      </c>
      <c r="AC6" s="84">
        <f t="shared" si="1"/>
        <v>36.674558382177175</v>
      </c>
    </row>
    <row r="7" spans="1:29" x14ac:dyDescent="0.3">
      <c r="A7" s="27" t="s">
        <v>6</v>
      </c>
      <c r="B7" s="27" t="s">
        <v>805</v>
      </c>
      <c r="C7" s="27" t="s">
        <v>806</v>
      </c>
      <c r="D7" s="27">
        <v>0</v>
      </c>
      <c r="E7" s="30" t="s">
        <v>5</v>
      </c>
      <c r="F7" s="67">
        <f>IF(D7=0,VLOOKUP(C7,'KI Local Authority Dropdown'!$H$21:$I$31,2,0),(VLOOKUP(A7,input!$A:$B,COLUMN(input!B$2),0)))</f>
        <v>0.4</v>
      </c>
      <c r="G7" s="49">
        <f>H7+I7</f>
        <v>1.6998669914752291</v>
      </c>
      <c r="H7" s="49">
        <f>VLOOKUP($A7,input!$A:$BH,COLUMN(input!E$2),0)</f>
        <v>0</v>
      </c>
      <c r="I7" s="49">
        <f>VLOOKUP($A7,input!$A:$BH,COLUMN(input!I$2),0)</f>
        <v>1.6998669914752291</v>
      </c>
      <c r="J7" s="49">
        <f>VLOOKUP($A7,input!$A:$BH,COLUMN(input!M$2),0)</f>
        <v>-4.930584534149407</v>
      </c>
      <c r="K7" s="49">
        <f>L7-J7</f>
        <v>-0.14567736011526744</v>
      </c>
      <c r="L7" s="49">
        <f>VLOOKUP($A7,input!$A:$BH,COLUMN(input!N$2),0)</f>
        <v>-5.0762618942646744</v>
      </c>
      <c r="M7" s="49">
        <f>IF(D7=0,'KI Local Authority Dropdown'!$I$6,'KI Local Authority Dropdown'!$I$7)*'KI 2018-19'!I7</f>
        <v>1.5723769671145871</v>
      </c>
      <c r="N7" s="31">
        <f>IF(LEFT(D7,1)="P",0,VLOOKUP($A7,input!$A:$BH,COLUMN(input!Q$2),0))</f>
        <v>0.5</v>
      </c>
      <c r="O7" s="53">
        <f>VLOOKUP($A7,input!$A:$BH,COLUMN(input!V$2),0)</f>
        <v>0</v>
      </c>
      <c r="P7" s="49">
        <f>VLOOKUP($A7,input!$A:$BH,COLUMN(input!Z$2),0)</f>
        <v>0</v>
      </c>
      <c r="Q7" s="53">
        <f>VLOOKUP($A7,input!$A:$BH,COLUMN(input!AD$2),0)</f>
        <v>0</v>
      </c>
      <c r="R7" s="53">
        <f>VLOOKUP($A7,input!$A:$BH,COLUMN(input!AH$2),0)</f>
        <v>0</v>
      </c>
      <c r="S7" s="62">
        <f>VLOOKUP($A7,input!$A:$BH,COLUMN(input!AL$2),0)</f>
        <v>0</v>
      </c>
      <c r="T7" s="53">
        <f>VLOOKUP($A7,input!$A:$BH,COLUMN(input!AP$2),0)</f>
        <v>0</v>
      </c>
      <c r="U7" s="49">
        <f>VLOOKUP($A7,input!$A:$BH,COLUMN(input!AT$2),0)</f>
        <v>1.6998669914752291</v>
      </c>
      <c r="V7" s="53">
        <f>VLOOKUP($A7,input!$A:$BH,COLUMN(input!AX$2),0)</f>
        <v>0</v>
      </c>
      <c r="W7" s="53">
        <f>VLOOKUP($A7,input!$A:$BH,COLUMN(input!BB$2),0)</f>
        <v>0</v>
      </c>
      <c r="X7" s="62">
        <f>VLOOKUP($A7,input!$A:$BH,COLUMN(input!BF$2),0)</f>
        <v>0</v>
      </c>
      <c r="Y7" s="53">
        <f>O7+T7</f>
        <v>0</v>
      </c>
      <c r="Z7" s="49">
        <f t="shared" ref="Z7:AC7" si="2">P7+U7</f>
        <v>1.6998669914752291</v>
      </c>
      <c r="AA7" s="53">
        <f t="shared" si="2"/>
        <v>0</v>
      </c>
      <c r="AB7" s="53">
        <f t="shared" si="2"/>
        <v>0</v>
      </c>
      <c r="AC7" s="62">
        <f t="shared" si="2"/>
        <v>0</v>
      </c>
    </row>
    <row r="8" spans="1:29" x14ac:dyDescent="0.3">
      <c r="A8" s="27" t="s">
        <v>9</v>
      </c>
      <c r="B8" s="27" t="s">
        <v>807</v>
      </c>
      <c r="C8" s="27" t="s">
        <v>806</v>
      </c>
      <c r="D8" s="27">
        <v>0</v>
      </c>
      <c r="E8" s="30" t="s">
        <v>8</v>
      </c>
      <c r="F8" s="67">
        <f>IF(D8=0,VLOOKUP(C8,'KI Local Authority Dropdown'!$H$21:$I$31,2,0),(VLOOKUP(A8,input!$A:$B,COLUMN(input!B$2),0)))</f>
        <v>0.4</v>
      </c>
      <c r="G8" s="49">
        <f t="shared" ref="G8:G71" si="3">H8+I8</f>
        <v>4.1687747163904634</v>
      </c>
      <c r="H8" s="49">
        <f>VLOOKUP($A8,input!$A:$BH,COLUMN(input!E$2),0)</f>
        <v>0.65236288677438725</v>
      </c>
      <c r="I8" s="49">
        <f>VLOOKUP($A8,input!$A:$BH,COLUMN(input!I$2),0)</f>
        <v>3.516411829616076</v>
      </c>
      <c r="J8" s="49">
        <f>VLOOKUP($A8,input!$A:$BH,COLUMN(input!M$2),0)</f>
        <v>-7.1352185932181227</v>
      </c>
      <c r="K8" s="49">
        <f t="shared" ref="K8:K71" si="4">L8-J8</f>
        <v>3.9269162958106563E-3</v>
      </c>
      <c r="L8" s="49">
        <f>VLOOKUP($A8,input!$A:$BH,COLUMN(input!N$2),0)</f>
        <v>-7.131291676922312</v>
      </c>
      <c r="M8" s="49">
        <f>IF(D8=0,'KI Local Authority Dropdown'!$I$6,'KI Local Authority Dropdown'!$I$7)*'KI 2018-19'!I8</f>
        <v>3.2526809423948704</v>
      </c>
      <c r="N8" s="31">
        <f>IF(LEFT(D8,1)="P",0,VLOOKUP($A8,input!$A:$BH,COLUMN(input!Q$2),0))</f>
        <v>0.5</v>
      </c>
      <c r="O8" s="53">
        <f>VLOOKUP($A8,input!$A:$BH,COLUMN(input!V$2),0)</f>
        <v>0</v>
      </c>
      <c r="P8" s="49">
        <f>VLOOKUP($A8,input!$A:$BH,COLUMN(input!Z$2),0)</f>
        <v>0.65236288677438725</v>
      </c>
      <c r="Q8" s="53">
        <f>VLOOKUP($A8,input!$A:$BH,COLUMN(input!AD$2),0)</f>
        <v>0</v>
      </c>
      <c r="R8" s="53">
        <f>VLOOKUP($A8,input!$A:$BH,COLUMN(input!AH$2),0)</f>
        <v>0</v>
      </c>
      <c r="S8" s="62">
        <f>VLOOKUP($A8,input!$A:$BH,COLUMN(input!AL$2),0)</f>
        <v>0</v>
      </c>
      <c r="T8" s="53">
        <f>VLOOKUP($A8,input!$A:$BH,COLUMN(input!AP$2),0)</f>
        <v>0</v>
      </c>
      <c r="U8" s="49">
        <f>VLOOKUP($A8,input!$A:$BH,COLUMN(input!AT$2),0)</f>
        <v>3.516411829616076</v>
      </c>
      <c r="V8" s="53">
        <f>VLOOKUP($A8,input!$A:$BH,COLUMN(input!AX$2),0)</f>
        <v>0</v>
      </c>
      <c r="W8" s="53">
        <f>VLOOKUP($A8,input!$A:$BH,COLUMN(input!BB$2),0)</f>
        <v>0</v>
      </c>
      <c r="X8" s="62">
        <f>VLOOKUP($A8,input!$A:$BH,COLUMN(input!BF$2),0)</f>
        <v>0</v>
      </c>
      <c r="Y8" s="53">
        <f t="shared" ref="Y8:Y71" si="5">O8+T8</f>
        <v>0</v>
      </c>
      <c r="Z8" s="49">
        <f t="shared" ref="Z8:Z71" si="6">P8+U8</f>
        <v>4.1687747163904634</v>
      </c>
      <c r="AA8" s="53">
        <f t="shared" ref="AA8:AA71" si="7">Q8+V8</f>
        <v>0</v>
      </c>
      <c r="AB8" s="53">
        <f t="shared" ref="AB8:AB71" si="8">R8+W8</f>
        <v>0</v>
      </c>
      <c r="AC8" s="62">
        <f t="shared" ref="AC8:AC71" si="9">S8+X8</f>
        <v>0</v>
      </c>
    </row>
    <row r="9" spans="1:29" x14ac:dyDescent="0.3">
      <c r="A9" s="27" t="s">
        <v>12</v>
      </c>
      <c r="B9" s="27" t="s">
        <v>808</v>
      </c>
      <c r="C9" s="27" t="s">
        <v>806</v>
      </c>
      <c r="D9" s="27" t="s">
        <v>1228</v>
      </c>
      <c r="E9" s="30" t="s">
        <v>11</v>
      </c>
      <c r="F9" s="67">
        <f>IF(D9=0,VLOOKUP(C9,'KI Local Authority Dropdown'!$H$21:$I$31,2,0),(VLOOKUP(A9,input!$A:$B,COLUMN(input!B$2),0)))</f>
        <v>0.5</v>
      </c>
      <c r="G9" s="49">
        <f t="shared" si="3"/>
        <v>3.5672971992404525</v>
      </c>
      <c r="H9" s="49">
        <f>VLOOKUP($A9,input!$A:$BH,COLUMN(input!E$2),0)</f>
        <v>0</v>
      </c>
      <c r="I9" s="49">
        <f>VLOOKUP($A9,input!$A:$BH,COLUMN(input!I$2),0)</f>
        <v>3.5672971992404525</v>
      </c>
      <c r="J9" s="49">
        <f>VLOOKUP($A9,input!$A:$BH,COLUMN(input!M$2),0)</f>
        <v>-11.463238677610674</v>
      </c>
      <c r="K9" s="49">
        <f t="shared" si="4"/>
        <v>-4.8595435485941252E-2</v>
      </c>
      <c r="L9" s="49">
        <f>VLOOKUP($A9,input!$A:$BH,COLUMN(input!N$2),0)</f>
        <v>-11.511834113096615</v>
      </c>
      <c r="M9" s="49">
        <f>IF(D9=0,'KI Local Authority Dropdown'!$I$6,'KI Local Authority Dropdown'!$I$7)*'KI 2018-19'!I9</f>
        <v>3.4602782832632388</v>
      </c>
      <c r="N9" s="31">
        <f>IF(LEFT(D9,1)="P",0,VLOOKUP($A9,input!$A:$BH,COLUMN(input!Q$2),0))</f>
        <v>0</v>
      </c>
      <c r="O9" s="53">
        <f>VLOOKUP($A9,input!$A:$BH,COLUMN(input!V$2),0)</f>
        <v>0</v>
      </c>
      <c r="P9" s="49">
        <f>VLOOKUP($A9,input!$A:$BH,COLUMN(input!Z$2),0)</f>
        <v>0</v>
      </c>
      <c r="Q9" s="53">
        <f>VLOOKUP($A9,input!$A:$BH,COLUMN(input!AD$2),0)</f>
        <v>0</v>
      </c>
      <c r="R9" s="53">
        <f>VLOOKUP($A9,input!$A:$BH,COLUMN(input!AH$2),0)</f>
        <v>0</v>
      </c>
      <c r="S9" s="62">
        <f>VLOOKUP($A9,input!$A:$BH,COLUMN(input!AL$2),0)</f>
        <v>0</v>
      </c>
      <c r="T9" s="53">
        <f>VLOOKUP($A9,input!$A:$BH,COLUMN(input!AP$2),0)</f>
        <v>0</v>
      </c>
      <c r="U9" s="49">
        <f>VLOOKUP($A9,input!$A:$BH,COLUMN(input!AT$2),0)</f>
        <v>3.5672974820664227</v>
      </c>
      <c r="V9" s="53">
        <f>VLOOKUP($A9,input!$A:$BH,COLUMN(input!AX$2),0)</f>
        <v>0</v>
      </c>
      <c r="W9" s="53">
        <f>VLOOKUP($A9,input!$A:$BH,COLUMN(input!BB$2),0)</f>
        <v>0</v>
      </c>
      <c r="X9" s="62">
        <f>VLOOKUP($A9,input!$A:$BH,COLUMN(input!BF$2),0)</f>
        <v>0</v>
      </c>
      <c r="Y9" s="53">
        <f t="shared" si="5"/>
        <v>0</v>
      </c>
      <c r="Z9" s="49">
        <f t="shared" si="6"/>
        <v>3.5672974820664227</v>
      </c>
      <c r="AA9" s="53">
        <f t="shared" si="7"/>
        <v>0</v>
      </c>
      <c r="AB9" s="53">
        <f t="shared" si="8"/>
        <v>0</v>
      </c>
      <c r="AC9" s="62">
        <f t="shared" si="9"/>
        <v>0</v>
      </c>
    </row>
    <row r="10" spans="1:29" x14ac:dyDescent="0.3">
      <c r="A10" s="27" t="s">
        <v>15</v>
      </c>
      <c r="B10" s="27" t="s">
        <v>809</v>
      </c>
      <c r="C10" s="27" t="s">
        <v>806</v>
      </c>
      <c r="D10" s="27">
        <v>0</v>
      </c>
      <c r="E10" s="30" t="s">
        <v>14</v>
      </c>
      <c r="F10" s="67">
        <f>IF(D10=0,VLOOKUP(C10,'KI Local Authority Dropdown'!$H$21:$I$31,2,0),(VLOOKUP(A10,input!$A:$B,COLUMN(input!B$2),0)))</f>
        <v>0.4</v>
      </c>
      <c r="G10" s="49">
        <f t="shared" si="3"/>
        <v>3.7227570143325699</v>
      </c>
      <c r="H10" s="49">
        <f>VLOOKUP($A10,input!$A:$BH,COLUMN(input!E$2),0)</f>
        <v>0.19375508735884725</v>
      </c>
      <c r="I10" s="49">
        <f>VLOOKUP($A10,input!$A:$BH,COLUMN(input!I$2),0)</f>
        <v>3.5290019269737227</v>
      </c>
      <c r="J10" s="49">
        <f>VLOOKUP($A10,input!$A:$BH,COLUMN(input!M$2),0)</f>
        <v>-8.6984914223374314</v>
      </c>
      <c r="K10" s="49">
        <f t="shared" si="4"/>
        <v>0.24272486804123794</v>
      </c>
      <c r="L10" s="49">
        <f>VLOOKUP($A10,input!$A:$BH,COLUMN(input!N$2),0)</f>
        <v>-8.4557665542961935</v>
      </c>
      <c r="M10" s="49">
        <f>IF(D10=0,'KI Local Authority Dropdown'!$I$6,'KI Local Authority Dropdown'!$I$7)*'KI 2018-19'!I10</f>
        <v>3.2643267824506936</v>
      </c>
      <c r="N10" s="31">
        <f>IF(LEFT(D10,1)="P",0,VLOOKUP($A10,input!$A:$BH,COLUMN(input!Q$2),0))</f>
        <v>0.5</v>
      </c>
      <c r="O10" s="53">
        <f>VLOOKUP($A10,input!$A:$BH,COLUMN(input!V$2),0)</f>
        <v>0</v>
      </c>
      <c r="P10" s="49">
        <f>VLOOKUP($A10,input!$A:$BH,COLUMN(input!Z$2),0)</f>
        <v>0.19375508735884725</v>
      </c>
      <c r="Q10" s="53">
        <f>VLOOKUP($A10,input!$A:$BH,COLUMN(input!AD$2),0)</f>
        <v>0</v>
      </c>
      <c r="R10" s="53">
        <f>VLOOKUP($A10,input!$A:$BH,COLUMN(input!AH$2),0)</f>
        <v>0</v>
      </c>
      <c r="S10" s="62">
        <f>VLOOKUP($A10,input!$A:$BH,COLUMN(input!AL$2),0)</f>
        <v>0</v>
      </c>
      <c r="T10" s="53">
        <f>VLOOKUP($A10,input!$A:$BH,COLUMN(input!AP$2),0)</f>
        <v>0</v>
      </c>
      <c r="U10" s="49">
        <f>VLOOKUP($A10,input!$A:$BH,COLUMN(input!AT$2),0)</f>
        <v>3.5290019269737227</v>
      </c>
      <c r="V10" s="53">
        <f>VLOOKUP($A10,input!$A:$BH,COLUMN(input!AX$2),0)</f>
        <v>0</v>
      </c>
      <c r="W10" s="53">
        <f>VLOOKUP($A10,input!$A:$BH,COLUMN(input!BB$2),0)</f>
        <v>0</v>
      </c>
      <c r="X10" s="62">
        <f>VLOOKUP($A10,input!$A:$BH,COLUMN(input!BF$2),0)</f>
        <v>0</v>
      </c>
      <c r="Y10" s="53">
        <f t="shared" si="5"/>
        <v>0</v>
      </c>
      <c r="Z10" s="49">
        <f t="shared" si="6"/>
        <v>3.7227570143325699</v>
      </c>
      <c r="AA10" s="53">
        <f t="shared" si="7"/>
        <v>0</v>
      </c>
      <c r="AB10" s="53">
        <f t="shared" si="8"/>
        <v>0</v>
      </c>
      <c r="AC10" s="62">
        <f t="shared" si="9"/>
        <v>0</v>
      </c>
    </row>
    <row r="11" spans="1:29" x14ac:dyDescent="0.3">
      <c r="A11" s="27" t="s">
        <v>18</v>
      </c>
      <c r="B11" s="27" t="s">
        <v>810</v>
      </c>
      <c r="C11" s="27" t="s">
        <v>806</v>
      </c>
      <c r="D11" s="27">
        <v>0</v>
      </c>
      <c r="E11" s="30" t="s">
        <v>17</v>
      </c>
      <c r="F11" s="67">
        <f>IF(D11=0,VLOOKUP(C11,'KI Local Authority Dropdown'!$H$21:$I$31,2,0),(VLOOKUP(A11,input!$A:$B,COLUMN(input!B$2),0)))</f>
        <v>0.4</v>
      </c>
      <c r="G11" s="49">
        <f t="shared" si="3"/>
        <v>4.4346194572479849</v>
      </c>
      <c r="H11" s="49">
        <f>VLOOKUP($A11,input!$A:$BH,COLUMN(input!E$2),0)</f>
        <v>0.69733867523623161</v>
      </c>
      <c r="I11" s="49">
        <f>VLOOKUP($A11,input!$A:$BH,COLUMN(input!I$2),0)</f>
        <v>3.7372807820117533</v>
      </c>
      <c r="J11" s="49">
        <f>VLOOKUP($A11,input!$A:$BH,COLUMN(input!M$2),0)</f>
        <v>-9.4133431052899521</v>
      </c>
      <c r="K11" s="49">
        <f t="shared" si="4"/>
        <v>-5.1736714124281491E-2</v>
      </c>
      <c r="L11" s="49">
        <f>VLOOKUP($A11,input!$A:$BH,COLUMN(input!N$2),0)</f>
        <v>-9.4650798194142336</v>
      </c>
      <c r="M11" s="49">
        <f>IF(D11=0,'KI Local Authority Dropdown'!$I$6,'KI Local Authority Dropdown'!$I$7)*'KI 2018-19'!I11</f>
        <v>3.4569847233608719</v>
      </c>
      <c r="N11" s="31">
        <f>IF(LEFT(D11,1)="P",0,VLOOKUP($A11,input!$A:$BH,COLUMN(input!Q$2),0))</f>
        <v>0.5</v>
      </c>
      <c r="O11" s="53">
        <f>VLOOKUP($A11,input!$A:$BH,COLUMN(input!V$2),0)</f>
        <v>0</v>
      </c>
      <c r="P11" s="49">
        <f>VLOOKUP($A11,input!$A:$BH,COLUMN(input!Z$2),0)</f>
        <v>0.69733867523623161</v>
      </c>
      <c r="Q11" s="53">
        <f>VLOOKUP($A11,input!$A:$BH,COLUMN(input!AD$2),0)</f>
        <v>0</v>
      </c>
      <c r="R11" s="53">
        <f>VLOOKUP($A11,input!$A:$BH,COLUMN(input!AH$2),0)</f>
        <v>0</v>
      </c>
      <c r="S11" s="62">
        <f>VLOOKUP($A11,input!$A:$BH,COLUMN(input!AL$2),0)</f>
        <v>0</v>
      </c>
      <c r="T11" s="53">
        <f>VLOOKUP($A11,input!$A:$BH,COLUMN(input!AP$2),0)</f>
        <v>0</v>
      </c>
      <c r="U11" s="49">
        <f>VLOOKUP($A11,input!$A:$BH,COLUMN(input!AT$2),0)</f>
        <v>3.7372807820117533</v>
      </c>
      <c r="V11" s="53">
        <f>VLOOKUP($A11,input!$A:$BH,COLUMN(input!AX$2),0)</f>
        <v>0</v>
      </c>
      <c r="W11" s="53">
        <f>VLOOKUP($A11,input!$A:$BH,COLUMN(input!BB$2),0)</f>
        <v>0</v>
      </c>
      <c r="X11" s="62">
        <f>VLOOKUP($A11,input!$A:$BH,COLUMN(input!BF$2),0)</f>
        <v>0</v>
      </c>
      <c r="Y11" s="53">
        <f t="shared" si="5"/>
        <v>0</v>
      </c>
      <c r="Z11" s="49">
        <f t="shared" si="6"/>
        <v>4.4346194572479849</v>
      </c>
      <c r="AA11" s="53">
        <f t="shared" si="7"/>
        <v>0</v>
      </c>
      <c r="AB11" s="53">
        <f t="shared" si="8"/>
        <v>0</v>
      </c>
      <c r="AC11" s="62">
        <f t="shared" si="9"/>
        <v>0</v>
      </c>
    </row>
    <row r="12" spans="1:29" x14ac:dyDescent="0.3">
      <c r="A12" s="27" t="s">
        <v>20</v>
      </c>
      <c r="B12" s="27" t="s">
        <v>811</v>
      </c>
      <c r="C12" s="27" t="s">
        <v>806</v>
      </c>
      <c r="D12" s="27" t="s">
        <v>1229</v>
      </c>
      <c r="E12" s="30" t="s">
        <v>19</v>
      </c>
      <c r="F12" s="67">
        <f>IF(D12=0,VLOOKUP(C12,'KI Local Authority Dropdown'!$H$21:$I$31,2,0),(VLOOKUP(A12,input!$A:$B,COLUMN(input!B$2),0)))</f>
        <v>0.4</v>
      </c>
      <c r="G12" s="49">
        <f t="shared" si="3"/>
        <v>3.0640164820489244</v>
      </c>
      <c r="H12" s="49">
        <f>VLOOKUP($A12,input!$A:$BH,COLUMN(input!E$2),0)</f>
        <v>0</v>
      </c>
      <c r="I12" s="49">
        <f>VLOOKUP($A12,input!$A:$BH,COLUMN(input!I$2),0)</f>
        <v>3.0640164820489244</v>
      </c>
      <c r="J12" s="49">
        <f>VLOOKUP($A12,input!$A:$BH,COLUMN(input!M$2),0)</f>
        <v>-15.208529426258735</v>
      </c>
      <c r="K12" s="49">
        <f t="shared" si="4"/>
        <v>0.21017298366544068</v>
      </c>
      <c r="L12" s="49">
        <f>VLOOKUP($A12,input!$A:$BH,COLUMN(input!N$2),0)</f>
        <v>-14.998356442593295</v>
      </c>
      <c r="M12" s="49">
        <f>IF(D12=0,'KI Local Authority Dropdown'!$I$6,'KI Local Authority Dropdown'!$I$7)*'KI 2018-19'!I12</f>
        <v>2.9720959875874566</v>
      </c>
      <c r="N12" s="31">
        <f>IF(LEFT(D12,1)="P",0,VLOOKUP($A12,input!$A:$BH,COLUMN(input!Q$2),0))</f>
        <v>0</v>
      </c>
      <c r="O12" s="53">
        <f>VLOOKUP($A12,input!$A:$BH,COLUMN(input!V$2),0)</f>
        <v>0</v>
      </c>
      <c r="P12" s="49">
        <f>VLOOKUP($A12,input!$A:$BH,COLUMN(input!Z$2),0)</f>
        <v>0</v>
      </c>
      <c r="Q12" s="53">
        <f>VLOOKUP($A12,input!$A:$BH,COLUMN(input!AD$2),0)</f>
        <v>0</v>
      </c>
      <c r="R12" s="53">
        <f>VLOOKUP($A12,input!$A:$BH,COLUMN(input!AH$2),0)</f>
        <v>0</v>
      </c>
      <c r="S12" s="62">
        <f>VLOOKUP($A12,input!$A:$BH,COLUMN(input!AL$2),0)</f>
        <v>0</v>
      </c>
      <c r="T12" s="53">
        <f>VLOOKUP($A12,input!$A:$BH,COLUMN(input!AP$2),0)</f>
        <v>0</v>
      </c>
      <c r="U12" s="49">
        <f>VLOOKUP($A12,input!$A:$BH,COLUMN(input!AT$2),0)</f>
        <v>3.0640161643935846</v>
      </c>
      <c r="V12" s="53">
        <f>VLOOKUP($A12,input!$A:$BH,COLUMN(input!AX$2),0)</f>
        <v>0</v>
      </c>
      <c r="W12" s="53">
        <f>VLOOKUP($A12,input!$A:$BH,COLUMN(input!BB$2),0)</f>
        <v>0</v>
      </c>
      <c r="X12" s="62">
        <f>VLOOKUP($A12,input!$A:$BH,COLUMN(input!BF$2),0)</f>
        <v>0</v>
      </c>
      <c r="Y12" s="53">
        <f t="shared" si="5"/>
        <v>0</v>
      </c>
      <c r="Z12" s="49">
        <f t="shared" si="6"/>
        <v>3.0640161643935846</v>
      </c>
      <c r="AA12" s="53">
        <f t="shared" si="7"/>
        <v>0</v>
      </c>
      <c r="AB12" s="53">
        <f t="shared" si="8"/>
        <v>0</v>
      </c>
      <c r="AC12" s="62">
        <f t="shared" si="9"/>
        <v>0</v>
      </c>
    </row>
    <row r="13" spans="1:29" x14ac:dyDescent="0.3">
      <c r="A13" s="27" t="s">
        <v>23</v>
      </c>
      <c r="B13" s="27" t="s">
        <v>812</v>
      </c>
      <c r="C13" s="27" t="s">
        <v>1248</v>
      </c>
      <c r="D13" s="27">
        <v>0</v>
      </c>
      <c r="E13" s="30" t="s">
        <v>814</v>
      </c>
      <c r="F13" s="67">
        <f>IF(D13=0,VLOOKUP(C13,'KI Local Authority Dropdown'!$H$21:$I$31,2,0),(VLOOKUP(A13,input!$A:$B,COLUMN(input!B$2),0)))</f>
        <v>0.01</v>
      </c>
      <c r="G13" s="49">
        <f t="shared" si="3"/>
        <v>16.162299494568288</v>
      </c>
      <c r="H13" s="49">
        <f>VLOOKUP($A13,input!$A:$BH,COLUMN(input!E$2),0)</f>
        <v>5.6702635142815341</v>
      </c>
      <c r="I13" s="49">
        <f>VLOOKUP($A13,input!$A:$BH,COLUMN(input!I$2),0)</f>
        <v>10.492035980286753</v>
      </c>
      <c r="J13" s="49">
        <f>VLOOKUP($A13,input!$A:$BH,COLUMN(input!M$2),0)</f>
        <v>5.9024360861998826</v>
      </c>
      <c r="K13" s="49">
        <f t="shared" si="4"/>
        <v>-1.7732005212975466E-2</v>
      </c>
      <c r="L13" s="49">
        <f>VLOOKUP($A13,input!$A:$BH,COLUMN(input!N$2),0)</f>
        <v>5.8847040809869071</v>
      </c>
      <c r="M13" s="49">
        <f>IF(D13=0,'KI Local Authority Dropdown'!$I$6,'KI Local Authority Dropdown'!$I$7)*'KI 2018-19'!I13</f>
        <v>9.7051332817652458</v>
      </c>
      <c r="N13" s="31">
        <f>IF(LEFT(D13,1)="P",0,VLOOKUP($A13,input!$A:$BH,COLUMN(input!Q$2),0))</f>
        <v>0</v>
      </c>
      <c r="O13" s="53">
        <f>VLOOKUP($A13,input!$A:$BH,COLUMN(input!V$2),0)</f>
        <v>0</v>
      </c>
      <c r="P13" s="49">
        <f>VLOOKUP($A13,input!$A:$BH,COLUMN(input!Z$2),0)</f>
        <v>0</v>
      </c>
      <c r="Q13" s="53">
        <f>VLOOKUP($A13,input!$A:$BH,COLUMN(input!AD$2),0)</f>
        <v>5.6702635142815341</v>
      </c>
      <c r="R13" s="53">
        <f>VLOOKUP($A13,input!$A:$BH,COLUMN(input!AH$2),0)</f>
        <v>0</v>
      </c>
      <c r="S13" s="62">
        <f>VLOOKUP($A13,input!$A:$BH,COLUMN(input!AL$2),0)</f>
        <v>0</v>
      </c>
      <c r="T13" s="53">
        <f>VLOOKUP($A13,input!$A:$BH,COLUMN(input!AP$2),0)</f>
        <v>0</v>
      </c>
      <c r="U13" s="49">
        <f>VLOOKUP($A13,input!$A:$BH,COLUMN(input!AT$2),0)</f>
        <v>0</v>
      </c>
      <c r="V13" s="53">
        <f>VLOOKUP($A13,input!$A:$BH,COLUMN(input!AX$2),0)</f>
        <v>10.492035980286753</v>
      </c>
      <c r="W13" s="53">
        <f>VLOOKUP($A13,input!$A:$BH,COLUMN(input!BB$2),0)</f>
        <v>0</v>
      </c>
      <c r="X13" s="62">
        <f>VLOOKUP($A13,input!$A:$BH,COLUMN(input!BF$2),0)</f>
        <v>0</v>
      </c>
      <c r="Y13" s="53">
        <f t="shared" si="5"/>
        <v>0</v>
      </c>
      <c r="Z13" s="49">
        <f t="shared" si="6"/>
        <v>0</v>
      </c>
      <c r="AA13" s="53">
        <f t="shared" si="7"/>
        <v>16.162299494568288</v>
      </c>
      <c r="AB13" s="53">
        <f t="shared" si="8"/>
        <v>0</v>
      </c>
      <c r="AC13" s="62">
        <f t="shared" si="9"/>
        <v>0</v>
      </c>
    </row>
    <row r="14" spans="1:29" x14ac:dyDescent="0.3">
      <c r="A14" s="27" t="s">
        <v>26</v>
      </c>
      <c r="B14" s="27" t="s">
        <v>815</v>
      </c>
      <c r="C14" s="27" t="s">
        <v>806</v>
      </c>
      <c r="D14" s="27">
        <v>0</v>
      </c>
      <c r="E14" s="30" t="s">
        <v>25</v>
      </c>
      <c r="F14" s="67">
        <f>IF(D14=0,VLOOKUP(C14,'KI Local Authority Dropdown'!$H$21:$I$31,2,0),(VLOOKUP(A14,input!$A:$B,COLUMN(input!B$2),0)))</f>
        <v>0.4</v>
      </c>
      <c r="G14" s="49">
        <f t="shared" si="3"/>
        <v>3.8313110779415447</v>
      </c>
      <c r="H14" s="49">
        <f>VLOOKUP($A14,input!$A:$BH,COLUMN(input!E$2),0)</f>
        <v>0</v>
      </c>
      <c r="I14" s="49">
        <f>VLOOKUP($A14,input!$A:$BH,COLUMN(input!I$2),0)</f>
        <v>3.8313110779415447</v>
      </c>
      <c r="J14" s="49">
        <f>VLOOKUP($A14,input!$A:$BH,COLUMN(input!M$2),0)</f>
        <v>-15.967250646067448</v>
      </c>
      <c r="K14" s="49">
        <f t="shared" si="4"/>
        <v>-1.3215690569744254E-2</v>
      </c>
      <c r="L14" s="49">
        <f>VLOOKUP($A14,input!$A:$BH,COLUMN(input!N$2),0)</f>
        <v>-15.980466336637193</v>
      </c>
      <c r="M14" s="49">
        <f>IF(D14=0,'KI Local Authority Dropdown'!$I$6,'KI Local Authority Dropdown'!$I$7)*'KI 2018-19'!I14</f>
        <v>3.5439627470959292</v>
      </c>
      <c r="N14" s="31">
        <f>IF(LEFT(D14,1)="P",0,VLOOKUP($A14,input!$A:$BH,COLUMN(input!Q$2),0))</f>
        <v>0.5</v>
      </c>
      <c r="O14" s="53">
        <f>VLOOKUP($A14,input!$A:$BH,COLUMN(input!V$2),0)</f>
        <v>0</v>
      </c>
      <c r="P14" s="49">
        <f>VLOOKUP($A14,input!$A:$BH,COLUMN(input!Z$2),0)</f>
        <v>0</v>
      </c>
      <c r="Q14" s="53">
        <f>VLOOKUP($A14,input!$A:$BH,COLUMN(input!AD$2),0)</f>
        <v>0</v>
      </c>
      <c r="R14" s="53">
        <f>VLOOKUP($A14,input!$A:$BH,COLUMN(input!AH$2),0)</f>
        <v>0</v>
      </c>
      <c r="S14" s="62">
        <f>VLOOKUP($A14,input!$A:$BH,COLUMN(input!AL$2),0)</f>
        <v>0</v>
      </c>
      <c r="T14" s="53">
        <f>VLOOKUP($A14,input!$A:$BH,COLUMN(input!AP$2),0)</f>
        <v>0</v>
      </c>
      <c r="U14" s="49">
        <f>VLOOKUP($A14,input!$A:$BH,COLUMN(input!AT$2),0)</f>
        <v>3.8313110779415447</v>
      </c>
      <c r="V14" s="53">
        <f>VLOOKUP($A14,input!$A:$BH,COLUMN(input!AX$2),0)</f>
        <v>0</v>
      </c>
      <c r="W14" s="53">
        <f>VLOOKUP($A14,input!$A:$BH,COLUMN(input!BB$2),0)</f>
        <v>0</v>
      </c>
      <c r="X14" s="62">
        <f>VLOOKUP($A14,input!$A:$BH,COLUMN(input!BF$2),0)</f>
        <v>0</v>
      </c>
      <c r="Y14" s="53">
        <f t="shared" si="5"/>
        <v>0</v>
      </c>
      <c r="Z14" s="49">
        <f t="shared" si="6"/>
        <v>3.8313110779415447</v>
      </c>
      <c r="AA14" s="53">
        <f t="shared" si="7"/>
        <v>0</v>
      </c>
      <c r="AB14" s="53">
        <f t="shared" si="8"/>
        <v>0</v>
      </c>
      <c r="AC14" s="62">
        <f t="shared" si="9"/>
        <v>0</v>
      </c>
    </row>
    <row r="15" spans="1:29" x14ac:dyDescent="0.3">
      <c r="A15" s="27" t="s">
        <v>29</v>
      </c>
      <c r="B15" s="27" t="s">
        <v>816</v>
      </c>
      <c r="C15" s="27" t="s">
        <v>806</v>
      </c>
      <c r="D15" s="27" t="s">
        <v>1230</v>
      </c>
      <c r="E15" s="30" t="s">
        <v>28</v>
      </c>
      <c r="F15" s="67">
        <f>IF(D15=0,VLOOKUP(C15,'KI Local Authority Dropdown'!$H$21:$I$31,2,0),(VLOOKUP(A15,input!$A:$B,COLUMN(input!B$2),0)))</f>
        <v>0.8</v>
      </c>
      <c r="G15" s="49">
        <f t="shared" si="3"/>
        <v>2.4881265574732181</v>
      </c>
      <c r="H15" s="49">
        <f>VLOOKUP($A15,input!$A:$BH,COLUMN(input!E$2),0)</f>
        <v>0</v>
      </c>
      <c r="I15" s="49">
        <f>VLOOKUP($A15,input!$A:$BH,COLUMN(input!I$2),0)</f>
        <v>2.4881265574732181</v>
      </c>
      <c r="J15" s="49">
        <f>VLOOKUP($A15,input!$A:$BH,COLUMN(input!M$2),0)</f>
        <v>-15.468854107114197</v>
      </c>
      <c r="K15" s="49">
        <f t="shared" si="4"/>
        <v>-3.6501419324643791E-3</v>
      </c>
      <c r="L15" s="49">
        <f>VLOOKUP($A15,input!$A:$BH,COLUMN(input!N$2),0)</f>
        <v>-15.472504249046661</v>
      </c>
      <c r="M15" s="49">
        <f>IF(D15=0,'KI Local Authority Dropdown'!$I$6,'KI Local Authority Dropdown'!$I$7)*'KI 2018-19'!I15</f>
        <v>2.4134827607490217</v>
      </c>
      <c r="N15" s="31">
        <f>IF(LEFT(D15,1)="P",0,VLOOKUP($A15,input!$A:$BH,COLUMN(input!Q$2),0))</f>
        <v>0</v>
      </c>
      <c r="O15" s="53">
        <f>VLOOKUP($A15,input!$A:$BH,COLUMN(input!V$2),0)</f>
        <v>0</v>
      </c>
      <c r="P15" s="49">
        <f>VLOOKUP($A15,input!$A:$BH,COLUMN(input!Z$2),0)</f>
        <v>0</v>
      </c>
      <c r="Q15" s="53">
        <f>VLOOKUP($A15,input!$A:$BH,COLUMN(input!AD$2),0)</f>
        <v>0</v>
      </c>
      <c r="R15" s="53">
        <f>VLOOKUP($A15,input!$A:$BH,COLUMN(input!AH$2),0)</f>
        <v>0</v>
      </c>
      <c r="S15" s="62">
        <f>VLOOKUP($A15,input!$A:$BH,COLUMN(input!AL$2),0)</f>
        <v>0</v>
      </c>
      <c r="T15" s="53">
        <f>VLOOKUP($A15,input!$A:$BH,COLUMN(input!AP$2),0)</f>
        <v>0</v>
      </c>
      <c r="U15" s="49">
        <f>VLOOKUP($A15,input!$A:$BH,COLUMN(input!AT$2),0)</f>
        <v>2.4881265884601094</v>
      </c>
      <c r="V15" s="53">
        <f>VLOOKUP($A15,input!$A:$BH,COLUMN(input!AX$2),0)</f>
        <v>0</v>
      </c>
      <c r="W15" s="53">
        <f>VLOOKUP($A15,input!$A:$BH,COLUMN(input!BB$2),0)</f>
        <v>0</v>
      </c>
      <c r="X15" s="62">
        <f>VLOOKUP($A15,input!$A:$BH,COLUMN(input!BF$2),0)</f>
        <v>0</v>
      </c>
      <c r="Y15" s="53">
        <f t="shared" si="5"/>
        <v>0</v>
      </c>
      <c r="Z15" s="49">
        <f t="shared" si="6"/>
        <v>2.4881265884601094</v>
      </c>
      <c r="AA15" s="53">
        <f t="shared" si="7"/>
        <v>0</v>
      </c>
      <c r="AB15" s="53">
        <f t="shared" si="8"/>
        <v>0</v>
      </c>
      <c r="AC15" s="62">
        <f t="shared" si="9"/>
        <v>0</v>
      </c>
    </row>
    <row r="16" spans="1:29" x14ac:dyDescent="0.3">
      <c r="A16" s="27" t="s">
        <v>31</v>
      </c>
      <c r="B16" s="27" t="s">
        <v>817</v>
      </c>
      <c r="C16" s="27" t="s">
        <v>1249</v>
      </c>
      <c r="D16" s="27" t="s">
        <v>1231</v>
      </c>
      <c r="E16" s="30" t="s">
        <v>30</v>
      </c>
      <c r="F16" s="67">
        <f>IF(D16=0,VLOOKUP(C16,'KI Local Authority Dropdown'!$H$21:$I$31,2,0),(VLOOKUP(A16,input!$A:$B,COLUMN(input!B$2),0)))</f>
        <v>0.64</v>
      </c>
      <c r="G16" s="49">
        <f t="shared" si="3"/>
        <v>78.793496220425126</v>
      </c>
      <c r="H16" s="49">
        <f>VLOOKUP($A16,input!$A:$BH,COLUMN(input!E$2),0)</f>
        <v>0</v>
      </c>
      <c r="I16" s="49">
        <f>VLOOKUP($A16,input!$A:$BH,COLUMN(input!I$2),0)</f>
        <v>78.793496220425126</v>
      </c>
      <c r="J16" s="49">
        <f>VLOOKUP($A16,input!$A:$BH,COLUMN(input!M$2),0)</f>
        <v>40.088044343923485</v>
      </c>
      <c r="K16" s="49">
        <f t="shared" si="4"/>
        <v>-0.1647800280218874</v>
      </c>
      <c r="L16" s="49">
        <f>VLOOKUP($A16,input!$A:$BH,COLUMN(input!N$2),0)</f>
        <v>39.923264315901598</v>
      </c>
      <c r="M16" s="49">
        <f>IF(D16=0,'KI Local Authority Dropdown'!$I$6,'KI Local Authority Dropdown'!$I$7)*'KI 2018-19'!I16</f>
        <v>76.429691333812372</v>
      </c>
      <c r="N16" s="31">
        <f>IF(LEFT(D16,1)="P",0,VLOOKUP($A16,input!$A:$BH,COLUMN(input!Q$2),0))</f>
        <v>0</v>
      </c>
      <c r="O16" s="53">
        <f>VLOOKUP($A16,input!$A:$BH,COLUMN(input!V$2),0)</f>
        <v>0</v>
      </c>
      <c r="P16" s="49">
        <f>VLOOKUP($A16,input!$A:$BH,COLUMN(input!Z$2),0)</f>
        <v>0</v>
      </c>
      <c r="Q16" s="53">
        <f>VLOOKUP($A16,input!$A:$BH,COLUMN(input!AD$2),0)</f>
        <v>0</v>
      </c>
      <c r="R16" s="53">
        <f>VLOOKUP($A16,input!$A:$BH,COLUMN(input!AH$2),0)</f>
        <v>0</v>
      </c>
      <c r="S16" s="62">
        <f>VLOOKUP($A16,input!$A:$BH,COLUMN(input!AL$2),0)</f>
        <v>0</v>
      </c>
      <c r="T16" s="53">
        <f>VLOOKUP($A16,input!$A:$BH,COLUMN(input!AP$2),0)</f>
        <v>66.959536751842748</v>
      </c>
      <c r="U16" s="49">
        <f>VLOOKUP($A16,input!$A:$BH,COLUMN(input!AT$2),0)</f>
        <v>11.833959000599279</v>
      </c>
      <c r="V16" s="53">
        <f>VLOOKUP($A16,input!$A:$BH,COLUMN(input!AX$2),0)</f>
        <v>0</v>
      </c>
      <c r="W16" s="53">
        <f>VLOOKUP($A16,input!$A:$BH,COLUMN(input!BB$2),0)</f>
        <v>0</v>
      </c>
      <c r="X16" s="62">
        <f>VLOOKUP($A16,input!$A:$BH,COLUMN(input!BF$2),0)</f>
        <v>0</v>
      </c>
      <c r="Y16" s="53">
        <f t="shared" si="5"/>
        <v>66.959536751842748</v>
      </c>
      <c r="Z16" s="49">
        <f t="shared" si="6"/>
        <v>11.833959000599279</v>
      </c>
      <c r="AA16" s="53">
        <f t="shared" si="7"/>
        <v>0</v>
      </c>
      <c r="AB16" s="53">
        <f t="shared" si="8"/>
        <v>0</v>
      </c>
      <c r="AC16" s="62">
        <f t="shared" si="9"/>
        <v>0</v>
      </c>
    </row>
    <row r="17" spans="1:29" x14ac:dyDescent="0.3">
      <c r="A17" s="27" t="s">
        <v>33</v>
      </c>
      <c r="B17" s="27" t="s">
        <v>818</v>
      </c>
      <c r="C17" s="27" t="s">
        <v>1249</v>
      </c>
      <c r="D17" s="27" t="s">
        <v>1231</v>
      </c>
      <c r="E17" s="30" t="s">
        <v>32</v>
      </c>
      <c r="F17" s="67">
        <f>IF(D17=0,VLOOKUP(C17,'KI Local Authority Dropdown'!$H$21:$I$31,2,0),(VLOOKUP(A17,input!$A:$B,COLUMN(input!B$2),0)))</f>
        <v>0.64</v>
      </c>
      <c r="G17" s="49">
        <f t="shared" si="3"/>
        <v>71.35938969463632</v>
      </c>
      <c r="H17" s="49">
        <f>VLOOKUP($A17,input!$A:$BH,COLUMN(input!E$2),0)</f>
        <v>0</v>
      </c>
      <c r="I17" s="49">
        <f>VLOOKUP($A17,input!$A:$BH,COLUMN(input!I$2),0)</f>
        <v>71.35938969463632</v>
      </c>
      <c r="J17" s="49">
        <f>VLOOKUP($A17,input!$A:$BH,COLUMN(input!M$2),0)</f>
        <v>-8.6719443972217594</v>
      </c>
      <c r="K17" s="49">
        <f t="shared" si="4"/>
        <v>6.3980150726248297E-2</v>
      </c>
      <c r="L17" s="49">
        <f>VLOOKUP($A17,input!$A:$BH,COLUMN(input!N$2),0)</f>
        <v>-8.6079642464955111</v>
      </c>
      <c r="M17" s="49">
        <f>IF(D17=0,'KI Local Authority Dropdown'!$I$6,'KI Local Authority Dropdown'!$I$7)*'KI 2018-19'!I17</f>
        <v>69.218608003797229</v>
      </c>
      <c r="N17" s="31">
        <f>IF(LEFT(D17,1)="P",0,VLOOKUP($A17,input!$A:$BH,COLUMN(input!Q$2),0))</f>
        <v>0</v>
      </c>
      <c r="O17" s="53">
        <f>VLOOKUP($A17,input!$A:$BH,COLUMN(input!V$2),0)</f>
        <v>0</v>
      </c>
      <c r="P17" s="49">
        <f>VLOOKUP($A17,input!$A:$BH,COLUMN(input!Z$2),0)</f>
        <v>0</v>
      </c>
      <c r="Q17" s="53">
        <f>VLOOKUP($A17,input!$A:$BH,COLUMN(input!AD$2),0)</f>
        <v>0</v>
      </c>
      <c r="R17" s="53">
        <f>VLOOKUP($A17,input!$A:$BH,COLUMN(input!AH$2),0)</f>
        <v>0</v>
      </c>
      <c r="S17" s="62">
        <f>VLOOKUP($A17,input!$A:$BH,COLUMN(input!AL$2),0)</f>
        <v>0</v>
      </c>
      <c r="T17" s="53">
        <f>VLOOKUP($A17,input!$A:$BH,COLUMN(input!AP$2),0)</f>
        <v>57.973089714485688</v>
      </c>
      <c r="U17" s="49">
        <f>VLOOKUP($A17,input!$A:$BH,COLUMN(input!AT$2),0)</f>
        <v>13.386299726332513</v>
      </c>
      <c r="V17" s="53">
        <f>VLOOKUP($A17,input!$A:$BH,COLUMN(input!AX$2),0)</f>
        <v>0</v>
      </c>
      <c r="W17" s="53">
        <f>VLOOKUP($A17,input!$A:$BH,COLUMN(input!BB$2),0)</f>
        <v>0</v>
      </c>
      <c r="X17" s="62">
        <f>VLOOKUP($A17,input!$A:$BH,COLUMN(input!BF$2),0)</f>
        <v>0</v>
      </c>
      <c r="Y17" s="53">
        <f t="shared" si="5"/>
        <v>57.973089714485688</v>
      </c>
      <c r="Z17" s="49">
        <f t="shared" si="6"/>
        <v>13.386299726332513</v>
      </c>
      <c r="AA17" s="53">
        <f t="shared" si="7"/>
        <v>0</v>
      </c>
      <c r="AB17" s="53">
        <f t="shared" si="8"/>
        <v>0</v>
      </c>
      <c r="AC17" s="62">
        <f t="shared" si="9"/>
        <v>0</v>
      </c>
    </row>
    <row r="18" spans="1:29" x14ac:dyDescent="0.3">
      <c r="A18" s="27" t="s">
        <v>35</v>
      </c>
      <c r="B18" s="27" t="s">
        <v>819</v>
      </c>
      <c r="C18" s="27" t="s">
        <v>820</v>
      </c>
      <c r="D18" s="27">
        <v>0</v>
      </c>
      <c r="E18" s="30" t="s">
        <v>34</v>
      </c>
      <c r="F18" s="67">
        <f>IF(D18=0,VLOOKUP(C18,'KI Local Authority Dropdown'!$H$21:$I$31,2,0),(VLOOKUP(A18,input!$A:$B,COLUMN(input!B$2),0)))</f>
        <v>0.49</v>
      </c>
      <c r="G18" s="49">
        <f t="shared" si="3"/>
        <v>73.788635666178848</v>
      </c>
      <c r="H18" s="49">
        <f>VLOOKUP($A18,input!$A:$BH,COLUMN(input!E$2),0)</f>
        <v>19.021847368095944</v>
      </c>
      <c r="I18" s="49">
        <f>VLOOKUP($A18,input!$A:$BH,COLUMN(input!I$2),0)</f>
        <v>54.766788298082901</v>
      </c>
      <c r="J18" s="49">
        <f>VLOOKUP($A18,input!$A:$BH,COLUMN(input!M$2),0)</f>
        <v>31.4886174154706</v>
      </c>
      <c r="K18" s="49">
        <f t="shared" si="4"/>
        <v>0.22835690388049201</v>
      </c>
      <c r="L18" s="49">
        <f>VLOOKUP($A18,input!$A:$BH,COLUMN(input!N$2),0)</f>
        <v>31.716974319351092</v>
      </c>
      <c r="M18" s="49">
        <f>IF(D18=0,'KI Local Authority Dropdown'!$I$6,'KI Local Authority Dropdown'!$I$7)*'KI 2018-19'!I18</f>
        <v>50.659279175726688</v>
      </c>
      <c r="N18" s="31">
        <f>IF(LEFT(D18,1)="P",0,VLOOKUP($A18,input!$A:$BH,COLUMN(input!Q$2),0))</f>
        <v>0</v>
      </c>
      <c r="O18" s="53">
        <f>VLOOKUP($A18,input!$A:$BH,COLUMN(input!V$2),0)</f>
        <v>17.844847479426132</v>
      </c>
      <c r="P18" s="49">
        <f>VLOOKUP($A18,input!$A:$BH,COLUMN(input!Z$2),0)</f>
        <v>1.176999888669815</v>
      </c>
      <c r="Q18" s="53">
        <f>VLOOKUP($A18,input!$A:$BH,COLUMN(input!AD$2),0)</f>
        <v>0</v>
      </c>
      <c r="R18" s="53">
        <f>VLOOKUP($A18,input!$A:$BH,COLUMN(input!AH$2),0)</f>
        <v>0</v>
      </c>
      <c r="S18" s="62">
        <f>VLOOKUP($A18,input!$A:$BH,COLUMN(input!AL$2),0)</f>
        <v>0</v>
      </c>
      <c r="T18" s="53">
        <f>VLOOKUP($A18,input!$A:$BH,COLUMN(input!AP$2),0)</f>
        <v>47.882900713942426</v>
      </c>
      <c r="U18" s="49">
        <f>VLOOKUP($A18,input!$A:$BH,COLUMN(input!AT$2),0)</f>
        <v>6.8838875841404832</v>
      </c>
      <c r="V18" s="53">
        <f>VLOOKUP($A18,input!$A:$BH,COLUMN(input!AX$2),0)</f>
        <v>0</v>
      </c>
      <c r="W18" s="53">
        <f>VLOOKUP($A18,input!$A:$BH,COLUMN(input!BB$2),0)</f>
        <v>0</v>
      </c>
      <c r="X18" s="62">
        <f>VLOOKUP($A18,input!$A:$BH,COLUMN(input!BF$2),0)</f>
        <v>0</v>
      </c>
      <c r="Y18" s="53">
        <f t="shared" si="5"/>
        <v>65.727748193368555</v>
      </c>
      <c r="Z18" s="49">
        <f t="shared" si="6"/>
        <v>8.0608874728102986</v>
      </c>
      <c r="AA18" s="53">
        <f t="shared" si="7"/>
        <v>0</v>
      </c>
      <c r="AB18" s="53">
        <f t="shared" si="8"/>
        <v>0</v>
      </c>
      <c r="AC18" s="62">
        <f t="shared" si="9"/>
        <v>0</v>
      </c>
    </row>
    <row r="19" spans="1:29" x14ac:dyDescent="0.3">
      <c r="A19" s="27" t="s">
        <v>37</v>
      </c>
      <c r="B19" s="27" t="s">
        <v>821</v>
      </c>
      <c r="C19" s="27" t="s">
        <v>806</v>
      </c>
      <c r="D19" s="27">
        <v>0</v>
      </c>
      <c r="E19" s="30" t="s">
        <v>36</v>
      </c>
      <c r="F19" s="67">
        <f>IF(D19=0,VLOOKUP(C19,'KI Local Authority Dropdown'!$H$21:$I$31,2,0),(VLOOKUP(A19,input!$A:$B,COLUMN(input!B$2),0)))</f>
        <v>0.4</v>
      </c>
      <c r="G19" s="49">
        <f t="shared" si="3"/>
        <v>4.698712481442648</v>
      </c>
      <c r="H19" s="49">
        <f>VLOOKUP($A19,input!$A:$BH,COLUMN(input!E$2),0)</f>
        <v>1.6883961691344249</v>
      </c>
      <c r="I19" s="49">
        <f>VLOOKUP($A19,input!$A:$BH,COLUMN(input!I$2),0)</f>
        <v>3.0103163123082233</v>
      </c>
      <c r="J19" s="49">
        <f>VLOOKUP($A19,input!$A:$BH,COLUMN(input!M$2),0)</f>
        <v>-4.9740394173311158</v>
      </c>
      <c r="K19" s="49">
        <f t="shared" si="4"/>
        <v>5.3931736080212289E-2</v>
      </c>
      <c r="L19" s="49">
        <f>VLOOKUP($A19,input!$A:$BH,COLUMN(input!N$2),0)</f>
        <v>-4.9201076812509035</v>
      </c>
      <c r="M19" s="49">
        <f>IF(D19=0,'KI Local Authority Dropdown'!$I$6,'KI Local Authority Dropdown'!$I$7)*'KI 2018-19'!I19</f>
        <v>2.7845425888851065</v>
      </c>
      <c r="N19" s="31">
        <f>IF(LEFT(D19,1)="P",0,VLOOKUP($A19,input!$A:$BH,COLUMN(input!Q$2),0))</f>
        <v>0.5</v>
      </c>
      <c r="O19" s="53">
        <f>VLOOKUP($A19,input!$A:$BH,COLUMN(input!V$2),0)</f>
        <v>0</v>
      </c>
      <c r="P19" s="49">
        <f>VLOOKUP($A19,input!$A:$BH,COLUMN(input!Z$2),0)</f>
        <v>1.6883961691344249</v>
      </c>
      <c r="Q19" s="53">
        <f>VLOOKUP($A19,input!$A:$BH,COLUMN(input!AD$2),0)</f>
        <v>0</v>
      </c>
      <c r="R19" s="53">
        <f>VLOOKUP($A19,input!$A:$BH,COLUMN(input!AH$2),0)</f>
        <v>0</v>
      </c>
      <c r="S19" s="62">
        <f>VLOOKUP($A19,input!$A:$BH,COLUMN(input!AL$2),0)</f>
        <v>0</v>
      </c>
      <c r="T19" s="53">
        <f>VLOOKUP($A19,input!$A:$BH,COLUMN(input!AP$2),0)</f>
        <v>0</v>
      </c>
      <c r="U19" s="49">
        <f>VLOOKUP($A19,input!$A:$BH,COLUMN(input!AT$2),0)</f>
        <v>3.0103163123082233</v>
      </c>
      <c r="V19" s="53">
        <f>VLOOKUP($A19,input!$A:$BH,COLUMN(input!AX$2),0)</f>
        <v>0</v>
      </c>
      <c r="W19" s="53">
        <f>VLOOKUP($A19,input!$A:$BH,COLUMN(input!BB$2),0)</f>
        <v>0</v>
      </c>
      <c r="X19" s="62">
        <f>VLOOKUP($A19,input!$A:$BH,COLUMN(input!BF$2),0)</f>
        <v>0</v>
      </c>
      <c r="Y19" s="53">
        <f t="shared" si="5"/>
        <v>0</v>
      </c>
      <c r="Z19" s="49">
        <f t="shared" si="6"/>
        <v>4.698712481442648</v>
      </c>
      <c r="AA19" s="53">
        <f t="shared" si="7"/>
        <v>0</v>
      </c>
      <c r="AB19" s="53">
        <f t="shared" si="8"/>
        <v>0</v>
      </c>
      <c r="AC19" s="62">
        <f t="shared" si="9"/>
        <v>0</v>
      </c>
    </row>
    <row r="20" spans="1:29" x14ac:dyDescent="0.3">
      <c r="A20" s="27" t="s">
        <v>39</v>
      </c>
      <c r="B20" s="27" t="s">
        <v>822</v>
      </c>
      <c r="C20" s="27" t="s">
        <v>806</v>
      </c>
      <c r="D20" s="27">
        <v>0</v>
      </c>
      <c r="E20" s="30" t="s">
        <v>38</v>
      </c>
      <c r="F20" s="67">
        <f>IF(D20=0,VLOOKUP(C20,'KI Local Authority Dropdown'!$H$21:$I$31,2,0),(VLOOKUP(A20,input!$A:$B,COLUMN(input!B$2),0)))</f>
        <v>0.4</v>
      </c>
      <c r="G20" s="49">
        <f t="shared" si="3"/>
        <v>5.7663962648376028</v>
      </c>
      <c r="H20" s="49">
        <f>VLOOKUP($A20,input!$A:$BH,COLUMN(input!E$2),0)</f>
        <v>0.28201560636289419</v>
      </c>
      <c r="I20" s="49">
        <f>VLOOKUP($A20,input!$A:$BH,COLUMN(input!I$2),0)</f>
        <v>5.4843806584747083</v>
      </c>
      <c r="J20" s="49">
        <f>VLOOKUP($A20,input!$A:$BH,COLUMN(input!M$2),0)</f>
        <v>-24.692454468958495</v>
      </c>
      <c r="K20" s="49">
        <f t="shared" si="4"/>
        <v>0.67669588280468318</v>
      </c>
      <c r="L20" s="49">
        <f>VLOOKUP($A20,input!$A:$BH,COLUMN(input!N$2),0)</f>
        <v>-24.015758586153812</v>
      </c>
      <c r="M20" s="49">
        <f>IF(D20=0,'KI Local Authority Dropdown'!$I$6,'KI Local Authority Dropdown'!$I$7)*'KI 2018-19'!I20</f>
        <v>5.0730521090891054</v>
      </c>
      <c r="N20" s="31">
        <f>IF(LEFT(D20,1)="P",0,VLOOKUP($A20,input!$A:$BH,COLUMN(input!Q$2),0))</f>
        <v>0.5</v>
      </c>
      <c r="O20" s="53">
        <f>VLOOKUP($A20,input!$A:$BH,COLUMN(input!V$2),0)</f>
        <v>0</v>
      </c>
      <c r="P20" s="49">
        <f>VLOOKUP($A20,input!$A:$BH,COLUMN(input!Z$2),0)</f>
        <v>0.28201560636289419</v>
      </c>
      <c r="Q20" s="53">
        <f>VLOOKUP($A20,input!$A:$BH,COLUMN(input!AD$2),0)</f>
        <v>0</v>
      </c>
      <c r="R20" s="53">
        <f>VLOOKUP($A20,input!$A:$BH,COLUMN(input!AH$2),0)</f>
        <v>0</v>
      </c>
      <c r="S20" s="62">
        <f>VLOOKUP($A20,input!$A:$BH,COLUMN(input!AL$2),0)</f>
        <v>0</v>
      </c>
      <c r="T20" s="53">
        <f>VLOOKUP($A20,input!$A:$BH,COLUMN(input!AP$2),0)</f>
        <v>0</v>
      </c>
      <c r="U20" s="49">
        <f>VLOOKUP($A20,input!$A:$BH,COLUMN(input!AT$2),0)</f>
        <v>5.4843806584747083</v>
      </c>
      <c r="V20" s="53">
        <f>VLOOKUP($A20,input!$A:$BH,COLUMN(input!AX$2),0)</f>
        <v>0</v>
      </c>
      <c r="W20" s="53">
        <f>VLOOKUP($A20,input!$A:$BH,COLUMN(input!BB$2),0)</f>
        <v>0</v>
      </c>
      <c r="X20" s="62">
        <f>VLOOKUP($A20,input!$A:$BH,COLUMN(input!BF$2),0)</f>
        <v>0</v>
      </c>
      <c r="Y20" s="53">
        <f t="shared" si="5"/>
        <v>0</v>
      </c>
      <c r="Z20" s="49">
        <f t="shared" si="6"/>
        <v>5.7663962648376028</v>
      </c>
      <c r="AA20" s="53">
        <f t="shared" si="7"/>
        <v>0</v>
      </c>
      <c r="AB20" s="53">
        <f t="shared" si="8"/>
        <v>0</v>
      </c>
      <c r="AC20" s="62">
        <f t="shared" si="9"/>
        <v>0</v>
      </c>
    </row>
    <row r="21" spans="1:29" x14ac:dyDescent="0.3">
      <c r="A21" s="27" t="s">
        <v>42</v>
      </c>
      <c r="B21" s="27" t="s">
        <v>823</v>
      </c>
      <c r="C21" s="27" t="s">
        <v>806</v>
      </c>
      <c r="D21" s="27">
        <v>0</v>
      </c>
      <c r="E21" s="30" t="s">
        <v>41</v>
      </c>
      <c r="F21" s="67">
        <f>IF(D21=0,VLOOKUP(C21,'KI Local Authority Dropdown'!$H$21:$I$31,2,0),(VLOOKUP(A21,input!$A:$B,COLUMN(input!B$2),0)))</f>
        <v>0.4</v>
      </c>
      <c r="G21" s="49">
        <f t="shared" si="3"/>
        <v>3.2406683292421508</v>
      </c>
      <c r="H21" s="49">
        <f>VLOOKUP($A21,input!$A:$BH,COLUMN(input!E$2),0)</f>
        <v>0.30470580502972006</v>
      </c>
      <c r="I21" s="49">
        <f>VLOOKUP($A21,input!$A:$BH,COLUMN(input!I$2),0)</f>
        <v>2.9359625242124308</v>
      </c>
      <c r="J21" s="49">
        <f>VLOOKUP($A21,input!$A:$BH,COLUMN(input!M$2),0)</f>
        <v>-26.364580945741888</v>
      </c>
      <c r="K21" s="49">
        <f t="shared" si="4"/>
        <v>-0.13050758323565859</v>
      </c>
      <c r="L21" s="49">
        <f>VLOOKUP($A21,input!$A:$BH,COLUMN(input!N$2),0)</f>
        <v>-26.495088528977547</v>
      </c>
      <c r="M21" s="49">
        <f>IF(D21=0,'KI Local Authority Dropdown'!$I$6,'KI Local Authority Dropdown'!$I$7)*'KI 2018-19'!I21</f>
        <v>2.7157653348964987</v>
      </c>
      <c r="N21" s="31">
        <f>IF(LEFT(D21,1)="P",0,VLOOKUP($A21,input!$A:$BH,COLUMN(input!Q$2),0))</f>
        <v>0.5</v>
      </c>
      <c r="O21" s="53">
        <f>VLOOKUP($A21,input!$A:$BH,COLUMN(input!V$2),0)</f>
        <v>0</v>
      </c>
      <c r="P21" s="49">
        <f>VLOOKUP($A21,input!$A:$BH,COLUMN(input!Z$2),0)</f>
        <v>0.30470580502972006</v>
      </c>
      <c r="Q21" s="53">
        <f>VLOOKUP($A21,input!$A:$BH,COLUMN(input!AD$2),0)</f>
        <v>0</v>
      </c>
      <c r="R21" s="53">
        <f>VLOOKUP($A21,input!$A:$BH,COLUMN(input!AH$2),0)</f>
        <v>0</v>
      </c>
      <c r="S21" s="62">
        <f>VLOOKUP($A21,input!$A:$BH,COLUMN(input!AL$2),0)</f>
        <v>0</v>
      </c>
      <c r="T21" s="53">
        <f>VLOOKUP($A21,input!$A:$BH,COLUMN(input!AP$2),0)</f>
        <v>0</v>
      </c>
      <c r="U21" s="49">
        <f>VLOOKUP($A21,input!$A:$BH,COLUMN(input!AT$2),0)</f>
        <v>2.9359625242124308</v>
      </c>
      <c r="V21" s="53">
        <f>VLOOKUP($A21,input!$A:$BH,COLUMN(input!AX$2),0)</f>
        <v>0</v>
      </c>
      <c r="W21" s="53">
        <f>VLOOKUP($A21,input!$A:$BH,COLUMN(input!BB$2),0)</f>
        <v>0</v>
      </c>
      <c r="X21" s="62">
        <f>VLOOKUP($A21,input!$A:$BH,COLUMN(input!BF$2),0)</f>
        <v>0</v>
      </c>
      <c r="Y21" s="53">
        <f t="shared" si="5"/>
        <v>0</v>
      </c>
      <c r="Z21" s="49">
        <f t="shared" si="6"/>
        <v>3.2406683292421508</v>
      </c>
      <c r="AA21" s="53">
        <f t="shared" si="7"/>
        <v>0</v>
      </c>
      <c r="AB21" s="53">
        <f t="shared" si="8"/>
        <v>0</v>
      </c>
      <c r="AC21" s="62">
        <f t="shared" si="9"/>
        <v>0</v>
      </c>
    </row>
    <row r="22" spans="1:29" x14ac:dyDescent="0.3">
      <c r="A22" s="27" t="s">
        <v>44</v>
      </c>
      <c r="B22" s="27" t="s">
        <v>824</v>
      </c>
      <c r="C22" s="27" t="s">
        <v>806</v>
      </c>
      <c r="D22" s="27">
        <v>0</v>
      </c>
      <c r="E22" s="30" t="s">
        <v>43</v>
      </c>
      <c r="F22" s="67">
        <f>IF(D22=0,VLOOKUP(C22,'KI Local Authority Dropdown'!$H$21:$I$31,2,0),(VLOOKUP(A22,input!$A:$B,COLUMN(input!B$2),0)))</f>
        <v>0.4</v>
      </c>
      <c r="G22" s="49">
        <f t="shared" si="3"/>
        <v>4.6357893888569812</v>
      </c>
      <c r="H22" s="49">
        <f>VLOOKUP($A22,input!$A:$BH,COLUMN(input!E$2),0)</f>
        <v>0.73400380107877217</v>
      </c>
      <c r="I22" s="49">
        <f>VLOOKUP($A22,input!$A:$BH,COLUMN(input!I$2),0)</f>
        <v>3.9017855877782091</v>
      </c>
      <c r="J22" s="49">
        <f>VLOOKUP($A22,input!$A:$BH,COLUMN(input!M$2),0)</f>
        <v>-12.314289582253526</v>
      </c>
      <c r="K22" s="49">
        <f t="shared" si="4"/>
        <v>0.43508513808117399</v>
      </c>
      <c r="L22" s="49">
        <f>VLOOKUP($A22,input!$A:$BH,COLUMN(input!N$2),0)</f>
        <v>-11.879204444172352</v>
      </c>
      <c r="M22" s="49">
        <f>IF(D22=0,'KI Local Authority Dropdown'!$I$6,'KI Local Authority Dropdown'!$I$7)*'KI 2018-19'!I22</f>
        <v>3.6091516686948437</v>
      </c>
      <c r="N22" s="31">
        <f>IF(LEFT(D22,1)="P",0,VLOOKUP($A22,input!$A:$BH,COLUMN(input!Q$2),0))</f>
        <v>0.5</v>
      </c>
      <c r="O22" s="53">
        <f>VLOOKUP($A22,input!$A:$BH,COLUMN(input!V$2),0)</f>
        <v>0</v>
      </c>
      <c r="P22" s="49">
        <f>VLOOKUP($A22,input!$A:$BH,COLUMN(input!Z$2),0)</f>
        <v>0.73400380107877217</v>
      </c>
      <c r="Q22" s="53">
        <f>VLOOKUP($A22,input!$A:$BH,COLUMN(input!AD$2),0)</f>
        <v>0</v>
      </c>
      <c r="R22" s="53">
        <f>VLOOKUP($A22,input!$A:$BH,COLUMN(input!AH$2),0)</f>
        <v>0</v>
      </c>
      <c r="S22" s="62">
        <f>VLOOKUP($A22,input!$A:$BH,COLUMN(input!AL$2),0)</f>
        <v>0</v>
      </c>
      <c r="T22" s="53">
        <f>VLOOKUP($A22,input!$A:$BH,COLUMN(input!AP$2),0)</f>
        <v>0</v>
      </c>
      <c r="U22" s="49">
        <f>VLOOKUP($A22,input!$A:$BH,COLUMN(input!AT$2),0)</f>
        <v>3.9017855877782091</v>
      </c>
      <c r="V22" s="53">
        <f>VLOOKUP($A22,input!$A:$BH,COLUMN(input!AX$2),0)</f>
        <v>0</v>
      </c>
      <c r="W22" s="53">
        <f>VLOOKUP($A22,input!$A:$BH,COLUMN(input!BB$2),0)</f>
        <v>0</v>
      </c>
      <c r="X22" s="62">
        <f>VLOOKUP($A22,input!$A:$BH,COLUMN(input!BF$2),0)</f>
        <v>0</v>
      </c>
      <c r="Y22" s="53">
        <f t="shared" si="5"/>
        <v>0</v>
      </c>
      <c r="Z22" s="49">
        <f t="shared" si="6"/>
        <v>4.6357893888569812</v>
      </c>
      <c r="AA22" s="53">
        <f t="shared" si="7"/>
        <v>0</v>
      </c>
      <c r="AB22" s="53">
        <f t="shared" si="8"/>
        <v>0</v>
      </c>
      <c r="AC22" s="62">
        <f t="shared" si="9"/>
        <v>0</v>
      </c>
    </row>
    <row r="23" spans="1:29" x14ac:dyDescent="0.3">
      <c r="A23" s="27" t="s">
        <v>47</v>
      </c>
      <c r="B23" s="27" t="s">
        <v>825</v>
      </c>
      <c r="C23" s="27" t="s">
        <v>1250</v>
      </c>
      <c r="D23" s="27" t="s">
        <v>1232</v>
      </c>
      <c r="E23" s="30" t="s">
        <v>46</v>
      </c>
      <c r="F23" s="67">
        <f>IF(D23=0,VLOOKUP(C23,'KI Local Authority Dropdown'!$H$21:$I$31,2,0),(VLOOKUP(A23,input!$A:$B,COLUMN(input!B$2),0)))</f>
        <v>0.94</v>
      </c>
      <c r="G23" s="49">
        <f t="shared" si="3"/>
        <v>27.170502639060334</v>
      </c>
      <c r="H23" s="49">
        <f>VLOOKUP($A23,input!$A:$BH,COLUMN(input!E$2),0)</f>
        <v>0</v>
      </c>
      <c r="I23" s="49">
        <f>VLOOKUP($A23,input!$A:$BH,COLUMN(input!I$2),0)</f>
        <v>27.170502639060334</v>
      </c>
      <c r="J23" s="49">
        <f>VLOOKUP($A23,input!$A:$BH,COLUMN(input!M$2),0)</f>
        <v>-34.19937395662771</v>
      </c>
      <c r="K23" s="49">
        <f t="shared" si="4"/>
        <v>-5.9766850874019894E-2</v>
      </c>
      <c r="L23" s="49">
        <f>VLOOKUP($A23,input!$A:$BH,COLUMN(input!N$2),0)</f>
        <v>-34.25914080750173</v>
      </c>
      <c r="M23" s="49">
        <f>IF(D23=0,'KI Local Authority Dropdown'!$I$6,'KI Local Authority Dropdown'!$I$7)*'KI 2018-19'!I23</f>
        <v>26.355387559888523</v>
      </c>
      <c r="N23" s="31">
        <f>IF(LEFT(D23,1)="P",0,VLOOKUP($A23,input!$A:$BH,COLUMN(input!Q$2),0))</f>
        <v>0</v>
      </c>
      <c r="O23" s="53">
        <f>VLOOKUP($A23,input!$A:$BH,COLUMN(input!V$2),0)</f>
        <v>0</v>
      </c>
      <c r="P23" s="49">
        <f>VLOOKUP($A23,input!$A:$BH,COLUMN(input!Z$2),0)</f>
        <v>0</v>
      </c>
      <c r="Q23" s="53">
        <f>VLOOKUP($A23,input!$A:$BH,COLUMN(input!AD$2),0)</f>
        <v>0</v>
      </c>
      <c r="R23" s="53">
        <f>VLOOKUP($A23,input!$A:$BH,COLUMN(input!AH$2),0)</f>
        <v>0</v>
      </c>
      <c r="S23" s="62">
        <f>VLOOKUP($A23,input!$A:$BH,COLUMN(input!AL$2),0)</f>
        <v>0</v>
      </c>
      <c r="T23" s="53">
        <f>VLOOKUP($A23,input!$A:$BH,COLUMN(input!AP$2),0)</f>
        <v>23.060400412388848</v>
      </c>
      <c r="U23" s="49">
        <f>VLOOKUP($A23,input!$A:$BH,COLUMN(input!AT$2),0)</f>
        <v>4.1101025422216635</v>
      </c>
      <c r="V23" s="53">
        <f>VLOOKUP($A23,input!$A:$BH,COLUMN(input!AX$2),0)</f>
        <v>0</v>
      </c>
      <c r="W23" s="53">
        <f>VLOOKUP($A23,input!$A:$BH,COLUMN(input!BB$2),0)</f>
        <v>0</v>
      </c>
      <c r="X23" s="62">
        <f>VLOOKUP($A23,input!$A:$BH,COLUMN(input!BF$2),0)</f>
        <v>0</v>
      </c>
      <c r="Y23" s="53">
        <f t="shared" si="5"/>
        <v>23.060400412388848</v>
      </c>
      <c r="Z23" s="49">
        <f t="shared" si="6"/>
        <v>4.1101025422216635</v>
      </c>
      <c r="AA23" s="53">
        <f t="shared" si="7"/>
        <v>0</v>
      </c>
      <c r="AB23" s="53">
        <f t="shared" si="8"/>
        <v>0</v>
      </c>
      <c r="AC23" s="62">
        <f t="shared" si="9"/>
        <v>0</v>
      </c>
    </row>
    <row r="24" spans="1:29" x14ac:dyDescent="0.3">
      <c r="A24" s="27" t="s">
        <v>50</v>
      </c>
      <c r="B24" s="27" t="s">
        <v>826</v>
      </c>
      <c r="C24" s="27" t="s">
        <v>1250</v>
      </c>
      <c r="D24" s="27">
        <v>0</v>
      </c>
      <c r="E24" s="30" t="s">
        <v>49</v>
      </c>
      <c r="F24" s="67">
        <f>IF(D24=0,VLOOKUP(C24,'KI Local Authority Dropdown'!$H$21:$I$31,2,0),(VLOOKUP(A24,input!$A:$B,COLUMN(input!B$2),0)))</f>
        <v>0.49</v>
      </c>
      <c r="G24" s="49">
        <f t="shared" si="3"/>
        <v>41.116789971870666</v>
      </c>
      <c r="H24" s="49">
        <f>VLOOKUP($A24,input!$A:$BH,COLUMN(input!E$2),0)</f>
        <v>10.201232752392846</v>
      </c>
      <c r="I24" s="49">
        <f>VLOOKUP($A24,input!$A:$BH,COLUMN(input!I$2),0)</f>
        <v>30.915557219477822</v>
      </c>
      <c r="J24" s="49">
        <f>VLOOKUP($A24,input!$A:$BH,COLUMN(input!M$2),0)</f>
        <v>2.3825621642975814</v>
      </c>
      <c r="K24" s="49">
        <f t="shared" si="4"/>
        <v>0.1484537242361883</v>
      </c>
      <c r="L24" s="49">
        <f>VLOOKUP($A24,input!$A:$BH,COLUMN(input!N$2),0)</f>
        <v>2.5310158885337697</v>
      </c>
      <c r="M24" s="49">
        <f>IF(D24=0,'KI Local Authority Dropdown'!$I$6,'KI Local Authority Dropdown'!$I$7)*'KI 2018-19'!I24</f>
        <v>28.596890428016987</v>
      </c>
      <c r="N24" s="31">
        <f>IF(LEFT(D24,1)="P",0,VLOOKUP($A24,input!$A:$BH,COLUMN(input!Q$2),0))</f>
        <v>0</v>
      </c>
      <c r="O24" s="53">
        <f>VLOOKUP($A24,input!$A:$BH,COLUMN(input!V$2),0)</f>
        <v>9.9915946880314053</v>
      </c>
      <c r="P24" s="49">
        <f>VLOOKUP($A24,input!$A:$BH,COLUMN(input!Z$2),0)</f>
        <v>0.20963806436144003</v>
      </c>
      <c r="Q24" s="53">
        <f>VLOOKUP($A24,input!$A:$BH,COLUMN(input!AD$2),0)</f>
        <v>0</v>
      </c>
      <c r="R24" s="53">
        <f>VLOOKUP($A24,input!$A:$BH,COLUMN(input!AH$2),0)</f>
        <v>0</v>
      </c>
      <c r="S24" s="62">
        <f>VLOOKUP($A24,input!$A:$BH,COLUMN(input!AL$2),0)</f>
        <v>0</v>
      </c>
      <c r="T24" s="53">
        <f>VLOOKUP($A24,input!$A:$BH,COLUMN(input!AP$2),0)</f>
        <v>25.31999926718396</v>
      </c>
      <c r="U24" s="49">
        <f>VLOOKUP($A24,input!$A:$BH,COLUMN(input!AT$2),0)</f>
        <v>5.5955579522938619</v>
      </c>
      <c r="V24" s="53">
        <f>VLOOKUP($A24,input!$A:$BH,COLUMN(input!AX$2),0)</f>
        <v>0</v>
      </c>
      <c r="W24" s="53">
        <f>VLOOKUP($A24,input!$A:$BH,COLUMN(input!BB$2),0)</f>
        <v>0</v>
      </c>
      <c r="X24" s="62">
        <f>VLOOKUP($A24,input!$A:$BH,COLUMN(input!BF$2),0)</f>
        <v>0</v>
      </c>
      <c r="Y24" s="53">
        <f t="shared" si="5"/>
        <v>35.311593955215365</v>
      </c>
      <c r="Z24" s="49">
        <f t="shared" si="6"/>
        <v>5.8051960166553016</v>
      </c>
      <c r="AA24" s="53">
        <f t="shared" si="7"/>
        <v>0</v>
      </c>
      <c r="AB24" s="53">
        <f t="shared" si="8"/>
        <v>0</v>
      </c>
      <c r="AC24" s="62">
        <f t="shared" si="9"/>
        <v>0</v>
      </c>
    </row>
    <row r="25" spans="1:29" x14ac:dyDescent="0.3">
      <c r="A25" s="27" t="s">
        <v>53</v>
      </c>
      <c r="B25" s="27" t="s">
        <v>827</v>
      </c>
      <c r="C25" s="27" t="s">
        <v>1248</v>
      </c>
      <c r="D25" s="27">
        <v>0</v>
      </c>
      <c r="E25" s="30" t="s">
        <v>828</v>
      </c>
      <c r="F25" s="67">
        <f>IF(D25=0,VLOOKUP(C25,'KI Local Authority Dropdown'!$H$21:$I$31,2,0),(VLOOKUP(A25,input!$A:$B,COLUMN(input!B$2),0)))</f>
        <v>0.01</v>
      </c>
      <c r="G25" s="49">
        <f t="shared" si="3"/>
        <v>8.5714277793103673</v>
      </c>
      <c r="H25" s="49">
        <f>VLOOKUP($A25,input!$A:$BH,COLUMN(input!E$2),0)</f>
        <v>2.8557097098563129</v>
      </c>
      <c r="I25" s="49">
        <f>VLOOKUP($A25,input!$A:$BH,COLUMN(input!I$2),0)</f>
        <v>5.7157180694540539</v>
      </c>
      <c r="J25" s="49">
        <f>VLOOKUP($A25,input!$A:$BH,COLUMN(input!M$2),0)</f>
        <v>3.6940076092197915</v>
      </c>
      <c r="K25" s="49">
        <f t="shared" si="4"/>
        <v>2.3190338470008065E-2</v>
      </c>
      <c r="L25" s="49">
        <f>VLOOKUP($A25,input!$A:$BH,COLUMN(input!N$2),0)</f>
        <v>3.7171979476897996</v>
      </c>
      <c r="M25" s="49">
        <f>IF(D25=0,'KI Local Authority Dropdown'!$I$6,'KI Local Authority Dropdown'!$I$7)*'KI 2018-19'!I25</f>
        <v>5.2870392142450005</v>
      </c>
      <c r="N25" s="31">
        <f>IF(LEFT(D25,1)="P",0,VLOOKUP($A25,input!$A:$BH,COLUMN(input!Q$2),0))</f>
        <v>0</v>
      </c>
      <c r="O25" s="53">
        <f>VLOOKUP($A25,input!$A:$BH,COLUMN(input!V$2),0)</f>
        <v>0</v>
      </c>
      <c r="P25" s="49">
        <f>VLOOKUP($A25,input!$A:$BH,COLUMN(input!Z$2),0)</f>
        <v>0</v>
      </c>
      <c r="Q25" s="53">
        <f>VLOOKUP($A25,input!$A:$BH,COLUMN(input!AD$2),0)</f>
        <v>2.8557097098563129</v>
      </c>
      <c r="R25" s="53">
        <f>VLOOKUP($A25,input!$A:$BH,COLUMN(input!AH$2),0)</f>
        <v>0</v>
      </c>
      <c r="S25" s="62">
        <f>VLOOKUP($A25,input!$A:$BH,COLUMN(input!AL$2),0)</f>
        <v>0</v>
      </c>
      <c r="T25" s="53">
        <f>VLOOKUP($A25,input!$A:$BH,COLUMN(input!AP$2),0)</f>
        <v>0</v>
      </c>
      <c r="U25" s="49">
        <f>VLOOKUP($A25,input!$A:$BH,COLUMN(input!AT$2),0)</f>
        <v>0</v>
      </c>
      <c r="V25" s="53">
        <f>VLOOKUP($A25,input!$A:$BH,COLUMN(input!AX$2),0)</f>
        <v>5.7157180694540539</v>
      </c>
      <c r="W25" s="53">
        <f>VLOOKUP($A25,input!$A:$BH,COLUMN(input!BB$2),0)</f>
        <v>0</v>
      </c>
      <c r="X25" s="62">
        <f>VLOOKUP($A25,input!$A:$BH,COLUMN(input!BF$2),0)</f>
        <v>0</v>
      </c>
      <c r="Y25" s="53">
        <f t="shared" si="5"/>
        <v>0</v>
      </c>
      <c r="Z25" s="49">
        <f t="shared" si="6"/>
        <v>0</v>
      </c>
      <c r="AA25" s="53">
        <f t="shared" si="7"/>
        <v>8.5714277793103673</v>
      </c>
      <c r="AB25" s="53">
        <f t="shared" si="8"/>
        <v>0</v>
      </c>
      <c r="AC25" s="62">
        <f t="shared" si="9"/>
        <v>0</v>
      </c>
    </row>
    <row r="26" spans="1:29" x14ac:dyDescent="0.3">
      <c r="A26" s="27" t="s">
        <v>56</v>
      </c>
      <c r="B26" s="27" t="s">
        <v>829</v>
      </c>
      <c r="C26" s="27" t="s">
        <v>1248</v>
      </c>
      <c r="D26" s="27">
        <v>0</v>
      </c>
      <c r="E26" s="30" t="s">
        <v>830</v>
      </c>
      <c r="F26" s="67">
        <f>IF(D26=0,VLOOKUP(C26,'KI Local Authority Dropdown'!$H$21:$I$31,2,0),(VLOOKUP(A26,input!$A:$B,COLUMN(input!B$2),0)))</f>
        <v>0.01</v>
      </c>
      <c r="G26" s="49">
        <f t="shared" si="3"/>
        <v>10.334903632463439</v>
      </c>
      <c r="H26" s="49">
        <f>VLOOKUP($A26,input!$A:$BH,COLUMN(input!E$2),0)</f>
        <v>3.4790947588811889</v>
      </c>
      <c r="I26" s="49">
        <f>VLOOKUP($A26,input!$A:$BH,COLUMN(input!I$2),0)</f>
        <v>6.8558088735822498</v>
      </c>
      <c r="J26" s="49">
        <f>VLOOKUP($A26,input!$A:$BH,COLUMN(input!M$2),0)</f>
        <v>1.877275427616071</v>
      </c>
      <c r="K26" s="49">
        <f t="shared" si="4"/>
        <v>3.512662618698692E-2</v>
      </c>
      <c r="L26" s="49">
        <f>VLOOKUP($A26,input!$A:$BH,COLUMN(input!N$2),0)</f>
        <v>1.9124020538030579</v>
      </c>
      <c r="M26" s="49">
        <f>IF(D26=0,'KI Local Authority Dropdown'!$I$6,'KI Local Authority Dropdown'!$I$7)*'KI 2018-19'!I26</f>
        <v>6.3416232080635817</v>
      </c>
      <c r="N26" s="31">
        <f>IF(LEFT(D26,1)="P",0,VLOOKUP($A26,input!$A:$BH,COLUMN(input!Q$2),0))</f>
        <v>0</v>
      </c>
      <c r="O26" s="53">
        <f>VLOOKUP($A26,input!$A:$BH,COLUMN(input!V$2),0)</f>
        <v>0</v>
      </c>
      <c r="P26" s="49">
        <f>VLOOKUP($A26,input!$A:$BH,COLUMN(input!Z$2),0)</f>
        <v>0</v>
      </c>
      <c r="Q26" s="53">
        <f>VLOOKUP($A26,input!$A:$BH,COLUMN(input!AD$2),0)</f>
        <v>3.4790947588811889</v>
      </c>
      <c r="R26" s="53">
        <f>VLOOKUP($A26,input!$A:$BH,COLUMN(input!AH$2),0)</f>
        <v>0</v>
      </c>
      <c r="S26" s="62">
        <f>VLOOKUP($A26,input!$A:$BH,COLUMN(input!AL$2),0)</f>
        <v>0</v>
      </c>
      <c r="T26" s="53">
        <f>VLOOKUP($A26,input!$A:$BH,COLUMN(input!AP$2),0)</f>
        <v>0</v>
      </c>
      <c r="U26" s="49">
        <f>VLOOKUP($A26,input!$A:$BH,COLUMN(input!AT$2),0)</f>
        <v>0</v>
      </c>
      <c r="V26" s="53">
        <f>VLOOKUP($A26,input!$A:$BH,COLUMN(input!AX$2),0)</f>
        <v>6.8558088735822498</v>
      </c>
      <c r="W26" s="53">
        <f>VLOOKUP($A26,input!$A:$BH,COLUMN(input!BB$2),0)</f>
        <v>0</v>
      </c>
      <c r="X26" s="62">
        <f>VLOOKUP($A26,input!$A:$BH,COLUMN(input!BF$2),0)</f>
        <v>0</v>
      </c>
      <c r="Y26" s="53">
        <f t="shared" si="5"/>
        <v>0</v>
      </c>
      <c r="Z26" s="49">
        <f t="shared" si="6"/>
        <v>0</v>
      </c>
      <c r="AA26" s="53">
        <f t="shared" si="7"/>
        <v>10.334903632463439</v>
      </c>
      <c r="AB26" s="53">
        <f t="shared" si="8"/>
        <v>0</v>
      </c>
      <c r="AC26" s="62">
        <f t="shared" si="9"/>
        <v>0</v>
      </c>
    </row>
    <row r="27" spans="1:29" x14ac:dyDescent="0.3">
      <c r="A27" s="27" t="s">
        <v>59</v>
      </c>
      <c r="B27" s="27" t="s">
        <v>831</v>
      </c>
      <c r="C27" s="27" t="s">
        <v>1249</v>
      </c>
      <c r="D27" s="27" t="s">
        <v>1231</v>
      </c>
      <c r="E27" s="30" t="s">
        <v>58</v>
      </c>
      <c r="F27" s="67">
        <f>IF(D27=0,VLOOKUP(C27,'KI Local Authority Dropdown'!$H$21:$I$31,2,0),(VLOOKUP(A27,input!$A:$B,COLUMN(input!B$2),0)))</f>
        <v>0.64</v>
      </c>
      <c r="G27" s="49">
        <f t="shared" si="3"/>
        <v>43.782905633540928</v>
      </c>
      <c r="H27" s="49">
        <f>VLOOKUP($A27,input!$A:$BH,COLUMN(input!E$2),0)</f>
        <v>0</v>
      </c>
      <c r="I27" s="49">
        <f>VLOOKUP($A27,input!$A:$BH,COLUMN(input!I$2),0)</f>
        <v>43.782905633540928</v>
      </c>
      <c r="J27" s="49">
        <f>VLOOKUP($A27,input!$A:$BH,COLUMN(input!M$2),0)</f>
        <v>3.0322873093917444</v>
      </c>
      <c r="K27" s="49">
        <f t="shared" si="4"/>
        <v>-4.4544226426817435E-2</v>
      </c>
      <c r="L27" s="49">
        <f>VLOOKUP($A27,input!$A:$BH,COLUMN(input!N$2),0)</f>
        <v>2.987743082964927</v>
      </c>
      <c r="M27" s="49">
        <f>IF(D27=0,'KI Local Authority Dropdown'!$I$6,'KI Local Authority Dropdown'!$I$7)*'KI 2018-19'!I27</f>
        <v>42.469418464534698</v>
      </c>
      <c r="N27" s="31">
        <f>IF(LEFT(D27,1)="P",0,VLOOKUP($A27,input!$A:$BH,COLUMN(input!Q$2),0))</f>
        <v>0</v>
      </c>
      <c r="O27" s="53">
        <f>VLOOKUP($A27,input!$A:$BH,COLUMN(input!V$2),0)</f>
        <v>0</v>
      </c>
      <c r="P27" s="49">
        <f>VLOOKUP($A27,input!$A:$BH,COLUMN(input!Z$2),0)</f>
        <v>0</v>
      </c>
      <c r="Q27" s="53">
        <f>VLOOKUP($A27,input!$A:$BH,COLUMN(input!AD$2),0)</f>
        <v>0</v>
      </c>
      <c r="R27" s="53">
        <f>VLOOKUP($A27,input!$A:$BH,COLUMN(input!AH$2),0)</f>
        <v>0</v>
      </c>
      <c r="S27" s="62">
        <f>VLOOKUP($A27,input!$A:$BH,COLUMN(input!AL$2),0)</f>
        <v>0</v>
      </c>
      <c r="T27" s="53">
        <f>VLOOKUP($A27,input!$A:$BH,COLUMN(input!AP$2),0)</f>
        <v>36.439724796597702</v>
      </c>
      <c r="U27" s="49">
        <f>VLOOKUP($A27,input!$A:$BH,COLUMN(input!AT$2),0)</f>
        <v>7.3431809128712464</v>
      </c>
      <c r="V27" s="53">
        <f>VLOOKUP($A27,input!$A:$BH,COLUMN(input!AX$2),0)</f>
        <v>0</v>
      </c>
      <c r="W27" s="53">
        <f>VLOOKUP($A27,input!$A:$BH,COLUMN(input!BB$2),0)</f>
        <v>0</v>
      </c>
      <c r="X27" s="62">
        <f>VLOOKUP($A27,input!$A:$BH,COLUMN(input!BF$2),0)</f>
        <v>0</v>
      </c>
      <c r="Y27" s="53">
        <f t="shared" si="5"/>
        <v>36.439724796597702</v>
      </c>
      <c r="Z27" s="49">
        <f t="shared" si="6"/>
        <v>7.3431809128712464</v>
      </c>
      <c r="AA27" s="53">
        <f t="shared" si="7"/>
        <v>0</v>
      </c>
      <c r="AB27" s="53">
        <f t="shared" si="8"/>
        <v>0</v>
      </c>
      <c r="AC27" s="62">
        <f t="shared" si="9"/>
        <v>0</v>
      </c>
    </row>
    <row r="28" spans="1:29" x14ac:dyDescent="0.3">
      <c r="A28" s="27" t="s">
        <v>61</v>
      </c>
      <c r="B28" s="27" t="s">
        <v>832</v>
      </c>
      <c r="C28" s="27" t="s">
        <v>820</v>
      </c>
      <c r="D28" s="27" t="s">
        <v>1233</v>
      </c>
      <c r="E28" s="30" t="s">
        <v>60</v>
      </c>
      <c r="F28" s="67">
        <f>IF(D28=0,VLOOKUP(C28,'KI Local Authority Dropdown'!$H$21:$I$31,2,0),(VLOOKUP(A28,input!$A:$B,COLUMN(input!B$2),0)))</f>
        <v>0.99</v>
      </c>
      <c r="G28" s="49">
        <f t="shared" si="3"/>
        <v>488.56479291148338</v>
      </c>
      <c r="H28" s="49">
        <f>VLOOKUP($A28,input!$A:$BH,COLUMN(input!E$2),0)</f>
        <v>0</v>
      </c>
      <c r="I28" s="49">
        <f>VLOOKUP($A28,input!$A:$BH,COLUMN(input!I$2),0)</f>
        <v>488.56479291148338</v>
      </c>
      <c r="J28" s="49">
        <f>VLOOKUP($A28,input!$A:$BH,COLUMN(input!M$2),0)</f>
        <v>89.934850165236895</v>
      </c>
      <c r="K28" s="49">
        <f t="shared" si="4"/>
        <v>1.8090977130236041</v>
      </c>
      <c r="L28" s="49">
        <f>VLOOKUP($A28,input!$A:$BH,COLUMN(input!N$2),0)</f>
        <v>91.743947878260499</v>
      </c>
      <c r="M28" s="49">
        <f>IF(D28=0,'KI Local Authority Dropdown'!$I$6,'KI Local Authority Dropdown'!$I$7)*'KI 2018-19'!I28</f>
        <v>473.90784912413886</v>
      </c>
      <c r="N28" s="31">
        <f>IF(LEFT(D28,1)="P",0,VLOOKUP($A28,input!$A:$BH,COLUMN(input!Q$2),0))</f>
        <v>0</v>
      </c>
      <c r="O28" s="53">
        <f>VLOOKUP($A28,input!$A:$BH,COLUMN(input!V$2),0)</f>
        <v>0</v>
      </c>
      <c r="P28" s="49">
        <f>VLOOKUP($A28,input!$A:$BH,COLUMN(input!Z$2),0)</f>
        <v>0</v>
      </c>
      <c r="Q28" s="53">
        <f>VLOOKUP($A28,input!$A:$BH,COLUMN(input!AD$2),0)</f>
        <v>0</v>
      </c>
      <c r="R28" s="53">
        <f>VLOOKUP($A28,input!$A:$BH,COLUMN(input!AH$2),0)</f>
        <v>0</v>
      </c>
      <c r="S28" s="62">
        <f>VLOOKUP($A28,input!$A:$BH,COLUMN(input!AL$2),0)</f>
        <v>0</v>
      </c>
      <c r="T28" s="53">
        <f>VLOOKUP($A28,input!$A:$BH,COLUMN(input!AP$2),0)</f>
        <v>424.76163541667535</v>
      </c>
      <c r="U28" s="49">
        <f>VLOOKUP($A28,input!$A:$BH,COLUMN(input!AT$2),0)</f>
        <v>63.803157512977506</v>
      </c>
      <c r="V28" s="53">
        <f>VLOOKUP($A28,input!$A:$BH,COLUMN(input!AX$2),0)</f>
        <v>0</v>
      </c>
      <c r="W28" s="53">
        <f>VLOOKUP($A28,input!$A:$BH,COLUMN(input!BB$2),0)</f>
        <v>0</v>
      </c>
      <c r="X28" s="62">
        <f>VLOOKUP($A28,input!$A:$BH,COLUMN(input!BF$2),0)</f>
        <v>0</v>
      </c>
      <c r="Y28" s="53">
        <f t="shared" si="5"/>
        <v>424.76163541667535</v>
      </c>
      <c r="Z28" s="49">
        <f t="shared" si="6"/>
        <v>63.803157512977506</v>
      </c>
      <c r="AA28" s="53">
        <f t="shared" si="7"/>
        <v>0</v>
      </c>
      <c r="AB28" s="53">
        <f t="shared" si="8"/>
        <v>0</v>
      </c>
      <c r="AC28" s="62">
        <f t="shared" si="9"/>
        <v>0</v>
      </c>
    </row>
    <row r="29" spans="1:29" x14ac:dyDescent="0.3">
      <c r="A29" s="27" t="s">
        <v>63</v>
      </c>
      <c r="B29" s="27" t="s">
        <v>833</v>
      </c>
      <c r="C29" s="27" t="s">
        <v>806</v>
      </c>
      <c r="D29" s="27">
        <v>0</v>
      </c>
      <c r="E29" s="30" t="s">
        <v>62</v>
      </c>
      <c r="F29" s="67">
        <f>IF(D29=0,VLOOKUP(C29,'KI Local Authority Dropdown'!$H$21:$I$31,2,0),(VLOOKUP(A29,input!$A:$B,COLUMN(input!B$2),0)))</f>
        <v>0.4</v>
      </c>
      <c r="G29" s="49">
        <f t="shared" si="3"/>
        <v>2.3124340398667043</v>
      </c>
      <c r="H29" s="49">
        <f>VLOOKUP($A29,input!$A:$BH,COLUMN(input!E$2),0)</f>
        <v>0.16711419893111287</v>
      </c>
      <c r="I29" s="49">
        <f>VLOOKUP($A29,input!$A:$BH,COLUMN(input!I$2),0)</f>
        <v>2.1453198409355916</v>
      </c>
      <c r="J29" s="49">
        <f>VLOOKUP($A29,input!$A:$BH,COLUMN(input!M$2),0)</f>
        <v>-13.975643115783381</v>
      </c>
      <c r="K29" s="49">
        <f t="shared" si="4"/>
        <v>0.11331904853415864</v>
      </c>
      <c r="L29" s="49">
        <f>VLOOKUP($A29,input!$A:$BH,COLUMN(input!N$2),0)</f>
        <v>-13.862324067249222</v>
      </c>
      <c r="M29" s="49">
        <f>IF(D29=0,'KI Local Authority Dropdown'!$I$6,'KI Local Authority Dropdown'!$I$7)*'KI 2018-19'!I29</f>
        <v>1.9844208528654224</v>
      </c>
      <c r="N29" s="31">
        <f>IF(LEFT(D29,1)="P",0,VLOOKUP($A29,input!$A:$BH,COLUMN(input!Q$2),0))</f>
        <v>0.5</v>
      </c>
      <c r="O29" s="53">
        <f>VLOOKUP($A29,input!$A:$BH,COLUMN(input!V$2),0)</f>
        <v>0</v>
      </c>
      <c r="P29" s="49">
        <f>VLOOKUP($A29,input!$A:$BH,COLUMN(input!Z$2),0)</f>
        <v>0.16711419893111287</v>
      </c>
      <c r="Q29" s="53">
        <f>VLOOKUP($A29,input!$A:$BH,COLUMN(input!AD$2),0)</f>
        <v>0</v>
      </c>
      <c r="R29" s="53">
        <f>VLOOKUP($A29,input!$A:$BH,COLUMN(input!AH$2),0)</f>
        <v>0</v>
      </c>
      <c r="S29" s="62">
        <f>VLOOKUP($A29,input!$A:$BH,COLUMN(input!AL$2),0)</f>
        <v>0</v>
      </c>
      <c r="T29" s="53">
        <f>VLOOKUP($A29,input!$A:$BH,COLUMN(input!AP$2),0)</f>
        <v>0</v>
      </c>
      <c r="U29" s="49">
        <f>VLOOKUP($A29,input!$A:$BH,COLUMN(input!AT$2),0)</f>
        <v>2.1453198409355916</v>
      </c>
      <c r="V29" s="53">
        <f>VLOOKUP($A29,input!$A:$BH,COLUMN(input!AX$2),0)</f>
        <v>0</v>
      </c>
      <c r="W29" s="53">
        <f>VLOOKUP($A29,input!$A:$BH,COLUMN(input!BB$2),0)</f>
        <v>0</v>
      </c>
      <c r="X29" s="62">
        <f>VLOOKUP($A29,input!$A:$BH,COLUMN(input!BF$2),0)</f>
        <v>0</v>
      </c>
      <c r="Y29" s="53">
        <f t="shared" si="5"/>
        <v>0</v>
      </c>
      <c r="Z29" s="49">
        <f t="shared" si="6"/>
        <v>2.3124340398667043</v>
      </c>
      <c r="AA29" s="53">
        <f t="shared" si="7"/>
        <v>0</v>
      </c>
      <c r="AB29" s="53">
        <f t="shared" si="8"/>
        <v>0</v>
      </c>
      <c r="AC29" s="62">
        <f t="shared" si="9"/>
        <v>0</v>
      </c>
    </row>
    <row r="30" spans="1:29" x14ac:dyDescent="0.3">
      <c r="A30" s="27" t="s">
        <v>65</v>
      </c>
      <c r="B30" s="27" t="s">
        <v>834</v>
      </c>
      <c r="C30" s="27" t="s">
        <v>1250</v>
      </c>
      <c r="D30" s="27">
        <v>0</v>
      </c>
      <c r="E30" s="30" t="s">
        <v>64</v>
      </c>
      <c r="F30" s="67">
        <f>IF(D30=0,VLOOKUP(C30,'KI Local Authority Dropdown'!$H$21:$I$31,2,0),(VLOOKUP(A30,input!$A:$B,COLUMN(input!B$2),0)))</f>
        <v>0.49</v>
      </c>
      <c r="G30" s="49">
        <f t="shared" si="3"/>
        <v>60.706294131127819</v>
      </c>
      <c r="H30" s="49">
        <f>VLOOKUP($A30,input!$A:$BH,COLUMN(input!E$2),0)</f>
        <v>17.837022790753945</v>
      </c>
      <c r="I30" s="49">
        <f>VLOOKUP($A30,input!$A:$BH,COLUMN(input!I$2),0)</f>
        <v>42.869271340373871</v>
      </c>
      <c r="J30" s="49">
        <f>VLOOKUP($A30,input!$A:$BH,COLUMN(input!M$2),0)</f>
        <v>23.351109743370422</v>
      </c>
      <c r="K30" s="49">
        <f t="shared" si="4"/>
        <v>0.14824545540584211</v>
      </c>
      <c r="L30" s="49">
        <f>VLOOKUP($A30,input!$A:$BH,COLUMN(input!N$2),0)</f>
        <v>23.499355198776264</v>
      </c>
      <c r="M30" s="49">
        <f>IF(D30=0,'KI Local Authority Dropdown'!$I$6,'KI Local Authority Dropdown'!$I$7)*'KI 2018-19'!I30</f>
        <v>39.654075989845829</v>
      </c>
      <c r="N30" s="31">
        <f>IF(LEFT(D30,1)="P",0,VLOOKUP($A30,input!$A:$BH,COLUMN(input!Q$2),0))</f>
        <v>0</v>
      </c>
      <c r="O30" s="53">
        <f>VLOOKUP($A30,input!$A:$BH,COLUMN(input!V$2),0)</f>
        <v>16.091246273290665</v>
      </c>
      <c r="P30" s="49">
        <f>VLOOKUP($A30,input!$A:$BH,COLUMN(input!Z$2),0)</f>
        <v>1.7457765174632836</v>
      </c>
      <c r="Q30" s="53">
        <f>VLOOKUP($A30,input!$A:$BH,COLUMN(input!AD$2),0)</f>
        <v>0</v>
      </c>
      <c r="R30" s="53">
        <f>VLOOKUP($A30,input!$A:$BH,COLUMN(input!AH$2),0)</f>
        <v>0</v>
      </c>
      <c r="S30" s="62">
        <f>VLOOKUP($A30,input!$A:$BH,COLUMN(input!AL$2),0)</f>
        <v>0</v>
      </c>
      <c r="T30" s="53">
        <f>VLOOKUP($A30,input!$A:$BH,COLUMN(input!AP$2),0)</f>
        <v>35.708192815345321</v>
      </c>
      <c r="U30" s="49">
        <f>VLOOKUP($A30,input!$A:$BH,COLUMN(input!AT$2),0)</f>
        <v>7.1610785250285565</v>
      </c>
      <c r="V30" s="53">
        <f>VLOOKUP($A30,input!$A:$BH,COLUMN(input!AX$2),0)</f>
        <v>0</v>
      </c>
      <c r="W30" s="53">
        <f>VLOOKUP($A30,input!$A:$BH,COLUMN(input!BB$2),0)</f>
        <v>0</v>
      </c>
      <c r="X30" s="62">
        <f>VLOOKUP($A30,input!$A:$BH,COLUMN(input!BF$2),0)</f>
        <v>0</v>
      </c>
      <c r="Y30" s="53">
        <f t="shared" si="5"/>
        <v>51.799439088635985</v>
      </c>
      <c r="Z30" s="49">
        <f t="shared" si="6"/>
        <v>8.9068550424918396</v>
      </c>
      <c r="AA30" s="53">
        <f t="shared" si="7"/>
        <v>0</v>
      </c>
      <c r="AB30" s="53">
        <f t="shared" si="8"/>
        <v>0</v>
      </c>
      <c r="AC30" s="62">
        <f t="shared" si="9"/>
        <v>0</v>
      </c>
    </row>
    <row r="31" spans="1:29" x14ac:dyDescent="0.3">
      <c r="A31" s="27" t="s">
        <v>67</v>
      </c>
      <c r="B31" s="27" t="s">
        <v>835</v>
      </c>
      <c r="C31" s="27" t="s">
        <v>1250</v>
      </c>
      <c r="D31" s="27">
        <v>0</v>
      </c>
      <c r="E31" s="30" t="s">
        <v>66</v>
      </c>
      <c r="F31" s="67">
        <f>IF(D31=0,VLOOKUP(C31,'KI Local Authority Dropdown'!$H$21:$I$31,2,0),(VLOOKUP(A31,input!$A:$B,COLUMN(input!B$2),0)))</f>
        <v>0.49</v>
      </c>
      <c r="G31" s="49">
        <f t="shared" si="3"/>
        <v>66.158082342964178</v>
      </c>
      <c r="H31" s="49">
        <f>VLOOKUP($A31,input!$A:$BH,COLUMN(input!E$2),0)</f>
        <v>19.69074078292028</v>
      </c>
      <c r="I31" s="49">
        <f>VLOOKUP($A31,input!$A:$BH,COLUMN(input!I$2),0)</f>
        <v>46.467341560043891</v>
      </c>
      <c r="J31" s="49">
        <f>VLOOKUP($A31,input!$A:$BH,COLUMN(input!M$2),0)</f>
        <v>23.536374636930312</v>
      </c>
      <c r="K31" s="49">
        <f t="shared" si="4"/>
        <v>-8.206978522153463E-3</v>
      </c>
      <c r="L31" s="49">
        <f>VLOOKUP($A31,input!$A:$BH,COLUMN(input!N$2),0)</f>
        <v>23.528167658408158</v>
      </c>
      <c r="M31" s="49">
        <f>IF(D31=0,'KI Local Authority Dropdown'!$I$6,'KI Local Authority Dropdown'!$I$7)*'KI 2018-19'!I31</f>
        <v>42.982290943040603</v>
      </c>
      <c r="N31" s="31">
        <f>IF(LEFT(D31,1)="P",0,VLOOKUP($A31,input!$A:$BH,COLUMN(input!Q$2),0))</f>
        <v>0</v>
      </c>
      <c r="O31" s="53">
        <f>VLOOKUP($A31,input!$A:$BH,COLUMN(input!V$2),0)</f>
        <v>17.84345123071353</v>
      </c>
      <c r="P31" s="49">
        <f>VLOOKUP($A31,input!$A:$BH,COLUMN(input!Z$2),0)</f>
        <v>1.8472895522067454</v>
      </c>
      <c r="Q31" s="53">
        <f>VLOOKUP($A31,input!$A:$BH,COLUMN(input!AD$2),0)</f>
        <v>0</v>
      </c>
      <c r="R31" s="53">
        <f>VLOOKUP($A31,input!$A:$BH,COLUMN(input!AH$2),0)</f>
        <v>0</v>
      </c>
      <c r="S31" s="62">
        <f>VLOOKUP($A31,input!$A:$BH,COLUMN(input!AL$2),0)</f>
        <v>0</v>
      </c>
      <c r="T31" s="53">
        <f>VLOOKUP($A31,input!$A:$BH,COLUMN(input!AP$2),0)</f>
        <v>39.624940133697912</v>
      </c>
      <c r="U31" s="49">
        <f>VLOOKUP($A31,input!$A:$BH,COLUMN(input!AT$2),0)</f>
        <v>6.8424014263459805</v>
      </c>
      <c r="V31" s="53">
        <f>VLOOKUP($A31,input!$A:$BH,COLUMN(input!AX$2),0)</f>
        <v>0</v>
      </c>
      <c r="W31" s="53">
        <f>VLOOKUP($A31,input!$A:$BH,COLUMN(input!BB$2),0)</f>
        <v>0</v>
      </c>
      <c r="X31" s="62">
        <f>VLOOKUP($A31,input!$A:$BH,COLUMN(input!BF$2),0)</f>
        <v>0</v>
      </c>
      <c r="Y31" s="53">
        <f t="shared" si="5"/>
        <v>57.468391364411445</v>
      </c>
      <c r="Z31" s="49">
        <f t="shared" si="6"/>
        <v>8.6896909785527257</v>
      </c>
      <c r="AA31" s="53">
        <f t="shared" si="7"/>
        <v>0</v>
      </c>
      <c r="AB31" s="53">
        <f t="shared" si="8"/>
        <v>0</v>
      </c>
      <c r="AC31" s="62">
        <f t="shared" si="9"/>
        <v>0</v>
      </c>
    </row>
    <row r="32" spans="1:29" x14ac:dyDescent="0.3">
      <c r="A32" s="27" t="s">
        <v>69</v>
      </c>
      <c r="B32" s="27" t="s">
        <v>836</v>
      </c>
      <c r="C32" s="27" t="s">
        <v>806</v>
      </c>
      <c r="D32" s="27" t="s">
        <v>1228</v>
      </c>
      <c r="E32" s="30" t="s">
        <v>68</v>
      </c>
      <c r="F32" s="67">
        <f>IF(D32=0,VLOOKUP(C32,'KI Local Authority Dropdown'!$H$21:$I$31,2,0),(VLOOKUP(A32,input!$A:$B,COLUMN(input!B$2),0)))</f>
        <v>0.5</v>
      </c>
      <c r="G32" s="49">
        <f t="shared" si="3"/>
        <v>4.3728819298600374</v>
      </c>
      <c r="H32" s="49">
        <f>VLOOKUP($A32,input!$A:$BH,COLUMN(input!E$2),0)</f>
        <v>0</v>
      </c>
      <c r="I32" s="49">
        <f>VLOOKUP($A32,input!$A:$BH,COLUMN(input!I$2),0)</f>
        <v>4.3728819298600374</v>
      </c>
      <c r="J32" s="49">
        <f>VLOOKUP($A32,input!$A:$BH,COLUMN(input!M$2),0)</f>
        <v>-5.9926833295205615</v>
      </c>
      <c r="K32" s="49">
        <f t="shared" si="4"/>
        <v>3.6646141932481058E-2</v>
      </c>
      <c r="L32" s="49">
        <f>VLOOKUP($A32,input!$A:$BH,COLUMN(input!N$2),0)</f>
        <v>-5.9560371875880804</v>
      </c>
      <c r="M32" s="49">
        <f>IF(D32=0,'KI Local Authority Dropdown'!$I$6,'KI Local Authority Dropdown'!$I$7)*'KI 2018-19'!I32</f>
        <v>4.2416954719642366</v>
      </c>
      <c r="N32" s="31">
        <f>IF(LEFT(D32,1)="P",0,VLOOKUP($A32,input!$A:$BH,COLUMN(input!Q$2),0))</f>
        <v>0</v>
      </c>
      <c r="O32" s="53">
        <f>VLOOKUP($A32,input!$A:$BH,COLUMN(input!V$2),0)</f>
        <v>0</v>
      </c>
      <c r="P32" s="49">
        <f>VLOOKUP($A32,input!$A:$BH,COLUMN(input!Z$2),0)</f>
        <v>0</v>
      </c>
      <c r="Q32" s="53">
        <f>VLOOKUP($A32,input!$A:$BH,COLUMN(input!AD$2),0)</f>
        <v>0</v>
      </c>
      <c r="R32" s="53">
        <f>VLOOKUP($A32,input!$A:$BH,COLUMN(input!AH$2),0)</f>
        <v>0</v>
      </c>
      <c r="S32" s="62">
        <f>VLOOKUP($A32,input!$A:$BH,COLUMN(input!AL$2),0)</f>
        <v>0</v>
      </c>
      <c r="T32" s="53">
        <f>VLOOKUP($A32,input!$A:$BH,COLUMN(input!AP$2),0)</f>
        <v>0</v>
      </c>
      <c r="U32" s="49">
        <f>VLOOKUP($A32,input!$A:$BH,COLUMN(input!AT$2),0)</f>
        <v>4.372881712201413</v>
      </c>
      <c r="V32" s="53">
        <f>VLOOKUP($A32,input!$A:$BH,COLUMN(input!AX$2),0)</f>
        <v>0</v>
      </c>
      <c r="W32" s="53">
        <f>VLOOKUP($A32,input!$A:$BH,COLUMN(input!BB$2),0)</f>
        <v>0</v>
      </c>
      <c r="X32" s="62">
        <f>VLOOKUP($A32,input!$A:$BH,COLUMN(input!BF$2),0)</f>
        <v>0</v>
      </c>
      <c r="Y32" s="53">
        <f t="shared" si="5"/>
        <v>0</v>
      </c>
      <c r="Z32" s="49">
        <f t="shared" si="6"/>
        <v>4.372881712201413</v>
      </c>
      <c r="AA32" s="53">
        <f t="shared" si="7"/>
        <v>0</v>
      </c>
      <c r="AB32" s="53">
        <f t="shared" si="8"/>
        <v>0</v>
      </c>
      <c r="AC32" s="62">
        <f t="shared" si="9"/>
        <v>0</v>
      </c>
    </row>
    <row r="33" spans="1:29" x14ac:dyDescent="0.3">
      <c r="A33" s="27" t="s">
        <v>71</v>
      </c>
      <c r="B33" s="27" t="s">
        <v>837</v>
      </c>
      <c r="C33" s="27" t="s">
        <v>820</v>
      </c>
      <c r="D33" s="27" t="s">
        <v>1234</v>
      </c>
      <c r="E33" s="30" t="s">
        <v>70</v>
      </c>
      <c r="F33" s="67">
        <f>IF(D33=0,VLOOKUP(C33,'KI Local Authority Dropdown'!$H$21:$I$31,2,0),(VLOOKUP(A33,input!$A:$B,COLUMN(input!B$2),0)))</f>
        <v>0.99</v>
      </c>
      <c r="G33" s="49">
        <f t="shared" si="3"/>
        <v>110.35544786464396</v>
      </c>
      <c r="H33" s="49">
        <f>VLOOKUP($A33,input!$A:$BH,COLUMN(input!E$2),0)</f>
        <v>0</v>
      </c>
      <c r="I33" s="49">
        <f>VLOOKUP($A33,input!$A:$BH,COLUMN(input!I$2),0)</f>
        <v>110.35544786464396</v>
      </c>
      <c r="J33" s="49">
        <f>VLOOKUP($A33,input!$A:$BH,COLUMN(input!M$2),0)</f>
        <v>29.793446863616914</v>
      </c>
      <c r="K33" s="49">
        <f t="shared" si="4"/>
        <v>0.48672898242437768</v>
      </c>
      <c r="L33" s="49">
        <f>VLOOKUP($A33,input!$A:$BH,COLUMN(input!N$2),0)</f>
        <v>30.280175846041292</v>
      </c>
      <c r="M33" s="49">
        <f>IF(D33=0,'KI Local Authority Dropdown'!$I$6,'KI Local Authority Dropdown'!$I$7)*'KI 2018-19'!I33</f>
        <v>107.04478442870465</v>
      </c>
      <c r="N33" s="31">
        <f>IF(LEFT(D33,1)="P",0,VLOOKUP($A33,input!$A:$BH,COLUMN(input!Q$2),0))</f>
        <v>0</v>
      </c>
      <c r="O33" s="53">
        <f>VLOOKUP($A33,input!$A:$BH,COLUMN(input!V$2),0)</f>
        <v>0</v>
      </c>
      <c r="P33" s="49">
        <f>VLOOKUP($A33,input!$A:$BH,COLUMN(input!Z$2),0)</f>
        <v>0</v>
      </c>
      <c r="Q33" s="53">
        <f>VLOOKUP($A33,input!$A:$BH,COLUMN(input!AD$2),0)</f>
        <v>0</v>
      </c>
      <c r="R33" s="53">
        <f>VLOOKUP($A33,input!$A:$BH,COLUMN(input!AH$2),0)</f>
        <v>0</v>
      </c>
      <c r="S33" s="62">
        <f>VLOOKUP($A33,input!$A:$BH,COLUMN(input!AL$2),0)</f>
        <v>0</v>
      </c>
      <c r="T33" s="53">
        <f>VLOOKUP($A33,input!$A:$BH,COLUMN(input!AP$2),0)</f>
        <v>98.917824203279864</v>
      </c>
      <c r="U33" s="49">
        <f>VLOOKUP($A33,input!$A:$BH,COLUMN(input!AT$2),0)</f>
        <v>11.437623443243419</v>
      </c>
      <c r="V33" s="53">
        <f>VLOOKUP($A33,input!$A:$BH,COLUMN(input!AX$2),0)</f>
        <v>0</v>
      </c>
      <c r="W33" s="53">
        <f>VLOOKUP($A33,input!$A:$BH,COLUMN(input!BB$2),0)</f>
        <v>0</v>
      </c>
      <c r="X33" s="62">
        <f>VLOOKUP($A33,input!$A:$BH,COLUMN(input!BF$2),0)</f>
        <v>0</v>
      </c>
      <c r="Y33" s="53">
        <f t="shared" si="5"/>
        <v>98.917824203279864</v>
      </c>
      <c r="Z33" s="49">
        <f t="shared" si="6"/>
        <v>11.437623443243419</v>
      </c>
      <c r="AA33" s="53">
        <f t="shared" si="7"/>
        <v>0</v>
      </c>
      <c r="AB33" s="53">
        <f t="shared" si="8"/>
        <v>0</v>
      </c>
      <c r="AC33" s="62">
        <f t="shared" si="9"/>
        <v>0</v>
      </c>
    </row>
    <row r="34" spans="1:29" x14ac:dyDescent="0.3">
      <c r="A34" s="27" t="s">
        <v>73</v>
      </c>
      <c r="B34" s="27" t="s">
        <v>838</v>
      </c>
      <c r="C34" s="27" t="s">
        <v>806</v>
      </c>
      <c r="D34" s="27" t="s">
        <v>1235</v>
      </c>
      <c r="E34" s="30" t="s">
        <v>72</v>
      </c>
      <c r="F34" s="67">
        <f>IF(D34=0,VLOOKUP(C34,'KI Local Authority Dropdown'!$H$21:$I$31,2,0),(VLOOKUP(A34,input!$A:$B,COLUMN(input!B$2),0)))</f>
        <v>0.60000000000000009</v>
      </c>
      <c r="G34" s="49">
        <f t="shared" si="3"/>
        <v>3.3582949254251262</v>
      </c>
      <c r="H34" s="49">
        <f>VLOOKUP($A34,input!$A:$BH,COLUMN(input!E$2),0)</f>
        <v>0</v>
      </c>
      <c r="I34" s="49">
        <f>VLOOKUP($A34,input!$A:$BH,COLUMN(input!I$2),0)</f>
        <v>3.3582949254251262</v>
      </c>
      <c r="J34" s="49">
        <f>VLOOKUP($A34,input!$A:$BH,COLUMN(input!M$2),0)</f>
        <v>-7.9592506358862822</v>
      </c>
      <c r="K34" s="49">
        <f t="shared" si="4"/>
        <v>2.932948678885694E-2</v>
      </c>
      <c r="L34" s="49">
        <f>VLOOKUP($A34,input!$A:$BH,COLUMN(input!N$2),0)</f>
        <v>-7.9299211490974253</v>
      </c>
      <c r="M34" s="49">
        <f>IF(D34=0,'KI Local Authority Dropdown'!$I$6,'KI Local Authority Dropdown'!$I$7)*'KI 2018-19'!I34</f>
        <v>3.2575460776623721</v>
      </c>
      <c r="N34" s="31">
        <f>IF(LEFT(D34,1)="P",0,VLOOKUP($A34,input!$A:$BH,COLUMN(input!Q$2),0))</f>
        <v>0</v>
      </c>
      <c r="O34" s="53">
        <f>VLOOKUP($A34,input!$A:$BH,COLUMN(input!V$2),0)</f>
        <v>0</v>
      </c>
      <c r="P34" s="49">
        <f>VLOOKUP($A34,input!$A:$BH,COLUMN(input!Z$2),0)</f>
        <v>0</v>
      </c>
      <c r="Q34" s="53">
        <f>VLOOKUP($A34,input!$A:$BH,COLUMN(input!AD$2),0)</f>
        <v>0</v>
      </c>
      <c r="R34" s="53">
        <f>VLOOKUP($A34,input!$A:$BH,COLUMN(input!AH$2),0)</f>
        <v>0</v>
      </c>
      <c r="S34" s="62">
        <f>VLOOKUP($A34,input!$A:$BH,COLUMN(input!AL$2),0)</f>
        <v>0</v>
      </c>
      <c r="T34" s="53">
        <f>VLOOKUP($A34,input!$A:$BH,COLUMN(input!AP$2),0)</f>
        <v>0</v>
      </c>
      <c r="U34" s="49">
        <f>VLOOKUP($A34,input!$A:$BH,COLUMN(input!AT$2),0)</f>
        <v>3.3582952612437866</v>
      </c>
      <c r="V34" s="53">
        <f>VLOOKUP($A34,input!$A:$BH,COLUMN(input!AX$2),0)</f>
        <v>0</v>
      </c>
      <c r="W34" s="53">
        <f>VLOOKUP($A34,input!$A:$BH,COLUMN(input!BB$2),0)</f>
        <v>0</v>
      </c>
      <c r="X34" s="62">
        <f>VLOOKUP($A34,input!$A:$BH,COLUMN(input!BF$2),0)</f>
        <v>0</v>
      </c>
      <c r="Y34" s="53">
        <f t="shared" si="5"/>
        <v>0</v>
      </c>
      <c r="Z34" s="49">
        <f t="shared" si="6"/>
        <v>3.3582952612437866</v>
      </c>
      <c r="AA34" s="53">
        <f t="shared" si="7"/>
        <v>0</v>
      </c>
      <c r="AB34" s="53">
        <f t="shared" si="8"/>
        <v>0</v>
      </c>
      <c r="AC34" s="62">
        <f t="shared" si="9"/>
        <v>0</v>
      </c>
    </row>
    <row r="35" spans="1:29" x14ac:dyDescent="0.3">
      <c r="A35" s="27" t="s">
        <v>75</v>
      </c>
      <c r="B35" s="27" t="s">
        <v>839</v>
      </c>
      <c r="C35" s="27" t="s">
        <v>1250</v>
      </c>
      <c r="D35" s="27">
        <v>0</v>
      </c>
      <c r="E35" s="30" t="s">
        <v>74</v>
      </c>
      <c r="F35" s="67">
        <f>IF(D35=0,VLOOKUP(C35,'KI Local Authority Dropdown'!$H$21:$I$31,2,0),(VLOOKUP(A35,input!$A:$B,COLUMN(input!B$2),0)))</f>
        <v>0.49</v>
      </c>
      <c r="G35" s="49">
        <f t="shared" si="3"/>
        <v>37.825525807306548</v>
      </c>
      <c r="H35" s="49">
        <f>VLOOKUP($A35,input!$A:$BH,COLUMN(input!E$2),0)</f>
        <v>7.4219927143697388</v>
      </c>
      <c r="I35" s="49">
        <f>VLOOKUP($A35,input!$A:$BH,COLUMN(input!I$2),0)</f>
        <v>30.403533092936811</v>
      </c>
      <c r="J35" s="49">
        <f>VLOOKUP($A35,input!$A:$BH,COLUMN(input!M$2),0)</f>
        <v>-1.0317804674723758</v>
      </c>
      <c r="K35" s="49">
        <f t="shared" si="4"/>
        <v>-7.2273235153675897E-2</v>
      </c>
      <c r="L35" s="49">
        <f>VLOOKUP($A35,input!$A:$BH,COLUMN(input!N$2),0)</f>
        <v>-1.1040537026260517</v>
      </c>
      <c r="M35" s="49">
        <f>IF(D35=0,'KI Local Authority Dropdown'!$I$6,'KI Local Authority Dropdown'!$I$7)*'KI 2018-19'!I35</f>
        <v>28.123268110966553</v>
      </c>
      <c r="N35" s="31">
        <f>IF(LEFT(D35,1)="P",0,VLOOKUP($A35,input!$A:$BH,COLUMN(input!Q$2),0))</f>
        <v>3.2822329517844029E-2</v>
      </c>
      <c r="O35" s="53">
        <f>VLOOKUP($A35,input!$A:$BH,COLUMN(input!V$2),0)</f>
        <v>6.8953123152307123</v>
      </c>
      <c r="P35" s="49">
        <f>VLOOKUP($A35,input!$A:$BH,COLUMN(input!Z$2),0)</f>
        <v>0.5266803991390262</v>
      </c>
      <c r="Q35" s="53">
        <f>VLOOKUP($A35,input!$A:$BH,COLUMN(input!AD$2),0)</f>
        <v>0</v>
      </c>
      <c r="R35" s="53">
        <f>VLOOKUP($A35,input!$A:$BH,COLUMN(input!AH$2),0)</f>
        <v>0</v>
      </c>
      <c r="S35" s="62">
        <f>VLOOKUP($A35,input!$A:$BH,COLUMN(input!AL$2),0)</f>
        <v>0</v>
      </c>
      <c r="T35" s="53">
        <f>VLOOKUP($A35,input!$A:$BH,COLUMN(input!AP$2),0)</f>
        <v>24.157179834333824</v>
      </c>
      <c r="U35" s="49">
        <f>VLOOKUP($A35,input!$A:$BH,COLUMN(input!AT$2),0)</f>
        <v>6.2463532586029844</v>
      </c>
      <c r="V35" s="53">
        <f>VLOOKUP($A35,input!$A:$BH,COLUMN(input!AX$2),0)</f>
        <v>0</v>
      </c>
      <c r="W35" s="53">
        <f>VLOOKUP($A35,input!$A:$BH,COLUMN(input!BB$2),0)</f>
        <v>0</v>
      </c>
      <c r="X35" s="62">
        <f>VLOOKUP($A35,input!$A:$BH,COLUMN(input!BF$2),0)</f>
        <v>0</v>
      </c>
      <c r="Y35" s="53">
        <f t="shared" si="5"/>
        <v>31.052492149564536</v>
      </c>
      <c r="Z35" s="49">
        <f t="shared" si="6"/>
        <v>6.7730336577420109</v>
      </c>
      <c r="AA35" s="53">
        <f t="shared" si="7"/>
        <v>0</v>
      </c>
      <c r="AB35" s="53">
        <f t="shared" si="8"/>
        <v>0</v>
      </c>
      <c r="AC35" s="62">
        <f t="shared" si="9"/>
        <v>0</v>
      </c>
    </row>
    <row r="36" spans="1:29" x14ac:dyDescent="0.3">
      <c r="A36" s="27" t="s">
        <v>77</v>
      </c>
      <c r="B36" s="27" t="s">
        <v>840</v>
      </c>
      <c r="C36" s="27" t="s">
        <v>1250</v>
      </c>
      <c r="D36" s="27" t="s">
        <v>1236</v>
      </c>
      <c r="E36" s="30" t="s">
        <v>76</v>
      </c>
      <c r="F36" s="67">
        <f>IF(D36=0,VLOOKUP(C36,'KI Local Authority Dropdown'!$H$21:$I$31,2,0),(VLOOKUP(A36,input!$A:$B,COLUMN(input!B$2),0)))</f>
        <v>0.99</v>
      </c>
      <c r="G36" s="49">
        <f t="shared" si="3"/>
        <v>20.635515423862646</v>
      </c>
      <c r="H36" s="49">
        <f>VLOOKUP($A36,input!$A:$BH,COLUMN(input!E$2),0)</f>
        <v>0</v>
      </c>
      <c r="I36" s="49">
        <f>VLOOKUP($A36,input!$A:$BH,COLUMN(input!I$2),0)</f>
        <v>20.635515423862646</v>
      </c>
      <c r="J36" s="49">
        <f>VLOOKUP($A36,input!$A:$BH,COLUMN(input!M$2),0)</f>
        <v>-30.543757109110338</v>
      </c>
      <c r="K36" s="49">
        <f t="shared" si="4"/>
        <v>2.5833909585362136E-2</v>
      </c>
      <c r="L36" s="49">
        <f>VLOOKUP($A36,input!$A:$BH,COLUMN(input!N$2),0)</f>
        <v>-30.517923199524976</v>
      </c>
      <c r="M36" s="49">
        <f>IF(D36=0,'KI Local Authority Dropdown'!$I$6,'KI Local Authority Dropdown'!$I$7)*'KI 2018-19'!I36</f>
        <v>20.016449961146765</v>
      </c>
      <c r="N36" s="31">
        <f>IF(LEFT(D36,1)="P",0,VLOOKUP($A36,input!$A:$BH,COLUMN(input!Q$2),0))</f>
        <v>0</v>
      </c>
      <c r="O36" s="53">
        <f>VLOOKUP($A36,input!$A:$BH,COLUMN(input!V$2),0)</f>
        <v>0</v>
      </c>
      <c r="P36" s="49">
        <f>VLOOKUP($A36,input!$A:$BH,COLUMN(input!Z$2),0)</f>
        <v>0</v>
      </c>
      <c r="Q36" s="53">
        <f>VLOOKUP($A36,input!$A:$BH,COLUMN(input!AD$2),0)</f>
        <v>0</v>
      </c>
      <c r="R36" s="53">
        <f>VLOOKUP($A36,input!$A:$BH,COLUMN(input!AH$2),0)</f>
        <v>0</v>
      </c>
      <c r="S36" s="62">
        <f>VLOOKUP($A36,input!$A:$BH,COLUMN(input!AL$2),0)</f>
        <v>0</v>
      </c>
      <c r="T36" s="53">
        <f>VLOOKUP($A36,input!$A:$BH,COLUMN(input!AP$2),0)</f>
        <v>16.996624731701022</v>
      </c>
      <c r="U36" s="49">
        <f>VLOOKUP($A36,input!$A:$BH,COLUMN(input!AT$2),0)</f>
        <v>3.6388908211371294</v>
      </c>
      <c r="V36" s="53">
        <f>VLOOKUP($A36,input!$A:$BH,COLUMN(input!AX$2),0)</f>
        <v>0</v>
      </c>
      <c r="W36" s="53">
        <f>VLOOKUP($A36,input!$A:$BH,COLUMN(input!BB$2),0)</f>
        <v>0</v>
      </c>
      <c r="X36" s="62">
        <f>VLOOKUP($A36,input!$A:$BH,COLUMN(input!BF$2),0)</f>
        <v>0</v>
      </c>
      <c r="Y36" s="53">
        <f t="shared" si="5"/>
        <v>16.996624731701022</v>
      </c>
      <c r="Z36" s="49">
        <f t="shared" si="6"/>
        <v>3.6388908211371294</v>
      </c>
      <c r="AA36" s="53">
        <f t="shared" si="7"/>
        <v>0</v>
      </c>
      <c r="AB36" s="53">
        <f t="shared" si="8"/>
        <v>0</v>
      </c>
      <c r="AC36" s="62">
        <f t="shared" si="9"/>
        <v>0</v>
      </c>
    </row>
    <row r="37" spans="1:29" x14ac:dyDescent="0.3">
      <c r="A37" s="27" t="s">
        <v>79</v>
      </c>
      <c r="B37" s="27" t="s">
        <v>841</v>
      </c>
      <c r="C37" s="27" t="s">
        <v>820</v>
      </c>
      <c r="D37" s="27" t="s">
        <v>1237</v>
      </c>
      <c r="E37" s="30" t="s">
        <v>78</v>
      </c>
      <c r="F37" s="67">
        <f>IF(D37=0,VLOOKUP(C37,'KI Local Authority Dropdown'!$H$21:$I$31,2,0),(VLOOKUP(A37,input!$A:$B,COLUMN(input!B$2),0)))</f>
        <v>0.99</v>
      </c>
      <c r="G37" s="49">
        <f t="shared" si="3"/>
        <v>182.49413006278647</v>
      </c>
      <c r="H37" s="49">
        <f>VLOOKUP($A37,input!$A:$BH,COLUMN(input!E$2),0)</f>
        <v>0</v>
      </c>
      <c r="I37" s="49">
        <f>VLOOKUP($A37,input!$A:$BH,COLUMN(input!I$2),0)</f>
        <v>182.49413006278647</v>
      </c>
      <c r="J37" s="49">
        <f>VLOOKUP($A37,input!$A:$BH,COLUMN(input!M$2),0)</f>
        <v>46.453808646400127</v>
      </c>
      <c r="K37" s="49">
        <f t="shared" si="4"/>
        <v>0.16700514874587924</v>
      </c>
      <c r="L37" s="49">
        <f>VLOOKUP($A37,input!$A:$BH,COLUMN(input!N$2),0)</f>
        <v>46.620813795146006</v>
      </c>
      <c r="M37" s="49">
        <f>IF(D37=0,'KI Local Authority Dropdown'!$I$6,'KI Local Authority Dropdown'!$I$7)*'KI 2018-19'!I37</f>
        <v>177.01930616090286</v>
      </c>
      <c r="N37" s="31">
        <f>IF(LEFT(D37,1)="P",0,VLOOKUP($A37,input!$A:$BH,COLUMN(input!Q$2),0))</f>
        <v>0</v>
      </c>
      <c r="O37" s="53">
        <f>VLOOKUP($A37,input!$A:$BH,COLUMN(input!V$2),0)</f>
        <v>0</v>
      </c>
      <c r="P37" s="49">
        <f>VLOOKUP($A37,input!$A:$BH,COLUMN(input!Z$2),0)</f>
        <v>0</v>
      </c>
      <c r="Q37" s="53">
        <f>VLOOKUP($A37,input!$A:$BH,COLUMN(input!AD$2),0)</f>
        <v>0</v>
      </c>
      <c r="R37" s="53">
        <f>VLOOKUP($A37,input!$A:$BH,COLUMN(input!AH$2),0)</f>
        <v>0</v>
      </c>
      <c r="S37" s="62">
        <f>VLOOKUP($A37,input!$A:$BH,COLUMN(input!AL$2),0)</f>
        <v>0</v>
      </c>
      <c r="T37" s="53">
        <f>VLOOKUP($A37,input!$A:$BH,COLUMN(input!AP$2),0)</f>
        <v>157.87236568527632</v>
      </c>
      <c r="U37" s="49">
        <f>VLOOKUP($A37,input!$A:$BH,COLUMN(input!AT$2),0)</f>
        <v>24.621764068982721</v>
      </c>
      <c r="V37" s="53">
        <f>VLOOKUP($A37,input!$A:$BH,COLUMN(input!AX$2),0)</f>
        <v>0</v>
      </c>
      <c r="W37" s="53">
        <f>VLOOKUP($A37,input!$A:$BH,COLUMN(input!BB$2),0)</f>
        <v>0</v>
      </c>
      <c r="X37" s="62">
        <f>VLOOKUP($A37,input!$A:$BH,COLUMN(input!BF$2),0)</f>
        <v>0</v>
      </c>
      <c r="Y37" s="53">
        <f t="shared" si="5"/>
        <v>157.87236568527632</v>
      </c>
      <c r="Z37" s="49">
        <f t="shared" si="6"/>
        <v>24.621764068982721</v>
      </c>
      <c r="AA37" s="53">
        <f t="shared" si="7"/>
        <v>0</v>
      </c>
      <c r="AB37" s="53">
        <f t="shared" si="8"/>
        <v>0</v>
      </c>
      <c r="AC37" s="62">
        <f t="shared" si="9"/>
        <v>0</v>
      </c>
    </row>
    <row r="38" spans="1:29" x14ac:dyDescent="0.3">
      <c r="A38" s="27" t="s">
        <v>81</v>
      </c>
      <c r="B38" s="27" t="s">
        <v>842</v>
      </c>
      <c r="C38" s="27" t="s">
        <v>806</v>
      </c>
      <c r="D38" s="27">
        <v>0</v>
      </c>
      <c r="E38" s="30" t="s">
        <v>80</v>
      </c>
      <c r="F38" s="67">
        <f>IF(D38=0,VLOOKUP(C38,'KI Local Authority Dropdown'!$H$21:$I$31,2,0),(VLOOKUP(A38,input!$A:$B,COLUMN(input!B$2),0)))</f>
        <v>0.4</v>
      </c>
      <c r="G38" s="49">
        <f t="shared" si="3"/>
        <v>3.6266406103668274</v>
      </c>
      <c r="H38" s="49">
        <f>VLOOKUP($A38,input!$A:$BH,COLUMN(input!E$2),0)</f>
        <v>0.27248037937706893</v>
      </c>
      <c r="I38" s="49">
        <f>VLOOKUP($A38,input!$A:$BH,COLUMN(input!I$2),0)</f>
        <v>3.3541602309897587</v>
      </c>
      <c r="J38" s="49">
        <f>VLOOKUP($A38,input!$A:$BH,COLUMN(input!M$2),0)</f>
        <v>-12.735653261278044</v>
      </c>
      <c r="K38" s="49">
        <f t="shared" si="4"/>
        <v>-9.6589278468552919E-2</v>
      </c>
      <c r="L38" s="49">
        <f>VLOOKUP($A38,input!$A:$BH,COLUMN(input!N$2),0)</f>
        <v>-12.832242539746597</v>
      </c>
      <c r="M38" s="49">
        <f>IF(D38=0,'KI Local Authority Dropdown'!$I$6,'KI Local Authority Dropdown'!$I$7)*'KI 2018-19'!I38</f>
        <v>3.102598213665527</v>
      </c>
      <c r="N38" s="31">
        <f>IF(LEFT(D38,1)="P",0,VLOOKUP($A38,input!$A:$BH,COLUMN(input!Q$2),0))</f>
        <v>0.5</v>
      </c>
      <c r="O38" s="53">
        <f>VLOOKUP($A38,input!$A:$BH,COLUMN(input!V$2),0)</f>
        <v>0</v>
      </c>
      <c r="P38" s="49">
        <f>VLOOKUP($A38,input!$A:$BH,COLUMN(input!Z$2),0)</f>
        <v>0.27248037937706893</v>
      </c>
      <c r="Q38" s="53">
        <f>VLOOKUP($A38,input!$A:$BH,COLUMN(input!AD$2),0)</f>
        <v>0</v>
      </c>
      <c r="R38" s="53">
        <f>VLOOKUP($A38,input!$A:$BH,COLUMN(input!AH$2),0)</f>
        <v>0</v>
      </c>
      <c r="S38" s="62">
        <f>VLOOKUP($A38,input!$A:$BH,COLUMN(input!AL$2),0)</f>
        <v>0</v>
      </c>
      <c r="T38" s="53">
        <f>VLOOKUP($A38,input!$A:$BH,COLUMN(input!AP$2),0)</f>
        <v>0</v>
      </c>
      <c r="U38" s="49">
        <f>VLOOKUP($A38,input!$A:$BH,COLUMN(input!AT$2),0)</f>
        <v>3.3541602309897587</v>
      </c>
      <c r="V38" s="53">
        <f>VLOOKUP($A38,input!$A:$BH,COLUMN(input!AX$2),0)</f>
        <v>0</v>
      </c>
      <c r="W38" s="53">
        <f>VLOOKUP($A38,input!$A:$BH,COLUMN(input!BB$2),0)</f>
        <v>0</v>
      </c>
      <c r="X38" s="62">
        <f>VLOOKUP($A38,input!$A:$BH,COLUMN(input!BF$2),0)</f>
        <v>0</v>
      </c>
      <c r="Y38" s="53">
        <f t="shared" si="5"/>
        <v>0</v>
      </c>
      <c r="Z38" s="49">
        <f t="shared" si="6"/>
        <v>3.6266406103668274</v>
      </c>
      <c r="AA38" s="53">
        <f t="shared" si="7"/>
        <v>0</v>
      </c>
      <c r="AB38" s="53">
        <f t="shared" si="8"/>
        <v>0</v>
      </c>
      <c r="AC38" s="62">
        <f t="shared" si="9"/>
        <v>0</v>
      </c>
    </row>
    <row r="39" spans="1:29" x14ac:dyDescent="0.3">
      <c r="A39" s="27" t="s">
        <v>83</v>
      </c>
      <c r="B39" s="27" t="s">
        <v>843</v>
      </c>
      <c r="C39" s="27" t="s">
        <v>806</v>
      </c>
      <c r="D39" s="27">
        <v>0</v>
      </c>
      <c r="E39" s="30" t="s">
        <v>82</v>
      </c>
      <c r="F39" s="67">
        <f>IF(D39=0,VLOOKUP(C39,'KI Local Authority Dropdown'!$H$21:$I$31,2,0),(VLOOKUP(A39,input!$A:$B,COLUMN(input!B$2),0)))</f>
        <v>0.4</v>
      </c>
      <c r="G39" s="49">
        <f t="shared" si="3"/>
        <v>4.8796045537627268</v>
      </c>
      <c r="H39" s="49">
        <f>VLOOKUP($A39,input!$A:$BH,COLUMN(input!E$2),0)</f>
        <v>1.0709503997359908</v>
      </c>
      <c r="I39" s="49">
        <f>VLOOKUP($A39,input!$A:$BH,COLUMN(input!I$2),0)</f>
        <v>3.8086541540267365</v>
      </c>
      <c r="J39" s="49">
        <f>VLOOKUP($A39,input!$A:$BH,COLUMN(input!M$2),0)</f>
        <v>-8.1909980042524957</v>
      </c>
      <c r="K39" s="49">
        <f t="shared" si="4"/>
        <v>2.2747497068623446E-2</v>
      </c>
      <c r="L39" s="49">
        <f>VLOOKUP($A39,input!$A:$BH,COLUMN(input!N$2),0)</f>
        <v>-8.1682505071838722</v>
      </c>
      <c r="M39" s="49">
        <f>IF(D39=0,'KI Local Authority Dropdown'!$I$6,'KI Local Authority Dropdown'!$I$7)*'KI 2018-19'!I39</f>
        <v>3.5230050924747314</v>
      </c>
      <c r="N39" s="31">
        <f>IF(LEFT(D39,1)="P",0,VLOOKUP($A39,input!$A:$BH,COLUMN(input!Q$2),0))</f>
        <v>0.5</v>
      </c>
      <c r="O39" s="53">
        <f>VLOOKUP($A39,input!$A:$BH,COLUMN(input!V$2),0)</f>
        <v>0</v>
      </c>
      <c r="P39" s="49">
        <f>VLOOKUP($A39,input!$A:$BH,COLUMN(input!Z$2),0)</f>
        <v>1.0709503997359908</v>
      </c>
      <c r="Q39" s="53">
        <f>VLOOKUP($A39,input!$A:$BH,COLUMN(input!AD$2),0)</f>
        <v>0</v>
      </c>
      <c r="R39" s="53">
        <f>VLOOKUP($A39,input!$A:$BH,COLUMN(input!AH$2),0)</f>
        <v>0</v>
      </c>
      <c r="S39" s="62">
        <f>VLOOKUP($A39,input!$A:$BH,COLUMN(input!AL$2),0)</f>
        <v>0</v>
      </c>
      <c r="T39" s="53">
        <f>VLOOKUP($A39,input!$A:$BH,COLUMN(input!AP$2),0)</f>
        <v>0</v>
      </c>
      <c r="U39" s="49">
        <f>VLOOKUP($A39,input!$A:$BH,COLUMN(input!AT$2),0)</f>
        <v>3.8086541540267365</v>
      </c>
      <c r="V39" s="53">
        <f>VLOOKUP($A39,input!$A:$BH,COLUMN(input!AX$2),0)</f>
        <v>0</v>
      </c>
      <c r="W39" s="53">
        <f>VLOOKUP($A39,input!$A:$BH,COLUMN(input!BB$2),0)</f>
        <v>0</v>
      </c>
      <c r="X39" s="62">
        <f>VLOOKUP($A39,input!$A:$BH,COLUMN(input!BF$2),0)</f>
        <v>0</v>
      </c>
      <c r="Y39" s="53">
        <f t="shared" si="5"/>
        <v>0</v>
      </c>
      <c r="Z39" s="49">
        <f t="shared" si="6"/>
        <v>4.8796045537627268</v>
      </c>
      <c r="AA39" s="53">
        <f t="shared" si="7"/>
        <v>0</v>
      </c>
      <c r="AB39" s="53">
        <f t="shared" si="8"/>
        <v>0</v>
      </c>
      <c r="AC39" s="62">
        <f t="shared" si="9"/>
        <v>0</v>
      </c>
    </row>
    <row r="40" spans="1:29" x14ac:dyDescent="0.3">
      <c r="A40" s="27" t="s">
        <v>85</v>
      </c>
      <c r="B40" s="27" t="s">
        <v>844</v>
      </c>
      <c r="C40" s="27" t="s">
        <v>1249</v>
      </c>
      <c r="D40" s="27" t="s">
        <v>1231</v>
      </c>
      <c r="E40" s="30" t="s">
        <v>84</v>
      </c>
      <c r="F40" s="67">
        <f>IF(D40=0,VLOOKUP(C40,'KI Local Authority Dropdown'!$H$21:$I$31,2,0),(VLOOKUP(A40,input!$A:$B,COLUMN(input!B$2),0)))</f>
        <v>0.64</v>
      </c>
      <c r="G40" s="49">
        <f t="shared" si="3"/>
        <v>118.66124063295162</v>
      </c>
      <c r="H40" s="49">
        <f>VLOOKUP($A40,input!$A:$BH,COLUMN(input!E$2),0)</f>
        <v>0</v>
      </c>
      <c r="I40" s="49">
        <f>VLOOKUP($A40,input!$A:$BH,COLUMN(input!I$2),0)</f>
        <v>118.66124063295162</v>
      </c>
      <c r="J40" s="49">
        <f>VLOOKUP($A40,input!$A:$BH,COLUMN(input!M$2),0)</f>
        <v>46.189010012016638</v>
      </c>
      <c r="K40" s="49">
        <f t="shared" si="4"/>
        <v>4.8539335014353924E-2</v>
      </c>
      <c r="L40" s="49">
        <f>VLOOKUP($A40,input!$A:$BH,COLUMN(input!N$2),0)</f>
        <v>46.237549347030992</v>
      </c>
      <c r="M40" s="49">
        <f>IF(D40=0,'KI Local Authority Dropdown'!$I$6,'KI Local Authority Dropdown'!$I$7)*'KI 2018-19'!I40</f>
        <v>115.10140341396307</v>
      </c>
      <c r="N40" s="31">
        <f>IF(LEFT(D40,1)="P",0,VLOOKUP($A40,input!$A:$BH,COLUMN(input!Q$2),0))</f>
        <v>0</v>
      </c>
      <c r="O40" s="53">
        <f>VLOOKUP($A40,input!$A:$BH,COLUMN(input!V$2),0)</f>
        <v>0</v>
      </c>
      <c r="P40" s="49">
        <f>VLOOKUP($A40,input!$A:$BH,COLUMN(input!Z$2),0)</f>
        <v>0</v>
      </c>
      <c r="Q40" s="53">
        <f>VLOOKUP($A40,input!$A:$BH,COLUMN(input!AD$2),0)</f>
        <v>0</v>
      </c>
      <c r="R40" s="53">
        <f>VLOOKUP($A40,input!$A:$BH,COLUMN(input!AH$2),0)</f>
        <v>0</v>
      </c>
      <c r="S40" s="62">
        <f>VLOOKUP($A40,input!$A:$BH,COLUMN(input!AL$2),0)</f>
        <v>0</v>
      </c>
      <c r="T40" s="53">
        <f>VLOOKUP($A40,input!$A:$BH,COLUMN(input!AP$2),0)</f>
        <v>94.33710146324951</v>
      </c>
      <c r="U40" s="49">
        <f>VLOOKUP($A40,input!$A:$BH,COLUMN(input!AT$2),0)</f>
        <v>24.324139598942395</v>
      </c>
      <c r="V40" s="53">
        <f>VLOOKUP($A40,input!$A:$BH,COLUMN(input!AX$2),0)</f>
        <v>0</v>
      </c>
      <c r="W40" s="53">
        <f>VLOOKUP($A40,input!$A:$BH,COLUMN(input!BB$2),0)</f>
        <v>0</v>
      </c>
      <c r="X40" s="62">
        <f>VLOOKUP($A40,input!$A:$BH,COLUMN(input!BF$2),0)</f>
        <v>0</v>
      </c>
      <c r="Y40" s="53">
        <f t="shared" si="5"/>
        <v>94.33710146324951</v>
      </c>
      <c r="Z40" s="49">
        <f t="shared" si="6"/>
        <v>24.324139598942395</v>
      </c>
      <c r="AA40" s="53">
        <f t="shared" si="7"/>
        <v>0</v>
      </c>
      <c r="AB40" s="53">
        <f t="shared" si="8"/>
        <v>0</v>
      </c>
      <c r="AC40" s="62">
        <f t="shared" si="9"/>
        <v>0</v>
      </c>
    </row>
    <row r="41" spans="1:29" x14ac:dyDescent="0.3">
      <c r="A41" s="27" t="s">
        <v>87</v>
      </c>
      <c r="B41" s="27" t="s">
        <v>845</v>
      </c>
      <c r="C41" s="27" t="s">
        <v>806</v>
      </c>
      <c r="D41" s="27">
        <v>0</v>
      </c>
      <c r="E41" s="30" t="s">
        <v>86</v>
      </c>
      <c r="F41" s="67">
        <f>IF(D41=0,VLOOKUP(C41,'KI Local Authority Dropdown'!$H$21:$I$31,2,0),(VLOOKUP(A41,input!$A:$B,COLUMN(input!B$2),0)))</f>
        <v>0.4</v>
      </c>
      <c r="G41" s="49">
        <f t="shared" si="3"/>
        <v>1.5960627520210626</v>
      </c>
      <c r="H41" s="49">
        <f>VLOOKUP($A41,input!$A:$BH,COLUMN(input!E$2),0)</f>
        <v>0</v>
      </c>
      <c r="I41" s="49">
        <f>VLOOKUP($A41,input!$A:$BH,COLUMN(input!I$2),0)</f>
        <v>1.5960627520210626</v>
      </c>
      <c r="J41" s="49">
        <f>VLOOKUP($A41,input!$A:$BH,COLUMN(input!M$2),0)</f>
        <v>-9.7495387781497236</v>
      </c>
      <c r="K41" s="49">
        <f t="shared" si="4"/>
        <v>4.2393690920627947E-2</v>
      </c>
      <c r="L41" s="49">
        <f>VLOOKUP($A41,input!$A:$BH,COLUMN(input!N$2),0)</f>
        <v>-9.7071450872290956</v>
      </c>
      <c r="M41" s="49">
        <f>IF(D41=0,'KI Local Authority Dropdown'!$I$6,'KI Local Authority Dropdown'!$I$7)*'KI 2018-19'!I41</f>
        <v>1.4763580456194829</v>
      </c>
      <c r="N41" s="31">
        <f>IF(LEFT(D41,1)="P",0,VLOOKUP($A41,input!$A:$BH,COLUMN(input!Q$2),0))</f>
        <v>0.5</v>
      </c>
      <c r="O41" s="53">
        <f>VLOOKUP($A41,input!$A:$BH,COLUMN(input!V$2),0)</f>
        <v>0</v>
      </c>
      <c r="P41" s="49">
        <f>VLOOKUP($A41,input!$A:$BH,COLUMN(input!Z$2),0)</f>
        <v>0</v>
      </c>
      <c r="Q41" s="53">
        <f>VLOOKUP($A41,input!$A:$BH,COLUMN(input!AD$2),0)</f>
        <v>0</v>
      </c>
      <c r="R41" s="53">
        <f>VLOOKUP($A41,input!$A:$BH,COLUMN(input!AH$2),0)</f>
        <v>0</v>
      </c>
      <c r="S41" s="62">
        <f>VLOOKUP($A41,input!$A:$BH,COLUMN(input!AL$2),0)</f>
        <v>0</v>
      </c>
      <c r="T41" s="53">
        <f>VLOOKUP($A41,input!$A:$BH,COLUMN(input!AP$2),0)</f>
        <v>0</v>
      </c>
      <c r="U41" s="49">
        <f>VLOOKUP($A41,input!$A:$BH,COLUMN(input!AT$2),0)</f>
        <v>1.5960627520210626</v>
      </c>
      <c r="V41" s="53">
        <f>VLOOKUP($A41,input!$A:$BH,COLUMN(input!AX$2),0)</f>
        <v>0</v>
      </c>
      <c r="W41" s="53">
        <f>VLOOKUP($A41,input!$A:$BH,COLUMN(input!BB$2),0)</f>
        <v>0</v>
      </c>
      <c r="X41" s="62">
        <f>VLOOKUP($A41,input!$A:$BH,COLUMN(input!BF$2),0)</f>
        <v>0</v>
      </c>
      <c r="Y41" s="53">
        <f t="shared" si="5"/>
        <v>0</v>
      </c>
      <c r="Z41" s="49">
        <f t="shared" si="6"/>
        <v>1.5960627520210626</v>
      </c>
      <c r="AA41" s="53">
        <f t="shared" si="7"/>
        <v>0</v>
      </c>
      <c r="AB41" s="53">
        <f t="shared" si="8"/>
        <v>0</v>
      </c>
      <c r="AC41" s="62">
        <f t="shared" si="9"/>
        <v>0</v>
      </c>
    </row>
    <row r="42" spans="1:29" x14ac:dyDescent="0.3">
      <c r="A42" s="27" t="s">
        <v>89</v>
      </c>
      <c r="B42" s="27" t="s">
        <v>846</v>
      </c>
      <c r="C42" s="27" t="s">
        <v>1250</v>
      </c>
      <c r="D42" s="27">
        <v>0</v>
      </c>
      <c r="E42" s="30" t="s">
        <v>88</v>
      </c>
      <c r="F42" s="67">
        <f>IF(D42=0,VLOOKUP(C42,'KI Local Authority Dropdown'!$H$21:$I$31,2,0),(VLOOKUP(A42,input!$A:$B,COLUMN(input!B$2),0)))</f>
        <v>0.49</v>
      </c>
      <c r="G42" s="49">
        <f t="shared" si="3"/>
        <v>71.027129931853153</v>
      </c>
      <c r="H42" s="49">
        <f>VLOOKUP($A42,input!$A:$BH,COLUMN(input!E$2),0)</f>
        <v>14.143561256479931</v>
      </c>
      <c r="I42" s="49">
        <f>VLOOKUP($A42,input!$A:$BH,COLUMN(input!I$2),0)</f>
        <v>56.883568675373219</v>
      </c>
      <c r="J42" s="49">
        <f>VLOOKUP($A42,input!$A:$BH,COLUMN(input!M$2),0)</f>
        <v>-1.1389886595847196</v>
      </c>
      <c r="K42" s="49">
        <f t="shared" si="4"/>
        <v>0.39398865850242804</v>
      </c>
      <c r="L42" s="49">
        <f>VLOOKUP($A42,input!$A:$BH,COLUMN(input!N$2),0)</f>
        <v>-0.74500000108229159</v>
      </c>
      <c r="M42" s="49">
        <f>IF(D42=0,'KI Local Authority Dropdown'!$I$6,'KI Local Authority Dropdown'!$I$7)*'KI 2018-19'!I42</f>
        <v>52.617301024720227</v>
      </c>
      <c r="N42" s="31">
        <f>IF(LEFT(D42,1)="P",0,VLOOKUP($A42,input!$A:$BH,COLUMN(input!Q$2),0))</f>
        <v>1.9630105399916165E-2</v>
      </c>
      <c r="O42" s="53">
        <f>VLOOKUP($A42,input!$A:$BH,COLUMN(input!V$2),0)</f>
        <v>13.23242818785736</v>
      </c>
      <c r="P42" s="49">
        <f>VLOOKUP($A42,input!$A:$BH,COLUMN(input!Z$2),0)</f>
        <v>0.91113306862257049</v>
      </c>
      <c r="Q42" s="53">
        <f>VLOOKUP($A42,input!$A:$BH,COLUMN(input!AD$2),0)</f>
        <v>0</v>
      </c>
      <c r="R42" s="53">
        <f>VLOOKUP($A42,input!$A:$BH,COLUMN(input!AH$2),0)</f>
        <v>0</v>
      </c>
      <c r="S42" s="62">
        <f>VLOOKUP($A42,input!$A:$BH,COLUMN(input!AL$2),0)</f>
        <v>0</v>
      </c>
      <c r="T42" s="53">
        <f>VLOOKUP($A42,input!$A:$BH,COLUMN(input!AP$2),0)</f>
        <v>42.796842970408889</v>
      </c>
      <c r="U42" s="49">
        <f>VLOOKUP($A42,input!$A:$BH,COLUMN(input!AT$2),0)</f>
        <v>14.08672570496433</v>
      </c>
      <c r="V42" s="53">
        <f>VLOOKUP($A42,input!$A:$BH,COLUMN(input!AX$2),0)</f>
        <v>0</v>
      </c>
      <c r="W42" s="53">
        <f>VLOOKUP($A42,input!$A:$BH,COLUMN(input!BB$2),0)</f>
        <v>0</v>
      </c>
      <c r="X42" s="62">
        <f>VLOOKUP($A42,input!$A:$BH,COLUMN(input!BF$2),0)</f>
        <v>0</v>
      </c>
      <c r="Y42" s="53">
        <f t="shared" si="5"/>
        <v>56.029271158266248</v>
      </c>
      <c r="Z42" s="49">
        <f t="shared" si="6"/>
        <v>14.9978587735869</v>
      </c>
      <c r="AA42" s="53">
        <f t="shared" si="7"/>
        <v>0</v>
      </c>
      <c r="AB42" s="53">
        <f t="shared" si="8"/>
        <v>0</v>
      </c>
      <c r="AC42" s="62">
        <f t="shared" si="9"/>
        <v>0</v>
      </c>
    </row>
    <row r="43" spans="1:29" x14ac:dyDescent="0.3">
      <c r="A43" s="27" t="s">
        <v>91</v>
      </c>
      <c r="B43" s="27" t="s">
        <v>847</v>
      </c>
      <c r="C43" s="27" t="s">
        <v>1250</v>
      </c>
      <c r="D43" s="27" t="s">
        <v>1232</v>
      </c>
      <c r="E43" s="30" t="s">
        <v>90</v>
      </c>
      <c r="F43" s="67">
        <f>IF(D43=0,VLOOKUP(C43,'KI Local Authority Dropdown'!$H$21:$I$31,2,0),(VLOOKUP(A43,input!$A:$B,COLUMN(input!B$2),0)))</f>
        <v>0.94</v>
      </c>
      <c r="G43" s="49">
        <f t="shared" si="3"/>
        <v>127.76395937449765</v>
      </c>
      <c r="H43" s="49">
        <f>VLOOKUP($A43,input!$A:$BH,COLUMN(input!E$2),0)</f>
        <v>0</v>
      </c>
      <c r="I43" s="49">
        <f>VLOOKUP($A43,input!$A:$BH,COLUMN(input!I$2),0)</f>
        <v>127.76395937449765</v>
      </c>
      <c r="J43" s="49">
        <f>VLOOKUP($A43,input!$A:$BH,COLUMN(input!M$2),0)</f>
        <v>-68.625189618713975</v>
      </c>
      <c r="K43" s="49">
        <f t="shared" si="4"/>
        <v>-0.10854754382205556</v>
      </c>
      <c r="L43" s="49">
        <f>VLOOKUP($A43,input!$A:$BH,COLUMN(input!N$2),0)</f>
        <v>-68.73373716253603</v>
      </c>
      <c r="M43" s="49">
        <f>IF(D43=0,'KI Local Authority Dropdown'!$I$6,'KI Local Authority Dropdown'!$I$7)*'KI 2018-19'!I43</f>
        <v>123.93104059326271</v>
      </c>
      <c r="N43" s="31">
        <f>IF(LEFT(D43,1)="P",0,VLOOKUP($A43,input!$A:$BH,COLUMN(input!Q$2),0))</f>
        <v>0</v>
      </c>
      <c r="O43" s="53">
        <f>VLOOKUP($A43,input!$A:$BH,COLUMN(input!V$2),0)</f>
        <v>0</v>
      </c>
      <c r="P43" s="49">
        <f>VLOOKUP($A43,input!$A:$BH,COLUMN(input!Z$2),0)</f>
        <v>0</v>
      </c>
      <c r="Q43" s="53">
        <f>VLOOKUP($A43,input!$A:$BH,COLUMN(input!AD$2),0)</f>
        <v>0</v>
      </c>
      <c r="R43" s="53">
        <f>VLOOKUP($A43,input!$A:$BH,COLUMN(input!AH$2),0)</f>
        <v>0</v>
      </c>
      <c r="S43" s="62">
        <f>VLOOKUP($A43,input!$A:$BH,COLUMN(input!AL$2),0)</f>
        <v>0</v>
      </c>
      <c r="T43" s="53">
        <f>VLOOKUP($A43,input!$A:$BH,COLUMN(input!AP$2),0)</f>
        <v>108.63798152989219</v>
      </c>
      <c r="U43" s="49">
        <f>VLOOKUP($A43,input!$A:$BH,COLUMN(input!AT$2),0)</f>
        <v>19.125977685317487</v>
      </c>
      <c r="V43" s="53">
        <f>VLOOKUP($A43,input!$A:$BH,COLUMN(input!AX$2),0)</f>
        <v>0</v>
      </c>
      <c r="W43" s="53">
        <f>VLOOKUP($A43,input!$A:$BH,COLUMN(input!BB$2),0)</f>
        <v>0</v>
      </c>
      <c r="X43" s="62">
        <f>VLOOKUP($A43,input!$A:$BH,COLUMN(input!BF$2),0)</f>
        <v>0</v>
      </c>
      <c r="Y43" s="53">
        <f t="shared" si="5"/>
        <v>108.63798152989219</v>
      </c>
      <c r="Z43" s="49">
        <f t="shared" si="6"/>
        <v>19.125977685317487</v>
      </c>
      <c r="AA43" s="53">
        <f t="shared" si="7"/>
        <v>0</v>
      </c>
      <c r="AB43" s="53">
        <f t="shared" si="8"/>
        <v>0</v>
      </c>
      <c r="AC43" s="62">
        <f t="shared" si="9"/>
        <v>0</v>
      </c>
    </row>
    <row r="44" spans="1:29" x14ac:dyDescent="0.3">
      <c r="A44" s="27" t="s">
        <v>93</v>
      </c>
      <c r="B44" s="27" t="s">
        <v>848</v>
      </c>
      <c r="C44" s="27" t="s">
        <v>806</v>
      </c>
      <c r="D44" s="27">
        <v>0</v>
      </c>
      <c r="E44" s="30" t="s">
        <v>92</v>
      </c>
      <c r="F44" s="67">
        <f>IF(D44=0,VLOOKUP(C44,'KI Local Authority Dropdown'!$H$21:$I$31,2,0),(VLOOKUP(A44,input!$A:$B,COLUMN(input!B$2),0)))</f>
        <v>0.4</v>
      </c>
      <c r="G44" s="49">
        <f t="shared" si="3"/>
        <v>3.204297543434028</v>
      </c>
      <c r="H44" s="49">
        <f>VLOOKUP($A44,input!$A:$BH,COLUMN(input!E$2),0)</f>
        <v>0.43823843993329814</v>
      </c>
      <c r="I44" s="49">
        <f>VLOOKUP($A44,input!$A:$BH,COLUMN(input!I$2),0)</f>
        <v>2.76605910350073</v>
      </c>
      <c r="J44" s="49">
        <f>VLOOKUP($A44,input!$A:$BH,COLUMN(input!M$2),0)</f>
        <v>-8.6533985114658325</v>
      </c>
      <c r="K44" s="49">
        <f t="shared" si="4"/>
        <v>7.0353989805418848E-2</v>
      </c>
      <c r="L44" s="49">
        <f>VLOOKUP($A44,input!$A:$BH,COLUMN(input!N$2),0)</f>
        <v>-8.5830445216604137</v>
      </c>
      <c r="M44" s="49">
        <f>IF(D44=0,'KI Local Authority Dropdown'!$I$6,'KI Local Authority Dropdown'!$I$7)*'KI 2018-19'!I44</f>
        <v>2.5586046707381755</v>
      </c>
      <c r="N44" s="31">
        <f>IF(LEFT(D44,1)="P",0,VLOOKUP($A44,input!$A:$BH,COLUMN(input!Q$2),0))</f>
        <v>0.5</v>
      </c>
      <c r="O44" s="53">
        <f>VLOOKUP($A44,input!$A:$BH,COLUMN(input!V$2),0)</f>
        <v>0</v>
      </c>
      <c r="P44" s="49">
        <f>VLOOKUP($A44,input!$A:$BH,COLUMN(input!Z$2),0)</f>
        <v>0.43823843993329814</v>
      </c>
      <c r="Q44" s="53">
        <f>VLOOKUP($A44,input!$A:$BH,COLUMN(input!AD$2),0)</f>
        <v>0</v>
      </c>
      <c r="R44" s="53">
        <f>VLOOKUP($A44,input!$A:$BH,COLUMN(input!AH$2),0)</f>
        <v>0</v>
      </c>
      <c r="S44" s="62">
        <f>VLOOKUP($A44,input!$A:$BH,COLUMN(input!AL$2),0)</f>
        <v>0</v>
      </c>
      <c r="T44" s="53">
        <f>VLOOKUP($A44,input!$A:$BH,COLUMN(input!AP$2),0)</f>
        <v>0</v>
      </c>
      <c r="U44" s="49">
        <f>VLOOKUP($A44,input!$A:$BH,COLUMN(input!AT$2),0)</f>
        <v>2.76605910350073</v>
      </c>
      <c r="V44" s="53">
        <f>VLOOKUP($A44,input!$A:$BH,COLUMN(input!AX$2),0)</f>
        <v>0</v>
      </c>
      <c r="W44" s="53">
        <f>VLOOKUP($A44,input!$A:$BH,COLUMN(input!BB$2),0)</f>
        <v>0</v>
      </c>
      <c r="X44" s="62">
        <f>VLOOKUP($A44,input!$A:$BH,COLUMN(input!BF$2),0)</f>
        <v>0</v>
      </c>
      <c r="Y44" s="53">
        <f t="shared" si="5"/>
        <v>0</v>
      </c>
      <c r="Z44" s="49">
        <f t="shared" si="6"/>
        <v>3.204297543434028</v>
      </c>
      <c r="AA44" s="53">
        <f t="shared" si="7"/>
        <v>0</v>
      </c>
      <c r="AB44" s="53">
        <f t="shared" si="8"/>
        <v>0</v>
      </c>
      <c r="AC44" s="62">
        <f t="shared" si="9"/>
        <v>0</v>
      </c>
    </row>
    <row r="45" spans="1:29" x14ac:dyDescent="0.3">
      <c r="A45" s="27" t="s">
        <v>95</v>
      </c>
      <c r="B45" s="27" t="s">
        <v>849</v>
      </c>
      <c r="C45" s="27" t="s">
        <v>1249</v>
      </c>
      <c r="D45" s="27" t="s">
        <v>1231</v>
      </c>
      <c r="E45" s="30" t="s">
        <v>94</v>
      </c>
      <c r="F45" s="67">
        <f>IF(D45=0,VLOOKUP(C45,'KI Local Authority Dropdown'!$H$21:$I$31,2,0),(VLOOKUP(A45,input!$A:$B,COLUMN(input!B$2),0)))</f>
        <v>0.64</v>
      </c>
      <c r="G45" s="49">
        <f t="shared" si="3"/>
        <v>41.353465591848121</v>
      </c>
      <c r="H45" s="49">
        <f>VLOOKUP($A45,input!$A:$BH,COLUMN(input!E$2),0)</f>
        <v>0</v>
      </c>
      <c r="I45" s="49">
        <f>VLOOKUP($A45,input!$A:$BH,COLUMN(input!I$2),0)</f>
        <v>41.353465591848121</v>
      </c>
      <c r="J45" s="49">
        <f>VLOOKUP($A45,input!$A:$BH,COLUMN(input!M$2),0)</f>
        <v>-17.670911542054178</v>
      </c>
      <c r="K45" s="49">
        <f t="shared" si="4"/>
        <v>0.23835499823047002</v>
      </c>
      <c r="L45" s="49">
        <f>VLOOKUP($A45,input!$A:$BH,COLUMN(input!N$2),0)</f>
        <v>-17.432556543823708</v>
      </c>
      <c r="M45" s="49">
        <f>IF(D45=0,'KI Local Authority Dropdown'!$I$6,'KI Local Authority Dropdown'!$I$7)*'KI 2018-19'!I45</f>
        <v>40.112861624092673</v>
      </c>
      <c r="N45" s="31">
        <f>IF(LEFT(D45,1)="P",0,VLOOKUP($A45,input!$A:$BH,COLUMN(input!Q$2),0))</f>
        <v>0</v>
      </c>
      <c r="O45" s="53">
        <f>VLOOKUP($A45,input!$A:$BH,COLUMN(input!V$2),0)</f>
        <v>0</v>
      </c>
      <c r="P45" s="49">
        <f>VLOOKUP($A45,input!$A:$BH,COLUMN(input!Z$2),0)</f>
        <v>0</v>
      </c>
      <c r="Q45" s="53">
        <f>VLOOKUP($A45,input!$A:$BH,COLUMN(input!AD$2),0)</f>
        <v>0</v>
      </c>
      <c r="R45" s="53">
        <f>VLOOKUP($A45,input!$A:$BH,COLUMN(input!AH$2),0)</f>
        <v>0</v>
      </c>
      <c r="S45" s="62">
        <f>VLOOKUP($A45,input!$A:$BH,COLUMN(input!AL$2),0)</f>
        <v>0</v>
      </c>
      <c r="T45" s="53">
        <f>VLOOKUP($A45,input!$A:$BH,COLUMN(input!AP$2),0)</f>
        <v>34.394150731265491</v>
      </c>
      <c r="U45" s="49">
        <f>VLOOKUP($A45,input!$A:$BH,COLUMN(input!AT$2),0)</f>
        <v>6.9593149394813851</v>
      </c>
      <c r="V45" s="53">
        <f>VLOOKUP($A45,input!$A:$BH,COLUMN(input!AX$2),0)</f>
        <v>0</v>
      </c>
      <c r="W45" s="53">
        <f>VLOOKUP($A45,input!$A:$BH,COLUMN(input!BB$2),0)</f>
        <v>0</v>
      </c>
      <c r="X45" s="62">
        <f>VLOOKUP($A45,input!$A:$BH,COLUMN(input!BF$2),0)</f>
        <v>0</v>
      </c>
      <c r="Y45" s="53">
        <f t="shared" si="5"/>
        <v>34.394150731265491</v>
      </c>
      <c r="Z45" s="49">
        <f t="shared" si="6"/>
        <v>6.9593149394813851</v>
      </c>
      <c r="AA45" s="53">
        <f t="shared" si="7"/>
        <v>0</v>
      </c>
      <c r="AB45" s="53">
        <f t="shared" si="8"/>
        <v>0</v>
      </c>
      <c r="AC45" s="62">
        <f t="shared" si="9"/>
        <v>0</v>
      </c>
    </row>
    <row r="46" spans="1:29" x14ac:dyDescent="0.3">
      <c r="A46" s="27" t="s">
        <v>97</v>
      </c>
      <c r="B46" s="27" t="s">
        <v>850</v>
      </c>
      <c r="C46" s="27" t="s">
        <v>806</v>
      </c>
      <c r="D46" s="27">
        <v>0</v>
      </c>
      <c r="E46" s="30" t="s">
        <v>96</v>
      </c>
      <c r="F46" s="67">
        <f>IF(D46=0,VLOOKUP(C46,'KI Local Authority Dropdown'!$H$21:$I$31,2,0),(VLOOKUP(A46,input!$A:$B,COLUMN(input!B$2),0)))</f>
        <v>0.4</v>
      </c>
      <c r="G46" s="49">
        <f t="shared" si="3"/>
        <v>1.6796864441007058</v>
      </c>
      <c r="H46" s="49">
        <f>VLOOKUP($A46,input!$A:$BH,COLUMN(input!E$2),0)</f>
        <v>0</v>
      </c>
      <c r="I46" s="49">
        <f>VLOOKUP($A46,input!$A:$BH,COLUMN(input!I$2),0)</f>
        <v>1.6796864441007058</v>
      </c>
      <c r="J46" s="49">
        <f>VLOOKUP($A46,input!$A:$BH,COLUMN(input!M$2),0)</f>
        <v>-7.948622597029531</v>
      </c>
      <c r="K46" s="49">
        <f t="shared" si="4"/>
        <v>-7.7148093894021663E-2</v>
      </c>
      <c r="L46" s="49">
        <f>VLOOKUP($A46,input!$A:$BH,COLUMN(input!N$2),0)</f>
        <v>-8.0257706909235527</v>
      </c>
      <c r="M46" s="49">
        <f>IF(D46=0,'KI Local Authority Dropdown'!$I$6,'KI Local Authority Dropdown'!$I$7)*'KI 2018-19'!I46</f>
        <v>1.5537099607931528</v>
      </c>
      <c r="N46" s="31">
        <f>IF(LEFT(D46,1)="P",0,VLOOKUP($A46,input!$A:$BH,COLUMN(input!Q$2),0))</f>
        <v>0.5</v>
      </c>
      <c r="O46" s="53">
        <f>VLOOKUP($A46,input!$A:$BH,COLUMN(input!V$2),0)</f>
        <v>0</v>
      </c>
      <c r="P46" s="49">
        <f>VLOOKUP($A46,input!$A:$BH,COLUMN(input!Z$2),0)</f>
        <v>0</v>
      </c>
      <c r="Q46" s="53">
        <f>VLOOKUP($A46,input!$A:$BH,COLUMN(input!AD$2),0)</f>
        <v>0</v>
      </c>
      <c r="R46" s="53">
        <f>VLOOKUP($A46,input!$A:$BH,COLUMN(input!AH$2),0)</f>
        <v>0</v>
      </c>
      <c r="S46" s="62">
        <f>VLOOKUP($A46,input!$A:$BH,COLUMN(input!AL$2),0)</f>
        <v>0</v>
      </c>
      <c r="T46" s="53">
        <f>VLOOKUP($A46,input!$A:$BH,COLUMN(input!AP$2),0)</f>
        <v>0</v>
      </c>
      <c r="U46" s="49">
        <f>VLOOKUP($A46,input!$A:$BH,COLUMN(input!AT$2),0)</f>
        <v>1.6796864441007058</v>
      </c>
      <c r="V46" s="53">
        <f>VLOOKUP($A46,input!$A:$BH,COLUMN(input!AX$2),0)</f>
        <v>0</v>
      </c>
      <c r="W46" s="53">
        <f>VLOOKUP($A46,input!$A:$BH,COLUMN(input!BB$2),0)</f>
        <v>0</v>
      </c>
      <c r="X46" s="62">
        <f>VLOOKUP($A46,input!$A:$BH,COLUMN(input!BF$2),0)</f>
        <v>0</v>
      </c>
      <c r="Y46" s="53">
        <f t="shared" si="5"/>
        <v>0</v>
      </c>
      <c r="Z46" s="49">
        <f t="shared" si="6"/>
        <v>1.6796864441007058</v>
      </c>
      <c r="AA46" s="53">
        <f t="shared" si="7"/>
        <v>0</v>
      </c>
      <c r="AB46" s="53">
        <f t="shared" si="8"/>
        <v>0</v>
      </c>
      <c r="AC46" s="62">
        <f t="shared" si="9"/>
        <v>0</v>
      </c>
    </row>
    <row r="47" spans="1:29" x14ac:dyDescent="0.3">
      <c r="A47" s="27" t="s">
        <v>99</v>
      </c>
      <c r="B47" s="27" t="s">
        <v>851</v>
      </c>
      <c r="C47" s="27" t="s">
        <v>806</v>
      </c>
      <c r="D47" s="27">
        <v>0</v>
      </c>
      <c r="E47" s="30" t="s">
        <v>98</v>
      </c>
      <c r="F47" s="67">
        <f>IF(D47=0,VLOOKUP(C47,'KI Local Authority Dropdown'!$H$21:$I$31,2,0),(VLOOKUP(A47,input!$A:$B,COLUMN(input!B$2),0)))</f>
        <v>0.4</v>
      </c>
      <c r="G47" s="49">
        <f t="shared" si="3"/>
        <v>2.6460523397741884</v>
      </c>
      <c r="H47" s="49">
        <f>VLOOKUP($A47,input!$A:$BH,COLUMN(input!E$2),0)</f>
        <v>0.38156625089785412</v>
      </c>
      <c r="I47" s="49">
        <f>VLOOKUP($A47,input!$A:$BH,COLUMN(input!I$2),0)</f>
        <v>2.2644860888763345</v>
      </c>
      <c r="J47" s="49">
        <f>VLOOKUP($A47,input!$A:$BH,COLUMN(input!M$2),0)</f>
        <v>-13.094006331296354</v>
      </c>
      <c r="K47" s="49">
        <f t="shared" si="4"/>
        <v>-0.30905052897838559</v>
      </c>
      <c r="L47" s="49">
        <f>VLOOKUP($A47,input!$A:$BH,COLUMN(input!N$2),0)</f>
        <v>-13.40305686027474</v>
      </c>
      <c r="M47" s="49">
        <f>IF(D47=0,'KI Local Authority Dropdown'!$I$6,'KI Local Authority Dropdown'!$I$7)*'KI 2018-19'!I47</f>
        <v>2.0946496322106096</v>
      </c>
      <c r="N47" s="31">
        <f>IF(LEFT(D47,1)="P",0,VLOOKUP($A47,input!$A:$BH,COLUMN(input!Q$2),0))</f>
        <v>0.5</v>
      </c>
      <c r="O47" s="53">
        <f>VLOOKUP($A47,input!$A:$BH,COLUMN(input!V$2),0)</f>
        <v>0</v>
      </c>
      <c r="P47" s="49">
        <f>VLOOKUP($A47,input!$A:$BH,COLUMN(input!Z$2),0)</f>
        <v>0.38156625089785412</v>
      </c>
      <c r="Q47" s="53">
        <f>VLOOKUP($A47,input!$A:$BH,COLUMN(input!AD$2),0)</f>
        <v>0</v>
      </c>
      <c r="R47" s="53">
        <f>VLOOKUP($A47,input!$A:$BH,COLUMN(input!AH$2),0)</f>
        <v>0</v>
      </c>
      <c r="S47" s="62">
        <f>VLOOKUP($A47,input!$A:$BH,COLUMN(input!AL$2),0)</f>
        <v>0</v>
      </c>
      <c r="T47" s="53">
        <f>VLOOKUP($A47,input!$A:$BH,COLUMN(input!AP$2),0)</f>
        <v>0</v>
      </c>
      <c r="U47" s="49">
        <f>VLOOKUP($A47,input!$A:$BH,COLUMN(input!AT$2),0)</f>
        <v>2.2644860888763345</v>
      </c>
      <c r="V47" s="53">
        <f>VLOOKUP($A47,input!$A:$BH,COLUMN(input!AX$2),0)</f>
        <v>0</v>
      </c>
      <c r="W47" s="53">
        <f>VLOOKUP($A47,input!$A:$BH,COLUMN(input!BB$2),0)</f>
        <v>0</v>
      </c>
      <c r="X47" s="62">
        <f>VLOOKUP($A47,input!$A:$BH,COLUMN(input!BF$2),0)</f>
        <v>0</v>
      </c>
      <c r="Y47" s="53">
        <f t="shared" si="5"/>
        <v>0</v>
      </c>
      <c r="Z47" s="49">
        <f t="shared" si="6"/>
        <v>2.6460523397741884</v>
      </c>
      <c r="AA47" s="53">
        <f t="shared" si="7"/>
        <v>0</v>
      </c>
      <c r="AB47" s="53">
        <f t="shared" si="8"/>
        <v>0</v>
      </c>
      <c r="AC47" s="62">
        <f t="shared" si="9"/>
        <v>0</v>
      </c>
    </row>
    <row r="48" spans="1:29" x14ac:dyDescent="0.3">
      <c r="A48" s="27" t="s">
        <v>101</v>
      </c>
      <c r="B48" s="27" t="s">
        <v>852</v>
      </c>
      <c r="C48" s="27" t="s">
        <v>806</v>
      </c>
      <c r="D48" s="27">
        <v>0</v>
      </c>
      <c r="E48" s="30" t="s">
        <v>100</v>
      </c>
      <c r="F48" s="67">
        <f>IF(D48=0,VLOOKUP(C48,'KI Local Authority Dropdown'!$H$21:$I$31,2,0),(VLOOKUP(A48,input!$A:$B,COLUMN(input!B$2),0)))</f>
        <v>0.4</v>
      </c>
      <c r="G48" s="49">
        <f t="shared" si="3"/>
        <v>3.2099404819580619</v>
      </c>
      <c r="H48" s="49">
        <f>VLOOKUP($A48,input!$A:$BH,COLUMN(input!E$2),0)</f>
        <v>0.42278887423585726</v>
      </c>
      <c r="I48" s="49">
        <f>VLOOKUP($A48,input!$A:$BH,COLUMN(input!I$2),0)</f>
        <v>2.7871516077222047</v>
      </c>
      <c r="J48" s="49">
        <f>VLOOKUP($A48,input!$A:$BH,COLUMN(input!M$2),0)</f>
        <v>-7.7132458029915156</v>
      </c>
      <c r="K48" s="49">
        <f t="shared" si="4"/>
        <v>-0.19831068922087969</v>
      </c>
      <c r="L48" s="49">
        <f>VLOOKUP($A48,input!$A:$BH,COLUMN(input!N$2),0)</f>
        <v>-7.9115564922123953</v>
      </c>
      <c r="M48" s="49">
        <f>IF(D48=0,'KI Local Authority Dropdown'!$I$6,'KI Local Authority Dropdown'!$I$7)*'KI 2018-19'!I48</f>
        <v>2.5781152371430394</v>
      </c>
      <c r="N48" s="31">
        <f>IF(LEFT(D48,1)="P",0,VLOOKUP($A48,input!$A:$BH,COLUMN(input!Q$2),0))</f>
        <v>0.5</v>
      </c>
      <c r="O48" s="53">
        <f>VLOOKUP($A48,input!$A:$BH,COLUMN(input!V$2),0)</f>
        <v>0</v>
      </c>
      <c r="P48" s="49">
        <f>VLOOKUP($A48,input!$A:$BH,COLUMN(input!Z$2),0)</f>
        <v>0.42278887423585726</v>
      </c>
      <c r="Q48" s="53">
        <f>VLOOKUP($A48,input!$A:$BH,COLUMN(input!AD$2),0)</f>
        <v>0</v>
      </c>
      <c r="R48" s="53">
        <f>VLOOKUP($A48,input!$A:$BH,COLUMN(input!AH$2),0)</f>
        <v>0</v>
      </c>
      <c r="S48" s="62">
        <f>VLOOKUP($A48,input!$A:$BH,COLUMN(input!AL$2),0)</f>
        <v>0</v>
      </c>
      <c r="T48" s="53">
        <f>VLOOKUP($A48,input!$A:$BH,COLUMN(input!AP$2),0)</f>
        <v>0</v>
      </c>
      <c r="U48" s="49">
        <f>VLOOKUP($A48,input!$A:$BH,COLUMN(input!AT$2),0)</f>
        <v>2.7871516077222047</v>
      </c>
      <c r="V48" s="53">
        <f>VLOOKUP($A48,input!$A:$BH,COLUMN(input!AX$2),0)</f>
        <v>0</v>
      </c>
      <c r="W48" s="53">
        <f>VLOOKUP($A48,input!$A:$BH,COLUMN(input!BB$2),0)</f>
        <v>0</v>
      </c>
      <c r="X48" s="62">
        <f>VLOOKUP($A48,input!$A:$BH,COLUMN(input!BF$2),0)</f>
        <v>0</v>
      </c>
      <c r="Y48" s="53">
        <f t="shared" si="5"/>
        <v>0</v>
      </c>
      <c r="Z48" s="49">
        <f t="shared" si="6"/>
        <v>3.2099404819580619</v>
      </c>
      <c r="AA48" s="53">
        <f t="shared" si="7"/>
        <v>0</v>
      </c>
      <c r="AB48" s="53">
        <f t="shared" si="8"/>
        <v>0</v>
      </c>
      <c r="AC48" s="62">
        <f t="shared" si="9"/>
        <v>0</v>
      </c>
    </row>
    <row r="49" spans="1:29" x14ac:dyDescent="0.3">
      <c r="A49" s="27" t="s">
        <v>103</v>
      </c>
      <c r="B49" s="27" t="s">
        <v>853</v>
      </c>
      <c r="C49" s="27" t="s">
        <v>1251</v>
      </c>
      <c r="D49" s="27">
        <v>0</v>
      </c>
      <c r="E49" s="30" t="s">
        <v>102</v>
      </c>
      <c r="F49" s="67">
        <f>IF(D49=0,VLOOKUP(C49,'KI Local Authority Dropdown'!$H$21:$I$31,2,0),(VLOOKUP(A49,input!$A:$B,COLUMN(input!B$2),0)))</f>
        <v>0.09</v>
      </c>
      <c r="G49" s="49">
        <f t="shared" si="3"/>
        <v>42.812554644106974</v>
      </c>
      <c r="H49" s="49">
        <f>VLOOKUP($A49,input!$A:$BH,COLUMN(input!E$2),0)</f>
        <v>0</v>
      </c>
      <c r="I49" s="49">
        <f>VLOOKUP($A49,input!$A:$BH,COLUMN(input!I$2),0)</f>
        <v>42.812554644106974</v>
      </c>
      <c r="J49" s="49">
        <f>VLOOKUP($A49,input!$A:$BH,COLUMN(input!M$2),0)</f>
        <v>27.490455299708294</v>
      </c>
      <c r="K49" s="49">
        <f t="shared" si="4"/>
        <v>-1.3287415504336764E-2</v>
      </c>
      <c r="L49" s="49">
        <f>VLOOKUP($A49,input!$A:$BH,COLUMN(input!N$2),0)</f>
        <v>27.477167884203958</v>
      </c>
      <c r="M49" s="49">
        <f>IF(D49=0,'KI Local Authority Dropdown'!$I$6,'KI Local Authority Dropdown'!$I$7)*'KI 2018-19'!I49</f>
        <v>39.601613045798956</v>
      </c>
      <c r="N49" s="31">
        <f>IF(LEFT(D49,1)="P",0,VLOOKUP($A49,input!$A:$BH,COLUMN(input!Q$2),0))</f>
        <v>0</v>
      </c>
      <c r="O49" s="53">
        <f>VLOOKUP($A49,input!$A:$BH,COLUMN(input!V$2),0)</f>
        <v>0</v>
      </c>
      <c r="P49" s="49">
        <f>VLOOKUP($A49,input!$A:$BH,COLUMN(input!Z$2),0)</f>
        <v>0</v>
      </c>
      <c r="Q49" s="53">
        <f>VLOOKUP($A49,input!$A:$BH,COLUMN(input!AD$2),0)</f>
        <v>0</v>
      </c>
      <c r="R49" s="53">
        <f>VLOOKUP($A49,input!$A:$BH,COLUMN(input!AH$2),0)</f>
        <v>0</v>
      </c>
      <c r="S49" s="62">
        <f>VLOOKUP($A49,input!$A:$BH,COLUMN(input!AL$2),0)</f>
        <v>0</v>
      </c>
      <c r="T49" s="53">
        <f>VLOOKUP($A49,input!$A:$BH,COLUMN(input!AP$2),0)</f>
        <v>42.812554644106974</v>
      </c>
      <c r="U49" s="49">
        <f>VLOOKUP($A49,input!$A:$BH,COLUMN(input!AT$2),0)</f>
        <v>0</v>
      </c>
      <c r="V49" s="53">
        <f>VLOOKUP($A49,input!$A:$BH,COLUMN(input!AX$2),0)</f>
        <v>0</v>
      </c>
      <c r="W49" s="53">
        <f>VLOOKUP($A49,input!$A:$BH,COLUMN(input!BB$2),0)</f>
        <v>0</v>
      </c>
      <c r="X49" s="62">
        <f>VLOOKUP($A49,input!$A:$BH,COLUMN(input!BF$2),0)</f>
        <v>0</v>
      </c>
      <c r="Y49" s="53">
        <f t="shared" si="5"/>
        <v>42.812554644106974</v>
      </c>
      <c r="Z49" s="49">
        <f t="shared" si="6"/>
        <v>0</v>
      </c>
      <c r="AA49" s="53">
        <f t="shared" si="7"/>
        <v>0</v>
      </c>
      <c r="AB49" s="53">
        <f t="shared" si="8"/>
        <v>0</v>
      </c>
      <c r="AC49" s="62">
        <f t="shared" si="9"/>
        <v>0</v>
      </c>
    </row>
    <row r="50" spans="1:29" x14ac:dyDescent="0.3">
      <c r="A50" s="27" t="s">
        <v>105</v>
      </c>
      <c r="B50" s="27" t="s">
        <v>854</v>
      </c>
      <c r="C50" s="27" t="s">
        <v>1248</v>
      </c>
      <c r="D50" s="27">
        <v>0</v>
      </c>
      <c r="E50" s="30" t="s">
        <v>855</v>
      </c>
      <c r="F50" s="67">
        <f>IF(D50=0,VLOOKUP(C50,'KI Local Authority Dropdown'!$H$21:$I$31,2,0),(VLOOKUP(A50,input!$A:$B,COLUMN(input!B$2),0)))</f>
        <v>0.01</v>
      </c>
      <c r="G50" s="49">
        <f t="shared" si="3"/>
        <v>7.5823056664930881</v>
      </c>
      <c r="H50" s="49">
        <f>VLOOKUP($A50,input!$A:$BH,COLUMN(input!E$2),0)</f>
        <v>2.6326317153413892</v>
      </c>
      <c r="I50" s="49">
        <f>VLOOKUP($A50,input!$A:$BH,COLUMN(input!I$2),0)</f>
        <v>4.9496739511516994</v>
      </c>
      <c r="J50" s="49">
        <f>VLOOKUP($A50,input!$A:$BH,COLUMN(input!M$2),0)</f>
        <v>1.7733259723267822</v>
      </c>
      <c r="K50" s="49">
        <f t="shared" si="4"/>
        <v>-4.534506456384868E-3</v>
      </c>
      <c r="L50" s="49">
        <f>VLOOKUP($A50,input!$A:$BH,COLUMN(input!N$2),0)</f>
        <v>1.7687914658703974</v>
      </c>
      <c r="M50" s="49">
        <f>IF(D50=0,'KI Local Authority Dropdown'!$I$6,'KI Local Authority Dropdown'!$I$7)*'KI 2018-19'!I50</f>
        <v>4.5784484048153224</v>
      </c>
      <c r="N50" s="31">
        <f>IF(LEFT(D50,1)="P",0,VLOOKUP($A50,input!$A:$BH,COLUMN(input!Q$2),0))</f>
        <v>0</v>
      </c>
      <c r="O50" s="53">
        <f>VLOOKUP($A50,input!$A:$BH,COLUMN(input!V$2),0)</f>
        <v>0</v>
      </c>
      <c r="P50" s="49">
        <f>VLOOKUP($A50,input!$A:$BH,COLUMN(input!Z$2),0)</f>
        <v>0</v>
      </c>
      <c r="Q50" s="53">
        <f>VLOOKUP($A50,input!$A:$BH,COLUMN(input!AD$2),0)</f>
        <v>2.6326317153413892</v>
      </c>
      <c r="R50" s="53">
        <f>VLOOKUP($A50,input!$A:$BH,COLUMN(input!AH$2),0)</f>
        <v>0</v>
      </c>
      <c r="S50" s="62">
        <f>VLOOKUP($A50,input!$A:$BH,COLUMN(input!AL$2),0)</f>
        <v>0</v>
      </c>
      <c r="T50" s="53">
        <f>VLOOKUP($A50,input!$A:$BH,COLUMN(input!AP$2),0)</f>
        <v>0</v>
      </c>
      <c r="U50" s="49">
        <f>VLOOKUP($A50,input!$A:$BH,COLUMN(input!AT$2),0)</f>
        <v>0</v>
      </c>
      <c r="V50" s="53">
        <f>VLOOKUP($A50,input!$A:$BH,COLUMN(input!AX$2),0)</f>
        <v>4.9496739511516994</v>
      </c>
      <c r="W50" s="53">
        <f>VLOOKUP($A50,input!$A:$BH,COLUMN(input!BB$2),0)</f>
        <v>0</v>
      </c>
      <c r="X50" s="62">
        <f>VLOOKUP($A50,input!$A:$BH,COLUMN(input!BF$2),0)</f>
        <v>0</v>
      </c>
      <c r="Y50" s="53">
        <f t="shared" si="5"/>
        <v>0</v>
      </c>
      <c r="Z50" s="49">
        <f t="shared" si="6"/>
        <v>0</v>
      </c>
      <c r="AA50" s="53">
        <f t="shared" si="7"/>
        <v>7.5823056664930881</v>
      </c>
      <c r="AB50" s="53">
        <f t="shared" si="8"/>
        <v>0</v>
      </c>
      <c r="AC50" s="62">
        <f t="shared" si="9"/>
        <v>0</v>
      </c>
    </row>
    <row r="51" spans="1:29" x14ac:dyDescent="0.3">
      <c r="A51" s="27" t="s">
        <v>107</v>
      </c>
      <c r="B51" s="27" t="s">
        <v>856</v>
      </c>
      <c r="C51" s="27" t="s">
        <v>806</v>
      </c>
      <c r="D51" s="27">
        <v>0</v>
      </c>
      <c r="E51" s="30" t="s">
        <v>106</v>
      </c>
      <c r="F51" s="67">
        <f>IF(D51=0,VLOOKUP(C51,'KI Local Authority Dropdown'!$H$21:$I$31,2,0),(VLOOKUP(A51,input!$A:$B,COLUMN(input!B$2),0)))</f>
        <v>0.4</v>
      </c>
      <c r="G51" s="49">
        <f t="shared" si="3"/>
        <v>6.329944772438461</v>
      </c>
      <c r="H51" s="49">
        <f>VLOOKUP($A51,input!$A:$BH,COLUMN(input!E$2),0)</f>
        <v>2.227825057553916</v>
      </c>
      <c r="I51" s="49">
        <f>VLOOKUP($A51,input!$A:$BH,COLUMN(input!I$2),0)</f>
        <v>4.1021197148845445</v>
      </c>
      <c r="J51" s="49">
        <f>VLOOKUP($A51,input!$A:$BH,COLUMN(input!M$2),0)</f>
        <v>-5.8133859356933142</v>
      </c>
      <c r="K51" s="49">
        <f t="shared" si="4"/>
        <v>7.8298849420302297E-2</v>
      </c>
      <c r="L51" s="49">
        <f>VLOOKUP($A51,input!$A:$BH,COLUMN(input!N$2),0)</f>
        <v>-5.7350870862730119</v>
      </c>
      <c r="M51" s="49">
        <f>IF(D51=0,'KI Local Authority Dropdown'!$I$6,'KI Local Authority Dropdown'!$I$7)*'KI 2018-19'!I51</f>
        <v>3.7944607362682037</v>
      </c>
      <c r="N51" s="31">
        <f>IF(LEFT(D51,1)="P",0,VLOOKUP($A51,input!$A:$BH,COLUMN(input!Q$2),0))</f>
        <v>0.5</v>
      </c>
      <c r="O51" s="53">
        <f>VLOOKUP($A51,input!$A:$BH,COLUMN(input!V$2),0)</f>
        <v>0</v>
      </c>
      <c r="P51" s="49">
        <f>VLOOKUP($A51,input!$A:$BH,COLUMN(input!Z$2),0)</f>
        <v>2.227825057553916</v>
      </c>
      <c r="Q51" s="53">
        <f>VLOOKUP($A51,input!$A:$BH,COLUMN(input!AD$2),0)</f>
        <v>0</v>
      </c>
      <c r="R51" s="53">
        <f>VLOOKUP($A51,input!$A:$BH,COLUMN(input!AH$2),0)</f>
        <v>0</v>
      </c>
      <c r="S51" s="62">
        <f>VLOOKUP($A51,input!$A:$BH,COLUMN(input!AL$2),0)</f>
        <v>0</v>
      </c>
      <c r="T51" s="53">
        <f>VLOOKUP($A51,input!$A:$BH,COLUMN(input!AP$2),0)</f>
        <v>0</v>
      </c>
      <c r="U51" s="49">
        <f>VLOOKUP($A51,input!$A:$BH,COLUMN(input!AT$2),0)</f>
        <v>4.1021197148845445</v>
      </c>
      <c r="V51" s="53">
        <f>VLOOKUP($A51,input!$A:$BH,COLUMN(input!AX$2),0)</f>
        <v>0</v>
      </c>
      <c r="W51" s="53">
        <f>VLOOKUP($A51,input!$A:$BH,COLUMN(input!BB$2),0)</f>
        <v>0</v>
      </c>
      <c r="X51" s="62">
        <f>VLOOKUP($A51,input!$A:$BH,COLUMN(input!BF$2),0)</f>
        <v>0</v>
      </c>
      <c r="Y51" s="53">
        <f t="shared" si="5"/>
        <v>0</v>
      </c>
      <c r="Z51" s="49">
        <f t="shared" si="6"/>
        <v>6.329944772438461</v>
      </c>
      <c r="AA51" s="53">
        <f t="shared" si="7"/>
        <v>0</v>
      </c>
      <c r="AB51" s="53">
        <f t="shared" si="8"/>
        <v>0</v>
      </c>
      <c r="AC51" s="62">
        <f t="shared" si="9"/>
        <v>0</v>
      </c>
    </row>
    <row r="52" spans="1:29" x14ac:dyDescent="0.3">
      <c r="A52" s="27" t="s">
        <v>109</v>
      </c>
      <c r="B52" s="27" t="s">
        <v>857</v>
      </c>
      <c r="C52" s="27" t="s">
        <v>820</v>
      </c>
      <c r="D52" s="27" t="s">
        <v>1234</v>
      </c>
      <c r="E52" s="30" t="s">
        <v>108</v>
      </c>
      <c r="F52" s="67">
        <f>IF(D52=0,VLOOKUP(C52,'KI Local Authority Dropdown'!$H$21:$I$31,2,0),(VLOOKUP(A52,input!$A:$B,COLUMN(input!B$2),0)))</f>
        <v>0.99</v>
      </c>
      <c r="G52" s="49">
        <f t="shared" si="3"/>
        <v>57.049236381751172</v>
      </c>
      <c r="H52" s="49">
        <f>VLOOKUP($A52,input!$A:$BH,COLUMN(input!E$2),0)</f>
        <v>0</v>
      </c>
      <c r="I52" s="49">
        <f>VLOOKUP($A52,input!$A:$BH,COLUMN(input!I$2),0)</f>
        <v>57.049236381751172</v>
      </c>
      <c r="J52" s="49">
        <f>VLOOKUP($A52,input!$A:$BH,COLUMN(input!M$2),0)</f>
        <v>8.1380043288026371</v>
      </c>
      <c r="K52" s="49">
        <f t="shared" si="4"/>
        <v>-5.1387507126166909E-2</v>
      </c>
      <c r="L52" s="49">
        <f>VLOOKUP($A52,input!$A:$BH,COLUMN(input!N$2),0)</f>
        <v>8.0866168216764702</v>
      </c>
      <c r="M52" s="49">
        <f>IF(D52=0,'KI Local Authority Dropdown'!$I$6,'KI Local Authority Dropdown'!$I$7)*'KI 2018-19'!I52</f>
        <v>55.337759290298635</v>
      </c>
      <c r="N52" s="31">
        <f>IF(LEFT(D52,1)="P",0,VLOOKUP($A52,input!$A:$BH,COLUMN(input!Q$2),0))</f>
        <v>0</v>
      </c>
      <c r="O52" s="53">
        <f>VLOOKUP($A52,input!$A:$BH,COLUMN(input!V$2),0)</f>
        <v>0</v>
      </c>
      <c r="P52" s="49">
        <f>VLOOKUP($A52,input!$A:$BH,COLUMN(input!Z$2),0)</f>
        <v>0</v>
      </c>
      <c r="Q52" s="53">
        <f>VLOOKUP($A52,input!$A:$BH,COLUMN(input!AD$2),0)</f>
        <v>0</v>
      </c>
      <c r="R52" s="53">
        <f>VLOOKUP($A52,input!$A:$BH,COLUMN(input!AH$2),0)</f>
        <v>0</v>
      </c>
      <c r="S52" s="62">
        <f>VLOOKUP($A52,input!$A:$BH,COLUMN(input!AL$2),0)</f>
        <v>0</v>
      </c>
      <c r="T52" s="53">
        <f>VLOOKUP($A52,input!$A:$BH,COLUMN(input!AP$2),0)</f>
        <v>50.656707419925901</v>
      </c>
      <c r="U52" s="49">
        <f>VLOOKUP($A52,input!$A:$BH,COLUMN(input!AT$2),0)</f>
        <v>6.3925289774969665</v>
      </c>
      <c r="V52" s="53">
        <f>VLOOKUP($A52,input!$A:$BH,COLUMN(input!AX$2),0)</f>
        <v>0</v>
      </c>
      <c r="W52" s="53">
        <f>VLOOKUP($A52,input!$A:$BH,COLUMN(input!BB$2),0)</f>
        <v>0</v>
      </c>
      <c r="X52" s="62">
        <f>VLOOKUP($A52,input!$A:$BH,COLUMN(input!BF$2),0)</f>
        <v>0</v>
      </c>
      <c r="Y52" s="53">
        <f t="shared" si="5"/>
        <v>50.656707419925901</v>
      </c>
      <c r="Z52" s="49">
        <f t="shared" si="6"/>
        <v>6.3925289774969665</v>
      </c>
      <c r="AA52" s="53">
        <f t="shared" si="7"/>
        <v>0</v>
      </c>
      <c r="AB52" s="53">
        <f t="shared" si="8"/>
        <v>0</v>
      </c>
      <c r="AC52" s="62">
        <f t="shared" si="9"/>
        <v>0</v>
      </c>
    </row>
    <row r="53" spans="1:29" x14ac:dyDescent="0.3">
      <c r="A53" s="27" t="s">
        <v>111</v>
      </c>
      <c r="B53" s="27" t="s">
        <v>858</v>
      </c>
      <c r="C53" s="27" t="s">
        <v>820</v>
      </c>
      <c r="D53" s="27" t="s">
        <v>1237</v>
      </c>
      <c r="E53" s="30" t="s">
        <v>110</v>
      </c>
      <c r="F53" s="67">
        <f>IF(D53=0,VLOOKUP(C53,'KI Local Authority Dropdown'!$H$21:$I$31,2,0),(VLOOKUP(A53,input!$A:$B,COLUMN(input!B$2),0)))</f>
        <v>0.99</v>
      </c>
      <c r="G53" s="49">
        <f t="shared" si="3"/>
        <v>52.977712045371604</v>
      </c>
      <c r="H53" s="49">
        <f>VLOOKUP($A53,input!$A:$BH,COLUMN(input!E$2),0)</f>
        <v>0</v>
      </c>
      <c r="I53" s="49">
        <f>VLOOKUP($A53,input!$A:$BH,COLUMN(input!I$2),0)</f>
        <v>52.977712045371604</v>
      </c>
      <c r="J53" s="49">
        <f>VLOOKUP($A53,input!$A:$BH,COLUMN(input!M$2),0)</f>
        <v>-2.6960670273735747</v>
      </c>
      <c r="K53" s="49">
        <f t="shared" si="4"/>
        <v>-0.17537946221548495</v>
      </c>
      <c r="L53" s="49">
        <f>VLOOKUP($A53,input!$A:$BH,COLUMN(input!N$2),0)</f>
        <v>-2.8714464895890597</v>
      </c>
      <c r="M53" s="49">
        <f>IF(D53=0,'KI Local Authority Dropdown'!$I$6,'KI Local Authority Dropdown'!$I$7)*'KI 2018-19'!I53</f>
        <v>51.388380684010457</v>
      </c>
      <c r="N53" s="31">
        <f>IF(LEFT(D53,1)="P",0,VLOOKUP($A53,input!$A:$BH,COLUMN(input!Q$2),0))</f>
        <v>0</v>
      </c>
      <c r="O53" s="53">
        <f>VLOOKUP($A53,input!$A:$BH,COLUMN(input!V$2),0)</f>
        <v>0</v>
      </c>
      <c r="P53" s="49">
        <f>VLOOKUP($A53,input!$A:$BH,COLUMN(input!Z$2),0)</f>
        <v>0</v>
      </c>
      <c r="Q53" s="53">
        <f>VLOOKUP($A53,input!$A:$BH,COLUMN(input!AD$2),0)</f>
        <v>0</v>
      </c>
      <c r="R53" s="53">
        <f>VLOOKUP($A53,input!$A:$BH,COLUMN(input!AH$2),0)</f>
        <v>0</v>
      </c>
      <c r="S53" s="62">
        <f>VLOOKUP($A53,input!$A:$BH,COLUMN(input!AL$2),0)</f>
        <v>0</v>
      </c>
      <c r="T53" s="53">
        <f>VLOOKUP($A53,input!$A:$BH,COLUMN(input!AP$2),0)</f>
        <v>45.609051367843726</v>
      </c>
      <c r="U53" s="49">
        <f>VLOOKUP($A53,input!$A:$BH,COLUMN(input!AT$2),0)</f>
        <v>7.3686605716678812</v>
      </c>
      <c r="V53" s="53">
        <f>VLOOKUP($A53,input!$A:$BH,COLUMN(input!AX$2),0)</f>
        <v>0</v>
      </c>
      <c r="W53" s="53">
        <f>VLOOKUP($A53,input!$A:$BH,COLUMN(input!BB$2),0)</f>
        <v>0</v>
      </c>
      <c r="X53" s="62">
        <f>VLOOKUP($A53,input!$A:$BH,COLUMN(input!BF$2),0)</f>
        <v>0</v>
      </c>
      <c r="Y53" s="53">
        <f t="shared" si="5"/>
        <v>45.609051367843726</v>
      </c>
      <c r="Z53" s="49">
        <f t="shared" si="6"/>
        <v>7.3686605716678812</v>
      </c>
      <c r="AA53" s="53">
        <f t="shared" si="7"/>
        <v>0</v>
      </c>
      <c r="AB53" s="53">
        <f t="shared" si="8"/>
        <v>0</v>
      </c>
      <c r="AC53" s="62">
        <f t="shared" si="9"/>
        <v>0</v>
      </c>
    </row>
    <row r="54" spans="1:29" x14ac:dyDescent="0.3">
      <c r="A54" s="27" t="s">
        <v>113</v>
      </c>
      <c r="B54" s="27" t="s">
        <v>859</v>
      </c>
      <c r="C54" s="27" t="s">
        <v>806</v>
      </c>
      <c r="D54" s="27">
        <v>0</v>
      </c>
      <c r="E54" s="30" t="s">
        <v>112</v>
      </c>
      <c r="F54" s="67">
        <f>IF(D54=0,VLOOKUP(C54,'KI Local Authority Dropdown'!$H$21:$I$31,2,0),(VLOOKUP(A54,input!$A:$B,COLUMN(input!B$2),0)))</f>
        <v>0.4</v>
      </c>
      <c r="G54" s="49">
        <f t="shared" si="3"/>
        <v>4.6800187871313064</v>
      </c>
      <c r="H54" s="49">
        <f>VLOOKUP($A54,input!$A:$BH,COLUMN(input!E$2),0)</f>
        <v>0.5708913255496062</v>
      </c>
      <c r="I54" s="49">
        <f>VLOOKUP($A54,input!$A:$BH,COLUMN(input!I$2),0)</f>
        <v>4.1091274615816999</v>
      </c>
      <c r="J54" s="49">
        <f>VLOOKUP($A54,input!$A:$BH,COLUMN(input!M$2),0)</f>
        <v>-35.843087804576761</v>
      </c>
      <c r="K54" s="49">
        <f t="shared" si="4"/>
        <v>0.41525947951942754</v>
      </c>
      <c r="L54" s="49">
        <f>VLOOKUP($A54,input!$A:$BH,COLUMN(input!N$2),0)</f>
        <v>-35.427828325057334</v>
      </c>
      <c r="M54" s="49">
        <f>IF(D54=0,'KI Local Authority Dropdown'!$I$6,'KI Local Authority Dropdown'!$I$7)*'KI 2018-19'!I54</f>
        <v>3.8009429019630727</v>
      </c>
      <c r="N54" s="31">
        <f>IF(LEFT(D54,1)="P",0,VLOOKUP($A54,input!$A:$BH,COLUMN(input!Q$2),0))</f>
        <v>0.5</v>
      </c>
      <c r="O54" s="53">
        <f>VLOOKUP($A54,input!$A:$BH,COLUMN(input!V$2),0)</f>
        <v>0</v>
      </c>
      <c r="P54" s="49">
        <f>VLOOKUP($A54,input!$A:$BH,COLUMN(input!Z$2),0)</f>
        <v>0.5708913255496062</v>
      </c>
      <c r="Q54" s="53">
        <f>VLOOKUP($A54,input!$A:$BH,COLUMN(input!AD$2),0)</f>
        <v>0</v>
      </c>
      <c r="R54" s="53">
        <f>VLOOKUP($A54,input!$A:$BH,COLUMN(input!AH$2),0)</f>
        <v>0</v>
      </c>
      <c r="S54" s="62">
        <f>VLOOKUP($A54,input!$A:$BH,COLUMN(input!AL$2),0)</f>
        <v>0</v>
      </c>
      <c r="T54" s="53">
        <f>VLOOKUP($A54,input!$A:$BH,COLUMN(input!AP$2),0)</f>
        <v>0</v>
      </c>
      <c r="U54" s="49">
        <f>VLOOKUP($A54,input!$A:$BH,COLUMN(input!AT$2),0)</f>
        <v>4.1091274615816999</v>
      </c>
      <c r="V54" s="53">
        <f>VLOOKUP($A54,input!$A:$BH,COLUMN(input!AX$2),0)</f>
        <v>0</v>
      </c>
      <c r="W54" s="53">
        <f>VLOOKUP($A54,input!$A:$BH,COLUMN(input!BB$2),0)</f>
        <v>0</v>
      </c>
      <c r="X54" s="62">
        <f>VLOOKUP($A54,input!$A:$BH,COLUMN(input!BF$2),0)</f>
        <v>0</v>
      </c>
      <c r="Y54" s="53">
        <f t="shared" si="5"/>
        <v>0</v>
      </c>
      <c r="Z54" s="49">
        <f t="shared" si="6"/>
        <v>4.6800187871313064</v>
      </c>
      <c r="AA54" s="53">
        <f t="shared" si="7"/>
        <v>0</v>
      </c>
      <c r="AB54" s="53">
        <f t="shared" si="8"/>
        <v>0</v>
      </c>
      <c r="AC54" s="62">
        <f t="shared" si="9"/>
        <v>0</v>
      </c>
    </row>
    <row r="55" spans="1:29" x14ac:dyDescent="0.3">
      <c r="A55" s="27" t="s">
        <v>115</v>
      </c>
      <c r="B55" s="27" t="s">
        <v>860</v>
      </c>
      <c r="C55" s="27" t="s">
        <v>1251</v>
      </c>
      <c r="D55" s="27">
        <v>0</v>
      </c>
      <c r="E55" s="30" t="s">
        <v>114</v>
      </c>
      <c r="F55" s="67">
        <f>IF(D55=0,VLOOKUP(C55,'KI Local Authority Dropdown'!$H$21:$I$31,2,0),(VLOOKUP(A55,input!$A:$B,COLUMN(input!B$2),0)))</f>
        <v>0.09</v>
      </c>
      <c r="G55" s="49">
        <f t="shared" si="3"/>
        <v>66.81799449777499</v>
      </c>
      <c r="H55" s="49">
        <f>VLOOKUP($A55,input!$A:$BH,COLUMN(input!E$2),0)</f>
        <v>3.9152407999315857</v>
      </c>
      <c r="I55" s="49">
        <f>VLOOKUP($A55,input!$A:$BH,COLUMN(input!I$2),0)</f>
        <v>62.902753697843409</v>
      </c>
      <c r="J55" s="49">
        <f>VLOOKUP($A55,input!$A:$BH,COLUMN(input!M$2),0)</f>
        <v>38.813939349079924</v>
      </c>
      <c r="K55" s="49">
        <f t="shared" si="4"/>
        <v>0.14037539646083985</v>
      </c>
      <c r="L55" s="49">
        <f>VLOOKUP($A55,input!$A:$BH,COLUMN(input!N$2),0)</f>
        <v>38.954314745540763</v>
      </c>
      <c r="M55" s="49">
        <f>IF(D55=0,'KI Local Authority Dropdown'!$I$6,'KI Local Authority Dropdown'!$I$7)*'KI 2018-19'!I55</f>
        <v>58.185047170505158</v>
      </c>
      <c r="N55" s="31">
        <f>IF(LEFT(D55,1)="P",0,VLOOKUP($A55,input!$A:$BH,COLUMN(input!Q$2),0))</f>
        <v>0</v>
      </c>
      <c r="O55" s="53">
        <f>VLOOKUP($A55,input!$A:$BH,COLUMN(input!V$2),0)</f>
        <v>3.9152407999315857</v>
      </c>
      <c r="P55" s="49">
        <f>VLOOKUP($A55,input!$A:$BH,COLUMN(input!Z$2),0)</f>
        <v>0</v>
      </c>
      <c r="Q55" s="53">
        <f>VLOOKUP($A55,input!$A:$BH,COLUMN(input!AD$2),0)</f>
        <v>0</v>
      </c>
      <c r="R55" s="53">
        <f>VLOOKUP($A55,input!$A:$BH,COLUMN(input!AH$2),0)</f>
        <v>0</v>
      </c>
      <c r="S55" s="62">
        <f>VLOOKUP($A55,input!$A:$BH,COLUMN(input!AL$2),0)</f>
        <v>0</v>
      </c>
      <c r="T55" s="53">
        <f>VLOOKUP($A55,input!$A:$BH,COLUMN(input!AP$2),0)</f>
        <v>62.902753697843409</v>
      </c>
      <c r="U55" s="49">
        <f>VLOOKUP($A55,input!$A:$BH,COLUMN(input!AT$2),0)</f>
        <v>0</v>
      </c>
      <c r="V55" s="53">
        <f>VLOOKUP($A55,input!$A:$BH,COLUMN(input!AX$2),0)</f>
        <v>0</v>
      </c>
      <c r="W55" s="53">
        <f>VLOOKUP($A55,input!$A:$BH,COLUMN(input!BB$2),0)</f>
        <v>0</v>
      </c>
      <c r="X55" s="62">
        <f>VLOOKUP($A55,input!$A:$BH,COLUMN(input!BF$2),0)</f>
        <v>0</v>
      </c>
      <c r="Y55" s="53">
        <f t="shared" si="5"/>
        <v>66.81799449777499</v>
      </c>
      <c r="Z55" s="49">
        <f t="shared" si="6"/>
        <v>0</v>
      </c>
      <c r="AA55" s="53">
        <f t="shared" si="7"/>
        <v>0</v>
      </c>
      <c r="AB55" s="53">
        <f t="shared" si="8"/>
        <v>0</v>
      </c>
      <c r="AC55" s="62">
        <f t="shared" si="9"/>
        <v>0</v>
      </c>
    </row>
    <row r="56" spans="1:29" x14ac:dyDescent="0.3">
      <c r="A56" s="27" t="s">
        <v>117</v>
      </c>
      <c r="B56" s="27" t="s">
        <v>861</v>
      </c>
      <c r="C56" s="27" t="s">
        <v>1248</v>
      </c>
      <c r="D56" s="27">
        <v>0</v>
      </c>
      <c r="E56" s="30" t="s">
        <v>862</v>
      </c>
      <c r="F56" s="67">
        <f>IF(D56=0,VLOOKUP(C56,'KI Local Authority Dropdown'!$H$21:$I$31,2,0),(VLOOKUP(A56,input!$A:$B,COLUMN(input!B$2),0)))</f>
        <v>0.01</v>
      </c>
      <c r="G56" s="49">
        <f t="shared" si="3"/>
        <v>9.02270005444554</v>
      </c>
      <c r="H56" s="49">
        <f>VLOOKUP($A56,input!$A:$BH,COLUMN(input!E$2),0)</f>
        <v>3.1400282694269643</v>
      </c>
      <c r="I56" s="49">
        <f>VLOOKUP($A56,input!$A:$BH,COLUMN(input!I$2),0)</f>
        <v>5.8826717850185766</v>
      </c>
      <c r="J56" s="49">
        <f>VLOOKUP($A56,input!$A:$BH,COLUMN(input!M$2),0)</f>
        <v>2.3318549061943208</v>
      </c>
      <c r="K56" s="49">
        <f t="shared" si="4"/>
        <v>1.6385506865586041E-2</v>
      </c>
      <c r="L56" s="49">
        <f>VLOOKUP($A56,input!$A:$BH,COLUMN(input!N$2),0)</f>
        <v>2.3482404130599068</v>
      </c>
      <c r="M56" s="49">
        <f>IF(D56=0,'KI Local Authority Dropdown'!$I$6,'KI Local Authority Dropdown'!$I$7)*'KI 2018-19'!I56</f>
        <v>5.4414714011421834</v>
      </c>
      <c r="N56" s="31">
        <f>IF(LEFT(D56,1)="P",0,VLOOKUP($A56,input!$A:$BH,COLUMN(input!Q$2),0))</f>
        <v>0</v>
      </c>
      <c r="O56" s="53">
        <f>VLOOKUP($A56,input!$A:$BH,COLUMN(input!V$2),0)</f>
        <v>0</v>
      </c>
      <c r="P56" s="49">
        <f>VLOOKUP($A56,input!$A:$BH,COLUMN(input!Z$2),0)</f>
        <v>0</v>
      </c>
      <c r="Q56" s="53">
        <f>VLOOKUP($A56,input!$A:$BH,COLUMN(input!AD$2),0)</f>
        <v>3.1400282694269643</v>
      </c>
      <c r="R56" s="53">
        <f>VLOOKUP($A56,input!$A:$BH,COLUMN(input!AH$2),0)</f>
        <v>0</v>
      </c>
      <c r="S56" s="62">
        <f>VLOOKUP($A56,input!$A:$BH,COLUMN(input!AL$2),0)</f>
        <v>0</v>
      </c>
      <c r="T56" s="53">
        <f>VLOOKUP($A56,input!$A:$BH,COLUMN(input!AP$2),0)</f>
        <v>0</v>
      </c>
      <c r="U56" s="49">
        <f>VLOOKUP($A56,input!$A:$BH,COLUMN(input!AT$2),0)</f>
        <v>0</v>
      </c>
      <c r="V56" s="53">
        <f>VLOOKUP($A56,input!$A:$BH,COLUMN(input!AX$2),0)</f>
        <v>5.8826717850185766</v>
      </c>
      <c r="W56" s="53">
        <f>VLOOKUP($A56,input!$A:$BH,COLUMN(input!BB$2),0)</f>
        <v>0</v>
      </c>
      <c r="X56" s="62">
        <f>VLOOKUP($A56,input!$A:$BH,COLUMN(input!BF$2),0)</f>
        <v>0</v>
      </c>
      <c r="Y56" s="53">
        <f t="shared" si="5"/>
        <v>0</v>
      </c>
      <c r="Z56" s="49">
        <f t="shared" si="6"/>
        <v>0</v>
      </c>
      <c r="AA56" s="53">
        <f t="shared" si="7"/>
        <v>9.02270005444554</v>
      </c>
      <c r="AB56" s="53">
        <f t="shared" si="8"/>
        <v>0</v>
      </c>
      <c r="AC56" s="62">
        <f t="shared" si="9"/>
        <v>0</v>
      </c>
    </row>
    <row r="57" spans="1:29" x14ac:dyDescent="0.3">
      <c r="A57" s="27" t="s">
        <v>119</v>
      </c>
      <c r="B57" s="27" t="s">
        <v>863</v>
      </c>
      <c r="C57" s="27" t="s">
        <v>1252</v>
      </c>
      <c r="D57" s="27" t="s">
        <v>1231</v>
      </c>
      <c r="E57" s="30" t="s">
        <v>118</v>
      </c>
      <c r="F57" s="67">
        <f>IF(D57=0,VLOOKUP(C57,'KI Local Authority Dropdown'!$H$21:$I$31,2,0),(VLOOKUP(A57,input!$A:$B,COLUMN(input!B$2),0)))</f>
        <v>0.64</v>
      </c>
      <c r="G57" s="49">
        <f t="shared" si="3"/>
        <v>119.87728130717186</v>
      </c>
      <c r="H57" s="49">
        <f>VLOOKUP($A57,input!$A:$BH,COLUMN(input!E$2),0)</f>
        <v>0</v>
      </c>
      <c r="I57" s="49">
        <f>VLOOKUP($A57,input!$A:$BH,COLUMN(input!I$2),0)</f>
        <v>119.87728130717186</v>
      </c>
      <c r="J57" s="49">
        <f>VLOOKUP($A57,input!$A:$BH,COLUMN(input!M$2),0)</f>
        <v>-269.79975480074785</v>
      </c>
      <c r="K57" s="49">
        <f t="shared" si="4"/>
        <v>1.9090485915401132</v>
      </c>
      <c r="L57" s="49">
        <f>VLOOKUP($A57,input!$A:$BH,COLUMN(input!N$2),0)</f>
        <v>-267.89070620920774</v>
      </c>
      <c r="M57" s="49">
        <f>IF(D57=0,'KI Local Authority Dropdown'!$I$6,'KI Local Authority Dropdown'!$I$7)*'KI 2018-19'!I57</f>
        <v>116.2809628679567</v>
      </c>
      <c r="N57" s="31">
        <f>IF(LEFT(D57,1)="P",0,VLOOKUP($A57,input!$A:$BH,COLUMN(input!Q$2),0))</f>
        <v>0</v>
      </c>
      <c r="O57" s="53">
        <f>VLOOKUP($A57,input!$A:$BH,COLUMN(input!V$2),0)</f>
        <v>0</v>
      </c>
      <c r="P57" s="49">
        <f>VLOOKUP($A57,input!$A:$BH,COLUMN(input!Z$2),0)</f>
        <v>0</v>
      </c>
      <c r="Q57" s="53">
        <f>VLOOKUP($A57,input!$A:$BH,COLUMN(input!AD$2),0)</f>
        <v>0</v>
      </c>
      <c r="R57" s="53">
        <f>VLOOKUP($A57,input!$A:$BH,COLUMN(input!AH$2),0)</f>
        <v>0</v>
      </c>
      <c r="S57" s="62">
        <f>VLOOKUP($A57,input!$A:$BH,COLUMN(input!AL$2),0)</f>
        <v>0</v>
      </c>
      <c r="T57" s="53">
        <f>VLOOKUP($A57,input!$A:$BH,COLUMN(input!AP$2),0)</f>
        <v>85.189792574874332</v>
      </c>
      <c r="U57" s="49">
        <f>VLOOKUP($A57,input!$A:$BH,COLUMN(input!AT$2),0)</f>
        <v>34.687488389289634</v>
      </c>
      <c r="V57" s="53">
        <f>VLOOKUP($A57,input!$A:$BH,COLUMN(input!AX$2),0)</f>
        <v>0</v>
      </c>
      <c r="W57" s="53">
        <f>VLOOKUP($A57,input!$A:$BH,COLUMN(input!BB$2),0)</f>
        <v>0</v>
      </c>
      <c r="X57" s="62">
        <f>VLOOKUP($A57,input!$A:$BH,COLUMN(input!BF$2),0)</f>
        <v>0</v>
      </c>
      <c r="Y57" s="53">
        <f t="shared" si="5"/>
        <v>85.189792574874332</v>
      </c>
      <c r="Z57" s="49">
        <f t="shared" si="6"/>
        <v>34.687488389289634</v>
      </c>
      <c r="AA57" s="53">
        <f t="shared" si="7"/>
        <v>0</v>
      </c>
      <c r="AB57" s="53">
        <f t="shared" si="8"/>
        <v>0</v>
      </c>
      <c r="AC57" s="62">
        <f t="shared" si="9"/>
        <v>0</v>
      </c>
    </row>
    <row r="58" spans="1:29" x14ac:dyDescent="0.3">
      <c r="A58" s="27" t="s">
        <v>121</v>
      </c>
      <c r="B58" s="27" t="s">
        <v>864</v>
      </c>
      <c r="C58" s="27" t="s">
        <v>806</v>
      </c>
      <c r="D58" s="27">
        <v>0</v>
      </c>
      <c r="E58" s="30" t="s">
        <v>120</v>
      </c>
      <c r="F58" s="67">
        <f>IF(D58=0,VLOOKUP(C58,'KI Local Authority Dropdown'!$H$21:$I$31,2,0),(VLOOKUP(A58,input!$A:$B,COLUMN(input!B$2),0)))</f>
        <v>0.4</v>
      </c>
      <c r="G58" s="49">
        <f t="shared" si="3"/>
        <v>3.3135828407968808</v>
      </c>
      <c r="H58" s="49">
        <f>VLOOKUP($A58,input!$A:$BH,COLUMN(input!E$2),0)</f>
        <v>0.3839786968952697</v>
      </c>
      <c r="I58" s="49">
        <f>VLOOKUP($A58,input!$A:$BH,COLUMN(input!I$2),0)</f>
        <v>2.9296041439016109</v>
      </c>
      <c r="J58" s="49">
        <f>VLOOKUP($A58,input!$A:$BH,COLUMN(input!M$2),0)</f>
        <v>-9.1146009469935443</v>
      </c>
      <c r="K58" s="49">
        <f t="shared" si="4"/>
        <v>-4.4927834615284823E-2</v>
      </c>
      <c r="L58" s="49">
        <f>VLOOKUP($A58,input!$A:$BH,COLUMN(input!N$2),0)</f>
        <v>-9.1595287816088291</v>
      </c>
      <c r="M58" s="49">
        <f>IF(D58=0,'KI Local Authority Dropdown'!$I$6,'KI Local Authority Dropdown'!$I$7)*'KI 2018-19'!I58</f>
        <v>2.7098838331089903</v>
      </c>
      <c r="N58" s="31">
        <f>IF(LEFT(D58,1)="P",0,VLOOKUP($A58,input!$A:$BH,COLUMN(input!Q$2),0))</f>
        <v>0.5</v>
      </c>
      <c r="O58" s="53">
        <f>VLOOKUP($A58,input!$A:$BH,COLUMN(input!V$2),0)</f>
        <v>0</v>
      </c>
      <c r="P58" s="49">
        <f>VLOOKUP($A58,input!$A:$BH,COLUMN(input!Z$2),0)</f>
        <v>0.3839786968952697</v>
      </c>
      <c r="Q58" s="53">
        <f>VLOOKUP($A58,input!$A:$BH,COLUMN(input!AD$2),0)</f>
        <v>0</v>
      </c>
      <c r="R58" s="53">
        <f>VLOOKUP($A58,input!$A:$BH,COLUMN(input!AH$2),0)</f>
        <v>0</v>
      </c>
      <c r="S58" s="62">
        <f>VLOOKUP($A58,input!$A:$BH,COLUMN(input!AL$2),0)</f>
        <v>0</v>
      </c>
      <c r="T58" s="53">
        <f>VLOOKUP($A58,input!$A:$BH,COLUMN(input!AP$2),0)</f>
        <v>0</v>
      </c>
      <c r="U58" s="49">
        <f>VLOOKUP($A58,input!$A:$BH,COLUMN(input!AT$2),0)</f>
        <v>2.9296041439016109</v>
      </c>
      <c r="V58" s="53">
        <f>VLOOKUP($A58,input!$A:$BH,COLUMN(input!AX$2),0)</f>
        <v>0</v>
      </c>
      <c r="W58" s="53">
        <f>VLOOKUP($A58,input!$A:$BH,COLUMN(input!BB$2),0)</f>
        <v>0</v>
      </c>
      <c r="X58" s="62">
        <f>VLOOKUP($A58,input!$A:$BH,COLUMN(input!BF$2),0)</f>
        <v>0</v>
      </c>
      <c r="Y58" s="53">
        <f t="shared" si="5"/>
        <v>0</v>
      </c>
      <c r="Z58" s="49">
        <f t="shared" si="6"/>
        <v>3.3135828407968808</v>
      </c>
      <c r="AA58" s="53">
        <f t="shared" si="7"/>
        <v>0</v>
      </c>
      <c r="AB58" s="53">
        <f t="shared" si="8"/>
        <v>0</v>
      </c>
      <c r="AC58" s="62">
        <f t="shared" si="9"/>
        <v>0</v>
      </c>
    </row>
    <row r="59" spans="1:29" x14ac:dyDescent="0.3">
      <c r="A59" s="27" t="s">
        <v>123</v>
      </c>
      <c r="B59" s="27" t="s">
        <v>865</v>
      </c>
      <c r="C59" s="27" t="s">
        <v>806</v>
      </c>
      <c r="D59" s="27" t="s">
        <v>1229</v>
      </c>
      <c r="E59" s="30" t="s">
        <v>122</v>
      </c>
      <c r="F59" s="67">
        <f>IF(D59=0,VLOOKUP(C59,'KI Local Authority Dropdown'!$H$21:$I$31,2,0),(VLOOKUP(A59,input!$A:$B,COLUMN(input!B$2),0)))</f>
        <v>0.4</v>
      </c>
      <c r="G59" s="49">
        <f t="shared" si="3"/>
        <v>4.8890537094521163</v>
      </c>
      <c r="H59" s="49">
        <f>VLOOKUP($A59,input!$A:$BH,COLUMN(input!E$2),0)</f>
        <v>0</v>
      </c>
      <c r="I59" s="49">
        <f>VLOOKUP($A59,input!$A:$BH,COLUMN(input!I$2),0)</f>
        <v>4.8890537094521163</v>
      </c>
      <c r="J59" s="49">
        <f>VLOOKUP($A59,input!$A:$BH,COLUMN(input!M$2),0)</f>
        <v>-15.543918091795708</v>
      </c>
      <c r="K59" s="49">
        <f t="shared" si="4"/>
        <v>0.22863409793064804</v>
      </c>
      <c r="L59" s="49">
        <f>VLOOKUP($A59,input!$A:$BH,COLUMN(input!N$2),0)</f>
        <v>-15.31528399386506</v>
      </c>
      <c r="M59" s="49">
        <f>IF(D59=0,'KI Local Authority Dropdown'!$I$6,'KI Local Authority Dropdown'!$I$7)*'KI 2018-19'!I59</f>
        <v>4.7423820981685525</v>
      </c>
      <c r="N59" s="31">
        <f>IF(LEFT(D59,1)="P",0,VLOOKUP($A59,input!$A:$BH,COLUMN(input!Q$2),0))</f>
        <v>0</v>
      </c>
      <c r="O59" s="53">
        <f>VLOOKUP($A59,input!$A:$BH,COLUMN(input!V$2),0)</f>
        <v>0</v>
      </c>
      <c r="P59" s="49">
        <f>VLOOKUP($A59,input!$A:$BH,COLUMN(input!Z$2),0)</f>
        <v>0</v>
      </c>
      <c r="Q59" s="53">
        <f>VLOOKUP($A59,input!$A:$BH,COLUMN(input!AD$2),0)</f>
        <v>0</v>
      </c>
      <c r="R59" s="53">
        <f>VLOOKUP($A59,input!$A:$BH,COLUMN(input!AH$2),0)</f>
        <v>0</v>
      </c>
      <c r="S59" s="62">
        <f>VLOOKUP($A59,input!$A:$BH,COLUMN(input!AL$2),0)</f>
        <v>0</v>
      </c>
      <c r="T59" s="53">
        <f>VLOOKUP($A59,input!$A:$BH,COLUMN(input!AP$2),0)</f>
        <v>0</v>
      </c>
      <c r="U59" s="49">
        <f>VLOOKUP($A59,input!$A:$BH,COLUMN(input!AT$2),0)</f>
        <v>4.889054182182373</v>
      </c>
      <c r="V59" s="53">
        <f>VLOOKUP($A59,input!$A:$BH,COLUMN(input!AX$2),0)</f>
        <v>0</v>
      </c>
      <c r="W59" s="53">
        <f>VLOOKUP($A59,input!$A:$BH,COLUMN(input!BB$2),0)</f>
        <v>0</v>
      </c>
      <c r="X59" s="62">
        <f>VLOOKUP($A59,input!$A:$BH,COLUMN(input!BF$2),0)</f>
        <v>0</v>
      </c>
      <c r="Y59" s="53">
        <f t="shared" si="5"/>
        <v>0</v>
      </c>
      <c r="Z59" s="49">
        <f t="shared" si="6"/>
        <v>4.889054182182373</v>
      </c>
      <c r="AA59" s="53">
        <f t="shared" si="7"/>
        <v>0</v>
      </c>
      <c r="AB59" s="53">
        <f t="shared" si="8"/>
        <v>0</v>
      </c>
      <c r="AC59" s="62">
        <f t="shared" si="9"/>
        <v>0</v>
      </c>
    </row>
    <row r="60" spans="1:29" x14ac:dyDescent="0.3">
      <c r="A60" s="27" t="s">
        <v>125</v>
      </c>
      <c r="B60" s="27" t="s">
        <v>866</v>
      </c>
      <c r="C60" s="27" t="s">
        <v>806</v>
      </c>
      <c r="D60" s="27">
        <v>0</v>
      </c>
      <c r="E60" s="30" t="s">
        <v>124</v>
      </c>
      <c r="F60" s="67">
        <f>IF(D60=0,VLOOKUP(C60,'KI Local Authority Dropdown'!$H$21:$I$31,2,0),(VLOOKUP(A60,input!$A:$B,COLUMN(input!B$2),0)))</f>
        <v>0.4</v>
      </c>
      <c r="G60" s="49">
        <f t="shared" si="3"/>
        <v>3.6567284798552873</v>
      </c>
      <c r="H60" s="49">
        <f>VLOOKUP($A60,input!$A:$BH,COLUMN(input!E$2),0)</f>
        <v>0.44854107110189645</v>
      </c>
      <c r="I60" s="49">
        <f>VLOOKUP($A60,input!$A:$BH,COLUMN(input!I$2),0)</f>
        <v>3.2081874087533908</v>
      </c>
      <c r="J60" s="49">
        <f>VLOOKUP($A60,input!$A:$BH,COLUMN(input!M$2),0)</f>
        <v>-12.090273594898891</v>
      </c>
      <c r="K60" s="49">
        <f t="shared" si="4"/>
        <v>-1.6999101041021092E-2</v>
      </c>
      <c r="L60" s="49">
        <f>VLOOKUP($A60,input!$A:$BH,COLUMN(input!N$2),0)</f>
        <v>-12.107272695939912</v>
      </c>
      <c r="M60" s="49">
        <f>IF(D60=0,'KI Local Authority Dropdown'!$I$6,'KI Local Authority Dropdown'!$I$7)*'KI 2018-19'!I60</f>
        <v>2.9675733530968866</v>
      </c>
      <c r="N60" s="31">
        <f>IF(LEFT(D60,1)="P",0,VLOOKUP($A60,input!$A:$BH,COLUMN(input!Q$2),0))</f>
        <v>0.5</v>
      </c>
      <c r="O60" s="53">
        <f>VLOOKUP($A60,input!$A:$BH,COLUMN(input!V$2),0)</f>
        <v>0</v>
      </c>
      <c r="P60" s="49">
        <f>VLOOKUP($A60,input!$A:$BH,COLUMN(input!Z$2),0)</f>
        <v>0.44854107110189645</v>
      </c>
      <c r="Q60" s="53">
        <f>VLOOKUP($A60,input!$A:$BH,COLUMN(input!AD$2),0)</f>
        <v>0</v>
      </c>
      <c r="R60" s="53">
        <f>VLOOKUP($A60,input!$A:$BH,COLUMN(input!AH$2),0)</f>
        <v>0</v>
      </c>
      <c r="S60" s="62">
        <f>VLOOKUP($A60,input!$A:$BH,COLUMN(input!AL$2),0)</f>
        <v>0</v>
      </c>
      <c r="T60" s="53">
        <f>VLOOKUP($A60,input!$A:$BH,COLUMN(input!AP$2),0)</f>
        <v>0</v>
      </c>
      <c r="U60" s="49">
        <f>VLOOKUP($A60,input!$A:$BH,COLUMN(input!AT$2),0)</f>
        <v>3.2081874087533908</v>
      </c>
      <c r="V60" s="53">
        <f>VLOOKUP($A60,input!$A:$BH,COLUMN(input!AX$2),0)</f>
        <v>0</v>
      </c>
      <c r="W60" s="53">
        <f>VLOOKUP($A60,input!$A:$BH,COLUMN(input!BB$2),0)</f>
        <v>0</v>
      </c>
      <c r="X60" s="62">
        <f>VLOOKUP($A60,input!$A:$BH,COLUMN(input!BF$2),0)</f>
        <v>0</v>
      </c>
      <c r="Y60" s="53">
        <f t="shared" si="5"/>
        <v>0</v>
      </c>
      <c r="Z60" s="49">
        <f t="shared" si="6"/>
        <v>3.6567284798552873</v>
      </c>
      <c r="AA60" s="53">
        <f t="shared" si="7"/>
        <v>0</v>
      </c>
      <c r="AB60" s="53">
        <f t="shared" si="8"/>
        <v>0</v>
      </c>
      <c r="AC60" s="62">
        <f t="shared" si="9"/>
        <v>0</v>
      </c>
    </row>
    <row r="61" spans="1:29" x14ac:dyDescent="0.3">
      <c r="A61" s="27" t="s">
        <v>127</v>
      </c>
      <c r="B61" s="27" t="s">
        <v>867</v>
      </c>
      <c r="C61" s="27" t="s">
        <v>806</v>
      </c>
      <c r="D61" s="27">
        <v>0</v>
      </c>
      <c r="E61" s="30" t="s">
        <v>126</v>
      </c>
      <c r="F61" s="67">
        <f>IF(D61=0,VLOOKUP(C61,'KI Local Authority Dropdown'!$H$21:$I$31,2,0),(VLOOKUP(A61,input!$A:$B,COLUMN(input!B$2),0)))</f>
        <v>0.4</v>
      </c>
      <c r="G61" s="49">
        <f t="shared" si="3"/>
        <v>2.1770603854753068</v>
      </c>
      <c r="H61" s="49">
        <f>VLOOKUP($A61,input!$A:$BH,COLUMN(input!E$2),0)</f>
        <v>0</v>
      </c>
      <c r="I61" s="49">
        <f>VLOOKUP($A61,input!$A:$BH,COLUMN(input!I$2),0)</f>
        <v>2.1770603854753068</v>
      </c>
      <c r="J61" s="49">
        <f>VLOOKUP($A61,input!$A:$BH,COLUMN(input!M$2),0)</f>
        <v>-3.7159643381757581</v>
      </c>
      <c r="K61" s="49">
        <f t="shared" si="4"/>
        <v>-5.0036048114729503E-2</v>
      </c>
      <c r="L61" s="49">
        <f>VLOOKUP($A61,input!$A:$BH,COLUMN(input!N$2),0)</f>
        <v>-3.7660003862904876</v>
      </c>
      <c r="M61" s="49">
        <f>IF(D61=0,'KI Local Authority Dropdown'!$I$6,'KI Local Authority Dropdown'!$I$7)*'KI 2018-19'!I61</f>
        <v>2.0137808565646589</v>
      </c>
      <c r="N61" s="31">
        <f>IF(LEFT(D61,1)="P",0,VLOOKUP($A61,input!$A:$BH,COLUMN(input!Q$2),0))</f>
        <v>0.5</v>
      </c>
      <c r="O61" s="53">
        <f>VLOOKUP($A61,input!$A:$BH,COLUMN(input!V$2),0)</f>
        <v>0</v>
      </c>
      <c r="P61" s="49">
        <f>VLOOKUP($A61,input!$A:$BH,COLUMN(input!Z$2),0)</f>
        <v>0</v>
      </c>
      <c r="Q61" s="53">
        <f>VLOOKUP($A61,input!$A:$BH,COLUMN(input!AD$2),0)</f>
        <v>0</v>
      </c>
      <c r="R61" s="53">
        <f>VLOOKUP($A61,input!$A:$BH,COLUMN(input!AH$2),0)</f>
        <v>0</v>
      </c>
      <c r="S61" s="62">
        <f>VLOOKUP($A61,input!$A:$BH,COLUMN(input!AL$2),0)</f>
        <v>0</v>
      </c>
      <c r="T61" s="53">
        <f>VLOOKUP($A61,input!$A:$BH,COLUMN(input!AP$2),0)</f>
        <v>0</v>
      </c>
      <c r="U61" s="49">
        <f>VLOOKUP($A61,input!$A:$BH,COLUMN(input!AT$2),0)</f>
        <v>2.1770603854753068</v>
      </c>
      <c r="V61" s="53">
        <f>VLOOKUP($A61,input!$A:$BH,COLUMN(input!AX$2),0)</f>
        <v>0</v>
      </c>
      <c r="W61" s="53">
        <f>VLOOKUP($A61,input!$A:$BH,COLUMN(input!BB$2),0)</f>
        <v>0</v>
      </c>
      <c r="X61" s="62">
        <f>VLOOKUP($A61,input!$A:$BH,COLUMN(input!BF$2),0)</f>
        <v>0</v>
      </c>
      <c r="Y61" s="53">
        <f t="shared" si="5"/>
        <v>0</v>
      </c>
      <c r="Z61" s="49">
        <f t="shared" si="6"/>
        <v>2.1770603854753068</v>
      </c>
      <c r="AA61" s="53">
        <f t="shared" si="7"/>
        <v>0</v>
      </c>
      <c r="AB61" s="53">
        <f t="shared" si="8"/>
        <v>0</v>
      </c>
      <c r="AC61" s="62">
        <f t="shared" si="9"/>
        <v>0</v>
      </c>
    </row>
    <row r="62" spans="1:29" x14ac:dyDescent="0.3">
      <c r="A62" s="27" t="s">
        <v>129</v>
      </c>
      <c r="B62" s="27" t="s">
        <v>868</v>
      </c>
      <c r="C62" s="27" t="s">
        <v>1250</v>
      </c>
      <c r="D62" s="27">
        <v>0</v>
      </c>
      <c r="E62" s="30" t="s">
        <v>128</v>
      </c>
      <c r="F62" s="67">
        <f>IF(D62=0,VLOOKUP(C62,'KI Local Authority Dropdown'!$H$21:$I$31,2,0),(VLOOKUP(A62,input!$A:$B,COLUMN(input!B$2),0)))</f>
        <v>0.49</v>
      </c>
      <c r="G62" s="49">
        <f t="shared" si="3"/>
        <v>35.631478290737824</v>
      </c>
      <c r="H62" s="49">
        <f>VLOOKUP($A62,input!$A:$BH,COLUMN(input!E$2),0)</f>
        <v>4.6834233301708172</v>
      </c>
      <c r="I62" s="49">
        <f>VLOOKUP($A62,input!$A:$BH,COLUMN(input!I$2),0)</f>
        <v>30.948054960567006</v>
      </c>
      <c r="J62" s="49">
        <f>VLOOKUP($A62,input!$A:$BH,COLUMN(input!M$2),0)</f>
        <v>-6.6369099177962712</v>
      </c>
      <c r="K62" s="49">
        <f t="shared" si="4"/>
        <v>0.21209812859517196</v>
      </c>
      <c r="L62" s="49">
        <f>VLOOKUP($A62,input!$A:$BH,COLUMN(input!N$2),0)</f>
        <v>-6.4248117892010992</v>
      </c>
      <c r="M62" s="49">
        <f>IF(D62=0,'KI Local Authority Dropdown'!$I$6,'KI Local Authority Dropdown'!$I$7)*'KI 2018-19'!I62</f>
        <v>28.626950838524483</v>
      </c>
      <c r="N62" s="31">
        <f>IF(LEFT(D62,1)="P",0,VLOOKUP($A62,input!$A:$BH,COLUMN(input!Q$2),0))</f>
        <v>0.17658417835754459</v>
      </c>
      <c r="O62" s="53">
        <f>VLOOKUP($A62,input!$A:$BH,COLUMN(input!V$2),0)</f>
        <v>6.2538872002123895</v>
      </c>
      <c r="P62" s="49">
        <f>VLOOKUP($A62,input!$A:$BH,COLUMN(input!Z$2),0)</f>
        <v>-1.5704638700415716</v>
      </c>
      <c r="Q62" s="53">
        <f>VLOOKUP($A62,input!$A:$BH,COLUMN(input!AD$2),0)</f>
        <v>0</v>
      </c>
      <c r="R62" s="53">
        <f>VLOOKUP($A62,input!$A:$BH,COLUMN(input!AH$2),0)</f>
        <v>0</v>
      </c>
      <c r="S62" s="62">
        <f>VLOOKUP($A62,input!$A:$BH,COLUMN(input!AL$2),0)</f>
        <v>0</v>
      </c>
      <c r="T62" s="53">
        <f>VLOOKUP($A62,input!$A:$BH,COLUMN(input!AP$2),0)</f>
        <v>24.657665962035907</v>
      </c>
      <c r="U62" s="49">
        <f>VLOOKUP($A62,input!$A:$BH,COLUMN(input!AT$2),0)</f>
        <v>6.2903889985310988</v>
      </c>
      <c r="V62" s="53">
        <f>VLOOKUP($A62,input!$A:$BH,COLUMN(input!AX$2),0)</f>
        <v>0</v>
      </c>
      <c r="W62" s="53">
        <f>VLOOKUP($A62,input!$A:$BH,COLUMN(input!BB$2),0)</f>
        <v>0</v>
      </c>
      <c r="X62" s="62">
        <f>VLOOKUP($A62,input!$A:$BH,COLUMN(input!BF$2),0)</f>
        <v>0</v>
      </c>
      <c r="Y62" s="53">
        <f t="shared" si="5"/>
        <v>30.911553162248296</v>
      </c>
      <c r="Z62" s="49">
        <f t="shared" si="6"/>
        <v>4.7199251284895274</v>
      </c>
      <c r="AA62" s="53">
        <f t="shared" si="7"/>
        <v>0</v>
      </c>
      <c r="AB62" s="53">
        <f t="shared" si="8"/>
        <v>0</v>
      </c>
      <c r="AC62" s="62">
        <f t="shared" si="9"/>
        <v>0</v>
      </c>
    </row>
    <row r="63" spans="1:29" x14ac:dyDescent="0.3">
      <c r="A63" s="27" t="s">
        <v>131</v>
      </c>
      <c r="B63" s="27" t="s">
        <v>869</v>
      </c>
      <c r="C63" s="27" t="s">
        <v>806</v>
      </c>
      <c r="D63" s="27">
        <v>0</v>
      </c>
      <c r="E63" s="30" t="s">
        <v>130</v>
      </c>
      <c r="F63" s="67">
        <f>IF(D63=0,VLOOKUP(C63,'KI Local Authority Dropdown'!$H$21:$I$31,2,0),(VLOOKUP(A63,input!$A:$B,COLUMN(input!B$2),0)))</f>
        <v>0.4</v>
      </c>
      <c r="G63" s="49">
        <f t="shared" si="3"/>
        <v>4.8744655388160947</v>
      </c>
      <c r="H63" s="49">
        <f>VLOOKUP($A63,input!$A:$BH,COLUMN(input!E$2),0)</f>
        <v>0.74515597425499935</v>
      </c>
      <c r="I63" s="49">
        <f>VLOOKUP($A63,input!$A:$BH,COLUMN(input!I$2),0)</f>
        <v>4.1293095645610958</v>
      </c>
      <c r="J63" s="49">
        <f>VLOOKUP($A63,input!$A:$BH,COLUMN(input!M$2),0)</f>
        <v>-14.786172853170505</v>
      </c>
      <c r="K63" s="49">
        <f t="shared" si="4"/>
        <v>0.26004004805033887</v>
      </c>
      <c r="L63" s="49">
        <f>VLOOKUP($A63,input!$A:$BH,COLUMN(input!N$2),0)</f>
        <v>-14.526132805120167</v>
      </c>
      <c r="M63" s="49">
        <f>IF(D63=0,'KI Local Authority Dropdown'!$I$6,'KI Local Authority Dropdown'!$I$7)*'KI 2018-19'!I63</f>
        <v>3.8196113472190136</v>
      </c>
      <c r="N63" s="31">
        <f>IF(LEFT(D63,1)="P",0,VLOOKUP($A63,input!$A:$BH,COLUMN(input!Q$2),0))</f>
        <v>0.5</v>
      </c>
      <c r="O63" s="53">
        <f>VLOOKUP($A63,input!$A:$BH,COLUMN(input!V$2),0)</f>
        <v>0</v>
      </c>
      <c r="P63" s="49">
        <f>VLOOKUP($A63,input!$A:$BH,COLUMN(input!Z$2),0)</f>
        <v>0.74515597425499935</v>
      </c>
      <c r="Q63" s="53">
        <f>VLOOKUP($A63,input!$A:$BH,COLUMN(input!AD$2),0)</f>
        <v>0</v>
      </c>
      <c r="R63" s="53">
        <f>VLOOKUP($A63,input!$A:$BH,COLUMN(input!AH$2),0)</f>
        <v>0</v>
      </c>
      <c r="S63" s="62">
        <f>VLOOKUP($A63,input!$A:$BH,COLUMN(input!AL$2),0)</f>
        <v>0</v>
      </c>
      <c r="T63" s="53">
        <f>VLOOKUP($A63,input!$A:$BH,COLUMN(input!AP$2),0)</f>
        <v>0</v>
      </c>
      <c r="U63" s="49">
        <f>VLOOKUP($A63,input!$A:$BH,COLUMN(input!AT$2),0)</f>
        <v>4.1293095645610958</v>
      </c>
      <c r="V63" s="53">
        <f>VLOOKUP($A63,input!$A:$BH,COLUMN(input!AX$2),0)</f>
        <v>0</v>
      </c>
      <c r="W63" s="53">
        <f>VLOOKUP($A63,input!$A:$BH,COLUMN(input!BB$2),0)</f>
        <v>0</v>
      </c>
      <c r="X63" s="62">
        <f>VLOOKUP($A63,input!$A:$BH,COLUMN(input!BF$2),0)</f>
        <v>0</v>
      </c>
      <c r="Y63" s="53">
        <f t="shared" si="5"/>
        <v>0</v>
      </c>
      <c r="Z63" s="49">
        <f t="shared" si="6"/>
        <v>4.8744655388160947</v>
      </c>
      <c r="AA63" s="53">
        <f t="shared" si="7"/>
        <v>0</v>
      </c>
      <c r="AB63" s="53">
        <f t="shared" si="8"/>
        <v>0</v>
      </c>
      <c r="AC63" s="62">
        <f t="shared" si="9"/>
        <v>0</v>
      </c>
    </row>
    <row r="64" spans="1:29" x14ac:dyDescent="0.3">
      <c r="A64" s="27" t="s">
        <v>133</v>
      </c>
      <c r="B64" s="27" t="s">
        <v>870</v>
      </c>
      <c r="C64" s="27" t="s">
        <v>806</v>
      </c>
      <c r="D64" s="27">
        <v>0</v>
      </c>
      <c r="E64" s="30" t="s">
        <v>132</v>
      </c>
      <c r="F64" s="67">
        <f>IF(D64=0,VLOOKUP(C64,'KI Local Authority Dropdown'!$H$21:$I$31,2,0),(VLOOKUP(A64,input!$A:$B,COLUMN(input!B$2),0)))</f>
        <v>0.4</v>
      </c>
      <c r="G64" s="49">
        <f t="shared" si="3"/>
        <v>3.2783665644127158</v>
      </c>
      <c r="H64" s="49">
        <f>VLOOKUP($A64,input!$A:$BH,COLUMN(input!E$2),0)</f>
        <v>0</v>
      </c>
      <c r="I64" s="49">
        <f>VLOOKUP($A64,input!$A:$BH,COLUMN(input!I$2),0)</f>
        <v>3.2783665644127158</v>
      </c>
      <c r="J64" s="49">
        <f>VLOOKUP($A64,input!$A:$BH,COLUMN(input!M$2),0)</f>
        <v>-26.461487205694564</v>
      </c>
      <c r="K64" s="49">
        <f t="shared" si="4"/>
        <v>-1.9296303240558643E-2</v>
      </c>
      <c r="L64" s="49">
        <f>VLOOKUP($A64,input!$A:$BH,COLUMN(input!N$2),0)</f>
        <v>-26.480783508935122</v>
      </c>
      <c r="M64" s="49">
        <f>IF(D64=0,'KI Local Authority Dropdown'!$I$6,'KI Local Authority Dropdown'!$I$7)*'KI 2018-19'!I64</f>
        <v>3.0324890720817623</v>
      </c>
      <c r="N64" s="31">
        <f>IF(LEFT(D64,1)="P",0,VLOOKUP($A64,input!$A:$BH,COLUMN(input!Q$2),0))</f>
        <v>0.5</v>
      </c>
      <c r="O64" s="53">
        <f>VLOOKUP($A64,input!$A:$BH,COLUMN(input!V$2),0)</f>
        <v>0</v>
      </c>
      <c r="P64" s="49">
        <f>VLOOKUP($A64,input!$A:$BH,COLUMN(input!Z$2),0)</f>
        <v>0</v>
      </c>
      <c r="Q64" s="53">
        <f>VLOOKUP($A64,input!$A:$BH,COLUMN(input!AD$2),0)</f>
        <v>0</v>
      </c>
      <c r="R64" s="53">
        <f>VLOOKUP($A64,input!$A:$BH,COLUMN(input!AH$2),0)</f>
        <v>0</v>
      </c>
      <c r="S64" s="62">
        <f>VLOOKUP($A64,input!$A:$BH,COLUMN(input!AL$2),0)</f>
        <v>0</v>
      </c>
      <c r="T64" s="53">
        <f>VLOOKUP($A64,input!$A:$BH,COLUMN(input!AP$2),0)</f>
        <v>0</v>
      </c>
      <c r="U64" s="49">
        <f>VLOOKUP($A64,input!$A:$BH,COLUMN(input!AT$2),0)</f>
        <v>3.2783665644127158</v>
      </c>
      <c r="V64" s="53">
        <f>VLOOKUP($A64,input!$A:$BH,COLUMN(input!AX$2),0)</f>
        <v>0</v>
      </c>
      <c r="W64" s="53">
        <f>VLOOKUP($A64,input!$A:$BH,COLUMN(input!BB$2),0)</f>
        <v>0</v>
      </c>
      <c r="X64" s="62">
        <f>VLOOKUP($A64,input!$A:$BH,COLUMN(input!BF$2),0)</f>
        <v>0</v>
      </c>
      <c r="Y64" s="53">
        <f t="shared" si="5"/>
        <v>0</v>
      </c>
      <c r="Z64" s="49">
        <f t="shared" si="6"/>
        <v>3.2783665644127158</v>
      </c>
      <c r="AA64" s="53">
        <f t="shared" si="7"/>
        <v>0</v>
      </c>
      <c r="AB64" s="53">
        <f t="shared" si="8"/>
        <v>0</v>
      </c>
      <c r="AC64" s="62">
        <f t="shared" si="9"/>
        <v>0</v>
      </c>
    </row>
    <row r="65" spans="1:29" x14ac:dyDescent="0.3">
      <c r="A65" s="27" t="s">
        <v>135</v>
      </c>
      <c r="B65" s="27" t="s">
        <v>871</v>
      </c>
      <c r="C65" s="27" t="s">
        <v>806</v>
      </c>
      <c r="D65" s="27" t="s">
        <v>1238</v>
      </c>
      <c r="E65" s="30" t="s">
        <v>134</v>
      </c>
      <c r="F65" s="67">
        <f>IF(D65=0,VLOOKUP(C65,'KI Local Authority Dropdown'!$H$21:$I$31,2,0),(VLOOKUP(A65,input!$A:$B,COLUMN(input!B$2),0)))</f>
        <v>0.5</v>
      </c>
      <c r="G65" s="49">
        <f t="shared" si="3"/>
        <v>2.8355511514992675</v>
      </c>
      <c r="H65" s="49">
        <f>VLOOKUP($A65,input!$A:$BH,COLUMN(input!E$2),0)</f>
        <v>0</v>
      </c>
      <c r="I65" s="49">
        <f>VLOOKUP($A65,input!$A:$BH,COLUMN(input!I$2),0)</f>
        <v>2.8355511514992675</v>
      </c>
      <c r="J65" s="49">
        <f>VLOOKUP($A65,input!$A:$BH,COLUMN(input!M$2),0)</f>
        <v>-23.721171214334085</v>
      </c>
      <c r="K65" s="49">
        <f t="shared" si="4"/>
        <v>-0.15383378584894203</v>
      </c>
      <c r="L65" s="49">
        <f>VLOOKUP($A65,input!$A:$BH,COLUMN(input!N$2),0)</f>
        <v>-23.875005000183027</v>
      </c>
      <c r="M65" s="49">
        <f>IF(D65=0,'KI Local Authority Dropdown'!$I$6,'KI Local Authority Dropdown'!$I$7)*'KI 2018-19'!I65</f>
        <v>2.7504846169542896</v>
      </c>
      <c r="N65" s="31">
        <f>IF(LEFT(D65,1)="P",0,VLOOKUP($A65,input!$A:$BH,COLUMN(input!Q$2),0))</f>
        <v>0</v>
      </c>
      <c r="O65" s="53">
        <f>VLOOKUP($A65,input!$A:$BH,COLUMN(input!V$2),0)</f>
        <v>0</v>
      </c>
      <c r="P65" s="49">
        <f>VLOOKUP($A65,input!$A:$BH,COLUMN(input!Z$2),0)</f>
        <v>0</v>
      </c>
      <c r="Q65" s="53">
        <f>VLOOKUP($A65,input!$A:$BH,COLUMN(input!AD$2),0)</f>
        <v>0</v>
      </c>
      <c r="R65" s="53">
        <f>VLOOKUP($A65,input!$A:$BH,COLUMN(input!AH$2),0)</f>
        <v>0</v>
      </c>
      <c r="S65" s="62">
        <f>VLOOKUP($A65,input!$A:$BH,COLUMN(input!AL$2),0)</f>
        <v>0</v>
      </c>
      <c r="T65" s="53">
        <f>VLOOKUP($A65,input!$A:$BH,COLUMN(input!AP$2),0)</f>
        <v>0</v>
      </c>
      <c r="U65" s="49">
        <f>VLOOKUP($A65,input!$A:$BH,COLUMN(input!AT$2),0)</f>
        <v>2.8355509264119658</v>
      </c>
      <c r="V65" s="53">
        <f>VLOOKUP($A65,input!$A:$BH,COLUMN(input!AX$2),0)</f>
        <v>0</v>
      </c>
      <c r="W65" s="53">
        <f>VLOOKUP($A65,input!$A:$BH,COLUMN(input!BB$2),0)</f>
        <v>0</v>
      </c>
      <c r="X65" s="62">
        <f>VLOOKUP($A65,input!$A:$BH,COLUMN(input!BF$2),0)</f>
        <v>0</v>
      </c>
      <c r="Y65" s="53">
        <f t="shared" si="5"/>
        <v>0</v>
      </c>
      <c r="Z65" s="49">
        <f t="shared" si="6"/>
        <v>2.8355509264119658</v>
      </c>
      <c r="AA65" s="53">
        <f t="shared" si="7"/>
        <v>0</v>
      </c>
      <c r="AB65" s="53">
        <f t="shared" si="8"/>
        <v>0</v>
      </c>
      <c r="AC65" s="62">
        <f t="shared" si="9"/>
        <v>0</v>
      </c>
    </row>
    <row r="66" spans="1:29" x14ac:dyDescent="0.3">
      <c r="A66" s="27" t="s">
        <v>137</v>
      </c>
      <c r="B66" s="27" t="s">
        <v>872</v>
      </c>
      <c r="C66" s="27" t="s">
        <v>806</v>
      </c>
      <c r="D66" s="27">
        <v>0</v>
      </c>
      <c r="E66" s="30" t="s">
        <v>136</v>
      </c>
      <c r="F66" s="67">
        <f>IF(D66=0,VLOOKUP(C66,'KI Local Authority Dropdown'!$H$21:$I$31,2,0),(VLOOKUP(A66,input!$A:$B,COLUMN(input!B$2),0)))</f>
        <v>0.4</v>
      </c>
      <c r="G66" s="49">
        <f t="shared" si="3"/>
        <v>4.3106488672411603</v>
      </c>
      <c r="H66" s="49">
        <f>VLOOKUP($A66,input!$A:$BH,COLUMN(input!E$2),0)</f>
        <v>0.63721537159059938</v>
      </c>
      <c r="I66" s="49">
        <f>VLOOKUP($A66,input!$A:$BH,COLUMN(input!I$2),0)</f>
        <v>3.6734334956505612</v>
      </c>
      <c r="J66" s="49">
        <f>VLOOKUP($A66,input!$A:$BH,COLUMN(input!M$2),0)</f>
        <v>-27.965251182858651</v>
      </c>
      <c r="K66" s="49">
        <f t="shared" si="4"/>
        <v>-5.6499901350605342E-2</v>
      </c>
      <c r="L66" s="49">
        <f>VLOOKUP($A66,input!$A:$BH,COLUMN(input!N$2),0)</f>
        <v>-28.021751084209257</v>
      </c>
      <c r="M66" s="49">
        <f>IF(D66=0,'KI Local Authority Dropdown'!$I$6,'KI Local Authority Dropdown'!$I$7)*'KI 2018-19'!I66</f>
        <v>3.3979259834767692</v>
      </c>
      <c r="N66" s="31">
        <f>IF(LEFT(D66,1)="P",0,VLOOKUP($A66,input!$A:$BH,COLUMN(input!Q$2),0))</f>
        <v>0.5</v>
      </c>
      <c r="O66" s="53">
        <f>VLOOKUP($A66,input!$A:$BH,COLUMN(input!V$2),0)</f>
        <v>0</v>
      </c>
      <c r="P66" s="49">
        <f>VLOOKUP($A66,input!$A:$BH,COLUMN(input!Z$2),0)</f>
        <v>0.63721537159059938</v>
      </c>
      <c r="Q66" s="53">
        <f>VLOOKUP($A66,input!$A:$BH,COLUMN(input!AD$2),0)</f>
        <v>0</v>
      </c>
      <c r="R66" s="53">
        <f>VLOOKUP($A66,input!$A:$BH,COLUMN(input!AH$2),0)</f>
        <v>0</v>
      </c>
      <c r="S66" s="62">
        <f>VLOOKUP($A66,input!$A:$BH,COLUMN(input!AL$2),0)</f>
        <v>0</v>
      </c>
      <c r="T66" s="53">
        <f>VLOOKUP($A66,input!$A:$BH,COLUMN(input!AP$2),0)</f>
        <v>0</v>
      </c>
      <c r="U66" s="49">
        <f>VLOOKUP($A66,input!$A:$BH,COLUMN(input!AT$2),0)</f>
        <v>3.6734334956505612</v>
      </c>
      <c r="V66" s="53">
        <f>VLOOKUP($A66,input!$A:$BH,COLUMN(input!AX$2),0)</f>
        <v>0</v>
      </c>
      <c r="W66" s="53">
        <f>VLOOKUP($A66,input!$A:$BH,COLUMN(input!BB$2),0)</f>
        <v>0</v>
      </c>
      <c r="X66" s="62">
        <f>VLOOKUP($A66,input!$A:$BH,COLUMN(input!BF$2),0)</f>
        <v>0</v>
      </c>
      <c r="Y66" s="53">
        <f t="shared" si="5"/>
        <v>0</v>
      </c>
      <c r="Z66" s="49">
        <f t="shared" si="6"/>
        <v>4.3106488672411603</v>
      </c>
      <c r="AA66" s="53">
        <f t="shared" si="7"/>
        <v>0</v>
      </c>
      <c r="AB66" s="53">
        <f t="shared" si="8"/>
        <v>0</v>
      </c>
      <c r="AC66" s="62">
        <f t="shared" si="9"/>
        <v>0</v>
      </c>
    </row>
    <row r="67" spans="1:29" x14ac:dyDescent="0.3">
      <c r="A67" s="27" t="s">
        <v>140</v>
      </c>
      <c r="B67" s="27" t="s">
        <v>873</v>
      </c>
      <c r="C67" s="27" t="s">
        <v>1250</v>
      </c>
      <c r="D67" s="27">
        <v>0</v>
      </c>
      <c r="E67" s="30" t="s">
        <v>139</v>
      </c>
      <c r="F67" s="67">
        <f>IF(D67=0,VLOOKUP(C67,'KI Local Authority Dropdown'!$H$21:$I$31,2,0),(VLOOKUP(A67,input!$A:$B,COLUMN(input!B$2),0)))</f>
        <v>0.49</v>
      </c>
      <c r="G67" s="49">
        <f t="shared" si="3"/>
        <v>46.332941411863473</v>
      </c>
      <c r="H67" s="49">
        <f>VLOOKUP($A67,input!$A:$BH,COLUMN(input!E$2),0)</f>
        <v>5.4161659692146848</v>
      </c>
      <c r="I67" s="49">
        <f>VLOOKUP($A67,input!$A:$BH,COLUMN(input!I$2),0)</f>
        <v>40.916775442648792</v>
      </c>
      <c r="J67" s="49">
        <f>VLOOKUP($A67,input!$A:$BH,COLUMN(input!M$2),0)</f>
        <v>-23.713046130955838</v>
      </c>
      <c r="K67" s="49">
        <f t="shared" si="4"/>
        <v>0.39305292428220184</v>
      </c>
      <c r="L67" s="49">
        <f>VLOOKUP($A67,input!$A:$BH,COLUMN(input!N$2),0)</f>
        <v>-23.319993206673637</v>
      </c>
      <c r="M67" s="49">
        <f>IF(D67=0,'KI Local Authority Dropdown'!$I$6,'KI Local Authority Dropdown'!$I$7)*'KI 2018-19'!I67</f>
        <v>37.848017284450137</v>
      </c>
      <c r="N67" s="31">
        <f>IF(LEFT(D67,1)="P",0,VLOOKUP($A67,input!$A:$BH,COLUMN(input!Q$2),0))</f>
        <v>0.36690564017012395</v>
      </c>
      <c r="O67" s="53">
        <f>VLOOKUP($A67,input!$A:$BH,COLUMN(input!V$2),0)</f>
        <v>7.2311279884351789</v>
      </c>
      <c r="P67" s="49">
        <f>VLOOKUP($A67,input!$A:$BH,COLUMN(input!Z$2),0)</f>
        <v>-1.8149620192204938</v>
      </c>
      <c r="Q67" s="53">
        <f>VLOOKUP($A67,input!$A:$BH,COLUMN(input!AD$2),0)</f>
        <v>0</v>
      </c>
      <c r="R67" s="53">
        <f>VLOOKUP($A67,input!$A:$BH,COLUMN(input!AH$2),0)</f>
        <v>0</v>
      </c>
      <c r="S67" s="62">
        <f>VLOOKUP($A67,input!$A:$BH,COLUMN(input!AL$2),0)</f>
        <v>0</v>
      </c>
      <c r="T67" s="53">
        <f>VLOOKUP($A67,input!$A:$BH,COLUMN(input!AP$2),0)</f>
        <v>33.344183704397501</v>
      </c>
      <c r="U67" s="49">
        <f>VLOOKUP($A67,input!$A:$BH,COLUMN(input!AT$2),0)</f>
        <v>7.5725917382512895</v>
      </c>
      <c r="V67" s="53">
        <f>VLOOKUP($A67,input!$A:$BH,COLUMN(input!AX$2),0)</f>
        <v>0</v>
      </c>
      <c r="W67" s="53">
        <f>VLOOKUP($A67,input!$A:$BH,COLUMN(input!BB$2),0)</f>
        <v>0</v>
      </c>
      <c r="X67" s="62">
        <f>VLOOKUP($A67,input!$A:$BH,COLUMN(input!BF$2),0)</f>
        <v>0</v>
      </c>
      <c r="Y67" s="53">
        <f t="shared" si="5"/>
        <v>40.575311692832678</v>
      </c>
      <c r="Z67" s="49">
        <f t="shared" si="6"/>
        <v>5.7576297190307955</v>
      </c>
      <c r="AA67" s="53">
        <f t="shared" si="7"/>
        <v>0</v>
      </c>
      <c r="AB67" s="53">
        <f t="shared" si="8"/>
        <v>0</v>
      </c>
      <c r="AC67" s="62">
        <f t="shared" si="9"/>
        <v>0</v>
      </c>
    </row>
    <row r="68" spans="1:29" x14ac:dyDescent="0.3">
      <c r="A68" s="27" t="s">
        <v>142</v>
      </c>
      <c r="B68" s="27" t="s">
        <v>874</v>
      </c>
      <c r="C68" s="27" t="s">
        <v>1248</v>
      </c>
      <c r="D68" s="27">
        <v>0</v>
      </c>
      <c r="E68" s="30" t="s">
        <v>875</v>
      </c>
      <c r="F68" s="67">
        <f>IF(D68=0,VLOOKUP(C68,'KI Local Authority Dropdown'!$H$21:$I$31,2,0),(VLOOKUP(A68,input!$A:$B,COLUMN(input!B$2),0)))</f>
        <v>0.01</v>
      </c>
      <c r="G68" s="49">
        <f t="shared" si="3"/>
        <v>13.621455382063749</v>
      </c>
      <c r="H68" s="49">
        <f>VLOOKUP($A68,input!$A:$BH,COLUMN(input!E$2),0)</f>
        <v>4.512884878145643</v>
      </c>
      <c r="I68" s="49">
        <f>VLOOKUP($A68,input!$A:$BH,COLUMN(input!I$2),0)</f>
        <v>9.1085705039181057</v>
      </c>
      <c r="J68" s="49">
        <f>VLOOKUP($A68,input!$A:$BH,COLUMN(input!M$2),0)</f>
        <v>4.9919147595926052</v>
      </c>
      <c r="K68" s="49">
        <f t="shared" si="4"/>
        <v>2.7650276001471852E-2</v>
      </c>
      <c r="L68" s="49">
        <f>VLOOKUP($A68,input!$A:$BH,COLUMN(input!N$2),0)</f>
        <v>5.0195650355940771</v>
      </c>
      <c r="M68" s="49">
        <f>IF(D68=0,'KI Local Authority Dropdown'!$I$6,'KI Local Authority Dropdown'!$I$7)*'KI 2018-19'!I68</f>
        <v>8.4254277161242488</v>
      </c>
      <c r="N68" s="31">
        <f>IF(LEFT(D68,1)="P",0,VLOOKUP($A68,input!$A:$BH,COLUMN(input!Q$2),0))</f>
        <v>0</v>
      </c>
      <c r="O68" s="53">
        <f>VLOOKUP($A68,input!$A:$BH,COLUMN(input!V$2),0)</f>
        <v>0</v>
      </c>
      <c r="P68" s="49">
        <f>VLOOKUP($A68,input!$A:$BH,COLUMN(input!Z$2),0)</f>
        <v>0</v>
      </c>
      <c r="Q68" s="53">
        <f>VLOOKUP($A68,input!$A:$BH,COLUMN(input!AD$2),0)</f>
        <v>4.512884878145643</v>
      </c>
      <c r="R68" s="53">
        <f>VLOOKUP($A68,input!$A:$BH,COLUMN(input!AH$2),0)</f>
        <v>0</v>
      </c>
      <c r="S68" s="62">
        <f>VLOOKUP($A68,input!$A:$BH,COLUMN(input!AL$2),0)</f>
        <v>0</v>
      </c>
      <c r="T68" s="53">
        <f>VLOOKUP($A68,input!$A:$BH,COLUMN(input!AP$2),0)</f>
        <v>0</v>
      </c>
      <c r="U68" s="49">
        <f>VLOOKUP($A68,input!$A:$BH,COLUMN(input!AT$2),0)</f>
        <v>0</v>
      </c>
      <c r="V68" s="53">
        <f>VLOOKUP($A68,input!$A:$BH,COLUMN(input!AX$2),0)</f>
        <v>9.1085705039181057</v>
      </c>
      <c r="W68" s="53">
        <f>VLOOKUP($A68,input!$A:$BH,COLUMN(input!BB$2),0)</f>
        <v>0</v>
      </c>
      <c r="X68" s="62">
        <f>VLOOKUP($A68,input!$A:$BH,COLUMN(input!BF$2),0)</f>
        <v>0</v>
      </c>
      <c r="Y68" s="53">
        <f t="shared" si="5"/>
        <v>0</v>
      </c>
      <c r="Z68" s="49">
        <f t="shared" si="6"/>
        <v>0</v>
      </c>
      <c r="AA68" s="53">
        <f t="shared" si="7"/>
        <v>13.621455382063749</v>
      </c>
      <c r="AB68" s="53">
        <f t="shared" si="8"/>
        <v>0</v>
      </c>
      <c r="AC68" s="62">
        <f t="shared" si="9"/>
        <v>0</v>
      </c>
    </row>
    <row r="69" spans="1:29" x14ac:dyDescent="0.3">
      <c r="A69" s="27" t="s">
        <v>144</v>
      </c>
      <c r="B69" s="27" t="s">
        <v>876</v>
      </c>
      <c r="C69" s="27" t="s">
        <v>1250</v>
      </c>
      <c r="D69" s="27">
        <v>0</v>
      </c>
      <c r="E69" s="30" t="s">
        <v>143</v>
      </c>
      <c r="F69" s="67">
        <f>IF(D69=0,VLOOKUP(C69,'KI Local Authority Dropdown'!$H$21:$I$31,2,0),(VLOOKUP(A69,input!$A:$B,COLUMN(input!B$2),0)))</f>
        <v>0.49</v>
      </c>
      <c r="G69" s="49">
        <f t="shared" si="3"/>
        <v>62.207024769637535</v>
      </c>
      <c r="H69" s="49">
        <f>VLOOKUP($A69,input!$A:$BH,COLUMN(input!E$2),0)</f>
        <v>11.270515538971402</v>
      </c>
      <c r="I69" s="49">
        <f>VLOOKUP($A69,input!$A:$BH,COLUMN(input!I$2),0)</f>
        <v>50.936509230666132</v>
      </c>
      <c r="J69" s="49">
        <f>VLOOKUP($A69,input!$A:$BH,COLUMN(input!M$2),0)</f>
        <v>-17.301375732892257</v>
      </c>
      <c r="K69" s="49">
        <f t="shared" si="4"/>
        <v>0.56231708363934274</v>
      </c>
      <c r="L69" s="49">
        <f>VLOOKUP($A69,input!$A:$BH,COLUMN(input!N$2),0)</f>
        <v>-16.739058649252915</v>
      </c>
      <c r="M69" s="49">
        <f>IF(D69=0,'KI Local Authority Dropdown'!$I$6,'KI Local Authority Dropdown'!$I$7)*'KI 2018-19'!I69</f>
        <v>47.116271038366172</v>
      </c>
      <c r="N69" s="31">
        <f>IF(LEFT(D69,1)="P",0,VLOOKUP($A69,input!$A:$BH,COLUMN(input!Q$2),0))</f>
        <v>0.25354501384417116</v>
      </c>
      <c r="O69" s="53">
        <f>VLOOKUP($A69,input!$A:$BH,COLUMN(input!V$2),0)</f>
        <v>11.46537623564431</v>
      </c>
      <c r="P69" s="49">
        <f>VLOOKUP($A69,input!$A:$BH,COLUMN(input!Z$2),0)</f>
        <v>-0.19486069667290895</v>
      </c>
      <c r="Q69" s="53">
        <f>VLOOKUP($A69,input!$A:$BH,COLUMN(input!AD$2),0)</f>
        <v>0</v>
      </c>
      <c r="R69" s="53">
        <f>VLOOKUP($A69,input!$A:$BH,COLUMN(input!AH$2),0)</f>
        <v>0</v>
      </c>
      <c r="S69" s="62">
        <f>VLOOKUP($A69,input!$A:$BH,COLUMN(input!AL$2),0)</f>
        <v>0</v>
      </c>
      <c r="T69" s="53">
        <f>VLOOKUP($A69,input!$A:$BH,COLUMN(input!AP$2),0)</f>
        <v>42.641249493963635</v>
      </c>
      <c r="U69" s="49">
        <f>VLOOKUP($A69,input!$A:$BH,COLUMN(input!AT$2),0)</f>
        <v>8.2952597367024925</v>
      </c>
      <c r="V69" s="53">
        <f>VLOOKUP($A69,input!$A:$BH,COLUMN(input!AX$2),0)</f>
        <v>0</v>
      </c>
      <c r="W69" s="53">
        <f>VLOOKUP($A69,input!$A:$BH,COLUMN(input!BB$2),0)</f>
        <v>0</v>
      </c>
      <c r="X69" s="62">
        <f>VLOOKUP($A69,input!$A:$BH,COLUMN(input!BF$2),0)</f>
        <v>0</v>
      </c>
      <c r="Y69" s="53">
        <f t="shared" si="5"/>
        <v>54.106625729607941</v>
      </c>
      <c r="Z69" s="49">
        <f t="shared" si="6"/>
        <v>8.1003990400295827</v>
      </c>
      <c r="AA69" s="53">
        <f t="shared" si="7"/>
        <v>0</v>
      </c>
      <c r="AB69" s="53">
        <f t="shared" si="8"/>
        <v>0</v>
      </c>
      <c r="AC69" s="62">
        <f t="shared" si="9"/>
        <v>0</v>
      </c>
    </row>
    <row r="70" spans="1:29" x14ac:dyDescent="0.3">
      <c r="A70" s="27" t="s">
        <v>146</v>
      </c>
      <c r="B70" s="27" t="s">
        <v>877</v>
      </c>
      <c r="C70" s="27" t="s">
        <v>806</v>
      </c>
      <c r="D70" s="27" t="s">
        <v>1228</v>
      </c>
      <c r="E70" s="30" t="s">
        <v>145</v>
      </c>
      <c r="F70" s="67">
        <f>IF(D70=0,VLOOKUP(C70,'KI Local Authority Dropdown'!$H$21:$I$31,2,0),(VLOOKUP(A70,input!$A:$B,COLUMN(input!B$2),0)))</f>
        <v>0.5</v>
      </c>
      <c r="G70" s="49">
        <f t="shared" si="3"/>
        <v>4.1042628342769136</v>
      </c>
      <c r="H70" s="49">
        <f>VLOOKUP($A70,input!$A:$BH,COLUMN(input!E$2),0)</f>
        <v>0</v>
      </c>
      <c r="I70" s="49">
        <f>VLOOKUP($A70,input!$A:$BH,COLUMN(input!I$2),0)</f>
        <v>4.1042628342769136</v>
      </c>
      <c r="J70" s="49">
        <f>VLOOKUP($A70,input!$A:$BH,COLUMN(input!M$2),0)</f>
        <v>-13.738492382920905</v>
      </c>
      <c r="K70" s="49">
        <f t="shared" si="4"/>
        <v>0.18009179480287862</v>
      </c>
      <c r="L70" s="49">
        <f>VLOOKUP($A70,input!$A:$BH,COLUMN(input!N$2),0)</f>
        <v>-13.558400588118026</v>
      </c>
      <c r="M70" s="49">
        <f>IF(D70=0,'KI Local Authority Dropdown'!$I$6,'KI Local Authority Dropdown'!$I$7)*'KI 2018-19'!I70</f>
        <v>3.9811349492486059</v>
      </c>
      <c r="N70" s="31">
        <f>IF(LEFT(D70,1)="P",0,VLOOKUP($A70,input!$A:$BH,COLUMN(input!Q$2),0))</f>
        <v>0</v>
      </c>
      <c r="O70" s="53">
        <f>VLOOKUP($A70,input!$A:$BH,COLUMN(input!V$2),0)</f>
        <v>0</v>
      </c>
      <c r="P70" s="49">
        <f>VLOOKUP($A70,input!$A:$BH,COLUMN(input!Z$2),0)</f>
        <v>0</v>
      </c>
      <c r="Q70" s="53">
        <f>VLOOKUP($A70,input!$A:$BH,COLUMN(input!AD$2),0)</f>
        <v>0</v>
      </c>
      <c r="R70" s="53">
        <f>VLOOKUP($A70,input!$A:$BH,COLUMN(input!AH$2),0)</f>
        <v>0</v>
      </c>
      <c r="S70" s="62">
        <f>VLOOKUP($A70,input!$A:$BH,COLUMN(input!AL$2),0)</f>
        <v>0</v>
      </c>
      <c r="T70" s="53">
        <f>VLOOKUP($A70,input!$A:$BH,COLUMN(input!AP$2),0)</f>
        <v>0</v>
      </c>
      <c r="U70" s="49">
        <f>VLOOKUP($A70,input!$A:$BH,COLUMN(input!AT$2),0)</f>
        <v>4.1042627444937176</v>
      </c>
      <c r="V70" s="53">
        <f>VLOOKUP($A70,input!$A:$BH,COLUMN(input!AX$2),0)</f>
        <v>0</v>
      </c>
      <c r="W70" s="53">
        <f>VLOOKUP($A70,input!$A:$BH,COLUMN(input!BB$2),0)</f>
        <v>0</v>
      </c>
      <c r="X70" s="62">
        <f>VLOOKUP($A70,input!$A:$BH,COLUMN(input!BF$2),0)</f>
        <v>0</v>
      </c>
      <c r="Y70" s="53">
        <f t="shared" si="5"/>
        <v>0</v>
      </c>
      <c r="Z70" s="49">
        <f t="shared" si="6"/>
        <v>4.1042627444937176</v>
      </c>
      <c r="AA70" s="53">
        <f t="shared" si="7"/>
        <v>0</v>
      </c>
      <c r="AB70" s="53">
        <f t="shared" si="8"/>
        <v>0</v>
      </c>
      <c r="AC70" s="62">
        <f t="shared" si="9"/>
        <v>0</v>
      </c>
    </row>
    <row r="71" spans="1:29" x14ac:dyDescent="0.3">
      <c r="A71" s="27" t="s">
        <v>148</v>
      </c>
      <c r="B71" s="27" t="s">
        <v>878</v>
      </c>
      <c r="C71" s="27" t="s">
        <v>806</v>
      </c>
      <c r="D71" s="27">
        <v>0</v>
      </c>
      <c r="E71" s="30" t="s">
        <v>147</v>
      </c>
      <c r="F71" s="67">
        <f>IF(D71=0,VLOOKUP(C71,'KI Local Authority Dropdown'!$H$21:$I$31,2,0),(VLOOKUP(A71,input!$A:$B,COLUMN(input!B$2),0)))</f>
        <v>0.4</v>
      </c>
      <c r="G71" s="49">
        <f t="shared" si="3"/>
        <v>2.1661600335886377</v>
      </c>
      <c r="H71" s="49">
        <f>VLOOKUP($A71,input!$A:$BH,COLUMN(input!E$2),0)</f>
        <v>0</v>
      </c>
      <c r="I71" s="49">
        <f>VLOOKUP($A71,input!$A:$BH,COLUMN(input!I$2),0)</f>
        <v>2.1661600335886377</v>
      </c>
      <c r="J71" s="49">
        <f>VLOOKUP($A71,input!$A:$BH,COLUMN(input!M$2),0)</f>
        <v>-16.670535977461515</v>
      </c>
      <c r="K71" s="49">
        <f t="shared" si="4"/>
        <v>5.9512898820454296E-2</v>
      </c>
      <c r="L71" s="49">
        <f>VLOOKUP($A71,input!$A:$BH,COLUMN(input!N$2),0)</f>
        <v>-16.611023078641061</v>
      </c>
      <c r="M71" s="49">
        <f>IF(D71=0,'KI Local Authority Dropdown'!$I$6,'KI Local Authority Dropdown'!$I$7)*'KI 2018-19'!I71</f>
        <v>2.0036980310694901</v>
      </c>
      <c r="N71" s="31">
        <f>IF(LEFT(D71,1)="P",0,VLOOKUP($A71,input!$A:$BH,COLUMN(input!Q$2),0))</f>
        <v>0.5</v>
      </c>
      <c r="O71" s="53">
        <f>VLOOKUP($A71,input!$A:$BH,COLUMN(input!V$2),0)</f>
        <v>0</v>
      </c>
      <c r="P71" s="49">
        <f>VLOOKUP($A71,input!$A:$BH,COLUMN(input!Z$2),0)</f>
        <v>0</v>
      </c>
      <c r="Q71" s="53">
        <f>VLOOKUP($A71,input!$A:$BH,COLUMN(input!AD$2),0)</f>
        <v>0</v>
      </c>
      <c r="R71" s="53">
        <f>VLOOKUP($A71,input!$A:$BH,COLUMN(input!AH$2),0)</f>
        <v>0</v>
      </c>
      <c r="S71" s="62">
        <f>VLOOKUP($A71,input!$A:$BH,COLUMN(input!AL$2),0)</f>
        <v>0</v>
      </c>
      <c r="T71" s="53">
        <f>VLOOKUP($A71,input!$A:$BH,COLUMN(input!AP$2),0)</f>
        <v>0</v>
      </c>
      <c r="U71" s="49">
        <f>VLOOKUP($A71,input!$A:$BH,COLUMN(input!AT$2),0)</f>
        <v>2.1661600335886377</v>
      </c>
      <c r="V71" s="53">
        <f>VLOOKUP($A71,input!$A:$BH,COLUMN(input!AX$2),0)</f>
        <v>0</v>
      </c>
      <c r="W71" s="53">
        <f>VLOOKUP($A71,input!$A:$BH,COLUMN(input!BB$2),0)</f>
        <v>0</v>
      </c>
      <c r="X71" s="62">
        <f>VLOOKUP($A71,input!$A:$BH,COLUMN(input!BF$2),0)</f>
        <v>0</v>
      </c>
      <c r="Y71" s="53">
        <f t="shared" si="5"/>
        <v>0</v>
      </c>
      <c r="Z71" s="49">
        <f t="shared" si="6"/>
        <v>2.1661600335886377</v>
      </c>
      <c r="AA71" s="53">
        <f t="shared" si="7"/>
        <v>0</v>
      </c>
      <c r="AB71" s="53">
        <f t="shared" si="8"/>
        <v>0</v>
      </c>
      <c r="AC71" s="62">
        <f t="shared" si="9"/>
        <v>0</v>
      </c>
    </row>
    <row r="72" spans="1:29" x14ac:dyDescent="0.3">
      <c r="A72" s="27" t="s">
        <v>150</v>
      </c>
      <c r="B72" s="27" t="s">
        <v>879</v>
      </c>
      <c r="C72" s="27" t="s">
        <v>806</v>
      </c>
      <c r="D72" s="27">
        <v>0</v>
      </c>
      <c r="E72" s="30" t="s">
        <v>149</v>
      </c>
      <c r="F72" s="67">
        <f>IF(D72=0,VLOOKUP(C72,'KI Local Authority Dropdown'!$H$21:$I$31,2,0),(VLOOKUP(A72,input!$A:$B,COLUMN(input!B$2),0)))</f>
        <v>0.4</v>
      </c>
      <c r="G72" s="49">
        <f t="shared" ref="G72:G135" si="10">H72+I72</f>
        <v>1.4363483697531376</v>
      </c>
      <c r="H72" s="49">
        <f>VLOOKUP($A72,input!$A:$BH,COLUMN(input!E$2),0)</f>
        <v>0</v>
      </c>
      <c r="I72" s="49">
        <f>VLOOKUP($A72,input!$A:$BH,COLUMN(input!I$2),0)</f>
        <v>1.4363483697531376</v>
      </c>
      <c r="J72" s="49">
        <f>VLOOKUP($A72,input!$A:$BH,COLUMN(input!M$2),0)</f>
        <v>-7.197435634335811</v>
      </c>
      <c r="K72" s="49">
        <f t="shared" ref="K72:K135" si="11">L72-J72</f>
        <v>-2.9282521474709E-2</v>
      </c>
      <c r="L72" s="49">
        <f>VLOOKUP($A72,input!$A:$BH,COLUMN(input!N$2),0)</f>
        <v>-7.22671815581052</v>
      </c>
      <c r="M72" s="49">
        <f>IF(D72=0,'KI Local Authority Dropdown'!$I$6,'KI Local Authority Dropdown'!$I$7)*'KI 2018-19'!I72</f>
        <v>1.3286222420216525</v>
      </c>
      <c r="N72" s="31">
        <f>IF(LEFT(D72,1)="P",0,VLOOKUP($A72,input!$A:$BH,COLUMN(input!Q$2),0))</f>
        <v>0.5</v>
      </c>
      <c r="O72" s="53">
        <f>VLOOKUP($A72,input!$A:$BH,COLUMN(input!V$2),0)</f>
        <v>0</v>
      </c>
      <c r="P72" s="49">
        <f>VLOOKUP($A72,input!$A:$BH,COLUMN(input!Z$2),0)</f>
        <v>0</v>
      </c>
      <c r="Q72" s="53">
        <f>VLOOKUP($A72,input!$A:$BH,COLUMN(input!AD$2),0)</f>
        <v>0</v>
      </c>
      <c r="R72" s="53">
        <f>VLOOKUP($A72,input!$A:$BH,COLUMN(input!AH$2),0)</f>
        <v>0</v>
      </c>
      <c r="S72" s="62">
        <f>VLOOKUP($A72,input!$A:$BH,COLUMN(input!AL$2),0)</f>
        <v>0</v>
      </c>
      <c r="T72" s="53">
        <f>VLOOKUP($A72,input!$A:$BH,COLUMN(input!AP$2),0)</f>
        <v>0</v>
      </c>
      <c r="U72" s="49">
        <f>VLOOKUP($A72,input!$A:$BH,COLUMN(input!AT$2),0)</f>
        <v>1.4363483697531376</v>
      </c>
      <c r="V72" s="53">
        <f>VLOOKUP($A72,input!$A:$BH,COLUMN(input!AX$2),0)</f>
        <v>0</v>
      </c>
      <c r="W72" s="53">
        <f>VLOOKUP($A72,input!$A:$BH,COLUMN(input!BB$2),0)</f>
        <v>0</v>
      </c>
      <c r="X72" s="62">
        <f>VLOOKUP($A72,input!$A:$BH,COLUMN(input!BF$2),0)</f>
        <v>0</v>
      </c>
      <c r="Y72" s="53">
        <f t="shared" ref="Y72:Y135" si="12">O72+T72</f>
        <v>0</v>
      </c>
      <c r="Z72" s="49">
        <f t="shared" ref="Z72:Z135" si="13">P72+U72</f>
        <v>1.4363483697531376</v>
      </c>
      <c r="AA72" s="53">
        <f t="shared" ref="AA72:AA135" si="14">Q72+V72</f>
        <v>0</v>
      </c>
      <c r="AB72" s="53">
        <f t="shared" ref="AB72:AB135" si="15">R72+W72</f>
        <v>0</v>
      </c>
      <c r="AC72" s="62">
        <f t="shared" ref="AC72:AC135" si="16">S72+X72</f>
        <v>0</v>
      </c>
    </row>
    <row r="73" spans="1:29" x14ac:dyDescent="0.3">
      <c r="A73" s="27" t="s">
        <v>152</v>
      </c>
      <c r="B73" s="27" t="s">
        <v>880</v>
      </c>
      <c r="C73" s="27" t="s">
        <v>806</v>
      </c>
      <c r="D73" s="27">
        <v>0</v>
      </c>
      <c r="E73" s="30" t="s">
        <v>151</v>
      </c>
      <c r="F73" s="67">
        <f>IF(D73=0,VLOOKUP(C73,'KI Local Authority Dropdown'!$H$21:$I$31,2,0),(VLOOKUP(A73,input!$A:$B,COLUMN(input!B$2),0)))</f>
        <v>0.4</v>
      </c>
      <c r="G73" s="49">
        <f t="shared" si="10"/>
        <v>3.1284956202676848</v>
      </c>
      <c r="H73" s="49">
        <f>VLOOKUP($A73,input!$A:$BH,COLUMN(input!E$2),0)</f>
        <v>0.29942968930186981</v>
      </c>
      <c r="I73" s="49">
        <f>VLOOKUP($A73,input!$A:$BH,COLUMN(input!I$2),0)</f>
        <v>2.829065930965815</v>
      </c>
      <c r="J73" s="49">
        <f>VLOOKUP($A73,input!$A:$BH,COLUMN(input!M$2),0)</f>
        <v>-6.2556021355458959</v>
      </c>
      <c r="K73" s="49">
        <f t="shared" si="11"/>
        <v>0.12999316151255691</v>
      </c>
      <c r="L73" s="49">
        <f>VLOOKUP($A73,input!$A:$BH,COLUMN(input!N$2),0)</f>
        <v>-6.125608974033339</v>
      </c>
      <c r="M73" s="49">
        <f>IF(D73=0,'KI Local Authority Dropdown'!$I$6,'KI Local Authority Dropdown'!$I$7)*'KI 2018-19'!I73</f>
        <v>2.6168859861433789</v>
      </c>
      <c r="N73" s="31">
        <f>IF(LEFT(D73,1)="P",0,VLOOKUP($A73,input!$A:$BH,COLUMN(input!Q$2),0))</f>
        <v>0.5</v>
      </c>
      <c r="O73" s="53">
        <f>VLOOKUP($A73,input!$A:$BH,COLUMN(input!V$2),0)</f>
        <v>0</v>
      </c>
      <c r="P73" s="49">
        <f>VLOOKUP($A73,input!$A:$BH,COLUMN(input!Z$2),0)</f>
        <v>0.29942968930186981</v>
      </c>
      <c r="Q73" s="53">
        <f>VLOOKUP($A73,input!$A:$BH,COLUMN(input!AD$2),0)</f>
        <v>0</v>
      </c>
      <c r="R73" s="53">
        <f>VLOOKUP($A73,input!$A:$BH,COLUMN(input!AH$2),0)</f>
        <v>0</v>
      </c>
      <c r="S73" s="62">
        <f>VLOOKUP($A73,input!$A:$BH,COLUMN(input!AL$2),0)</f>
        <v>0</v>
      </c>
      <c r="T73" s="53">
        <f>VLOOKUP($A73,input!$A:$BH,COLUMN(input!AP$2),0)</f>
        <v>0</v>
      </c>
      <c r="U73" s="49">
        <f>VLOOKUP($A73,input!$A:$BH,COLUMN(input!AT$2),0)</f>
        <v>2.829065930965815</v>
      </c>
      <c r="V73" s="53">
        <f>VLOOKUP($A73,input!$A:$BH,COLUMN(input!AX$2),0)</f>
        <v>0</v>
      </c>
      <c r="W73" s="53">
        <f>VLOOKUP($A73,input!$A:$BH,COLUMN(input!BB$2),0)</f>
        <v>0</v>
      </c>
      <c r="X73" s="62">
        <f>VLOOKUP($A73,input!$A:$BH,COLUMN(input!BF$2),0)</f>
        <v>0</v>
      </c>
      <c r="Y73" s="53">
        <f t="shared" si="12"/>
        <v>0</v>
      </c>
      <c r="Z73" s="49">
        <f t="shared" si="13"/>
        <v>3.1284956202676848</v>
      </c>
      <c r="AA73" s="53">
        <f t="shared" si="14"/>
        <v>0</v>
      </c>
      <c r="AB73" s="53">
        <f t="shared" si="15"/>
        <v>0</v>
      </c>
      <c r="AC73" s="62">
        <f t="shared" si="16"/>
        <v>0</v>
      </c>
    </row>
    <row r="74" spans="1:29" x14ac:dyDescent="0.3">
      <c r="A74" s="27" t="s">
        <v>154</v>
      </c>
      <c r="B74" s="27" t="s">
        <v>881</v>
      </c>
      <c r="C74" s="27" t="s">
        <v>806</v>
      </c>
      <c r="D74" s="27">
        <v>0</v>
      </c>
      <c r="E74" s="30" t="s">
        <v>153</v>
      </c>
      <c r="F74" s="67">
        <f>IF(D74=0,VLOOKUP(C74,'KI Local Authority Dropdown'!$H$21:$I$31,2,0),(VLOOKUP(A74,input!$A:$B,COLUMN(input!B$2),0)))</f>
        <v>0.4</v>
      </c>
      <c r="G74" s="49">
        <f t="shared" si="10"/>
        <v>0.95756817000130301</v>
      </c>
      <c r="H74" s="49">
        <f>VLOOKUP($A74,input!$A:$BH,COLUMN(input!E$2),0)</f>
        <v>0</v>
      </c>
      <c r="I74" s="49">
        <f>VLOOKUP($A74,input!$A:$BH,COLUMN(input!I$2),0)</f>
        <v>0.95756817000130301</v>
      </c>
      <c r="J74" s="49">
        <f>VLOOKUP($A74,input!$A:$BH,COLUMN(input!M$2),0)</f>
        <v>-6.5073113829500606</v>
      </c>
      <c r="K74" s="49">
        <f t="shared" si="11"/>
        <v>3.8454173324785401E-2</v>
      </c>
      <c r="L74" s="49">
        <f>VLOOKUP($A74,input!$A:$BH,COLUMN(input!N$2),0)</f>
        <v>-6.4688572096252752</v>
      </c>
      <c r="M74" s="49">
        <f>IF(D74=0,'KI Local Authority Dropdown'!$I$6,'KI Local Authority Dropdown'!$I$7)*'KI 2018-19'!I74</f>
        <v>0.88575055725120533</v>
      </c>
      <c r="N74" s="31">
        <f>IF(LEFT(D74,1)="P",0,VLOOKUP($A74,input!$A:$BH,COLUMN(input!Q$2),0))</f>
        <v>0.5</v>
      </c>
      <c r="O74" s="53">
        <f>VLOOKUP($A74,input!$A:$BH,COLUMN(input!V$2),0)</f>
        <v>0</v>
      </c>
      <c r="P74" s="49">
        <f>VLOOKUP($A74,input!$A:$BH,COLUMN(input!Z$2),0)</f>
        <v>0</v>
      </c>
      <c r="Q74" s="53">
        <f>VLOOKUP($A74,input!$A:$BH,COLUMN(input!AD$2),0)</f>
        <v>0</v>
      </c>
      <c r="R74" s="53">
        <f>VLOOKUP($A74,input!$A:$BH,COLUMN(input!AH$2),0)</f>
        <v>0</v>
      </c>
      <c r="S74" s="62">
        <f>VLOOKUP($A74,input!$A:$BH,COLUMN(input!AL$2),0)</f>
        <v>0</v>
      </c>
      <c r="T74" s="53">
        <f>VLOOKUP($A74,input!$A:$BH,COLUMN(input!AP$2),0)</f>
        <v>0</v>
      </c>
      <c r="U74" s="49">
        <f>VLOOKUP($A74,input!$A:$BH,COLUMN(input!AT$2),0)</f>
        <v>0.95756817000130301</v>
      </c>
      <c r="V74" s="53">
        <f>VLOOKUP($A74,input!$A:$BH,COLUMN(input!AX$2),0)</f>
        <v>0</v>
      </c>
      <c r="W74" s="53">
        <f>VLOOKUP($A74,input!$A:$BH,COLUMN(input!BB$2),0)</f>
        <v>0</v>
      </c>
      <c r="X74" s="62">
        <f>VLOOKUP($A74,input!$A:$BH,COLUMN(input!BF$2),0)</f>
        <v>0</v>
      </c>
      <c r="Y74" s="53">
        <f t="shared" si="12"/>
        <v>0</v>
      </c>
      <c r="Z74" s="49">
        <f t="shared" si="13"/>
        <v>0.95756817000130301</v>
      </c>
      <c r="AA74" s="53">
        <f t="shared" si="14"/>
        <v>0</v>
      </c>
      <c r="AB74" s="53">
        <f t="shared" si="15"/>
        <v>0</v>
      </c>
      <c r="AC74" s="62">
        <f t="shared" si="16"/>
        <v>0</v>
      </c>
    </row>
    <row r="75" spans="1:29" x14ac:dyDescent="0.3">
      <c r="A75" s="27" t="s">
        <v>156</v>
      </c>
      <c r="B75" s="27" t="s">
        <v>882</v>
      </c>
      <c r="C75" s="27" t="s">
        <v>1252</v>
      </c>
      <c r="D75" s="27" t="s">
        <v>1231</v>
      </c>
      <c r="E75" s="30" t="s">
        <v>155</v>
      </c>
      <c r="F75" s="67">
        <f>IF(D75=0,VLOOKUP(C75,'KI Local Authority Dropdown'!$H$21:$I$31,2,0),(VLOOKUP(A75,input!$A:$B,COLUMN(input!B$2),0)))</f>
        <v>0.64</v>
      </c>
      <c r="G75" s="49">
        <f t="shared" si="10"/>
        <v>23.580464738583903</v>
      </c>
      <c r="H75" s="49">
        <f>VLOOKUP($A75,input!$A:$BH,COLUMN(input!E$2),0)</f>
        <v>0</v>
      </c>
      <c r="I75" s="49">
        <f>VLOOKUP($A75,input!$A:$BH,COLUMN(input!I$2),0)</f>
        <v>23.580464738583903</v>
      </c>
      <c r="J75" s="49">
        <f>VLOOKUP($A75,input!$A:$BH,COLUMN(input!M$2),0)</f>
        <v>-587.55023549322414</v>
      </c>
      <c r="K75" s="49">
        <f t="shared" si="11"/>
        <v>2.9279463271700479</v>
      </c>
      <c r="L75" s="49">
        <f>VLOOKUP($A75,input!$A:$BH,COLUMN(input!N$2),0)</f>
        <v>-584.62228916605409</v>
      </c>
      <c r="M75" s="49">
        <f>IF(D75=0,'KI Local Authority Dropdown'!$I$6,'KI Local Authority Dropdown'!$I$7)*'KI 2018-19'!I75</f>
        <v>22.873050796426384</v>
      </c>
      <c r="N75" s="31">
        <f>IF(LEFT(D75,1)="P",0,VLOOKUP($A75,input!$A:$BH,COLUMN(input!Q$2),0))</f>
        <v>0</v>
      </c>
      <c r="O75" s="53">
        <f>VLOOKUP($A75,input!$A:$BH,COLUMN(input!V$2),0)</f>
        <v>0</v>
      </c>
      <c r="P75" s="49">
        <f>VLOOKUP($A75,input!$A:$BH,COLUMN(input!Z$2),0)</f>
        <v>0</v>
      </c>
      <c r="Q75" s="53">
        <f>VLOOKUP($A75,input!$A:$BH,COLUMN(input!AD$2),0)</f>
        <v>0</v>
      </c>
      <c r="R75" s="53">
        <f>VLOOKUP($A75,input!$A:$BH,COLUMN(input!AH$2),0)</f>
        <v>0</v>
      </c>
      <c r="S75" s="62">
        <f>VLOOKUP($A75,input!$A:$BH,COLUMN(input!AL$2),0)</f>
        <v>0</v>
      </c>
      <c r="T75" s="53">
        <f>VLOOKUP($A75,input!$A:$BH,COLUMN(input!AP$2),0)</f>
        <v>13.520283092726944</v>
      </c>
      <c r="U75" s="49">
        <f>VLOOKUP($A75,input!$A:$BH,COLUMN(input!AT$2),0)</f>
        <v>9.8964399811504435</v>
      </c>
      <c r="V75" s="53">
        <f>VLOOKUP($A75,input!$A:$BH,COLUMN(input!AX$2),0)</f>
        <v>0</v>
      </c>
      <c r="W75" s="53">
        <f>VLOOKUP($A75,input!$A:$BH,COLUMN(input!BB$2),0)</f>
        <v>0</v>
      </c>
      <c r="X75" s="62">
        <f>VLOOKUP($A75,input!$A:$BH,COLUMN(input!BF$2),0)</f>
        <v>0.16374157222762556</v>
      </c>
      <c r="Y75" s="53">
        <f t="shared" si="12"/>
        <v>13.520283092726944</v>
      </c>
      <c r="Z75" s="49">
        <f t="shared" si="13"/>
        <v>9.8964399811504435</v>
      </c>
      <c r="AA75" s="53">
        <f t="shared" si="14"/>
        <v>0</v>
      </c>
      <c r="AB75" s="53">
        <f t="shared" si="15"/>
        <v>0</v>
      </c>
      <c r="AC75" s="62">
        <f t="shared" si="16"/>
        <v>0.16374157222762556</v>
      </c>
    </row>
    <row r="76" spans="1:29" x14ac:dyDescent="0.3">
      <c r="A76" s="27" t="s">
        <v>158</v>
      </c>
      <c r="B76" s="27" t="s">
        <v>883</v>
      </c>
      <c r="C76" s="27" t="s">
        <v>1248</v>
      </c>
      <c r="D76" s="27">
        <v>0</v>
      </c>
      <c r="E76" s="30" t="s">
        <v>884</v>
      </c>
      <c r="F76" s="67">
        <f>IF(D76=0,VLOOKUP(C76,'KI Local Authority Dropdown'!$H$21:$I$31,2,0),(VLOOKUP(A76,input!$A:$B,COLUMN(input!B$2),0)))</f>
        <v>0.01</v>
      </c>
      <c r="G76" s="49">
        <f t="shared" si="10"/>
        <v>14.72629990575984</v>
      </c>
      <c r="H76" s="49">
        <f>VLOOKUP($A76,input!$A:$BH,COLUMN(input!E$2),0)</f>
        <v>5.7178004714998849</v>
      </c>
      <c r="I76" s="49">
        <f>VLOOKUP($A76,input!$A:$BH,COLUMN(input!I$2),0)</f>
        <v>9.0084994342599547</v>
      </c>
      <c r="J76" s="49">
        <f>VLOOKUP($A76,input!$A:$BH,COLUMN(input!M$2),0)</f>
        <v>7.1513299613299059</v>
      </c>
      <c r="K76" s="49">
        <f t="shared" si="11"/>
        <v>5.5977143748124014E-2</v>
      </c>
      <c r="L76" s="49">
        <f>VLOOKUP($A76,input!$A:$BH,COLUMN(input!N$2),0)</f>
        <v>7.20730710507803</v>
      </c>
      <c r="M76" s="49">
        <f>IF(D76=0,'KI Local Authority Dropdown'!$I$6,'KI Local Authority Dropdown'!$I$7)*'KI 2018-19'!I76</f>
        <v>8.3328619766904577</v>
      </c>
      <c r="N76" s="31">
        <f>IF(LEFT(D76,1)="P",0,VLOOKUP($A76,input!$A:$BH,COLUMN(input!Q$2),0))</f>
        <v>0</v>
      </c>
      <c r="O76" s="53">
        <f>VLOOKUP($A76,input!$A:$BH,COLUMN(input!V$2),0)</f>
        <v>0</v>
      </c>
      <c r="P76" s="49">
        <f>VLOOKUP($A76,input!$A:$BH,COLUMN(input!Z$2),0)</f>
        <v>0</v>
      </c>
      <c r="Q76" s="53">
        <f>VLOOKUP($A76,input!$A:$BH,COLUMN(input!AD$2),0)</f>
        <v>5.7178004714998849</v>
      </c>
      <c r="R76" s="53">
        <f>VLOOKUP($A76,input!$A:$BH,COLUMN(input!AH$2),0)</f>
        <v>0</v>
      </c>
      <c r="S76" s="62">
        <f>VLOOKUP($A76,input!$A:$BH,COLUMN(input!AL$2),0)</f>
        <v>0</v>
      </c>
      <c r="T76" s="53">
        <f>VLOOKUP($A76,input!$A:$BH,COLUMN(input!AP$2),0)</f>
        <v>0</v>
      </c>
      <c r="U76" s="49">
        <f>VLOOKUP($A76,input!$A:$BH,COLUMN(input!AT$2),0)</f>
        <v>0</v>
      </c>
      <c r="V76" s="53">
        <f>VLOOKUP($A76,input!$A:$BH,COLUMN(input!AX$2),0)</f>
        <v>9.0084994342599547</v>
      </c>
      <c r="W76" s="53">
        <f>VLOOKUP($A76,input!$A:$BH,COLUMN(input!BB$2),0)</f>
        <v>0</v>
      </c>
      <c r="X76" s="62">
        <f>VLOOKUP($A76,input!$A:$BH,COLUMN(input!BF$2),0)</f>
        <v>0</v>
      </c>
      <c r="Y76" s="53">
        <f t="shared" si="12"/>
        <v>0</v>
      </c>
      <c r="Z76" s="49">
        <f t="shared" si="13"/>
        <v>0</v>
      </c>
      <c r="AA76" s="53">
        <f t="shared" si="14"/>
        <v>14.72629990575984</v>
      </c>
      <c r="AB76" s="53">
        <f t="shared" si="15"/>
        <v>0</v>
      </c>
      <c r="AC76" s="62">
        <f t="shared" si="16"/>
        <v>0</v>
      </c>
    </row>
    <row r="77" spans="1:29" x14ac:dyDescent="0.3">
      <c r="A77" s="27" t="s">
        <v>160</v>
      </c>
      <c r="B77" s="27" t="s">
        <v>885</v>
      </c>
      <c r="C77" s="27" t="s">
        <v>806</v>
      </c>
      <c r="D77" s="27">
        <v>0</v>
      </c>
      <c r="E77" s="30" t="s">
        <v>159</v>
      </c>
      <c r="F77" s="67">
        <f>IF(D77=0,VLOOKUP(C77,'KI Local Authority Dropdown'!$H$21:$I$31,2,0),(VLOOKUP(A77,input!$A:$B,COLUMN(input!B$2),0)))</f>
        <v>0.4</v>
      </c>
      <c r="G77" s="49">
        <f t="shared" si="10"/>
        <v>4.4373164458291345</v>
      </c>
      <c r="H77" s="49">
        <f>VLOOKUP($A77,input!$A:$BH,COLUMN(input!E$2),0)</f>
        <v>0.27515893685196713</v>
      </c>
      <c r="I77" s="49">
        <f>VLOOKUP($A77,input!$A:$BH,COLUMN(input!I$2),0)</f>
        <v>4.1621575089771676</v>
      </c>
      <c r="J77" s="49">
        <f>VLOOKUP($A77,input!$A:$BH,COLUMN(input!M$2),0)</f>
        <v>-19.276234815673202</v>
      </c>
      <c r="K77" s="49">
        <f t="shared" si="11"/>
        <v>0.34108028168791193</v>
      </c>
      <c r="L77" s="49">
        <f>VLOOKUP($A77,input!$A:$BH,COLUMN(input!N$2),0)</f>
        <v>-18.93515453398529</v>
      </c>
      <c r="M77" s="49">
        <f>IF(D77=0,'KI Local Authority Dropdown'!$I$6,'KI Local Authority Dropdown'!$I$7)*'KI 2018-19'!I77</f>
        <v>3.8499956958038801</v>
      </c>
      <c r="N77" s="31">
        <f>IF(LEFT(D77,1)="P",0,VLOOKUP($A77,input!$A:$BH,COLUMN(input!Q$2),0))</f>
        <v>0.5</v>
      </c>
      <c r="O77" s="53">
        <f>VLOOKUP($A77,input!$A:$BH,COLUMN(input!V$2),0)</f>
        <v>0</v>
      </c>
      <c r="P77" s="49">
        <f>VLOOKUP($A77,input!$A:$BH,COLUMN(input!Z$2),0)</f>
        <v>0.27515893685196713</v>
      </c>
      <c r="Q77" s="53">
        <f>VLOOKUP($A77,input!$A:$BH,COLUMN(input!AD$2),0)</f>
        <v>0</v>
      </c>
      <c r="R77" s="53">
        <f>VLOOKUP($A77,input!$A:$BH,COLUMN(input!AH$2),0)</f>
        <v>0</v>
      </c>
      <c r="S77" s="62">
        <f>VLOOKUP($A77,input!$A:$BH,COLUMN(input!AL$2),0)</f>
        <v>0</v>
      </c>
      <c r="T77" s="53">
        <f>VLOOKUP($A77,input!$A:$BH,COLUMN(input!AP$2),0)</f>
        <v>0</v>
      </c>
      <c r="U77" s="49">
        <f>VLOOKUP($A77,input!$A:$BH,COLUMN(input!AT$2),0)</f>
        <v>4.1621575089771676</v>
      </c>
      <c r="V77" s="53">
        <f>VLOOKUP($A77,input!$A:$BH,COLUMN(input!AX$2),0)</f>
        <v>0</v>
      </c>
      <c r="W77" s="53">
        <f>VLOOKUP($A77,input!$A:$BH,COLUMN(input!BB$2),0)</f>
        <v>0</v>
      </c>
      <c r="X77" s="62">
        <f>VLOOKUP($A77,input!$A:$BH,COLUMN(input!BF$2),0)</f>
        <v>0</v>
      </c>
      <c r="Y77" s="53">
        <f t="shared" si="12"/>
        <v>0</v>
      </c>
      <c r="Z77" s="49">
        <f t="shared" si="13"/>
        <v>4.4373164458291345</v>
      </c>
      <c r="AA77" s="53">
        <f t="shared" si="14"/>
        <v>0</v>
      </c>
      <c r="AB77" s="53">
        <f t="shared" si="15"/>
        <v>0</v>
      </c>
      <c r="AC77" s="62">
        <f t="shared" si="16"/>
        <v>0</v>
      </c>
    </row>
    <row r="78" spans="1:29" x14ac:dyDescent="0.3">
      <c r="A78" s="27" t="s">
        <v>162</v>
      </c>
      <c r="B78" s="27" t="s">
        <v>886</v>
      </c>
      <c r="C78" s="27" t="s">
        <v>806</v>
      </c>
      <c r="D78" s="27">
        <v>0</v>
      </c>
      <c r="E78" s="30" t="s">
        <v>161</v>
      </c>
      <c r="F78" s="67">
        <f>IF(D78=0,VLOOKUP(C78,'KI Local Authority Dropdown'!$H$21:$I$31,2,0),(VLOOKUP(A78,input!$A:$B,COLUMN(input!B$2),0)))</f>
        <v>0.4</v>
      </c>
      <c r="G78" s="49">
        <f t="shared" si="10"/>
        <v>2.8026308884081672</v>
      </c>
      <c r="H78" s="49">
        <f>VLOOKUP($A78,input!$A:$BH,COLUMN(input!E$2),0)</f>
        <v>0.37681198970454977</v>
      </c>
      <c r="I78" s="49">
        <f>VLOOKUP($A78,input!$A:$BH,COLUMN(input!I$2),0)</f>
        <v>2.4258188987036173</v>
      </c>
      <c r="J78" s="49">
        <f>VLOOKUP($A78,input!$A:$BH,COLUMN(input!M$2),0)</f>
        <v>-11.323966105401826</v>
      </c>
      <c r="K78" s="49">
        <f t="shared" si="11"/>
        <v>-0.28641985763635169</v>
      </c>
      <c r="L78" s="49">
        <f>VLOOKUP($A78,input!$A:$BH,COLUMN(input!N$2),0)</f>
        <v>-11.610385963038178</v>
      </c>
      <c r="M78" s="49">
        <f>IF(D78=0,'KI Local Authority Dropdown'!$I$6,'KI Local Authority Dropdown'!$I$7)*'KI 2018-19'!I78</f>
        <v>2.243882481300846</v>
      </c>
      <c r="N78" s="31">
        <f>IF(LEFT(D78,1)="P",0,VLOOKUP($A78,input!$A:$BH,COLUMN(input!Q$2),0))</f>
        <v>0.5</v>
      </c>
      <c r="O78" s="53">
        <f>VLOOKUP($A78,input!$A:$BH,COLUMN(input!V$2),0)</f>
        <v>0</v>
      </c>
      <c r="P78" s="49">
        <f>VLOOKUP($A78,input!$A:$BH,COLUMN(input!Z$2),0)</f>
        <v>0.37681198970454977</v>
      </c>
      <c r="Q78" s="53">
        <f>VLOOKUP($A78,input!$A:$BH,COLUMN(input!AD$2),0)</f>
        <v>0</v>
      </c>
      <c r="R78" s="53">
        <f>VLOOKUP($A78,input!$A:$BH,COLUMN(input!AH$2),0)</f>
        <v>0</v>
      </c>
      <c r="S78" s="62">
        <f>VLOOKUP($A78,input!$A:$BH,COLUMN(input!AL$2),0)</f>
        <v>0</v>
      </c>
      <c r="T78" s="53">
        <f>VLOOKUP($A78,input!$A:$BH,COLUMN(input!AP$2),0)</f>
        <v>0</v>
      </c>
      <c r="U78" s="49">
        <f>VLOOKUP($A78,input!$A:$BH,COLUMN(input!AT$2),0)</f>
        <v>2.4258188987036173</v>
      </c>
      <c r="V78" s="53">
        <f>VLOOKUP($A78,input!$A:$BH,COLUMN(input!AX$2),0)</f>
        <v>0</v>
      </c>
      <c r="W78" s="53">
        <f>VLOOKUP($A78,input!$A:$BH,COLUMN(input!BB$2),0)</f>
        <v>0</v>
      </c>
      <c r="X78" s="62">
        <f>VLOOKUP($A78,input!$A:$BH,COLUMN(input!BF$2),0)</f>
        <v>0</v>
      </c>
      <c r="Y78" s="53">
        <f t="shared" si="12"/>
        <v>0</v>
      </c>
      <c r="Z78" s="49">
        <f t="shared" si="13"/>
        <v>2.8026308884081672</v>
      </c>
      <c r="AA78" s="53">
        <f t="shared" si="14"/>
        <v>0</v>
      </c>
      <c r="AB78" s="53">
        <f t="shared" si="15"/>
        <v>0</v>
      </c>
      <c r="AC78" s="62">
        <f t="shared" si="16"/>
        <v>0</v>
      </c>
    </row>
    <row r="79" spans="1:29" x14ac:dyDescent="0.3">
      <c r="A79" s="27" t="s">
        <v>164</v>
      </c>
      <c r="B79" s="27" t="s">
        <v>887</v>
      </c>
      <c r="C79" s="27" t="s">
        <v>806</v>
      </c>
      <c r="D79" s="27">
        <v>0</v>
      </c>
      <c r="E79" s="30" t="s">
        <v>163</v>
      </c>
      <c r="F79" s="67">
        <f>IF(D79=0,VLOOKUP(C79,'KI Local Authority Dropdown'!$H$21:$I$31,2,0),(VLOOKUP(A79,input!$A:$B,COLUMN(input!B$2),0)))</f>
        <v>0.4</v>
      </c>
      <c r="G79" s="49">
        <f t="shared" si="10"/>
        <v>2.4236558891408402</v>
      </c>
      <c r="H79" s="49">
        <f>VLOOKUP($A79,input!$A:$BH,COLUMN(input!E$2),0)</f>
        <v>0.38963989323357678</v>
      </c>
      <c r="I79" s="49">
        <f>VLOOKUP($A79,input!$A:$BH,COLUMN(input!I$2),0)</f>
        <v>2.0340159959072635</v>
      </c>
      <c r="J79" s="49">
        <f>VLOOKUP($A79,input!$A:$BH,COLUMN(input!M$2),0)</f>
        <v>-9.8947388494075561</v>
      </c>
      <c r="K79" s="49">
        <f t="shared" si="11"/>
        <v>-0.11136117370831933</v>
      </c>
      <c r="L79" s="49">
        <f>VLOOKUP($A79,input!$A:$BH,COLUMN(input!N$2),0)</f>
        <v>-10.006100023115875</v>
      </c>
      <c r="M79" s="49">
        <f>IF(D79=0,'KI Local Authority Dropdown'!$I$6,'KI Local Authority Dropdown'!$I$7)*'KI 2018-19'!I79</f>
        <v>1.8814647962142188</v>
      </c>
      <c r="N79" s="31">
        <f>IF(LEFT(D79,1)="P",0,VLOOKUP($A79,input!$A:$BH,COLUMN(input!Q$2),0))</f>
        <v>0.5</v>
      </c>
      <c r="O79" s="53">
        <f>VLOOKUP($A79,input!$A:$BH,COLUMN(input!V$2),0)</f>
        <v>0</v>
      </c>
      <c r="P79" s="49">
        <f>VLOOKUP($A79,input!$A:$BH,COLUMN(input!Z$2),0)</f>
        <v>0.38963989323357678</v>
      </c>
      <c r="Q79" s="53">
        <f>VLOOKUP($A79,input!$A:$BH,COLUMN(input!AD$2),0)</f>
        <v>0</v>
      </c>
      <c r="R79" s="53">
        <f>VLOOKUP($A79,input!$A:$BH,COLUMN(input!AH$2),0)</f>
        <v>0</v>
      </c>
      <c r="S79" s="62">
        <f>VLOOKUP($A79,input!$A:$BH,COLUMN(input!AL$2),0)</f>
        <v>0</v>
      </c>
      <c r="T79" s="53">
        <f>VLOOKUP($A79,input!$A:$BH,COLUMN(input!AP$2),0)</f>
        <v>0</v>
      </c>
      <c r="U79" s="49">
        <f>VLOOKUP($A79,input!$A:$BH,COLUMN(input!AT$2),0)</f>
        <v>2.0340159959072635</v>
      </c>
      <c r="V79" s="53">
        <f>VLOOKUP($A79,input!$A:$BH,COLUMN(input!AX$2),0)</f>
        <v>0</v>
      </c>
      <c r="W79" s="53">
        <f>VLOOKUP($A79,input!$A:$BH,COLUMN(input!BB$2),0)</f>
        <v>0</v>
      </c>
      <c r="X79" s="62">
        <f>VLOOKUP($A79,input!$A:$BH,COLUMN(input!BF$2),0)</f>
        <v>0</v>
      </c>
      <c r="Y79" s="53">
        <f t="shared" si="12"/>
        <v>0</v>
      </c>
      <c r="Z79" s="49">
        <f t="shared" si="13"/>
        <v>2.4236558891408402</v>
      </c>
      <c r="AA79" s="53">
        <f t="shared" si="14"/>
        <v>0</v>
      </c>
      <c r="AB79" s="53">
        <f t="shared" si="15"/>
        <v>0</v>
      </c>
      <c r="AC79" s="62">
        <f t="shared" si="16"/>
        <v>0</v>
      </c>
    </row>
    <row r="80" spans="1:29" x14ac:dyDescent="0.3">
      <c r="A80" s="27" t="s">
        <v>166</v>
      </c>
      <c r="B80" s="27" t="s">
        <v>888</v>
      </c>
      <c r="C80" s="27" t="s">
        <v>1253</v>
      </c>
      <c r="D80" s="27" t="s">
        <v>1239</v>
      </c>
      <c r="E80" s="30" t="s">
        <v>165</v>
      </c>
      <c r="F80" s="67">
        <f>IF(D80=0,VLOOKUP(C80,'KI Local Authority Dropdown'!$H$21:$I$31,2,0),(VLOOKUP(A80,input!$A:$B,COLUMN(input!B$2),0)))</f>
        <v>1</v>
      </c>
      <c r="G80" s="49">
        <f t="shared" si="10"/>
        <v>166.59653567602925</v>
      </c>
      <c r="H80" s="49">
        <f>VLOOKUP($A80,input!$A:$BH,COLUMN(input!E$2),0)</f>
        <v>0</v>
      </c>
      <c r="I80" s="49">
        <f>VLOOKUP($A80,input!$A:$BH,COLUMN(input!I$2),0)</f>
        <v>166.59653567602925</v>
      </c>
      <c r="J80" s="49">
        <f>VLOOKUP($A80,input!$A:$BH,COLUMN(input!M$2),0)</f>
        <v>4.0441580727848709</v>
      </c>
      <c r="K80" s="49">
        <f t="shared" si="11"/>
        <v>0.48827514861613519</v>
      </c>
      <c r="L80" s="49">
        <f>VLOOKUP($A80,input!$A:$BH,COLUMN(input!N$2),0)</f>
        <v>4.5324332214010061</v>
      </c>
      <c r="M80" s="49">
        <f>IF(D80=0,'KI Local Authority Dropdown'!$I$6,'KI Local Authority Dropdown'!$I$7)*'KI 2018-19'!I80</f>
        <v>161.59863960574836</v>
      </c>
      <c r="N80" s="31">
        <f>IF(LEFT(D80,1)="P",0,VLOOKUP($A80,input!$A:$BH,COLUMN(input!Q$2),0))</f>
        <v>0</v>
      </c>
      <c r="O80" s="53">
        <f>VLOOKUP($A80,input!$A:$BH,COLUMN(input!V$2),0)</f>
        <v>0</v>
      </c>
      <c r="P80" s="49">
        <f>VLOOKUP($A80,input!$A:$BH,COLUMN(input!Z$2),0)</f>
        <v>0</v>
      </c>
      <c r="Q80" s="53">
        <f>VLOOKUP($A80,input!$A:$BH,COLUMN(input!AD$2),0)</f>
        <v>0</v>
      </c>
      <c r="R80" s="53">
        <f>VLOOKUP($A80,input!$A:$BH,COLUMN(input!AH$2),0)</f>
        <v>0</v>
      </c>
      <c r="S80" s="62">
        <f>VLOOKUP($A80,input!$A:$BH,COLUMN(input!AL$2),0)</f>
        <v>0</v>
      </c>
      <c r="T80" s="53">
        <f>VLOOKUP($A80,input!$A:$BH,COLUMN(input!AP$2),0)</f>
        <v>138.59697879917235</v>
      </c>
      <c r="U80" s="49">
        <f>VLOOKUP($A80,input!$A:$BH,COLUMN(input!AT$2),0)</f>
        <v>16.40897117986616</v>
      </c>
      <c r="V80" s="53">
        <f>VLOOKUP($A80,input!$A:$BH,COLUMN(input!AX$2),0)</f>
        <v>11.59058566912732</v>
      </c>
      <c r="W80" s="53">
        <f>VLOOKUP($A80,input!$A:$BH,COLUMN(input!BB$2),0)</f>
        <v>0</v>
      </c>
      <c r="X80" s="62">
        <f>VLOOKUP($A80,input!$A:$BH,COLUMN(input!BF$2),0)</f>
        <v>0</v>
      </c>
      <c r="Y80" s="53">
        <f t="shared" si="12"/>
        <v>138.59697879917235</v>
      </c>
      <c r="Z80" s="49">
        <f t="shared" si="13"/>
        <v>16.40897117986616</v>
      </c>
      <c r="AA80" s="53">
        <f t="shared" si="14"/>
        <v>11.59058566912732</v>
      </c>
      <c r="AB80" s="53">
        <f t="shared" si="15"/>
        <v>0</v>
      </c>
      <c r="AC80" s="62">
        <f t="shared" si="16"/>
        <v>0</v>
      </c>
    </row>
    <row r="81" spans="1:29" x14ac:dyDescent="0.3">
      <c r="A81" s="27" t="s">
        <v>168</v>
      </c>
      <c r="B81" s="27" t="s">
        <v>889</v>
      </c>
      <c r="C81" s="27" t="s">
        <v>806</v>
      </c>
      <c r="D81" s="27" t="s">
        <v>1238</v>
      </c>
      <c r="E81" s="30" t="s">
        <v>167</v>
      </c>
      <c r="F81" s="67">
        <f>IF(D81=0,VLOOKUP(C81,'KI Local Authority Dropdown'!$H$21:$I$31,2,0),(VLOOKUP(A81,input!$A:$B,COLUMN(input!B$2),0)))</f>
        <v>0.5</v>
      </c>
      <c r="G81" s="49">
        <f t="shared" si="10"/>
        <v>2.5099548129526124</v>
      </c>
      <c r="H81" s="49">
        <f>VLOOKUP($A81,input!$A:$BH,COLUMN(input!E$2),0)</f>
        <v>0</v>
      </c>
      <c r="I81" s="49">
        <f>VLOOKUP($A81,input!$A:$BH,COLUMN(input!I$2),0)</f>
        <v>2.5099548129526124</v>
      </c>
      <c r="J81" s="49">
        <f>VLOOKUP($A81,input!$A:$BH,COLUMN(input!M$2),0)</f>
        <v>-13.558495190236195</v>
      </c>
      <c r="K81" s="49">
        <f t="shared" si="11"/>
        <v>-4.2368028572425942E-3</v>
      </c>
      <c r="L81" s="49">
        <f>VLOOKUP($A81,input!$A:$BH,COLUMN(input!N$2),0)</f>
        <v>-13.562731993093438</v>
      </c>
      <c r="M81" s="49">
        <f>IF(D81=0,'KI Local Authority Dropdown'!$I$6,'KI Local Authority Dropdown'!$I$7)*'KI 2018-19'!I81</f>
        <v>2.4346561685640338</v>
      </c>
      <c r="N81" s="31">
        <f>IF(LEFT(D81,1)="P",0,VLOOKUP($A81,input!$A:$BH,COLUMN(input!Q$2),0))</f>
        <v>0</v>
      </c>
      <c r="O81" s="53">
        <f>VLOOKUP($A81,input!$A:$BH,COLUMN(input!V$2),0)</f>
        <v>0</v>
      </c>
      <c r="P81" s="49">
        <f>VLOOKUP($A81,input!$A:$BH,COLUMN(input!Z$2),0)</f>
        <v>0</v>
      </c>
      <c r="Q81" s="53">
        <f>VLOOKUP($A81,input!$A:$BH,COLUMN(input!AD$2),0)</f>
        <v>0</v>
      </c>
      <c r="R81" s="53">
        <f>VLOOKUP($A81,input!$A:$BH,COLUMN(input!AH$2),0)</f>
        <v>0</v>
      </c>
      <c r="S81" s="62">
        <f>VLOOKUP($A81,input!$A:$BH,COLUMN(input!AL$2),0)</f>
        <v>0</v>
      </c>
      <c r="T81" s="53">
        <f>VLOOKUP($A81,input!$A:$BH,COLUMN(input!AP$2),0)</f>
        <v>0</v>
      </c>
      <c r="U81" s="49">
        <f>VLOOKUP($A81,input!$A:$BH,COLUMN(input!AT$2),0)</f>
        <v>2.5099550811748279</v>
      </c>
      <c r="V81" s="53">
        <f>VLOOKUP($A81,input!$A:$BH,COLUMN(input!AX$2),0)</f>
        <v>0</v>
      </c>
      <c r="W81" s="53">
        <f>VLOOKUP($A81,input!$A:$BH,COLUMN(input!BB$2),0)</f>
        <v>0</v>
      </c>
      <c r="X81" s="62">
        <f>VLOOKUP($A81,input!$A:$BH,COLUMN(input!BF$2),0)</f>
        <v>0</v>
      </c>
      <c r="Y81" s="53">
        <f t="shared" si="12"/>
        <v>0</v>
      </c>
      <c r="Z81" s="49">
        <f t="shared" si="13"/>
        <v>2.5099550811748279</v>
      </c>
      <c r="AA81" s="53">
        <f t="shared" si="14"/>
        <v>0</v>
      </c>
      <c r="AB81" s="53">
        <f t="shared" si="15"/>
        <v>0</v>
      </c>
      <c r="AC81" s="62">
        <f t="shared" si="16"/>
        <v>0</v>
      </c>
    </row>
    <row r="82" spans="1:29" x14ac:dyDescent="0.3">
      <c r="A82" s="27" t="s">
        <v>170</v>
      </c>
      <c r="B82" s="27" t="s">
        <v>890</v>
      </c>
      <c r="C82" s="27" t="s">
        <v>820</v>
      </c>
      <c r="D82" s="27" t="s">
        <v>1233</v>
      </c>
      <c r="E82" s="30" t="s">
        <v>169</v>
      </c>
      <c r="F82" s="67">
        <f>IF(D82=0,VLOOKUP(C82,'KI Local Authority Dropdown'!$H$21:$I$31,2,0),(VLOOKUP(A82,input!$A:$B,COLUMN(input!B$2),0)))</f>
        <v>0.99</v>
      </c>
      <c r="G82" s="49">
        <f t="shared" si="10"/>
        <v>103.71235443246398</v>
      </c>
      <c r="H82" s="49">
        <f>VLOOKUP($A82,input!$A:$BH,COLUMN(input!E$2),0)</f>
        <v>0</v>
      </c>
      <c r="I82" s="49">
        <f>VLOOKUP($A82,input!$A:$BH,COLUMN(input!I$2),0)</f>
        <v>103.71235443246398</v>
      </c>
      <c r="J82" s="49">
        <f>VLOOKUP($A82,input!$A:$BH,COLUMN(input!M$2),0)</f>
        <v>-9.9783195948424037</v>
      </c>
      <c r="K82" s="49">
        <f t="shared" si="11"/>
        <v>0.52333628603838278</v>
      </c>
      <c r="L82" s="49">
        <f>VLOOKUP($A82,input!$A:$BH,COLUMN(input!N$2),0)</f>
        <v>-9.4549833088040209</v>
      </c>
      <c r="M82" s="49">
        <f>IF(D82=0,'KI Local Authority Dropdown'!$I$6,'KI Local Authority Dropdown'!$I$7)*'KI 2018-19'!I82</f>
        <v>100.60098379949007</v>
      </c>
      <c r="N82" s="31">
        <f>IF(LEFT(D82,1)="P",0,VLOOKUP($A82,input!$A:$BH,COLUMN(input!Q$2),0))</f>
        <v>0</v>
      </c>
      <c r="O82" s="53">
        <f>VLOOKUP($A82,input!$A:$BH,COLUMN(input!V$2),0)</f>
        <v>0</v>
      </c>
      <c r="P82" s="49">
        <f>VLOOKUP($A82,input!$A:$BH,COLUMN(input!Z$2),0)</f>
        <v>0</v>
      </c>
      <c r="Q82" s="53">
        <f>VLOOKUP($A82,input!$A:$BH,COLUMN(input!AD$2),0)</f>
        <v>0</v>
      </c>
      <c r="R82" s="53">
        <f>VLOOKUP($A82,input!$A:$BH,COLUMN(input!AH$2),0)</f>
        <v>0</v>
      </c>
      <c r="S82" s="62">
        <f>VLOOKUP($A82,input!$A:$BH,COLUMN(input!AL$2),0)</f>
        <v>0</v>
      </c>
      <c r="T82" s="53">
        <f>VLOOKUP($A82,input!$A:$BH,COLUMN(input!AP$2),0)</f>
        <v>88.709108162001257</v>
      </c>
      <c r="U82" s="49">
        <f>VLOOKUP($A82,input!$A:$BH,COLUMN(input!AT$2),0)</f>
        <v>15.003245834386748</v>
      </c>
      <c r="V82" s="53">
        <f>VLOOKUP($A82,input!$A:$BH,COLUMN(input!AX$2),0)</f>
        <v>0</v>
      </c>
      <c r="W82" s="53">
        <f>VLOOKUP($A82,input!$A:$BH,COLUMN(input!BB$2),0)</f>
        <v>0</v>
      </c>
      <c r="X82" s="62">
        <f>VLOOKUP($A82,input!$A:$BH,COLUMN(input!BF$2),0)</f>
        <v>0</v>
      </c>
      <c r="Y82" s="53">
        <f t="shared" si="12"/>
        <v>88.709108162001257</v>
      </c>
      <c r="Z82" s="49">
        <f t="shared" si="13"/>
        <v>15.003245834386748</v>
      </c>
      <c r="AA82" s="53">
        <f t="shared" si="14"/>
        <v>0</v>
      </c>
      <c r="AB82" s="53">
        <f t="shared" si="15"/>
        <v>0</v>
      </c>
      <c r="AC82" s="62">
        <f t="shared" si="16"/>
        <v>0</v>
      </c>
    </row>
    <row r="83" spans="1:29" x14ac:dyDescent="0.3">
      <c r="A83" s="27" t="s">
        <v>172</v>
      </c>
      <c r="B83" s="27" t="s">
        <v>891</v>
      </c>
      <c r="C83" s="27" t="s">
        <v>806</v>
      </c>
      <c r="D83" s="27">
        <v>0</v>
      </c>
      <c r="E83" s="30" t="s">
        <v>171</v>
      </c>
      <c r="F83" s="67">
        <f>IF(D83=0,VLOOKUP(C83,'KI Local Authority Dropdown'!$H$21:$I$31,2,0),(VLOOKUP(A83,input!$A:$B,COLUMN(input!B$2),0)))</f>
        <v>0.4</v>
      </c>
      <c r="G83" s="49">
        <f t="shared" si="10"/>
        <v>1.570239484587</v>
      </c>
      <c r="H83" s="49">
        <f>VLOOKUP($A83,input!$A:$BH,COLUMN(input!E$2),0)</f>
        <v>0.14126920272313151</v>
      </c>
      <c r="I83" s="49">
        <f>VLOOKUP($A83,input!$A:$BH,COLUMN(input!I$2),0)</f>
        <v>1.4289702818638685</v>
      </c>
      <c r="J83" s="49">
        <f>VLOOKUP($A83,input!$A:$BH,COLUMN(input!M$2),0)</f>
        <v>-5.7733190478070924</v>
      </c>
      <c r="K83" s="49">
        <f t="shared" si="11"/>
        <v>3.2618456371701576E-2</v>
      </c>
      <c r="L83" s="49">
        <f>VLOOKUP($A83,input!$A:$BH,COLUMN(input!N$2),0)</f>
        <v>-5.7407005914353908</v>
      </c>
      <c r="M83" s="49">
        <f>IF(D83=0,'KI Local Authority Dropdown'!$I$6,'KI Local Authority Dropdown'!$I$7)*'KI 2018-19'!I83</f>
        <v>1.3217975107240785</v>
      </c>
      <c r="N83" s="31">
        <f>IF(LEFT(D83,1)="P",0,VLOOKUP($A83,input!$A:$BH,COLUMN(input!Q$2),0))</f>
        <v>0.5</v>
      </c>
      <c r="O83" s="53">
        <f>VLOOKUP($A83,input!$A:$BH,COLUMN(input!V$2),0)</f>
        <v>0</v>
      </c>
      <c r="P83" s="49">
        <f>VLOOKUP($A83,input!$A:$BH,COLUMN(input!Z$2),0)</f>
        <v>0.14126920272313151</v>
      </c>
      <c r="Q83" s="53">
        <f>VLOOKUP($A83,input!$A:$BH,COLUMN(input!AD$2),0)</f>
        <v>0</v>
      </c>
      <c r="R83" s="53">
        <f>VLOOKUP($A83,input!$A:$BH,COLUMN(input!AH$2),0)</f>
        <v>0</v>
      </c>
      <c r="S83" s="62">
        <f>VLOOKUP($A83,input!$A:$BH,COLUMN(input!AL$2),0)</f>
        <v>0</v>
      </c>
      <c r="T83" s="53">
        <f>VLOOKUP($A83,input!$A:$BH,COLUMN(input!AP$2),0)</f>
        <v>0</v>
      </c>
      <c r="U83" s="49">
        <f>VLOOKUP($A83,input!$A:$BH,COLUMN(input!AT$2),0)</f>
        <v>1.4289702818638685</v>
      </c>
      <c r="V83" s="53">
        <f>VLOOKUP($A83,input!$A:$BH,COLUMN(input!AX$2),0)</f>
        <v>0</v>
      </c>
      <c r="W83" s="53">
        <f>VLOOKUP($A83,input!$A:$BH,COLUMN(input!BB$2),0)</f>
        <v>0</v>
      </c>
      <c r="X83" s="62">
        <f>VLOOKUP($A83,input!$A:$BH,COLUMN(input!BF$2),0)</f>
        <v>0</v>
      </c>
      <c r="Y83" s="53">
        <f t="shared" si="12"/>
        <v>0</v>
      </c>
      <c r="Z83" s="49">
        <f t="shared" si="13"/>
        <v>1.570239484587</v>
      </c>
      <c r="AA83" s="53">
        <f t="shared" si="14"/>
        <v>0</v>
      </c>
      <c r="AB83" s="53">
        <f t="shared" si="15"/>
        <v>0</v>
      </c>
      <c r="AC83" s="62">
        <f t="shared" si="16"/>
        <v>0</v>
      </c>
    </row>
    <row r="84" spans="1:29" x14ac:dyDescent="0.3">
      <c r="A84" s="27" t="s">
        <v>174</v>
      </c>
      <c r="B84" s="27" t="s">
        <v>892</v>
      </c>
      <c r="C84" s="27" t="s">
        <v>806</v>
      </c>
      <c r="D84" s="27">
        <v>0</v>
      </c>
      <c r="E84" s="30" t="s">
        <v>173</v>
      </c>
      <c r="F84" s="67">
        <f>IF(D84=0,VLOOKUP(C84,'KI Local Authority Dropdown'!$H$21:$I$31,2,0),(VLOOKUP(A84,input!$A:$B,COLUMN(input!B$2),0)))</f>
        <v>0.4</v>
      </c>
      <c r="G84" s="49">
        <f t="shared" si="10"/>
        <v>4.0789718870976328</v>
      </c>
      <c r="H84" s="49">
        <f>VLOOKUP($A84,input!$A:$BH,COLUMN(input!E$2),0)</f>
        <v>0.57475406601139711</v>
      </c>
      <c r="I84" s="49">
        <f>VLOOKUP($A84,input!$A:$BH,COLUMN(input!I$2),0)</f>
        <v>3.504217821086236</v>
      </c>
      <c r="J84" s="49">
        <f>VLOOKUP($A84,input!$A:$BH,COLUMN(input!M$2),0)</f>
        <v>-40.970675603695852</v>
      </c>
      <c r="K84" s="49">
        <f t="shared" si="11"/>
        <v>0.33275740200806325</v>
      </c>
      <c r="L84" s="49">
        <f>VLOOKUP($A84,input!$A:$BH,COLUMN(input!N$2),0)</f>
        <v>-40.637918201687789</v>
      </c>
      <c r="M84" s="49">
        <f>IF(D84=0,'KI Local Authority Dropdown'!$I$6,'KI Local Authority Dropdown'!$I$7)*'KI 2018-19'!I84</f>
        <v>3.2414014845047685</v>
      </c>
      <c r="N84" s="31">
        <f>IF(LEFT(D84,1)="P",0,VLOOKUP($A84,input!$A:$BH,COLUMN(input!Q$2),0))</f>
        <v>0.5</v>
      </c>
      <c r="O84" s="53">
        <f>VLOOKUP($A84,input!$A:$BH,COLUMN(input!V$2),0)</f>
        <v>0</v>
      </c>
      <c r="P84" s="49">
        <f>VLOOKUP($A84,input!$A:$BH,COLUMN(input!Z$2),0)</f>
        <v>0.57475406601139711</v>
      </c>
      <c r="Q84" s="53">
        <f>VLOOKUP($A84,input!$A:$BH,COLUMN(input!AD$2),0)</f>
        <v>0</v>
      </c>
      <c r="R84" s="53">
        <f>VLOOKUP($A84,input!$A:$BH,COLUMN(input!AH$2),0)</f>
        <v>0</v>
      </c>
      <c r="S84" s="62">
        <f>VLOOKUP($A84,input!$A:$BH,COLUMN(input!AL$2),0)</f>
        <v>0</v>
      </c>
      <c r="T84" s="53">
        <f>VLOOKUP($A84,input!$A:$BH,COLUMN(input!AP$2),0)</f>
        <v>0</v>
      </c>
      <c r="U84" s="49">
        <f>VLOOKUP($A84,input!$A:$BH,COLUMN(input!AT$2),0)</f>
        <v>3.504217821086236</v>
      </c>
      <c r="V84" s="53">
        <f>VLOOKUP($A84,input!$A:$BH,COLUMN(input!AX$2),0)</f>
        <v>0</v>
      </c>
      <c r="W84" s="53">
        <f>VLOOKUP($A84,input!$A:$BH,COLUMN(input!BB$2),0)</f>
        <v>0</v>
      </c>
      <c r="X84" s="62">
        <f>VLOOKUP($A84,input!$A:$BH,COLUMN(input!BF$2),0)</f>
        <v>0</v>
      </c>
      <c r="Y84" s="53">
        <f t="shared" si="12"/>
        <v>0</v>
      </c>
      <c r="Z84" s="49">
        <f t="shared" si="13"/>
        <v>4.0789718870976328</v>
      </c>
      <c r="AA84" s="53">
        <f t="shared" si="14"/>
        <v>0</v>
      </c>
      <c r="AB84" s="53">
        <f t="shared" si="15"/>
        <v>0</v>
      </c>
      <c r="AC84" s="62">
        <f t="shared" si="16"/>
        <v>0</v>
      </c>
    </row>
    <row r="85" spans="1:29" x14ac:dyDescent="0.3">
      <c r="A85" s="27" t="s">
        <v>176</v>
      </c>
      <c r="B85" s="27" t="s">
        <v>893</v>
      </c>
      <c r="C85" s="27" t="s">
        <v>1249</v>
      </c>
      <c r="D85" s="27" t="s">
        <v>1231</v>
      </c>
      <c r="E85" s="30" t="s">
        <v>175</v>
      </c>
      <c r="F85" s="67">
        <f>IF(D85=0,VLOOKUP(C85,'KI Local Authority Dropdown'!$H$21:$I$31,2,0),(VLOOKUP(A85,input!$A:$B,COLUMN(input!B$2),0)))</f>
        <v>0.64</v>
      </c>
      <c r="G85" s="49">
        <f t="shared" si="10"/>
        <v>94.526056186369047</v>
      </c>
      <c r="H85" s="49">
        <f>VLOOKUP($A85,input!$A:$BH,COLUMN(input!E$2),0)</f>
        <v>0</v>
      </c>
      <c r="I85" s="49">
        <f>VLOOKUP($A85,input!$A:$BH,COLUMN(input!I$2),0)</f>
        <v>94.526056186369047</v>
      </c>
      <c r="J85" s="49">
        <f>VLOOKUP($A85,input!$A:$BH,COLUMN(input!M$2),0)</f>
        <v>12.746048031957313</v>
      </c>
      <c r="K85" s="49">
        <f t="shared" si="11"/>
        <v>-2.5211516467670947E-2</v>
      </c>
      <c r="L85" s="49">
        <f>VLOOKUP($A85,input!$A:$BH,COLUMN(input!N$2),0)</f>
        <v>12.720836515489642</v>
      </c>
      <c r="M85" s="49">
        <f>IF(D85=0,'KI Local Authority Dropdown'!$I$6,'KI Local Authority Dropdown'!$I$7)*'KI 2018-19'!I85</f>
        <v>91.690274500777974</v>
      </c>
      <c r="N85" s="31">
        <f>IF(LEFT(D85,1)="P",0,VLOOKUP($A85,input!$A:$BH,COLUMN(input!Q$2),0))</f>
        <v>0</v>
      </c>
      <c r="O85" s="53">
        <f>VLOOKUP($A85,input!$A:$BH,COLUMN(input!V$2),0)</f>
        <v>0</v>
      </c>
      <c r="P85" s="49">
        <f>VLOOKUP($A85,input!$A:$BH,COLUMN(input!Z$2),0)</f>
        <v>0</v>
      </c>
      <c r="Q85" s="53">
        <f>VLOOKUP($A85,input!$A:$BH,COLUMN(input!AD$2),0)</f>
        <v>0</v>
      </c>
      <c r="R85" s="53">
        <f>VLOOKUP($A85,input!$A:$BH,COLUMN(input!AH$2),0)</f>
        <v>0</v>
      </c>
      <c r="S85" s="62">
        <f>VLOOKUP($A85,input!$A:$BH,COLUMN(input!AL$2),0)</f>
        <v>0</v>
      </c>
      <c r="T85" s="53">
        <f>VLOOKUP($A85,input!$A:$BH,COLUMN(input!AP$2),0)</f>
        <v>78.715638393763598</v>
      </c>
      <c r="U85" s="49">
        <f>VLOOKUP($A85,input!$A:$BH,COLUMN(input!AT$2),0)</f>
        <v>15.810418013717381</v>
      </c>
      <c r="V85" s="53">
        <f>VLOOKUP($A85,input!$A:$BH,COLUMN(input!AX$2),0)</f>
        <v>0</v>
      </c>
      <c r="W85" s="53">
        <f>VLOOKUP($A85,input!$A:$BH,COLUMN(input!BB$2),0)</f>
        <v>0</v>
      </c>
      <c r="X85" s="62">
        <f>VLOOKUP($A85,input!$A:$BH,COLUMN(input!BF$2),0)</f>
        <v>0</v>
      </c>
      <c r="Y85" s="53">
        <f t="shared" si="12"/>
        <v>78.715638393763598</v>
      </c>
      <c r="Z85" s="49">
        <f t="shared" si="13"/>
        <v>15.810418013717381</v>
      </c>
      <c r="AA85" s="53">
        <f t="shared" si="14"/>
        <v>0</v>
      </c>
      <c r="AB85" s="53">
        <f t="shared" si="15"/>
        <v>0</v>
      </c>
      <c r="AC85" s="62">
        <f t="shared" si="16"/>
        <v>0</v>
      </c>
    </row>
    <row r="86" spans="1:29" x14ac:dyDescent="0.3">
      <c r="A86" s="27" t="s">
        <v>178</v>
      </c>
      <c r="B86" s="27" t="s">
        <v>894</v>
      </c>
      <c r="C86" s="27" t="s">
        <v>1254</v>
      </c>
      <c r="D86" s="27">
        <v>0</v>
      </c>
      <c r="E86" s="30" t="s">
        <v>177</v>
      </c>
      <c r="F86" s="67">
        <f>IF(D86=0,VLOOKUP(C86,'KI Local Authority Dropdown'!$H$21:$I$31,2,0),(VLOOKUP(A86,input!$A:$B,COLUMN(input!B$2),0)))</f>
        <v>0.1</v>
      </c>
      <c r="G86" s="49">
        <f t="shared" si="10"/>
        <v>114.40912098629315</v>
      </c>
      <c r="H86" s="49">
        <f>VLOOKUP($A86,input!$A:$BH,COLUMN(input!E$2),0)</f>
        <v>28.942991404601425</v>
      </c>
      <c r="I86" s="49">
        <f>VLOOKUP($A86,input!$A:$BH,COLUMN(input!I$2),0)</f>
        <v>85.466129581691717</v>
      </c>
      <c r="J86" s="49">
        <f>VLOOKUP($A86,input!$A:$BH,COLUMN(input!M$2),0)</f>
        <v>67.155303837013008</v>
      </c>
      <c r="K86" s="49">
        <f t="shared" si="11"/>
        <v>-7.6140856136206025E-2</v>
      </c>
      <c r="L86" s="49">
        <f>VLOOKUP($A86,input!$A:$BH,COLUMN(input!N$2),0)</f>
        <v>67.079162980876802</v>
      </c>
      <c r="M86" s="49">
        <f>IF(D86=0,'KI Local Authority Dropdown'!$I$6,'KI Local Authority Dropdown'!$I$7)*'KI 2018-19'!I86</f>
        <v>79.056169863064838</v>
      </c>
      <c r="N86" s="31">
        <f>IF(LEFT(D86,1)="P",0,VLOOKUP($A86,input!$A:$BH,COLUMN(input!Q$2),0))</f>
        <v>0</v>
      </c>
      <c r="O86" s="53">
        <f>VLOOKUP($A86,input!$A:$BH,COLUMN(input!V$2),0)</f>
        <v>25.911698800180108</v>
      </c>
      <c r="P86" s="49">
        <f>VLOOKUP($A86,input!$A:$BH,COLUMN(input!Z$2),0)</f>
        <v>0</v>
      </c>
      <c r="Q86" s="53">
        <f>VLOOKUP($A86,input!$A:$BH,COLUMN(input!AD$2),0)</f>
        <v>3.0312926044213158</v>
      </c>
      <c r="R86" s="53">
        <f>VLOOKUP($A86,input!$A:$BH,COLUMN(input!AH$2),0)</f>
        <v>0</v>
      </c>
      <c r="S86" s="62">
        <f>VLOOKUP($A86,input!$A:$BH,COLUMN(input!AL$2),0)</f>
        <v>0</v>
      </c>
      <c r="T86" s="53">
        <f>VLOOKUP($A86,input!$A:$BH,COLUMN(input!AP$2),0)</f>
        <v>80.032448708617849</v>
      </c>
      <c r="U86" s="49">
        <f>VLOOKUP($A86,input!$A:$BH,COLUMN(input!AT$2),0)</f>
        <v>0</v>
      </c>
      <c r="V86" s="53">
        <f>VLOOKUP($A86,input!$A:$BH,COLUMN(input!AX$2),0)</f>
        <v>5.4336808730738566</v>
      </c>
      <c r="W86" s="53">
        <f>VLOOKUP($A86,input!$A:$BH,COLUMN(input!BB$2),0)</f>
        <v>0</v>
      </c>
      <c r="X86" s="62">
        <f>VLOOKUP($A86,input!$A:$BH,COLUMN(input!BF$2),0)</f>
        <v>0</v>
      </c>
      <c r="Y86" s="53">
        <f t="shared" si="12"/>
        <v>105.94414750879795</v>
      </c>
      <c r="Z86" s="49">
        <f t="shared" si="13"/>
        <v>0</v>
      </c>
      <c r="AA86" s="53">
        <f t="shared" si="14"/>
        <v>8.4649734774951728</v>
      </c>
      <c r="AB86" s="53">
        <f t="shared" si="15"/>
        <v>0</v>
      </c>
      <c r="AC86" s="62">
        <f t="shared" si="16"/>
        <v>0</v>
      </c>
    </row>
    <row r="87" spans="1:29" x14ac:dyDescent="0.3">
      <c r="A87" s="27" t="s">
        <v>180</v>
      </c>
      <c r="B87" s="27" t="s">
        <v>895</v>
      </c>
      <c r="C87" s="27" t="s">
        <v>806</v>
      </c>
      <c r="D87" s="27">
        <v>0</v>
      </c>
      <c r="E87" s="30" t="s">
        <v>179</v>
      </c>
      <c r="F87" s="67">
        <f>IF(D87=0,VLOOKUP(C87,'KI Local Authority Dropdown'!$H$21:$I$31,2,0),(VLOOKUP(A87,input!$A:$B,COLUMN(input!B$2),0)))</f>
        <v>0.4</v>
      </c>
      <c r="G87" s="49">
        <f t="shared" si="10"/>
        <v>2.9022544556402261</v>
      </c>
      <c r="H87" s="49">
        <f>VLOOKUP($A87,input!$A:$BH,COLUMN(input!E$2),0)</f>
        <v>0</v>
      </c>
      <c r="I87" s="49">
        <f>VLOOKUP($A87,input!$A:$BH,COLUMN(input!I$2),0)</f>
        <v>2.9022544556402261</v>
      </c>
      <c r="J87" s="49">
        <f>VLOOKUP($A87,input!$A:$BH,COLUMN(input!M$2),0)</f>
        <v>-22.028296140695744</v>
      </c>
      <c r="K87" s="49">
        <f t="shared" si="11"/>
        <v>0.10882944007567374</v>
      </c>
      <c r="L87" s="49">
        <f>VLOOKUP($A87,input!$A:$BH,COLUMN(input!N$2),0)</f>
        <v>-21.91946670062007</v>
      </c>
      <c r="M87" s="49">
        <f>IF(D87=0,'KI Local Authority Dropdown'!$I$6,'KI Local Authority Dropdown'!$I$7)*'KI 2018-19'!I87</f>
        <v>2.6845853714672092</v>
      </c>
      <c r="N87" s="31">
        <f>IF(LEFT(D87,1)="P",0,VLOOKUP($A87,input!$A:$BH,COLUMN(input!Q$2),0))</f>
        <v>0.5</v>
      </c>
      <c r="O87" s="53">
        <f>VLOOKUP($A87,input!$A:$BH,COLUMN(input!V$2),0)</f>
        <v>0</v>
      </c>
      <c r="P87" s="49">
        <f>VLOOKUP($A87,input!$A:$BH,COLUMN(input!Z$2),0)</f>
        <v>0</v>
      </c>
      <c r="Q87" s="53">
        <f>VLOOKUP($A87,input!$A:$BH,COLUMN(input!AD$2),0)</f>
        <v>0</v>
      </c>
      <c r="R87" s="53">
        <f>VLOOKUP($A87,input!$A:$BH,COLUMN(input!AH$2),0)</f>
        <v>0</v>
      </c>
      <c r="S87" s="62">
        <f>VLOOKUP($A87,input!$A:$BH,COLUMN(input!AL$2),0)</f>
        <v>0</v>
      </c>
      <c r="T87" s="53">
        <f>VLOOKUP($A87,input!$A:$BH,COLUMN(input!AP$2),0)</f>
        <v>0</v>
      </c>
      <c r="U87" s="49">
        <f>VLOOKUP($A87,input!$A:$BH,COLUMN(input!AT$2),0)</f>
        <v>2.9022544556402261</v>
      </c>
      <c r="V87" s="53">
        <f>VLOOKUP($A87,input!$A:$BH,COLUMN(input!AX$2),0)</f>
        <v>0</v>
      </c>
      <c r="W87" s="53">
        <f>VLOOKUP($A87,input!$A:$BH,COLUMN(input!BB$2),0)</f>
        <v>0</v>
      </c>
      <c r="X87" s="62">
        <f>VLOOKUP($A87,input!$A:$BH,COLUMN(input!BF$2),0)</f>
        <v>0</v>
      </c>
      <c r="Y87" s="53">
        <f t="shared" si="12"/>
        <v>0</v>
      </c>
      <c r="Z87" s="49">
        <f t="shared" si="13"/>
        <v>2.9022544556402261</v>
      </c>
      <c r="AA87" s="53">
        <f t="shared" si="14"/>
        <v>0</v>
      </c>
      <c r="AB87" s="53">
        <f t="shared" si="15"/>
        <v>0</v>
      </c>
      <c r="AC87" s="62">
        <f t="shared" si="16"/>
        <v>0</v>
      </c>
    </row>
    <row r="88" spans="1:29" x14ac:dyDescent="0.3">
      <c r="A88" s="27" t="s">
        <v>182</v>
      </c>
      <c r="B88" s="27" t="s">
        <v>896</v>
      </c>
      <c r="C88" s="27" t="s">
        <v>1250</v>
      </c>
      <c r="D88" s="27">
        <v>0</v>
      </c>
      <c r="E88" s="30" t="s">
        <v>181</v>
      </c>
      <c r="F88" s="67">
        <f>IF(D88=0,VLOOKUP(C88,'KI Local Authority Dropdown'!$H$21:$I$31,2,0),(VLOOKUP(A88,input!$A:$B,COLUMN(input!B$2),0)))</f>
        <v>0.49</v>
      </c>
      <c r="G88" s="49">
        <f t="shared" si="10"/>
        <v>28.368277078982935</v>
      </c>
      <c r="H88" s="49">
        <f>VLOOKUP($A88,input!$A:$BH,COLUMN(input!E$2),0)</f>
        <v>6.3336408968071174</v>
      </c>
      <c r="I88" s="49">
        <f>VLOOKUP($A88,input!$A:$BH,COLUMN(input!I$2),0)</f>
        <v>22.034636182175817</v>
      </c>
      <c r="J88" s="49">
        <f>VLOOKUP($A88,input!$A:$BH,COLUMN(input!M$2),0)</f>
        <v>7.0194877731200487</v>
      </c>
      <c r="K88" s="49">
        <f t="shared" si="11"/>
        <v>-1.3892949366974605E-2</v>
      </c>
      <c r="L88" s="49">
        <f>VLOOKUP($A88,input!$A:$BH,COLUMN(input!N$2),0)</f>
        <v>7.0055948237530741</v>
      </c>
      <c r="M88" s="49">
        <f>IF(D88=0,'KI Local Authority Dropdown'!$I$6,'KI Local Authority Dropdown'!$I$7)*'KI 2018-19'!I88</f>
        <v>20.382038468512633</v>
      </c>
      <c r="N88" s="31">
        <f>IF(LEFT(D88,1)="P",0,VLOOKUP($A88,input!$A:$BH,COLUMN(input!Q$2),0))</f>
        <v>0</v>
      </c>
      <c r="O88" s="53">
        <f>VLOOKUP($A88,input!$A:$BH,COLUMN(input!V$2),0)</f>
        <v>6.0653873638388776</v>
      </c>
      <c r="P88" s="49">
        <f>VLOOKUP($A88,input!$A:$BH,COLUMN(input!Z$2),0)</f>
        <v>0.26825353296823984</v>
      </c>
      <c r="Q88" s="53">
        <f>VLOOKUP($A88,input!$A:$BH,COLUMN(input!AD$2),0)</f>
        <v>0</v>
      </c>
      <c r="R88" s="53">
        <f>VLOOKUP($A88,input!$A:$BH,COLUMN(input!AH$2),0)</f>
        <v>0</v>
      </c>
      <c r="S88" s="62">
        <f>VLOOKUP($A88,input!$A:$BH,COLUMN(input!AL$2),0)</f>
        <v>0</v>
      </c>
      <c r="T88" s="53">
        <f>VLOOKUP($A88,input!$A:$BH,COLUMN(input!AP$2),0)</f>
        <v>18.7963612457011</v>
      </c>
      <c r="U88" s="49">
        <f>VLOOKUP($A88,input!$A:$BH,COLUMN(input!AT$2),0)</f>
        <v>3.238274936474713</v>
      </c>
      <c r="V88" s="53">
        <f>VLOOKUP($A88,input!$A:$BH,COLUMN(input!AX$2),0)</f>
        <v>0</v>
      </c>
      <c r="W88" s="53">
        <f>VLOOKUP($A88,input!$A:$BH,COLUMN(input!BB$2),0)</f>
        <v>0</v>
      </c>
      <c r="X88" s="62">
        <f>VLOOKUP($A88,input!$A:$BH,COLUMN(input!BF$2),0)</f>
        <v>0</v>
      </c>
      <c r="Y88" s="53">
        <f t="shared" si="12"/>
        <v>24.861748609539976</v>
      </c>
      <c r="Z88" s="49">
        <f t="shared" si="13"/>
        <v>3.5065284694429528</v>
      </c>
      <c r="AA88" s="53">
        <f t="shared" si="14"/>
        <v>0</v>
      </c>
      <c r="AB88" s="53">
        <f t="shared" si="15"/>
        <v>0</v>
      </c>
      <c r="AC88" s="62">
        <f t="shared" si="16"/>
        <v>0</v>
      </c>
    </row>
    <row r="89" spans="1:29" x14ac:dyDescent="0.3">
      <c r="A89" s="27" t="s">
        <v>184</v>
      </c>
      <c r="B89" s="27" t="s">
        <v>897</v>
      </c>
      <c r="C89" s="27" t="s">
        <v>806</v>
      </c>
      <c r="D89" s="27" t="s">
        <v>1229</v>
      </c>
      <c r="E89" s="30" t="s">
        <v>183</v>
      </c>
      <c r="F89" s="67">
        <f>IF(D89=0,VLOOKUP(C89,'KI Local Authority Dropdown'!$H$21:$I$31,2,0),(VLOOKUP(A89,input!$A:$B,COLUMN(input!B$2),0)))</f>
        <v>0.4</v>
      </c>
      <c r="G89" s="49">
        <f t="shared" si="10"/>
        <v>2.9273251315209734</v>
      </c>
      <c r="H89" s="49">
        <f>VLOOKUP($A89,input!$A:$BH,COLUMN(input!E$2),0)</f>
        <v>0</v>
      </c>
      <c r="I89" s="49">
        <f>VLOOKUP($A89,input!$A:$BH,COLUMN(input!I$2),0)</f>
        <v>2.9273251315209734</v>
      </c>
      <c r="J89" s="49">
        <f>VLOOKUP($A89,input!$A:$BH,COLUMN(input!M$2),0)</f>
        <v>-28.287893865286105</v>
      </c>
      <c r="K89" s="49">
        <f t="shared" si="11"/>
        <v>0.18296377946493436</v>
      </c>
      <c r="L89" s="49">
        <f>VLOOKUP($A89,input!$A:$BH,COLUMN(input!N$2),0)</f>
        <v>-28.10493008582117</v>
      </c>
      <c r="M89" s="49">
        <f>IF(D89=0,'KI Local Authority Dropdown'!$I$6,'KI Local Authority Dropdown'!$I$7)*'KI 2018-19'!I89</f>
        <v>2.8395053775753443</v>
      </c>
      <c r="N89" s="31">
        <f>IF(LEFT(D89,1)="P",0,VLOOKUP($A89,input!$A:$BH,COLUMN(input!Q$2),0))</f>
        <v>0</v>
      </c>
      <c r="O89" s="53">
        <f>VLOOKUP($A89,input!$A:$BH,COLUMN(input!V$2),0)</f>
        <v>0</v>
      </c>
      <c r="P89" s="49">
        <f>VLOOKUP($A89,input!$A:$BH,COLUMN(input!Z$2),0)</f>
        <v>0</v>
      </c>
      <c r="Q89" s="53">
        <f>VLOOKUP($A89,input!$A:$BH,COLUMN(input!AD$2),0)</f>
        <v>0</v>
      </c>
      <c r="R89" s="53">
        <f>VLOOKUP($A89,input!$A:$BH,COLUMN(input!AH$2),0)</f>
        <v>0</v>
      </c>
      <c r="S89" s="62">
        <f>VLOOKUP($A89,input!$A:$BH,COLUMN(input!AL$2),0)</f>
        <v>0</v>
      </c>
      <c r="T89" s="53">
        <f>VLOOKUP($A89,input!$A:$BH,COLUMN(input!AP$2),0)</f>
        <v>0</v>
      </c>
      <c r="U89" s="49">
        <f>VLOOKUP($A89,input!$A:$BH,COLUMN(input!AT$2),0)</f>
        <v>2.9273254420206882</v>
      </c>
      <c r="V89" s="53">
        <f>VLOOKUP($A89,input!$A:$BH,COLUMN(input!AX$2),0)</f>
        <v>0</v>
      </c>
      <c r="W89" s="53">
        <f>VLOOKUP($A89,input!$A:$BH,COLUMN(input!BB$2),0)</f>
        <v>0</v>
      </c>
      <c r="X89" s="62">
        <f>VLOOKUP($A89,input!$A:$BH,COLUMN(input!BF$2),0)</f>
        <v>0</v>
      </c>
      <c r="Y89" s="53">
        <f t="shared" si="12"/>
        <v>0</v>
      </c>
      <c r="Z89" s="49">
        <f t="shared" si="13"/>
        <v>2.9273254420206882</v>
      </c>
      <c r="AA89" s="53">
        <f t="shared" si="14"/>
        <v>0</v>
      </c>
      <c r="AB89" s="53">
        <f t="shared" si="15"/>
        <v>0</v>
      </c>
      <c r="AC89" s="62">
        <f t="shared" si="16"/>
        <v>0</v>
      </c>
    </row>
    <row r="90" spans="1:29" x14ac:dyDescent="0.3">
      <c r="A90" s="27" t="s">
        <v>186</v>
      </c>
      <c r="B90" s="27" t="s">
        <v>898</v>
      </c>
      <c r="C90" s="27" t="s">
        <v>806</v>
      </c>
      <c r="D90" s="27">
        <v>0</v>
      </c>
      <c r="E90" s="30" t="s">
        <v>185</v>
      </c>
      <c r="F90" s="67">
        <f>IF(D90=0,VLOOKUP(C90,'KI Local Authority Dropdown'!$H$21:$I$31,2,0),(VLOOKUP(A90,input!$A:$B,COLUMN(input!B$2),0)))</f>
        <v>0.4</v>
      </c>
      <c r="G90" s="49">
        <f t="shared" si="10"/>
        <v>2.1943234720635103</v>
      </c>
      <c r="H90" s="49">
        <f>VLOOKUP($A90,input!$A:$BH,COLUMN(input!E$2),0)</f>
        <v>0.15710254610051122</v>
      </c>
      <c r="I90" s="49">
        <f>VLOOKUP($A90,input!$A:$BH,COLUMN(input!I$2),0)</f>
        <v>2.0372209259629992</v>
      </c>
      <c r="J90" s="49">
        <f>VLOOKUP($A90,input!$A:$BH,COLUMN(input!M$2),0)</f>
        <v>-12.245759470809153</v>
      </c>
      <c r="K90" s="49">
        <f t="shared" si="11"/>
        <v>-0.11625335696765404</v>
      </c>
      <c r="L90" s="49">
        <f>VLOOKUP($A90,input!$A:$BH,COLUMN(input!N$2),0)</f>
        <v>-12.362012827776807</v>
      </c>
      <c r="M90" s="49">
        <f>IF(D90=0,'KI Local Authority Dropdown'!$I$6,'KI Local Authority Dropdown'!$I$7)*'KI 2018-19'!I90</f>
        <v>1.8844293565157744</v>
      </c>
      <c r="N90" s="31">
        <f>IF(LEFT(D90,1)="P",0,VLOOKUP($A90,input!$A:$BH,COLUMN(input!Q$2),0))</f>
        <v>0.5</v>
      </c>
      <c r="O90" s="53">
        <f>VLOOKUP($A90,input!$A:$BH,COLUMN(input!V$2),0)</f>
        <v>0</v>
      </c>
      <c r="P90" s="49">
        <f>VLOOKUP($A90,input!$A:$BH,COLUMN(input!Z$2),0)</f>
        <v>0.15710254610051122</v>
      </c>
      <c r="Q90" s="53">
        <f>VLOOKUP($A90,input!$A:$BH,COLUMN(input!AD$2),0)</f>
        <v>0</v>
      </c>
      <c r="R90" s="53">
        <f>VLOOKUP($A90,input!$A:$BH,COLUMN(input!AH$2),0)</f>
        <v>0</v>
      </c>
      <c r="S90" s="62">
        <f>VLOOKUP($A90,input!$A:$BH,COLUMN(input!AL$2),0)</f>
        <v>0</v>
      </c>
      <c r="T90" s="53">
        <f>VLOOKUP($A90,input!$A:$BH,COLUMN(input!AP$2),0)</f>
        <v>0</v>
      </c>
      <c r="U90" s="49">
        <f>VLOOKUP($A90,input!$A:$BH,COLUMN(input!AT$2),0)</f>
        <v>2.0372209259629992</v>
      </c>
      <c r="V90" s="53">
        <f>VLOOKUP($A90,input!$A:$BH,COLUMN(input!AX$2),0)</f>
        <v>0</v>
      </c>
      <c r="W90" s="53">
        <f>VLOOKUP($A90,input!$A:$BH,COLUMN(input!BB$2),0)</f>
        <v>0</v>
      </c>
      <c r="X90" s="62">
        <f>VLOOKUP($A90,input!$A:$BH,COLUMN(input!BF$2),0)</f>
        <v>0</v>
      </c>
      <c r="Y90" s="53">
        <f t="shared" si="12"/>
        <v>0</v>
      </c>
      <c r="Z90" s="49">
        <f t="shared" si="13"/>
        <v>2.1943234720635103</v>
      </c>
      <c r="AA90" s="53">
        <f t="shared" si="14"/>
        <v>0</v>
      </c>
      <c r="AB90" s="53">
        <f t="shared" si="15"/>
        <v>0</v>
      </c>
      <c r="AC90" s="62">
        <f t="shared" si="16"/>
        <v>0</v>
      </c>
    </row>
    <row r="91" spans="1:29" x14ac:dyDescent="0.3">
      <c r="A91" s="27" t="s">
        <v>188</v>
      </c>
      <c r="B91" s="27" t="s">
        <v>899</v>
      </c>
      <c r="C91" s="27" t="s">
        <v>1250</v>
      </c>
      <c r="D91" s="27" t="s">
        <v>1228</v>
      </c>
      <c r="E91" s="30" t="s">
        <v>187</v>
      </c>
      <c r="F91" s="67">
        <f>IF(D91=0,VLOOKUP(C91,'KI Local Authority Dropdown'!$H$21:$I$31,2,0),(VLOOKUP(A91,input!$A:$B,COLUMN(input!B$2),0)))</f>
        <v>0.99</v>
      </c>
      <c r="G91" s="49">
        <f t="shared" si="10"/>
        <v>74.4203231140079</v>
      </c>
      <c r="H91" s="49">
        <f>VLOOKUP($A91,input!$A:$BH,COLUMN(input!E$2),0)</f>
        <v>0</v>
      </c>
      <c r="I91" s="49">
        <f>VLOOKUP($A91,input!$A:$BH,COLUMN(input!I$2),0)</f>
        <v>74.4203231140079</v>
      </c>
      <c r="J91" s="49">
        <f>VLOOKUP($A91,input!$A:$BH,COLUMN(input!M$2),0)</f>
        <v>-5.5890394953355935</v>
      </c>
      <c r="K91" s="49">
        <f t="shared" si="11"/>
        <v>0.16669746623355319</v>
      </c>
      <c r="L91" s="49">
        <f>VLOOKUP($A91,input!$A:$BH,COLUMN(input!N$2),0)</f>
        <v>-5.4223420291020403</v>
      </c>
      <c r="M91" s="49">
        <f>IF(D91=0,'KI Local Authority Dropdown'!$I$6,'KI Local Authority Dropdown'!$I$7)*'KI 2018-19'!I91</f>
        <v>72.187713420587656</v>
      </c>
      <c r="N91" s="31">
        <f>IF(LEFT(D91,1)="P",0,VLOOKUP($A91,input!$A:$BH,COLUMN(input!Q$2),0))</f>
        <v>0</v>
      </c>
      <c r="O91" s="53">
        <f>VLOOKUP($A91,input!$A:$BH,COLUMN(input!V$2),0)</f>
        <v>0</v>
      </c>
      <c r="P91" s="49">
        <f>VLOOKUP($A91,input!$A:$BH,COLUMN(input!Z$2),0)</f>
        <v>0</v>
      </c>
      <c r="Q91" s="53">
        <f>VLOOKUP($A91,input!$A:$BH,COLUMN(input!AD$2),0)</f>
        <v>0</v>
      </c>
      <c r="R91" s="53">
        <f>VLOOKUP($A91,input!$A:$BH,COLUMN(input!AH$2),0)</f>
        <v>0</v>
      </c>
      <c r="S91" s="62">
        <f>VLOOKUP($A91,input!$A:$BH,COLUMN(input!AL$2),0)</f>
        <v>0</v>
      </c>
      <c r="T91" s="53">
        <f>VLOOKUP($A91,input!$A:$BH,COLUMN(input!AP$2),0)</f>
        <v>64.164624701027392</v>
      </c>
      <c r="U91" s="49">
        <f>VLOOKUP($A91,input!$A:$BH,COLUMN(input!AT$2),0)</f>
        <v>10.255698255409316</v>
      </c>
      <c r="V91" s="53">
        <f>VLOOKUP($A91,input!$A:$BH,COLUMN(input!AX$2),0)</f>
        <v>0</v>
      </c>
      <c r="W91" s="53">
        <f>VLOOKUP($A91,input!$A:$BH,COLUMN(input!BB$2),0)</f>
        <v>0</v>
      </c>
      <c r="X91" s="62">
        <f>VLOOKUP($A91,input!$A:$BH,COLUMN(input!BF$2),0)</f>
        <v>0</v>
      </c>
      <c r="Y91" s="53">
        <f t="shared" si="12"/>
        <v>64.164624701027392</v>
      </c>
      <c r="Z91" s="49">
        <f t="shared" si="13"/>
        <v>10.255698255409316</v>
      </c>
      <c r="AA91" s="53">
        <f t="shared" si="14"/>
        <v>0</v>
      </c>
      <c r="AB91" s="53">
        <f t="shared" si="15"/>
        <v>0</v>
      </c>
      <c r="AC91" s="62">
        <f t="shared" si="16"/>
        <v>0</v>
      </c>
    </row>
    <row r="92" spans="1:29" x14ac:dyDescent="0.3">
      <c r="A92" s="27" t="s">
        <v>190</v>
      </c>
      <c r="B92" s="27" t="s">
        <v>900</v>
      </c>
      <c r="C92" s="27" t="s">
        <v>1251</v>
      </c>
      <c r="D92" s="27" t="s">
        <v>1228</v>
      </c>
      <c r="E92" s="30" t="s">
        <v>189</v>
      </c>
      <c r="F92" s="67">
        <f>IF(D92=0,VLOOKUP(C92,'KI Local Authority Dropdown'!$H$21:$I$31,2,0),(VLOOKUP(A92,input!$A:$B,COLUMN(input!B$2),0)))</f>
        <v>0.49</v>
      </c>
      <c r="G92" s="49">
        <f t="shared" si="10"/>
        <v>137.2097905066228</v>
      </c>
      <c r="H92" s="49">
        <f>VLOOKUP($A92,input!$A:$BH,COLUMN(input!E$2),0)</f>
        <v>0</v>
      </c>
      <c r="I92" s="49">
        <f>VLOOKUP($A92,input!$A:$BH,COLUMN(input!I$2),0)</f>
        <v>137.2097905066228</v>
      </c>
      <c r="J92" s="49">
        <f>VLOOKUP($A92,input!$A:$BH,COLUMN(input!M$2),0)</f>
        <v>43.031142713214415</v>
      </c>
      <c r="K92" s="49">
        <f t="shared" si="11"/>
        <v>1.2474254610623348E-2</v>
      </c>
      <c r="L92" s="49">
        <f>VLOOKUP($A92,input!$A:$BH,COLUMN(input!N$2),0)</f>
        <v>43.043616967825038</v>
      </c>
      <c r="M92" s="49">
        <f>IF(D92=0,'KI Local Authority Dropdown'!$I$6,'KI Local Authority Dropdown'!$I$7)*'KI 2018-19'!I92</f>
        <v>133.09349679142412</v>
      </c>
      <c r="N92" s="31">
        <f>IF(LEFT(D92,1)="P",0,VLOOKUP($A92,input!$A:$BH,COLUMN(input!Q$2),0))</f>
        <v>0</v>
      </c>
      <c r="O92" s="53">
        <f>VLOOKUP($A92,input!$A:$BH,COLUMN(input!V$2),0)</f>
        <v>0</v>
      </c>
      <c r="P92" s="49">
        <f>VLOOKUP($A92,input!$A:$BH,COLUMN(input!Z$2),0)</f>
        <v>0</v>
      </c>
      <c r="Q92" s="53">
        <f>VLOOKUP($A92,input!$A:$BH,COLUMN(input!AD$2),0)</f>
        <v>0</v>
      </c>
      <c r="R92" s="53">
        <f>VLOOKUP($A92,input!$A:$BH,COLUMN(input!AH$2),0)</f>
        <v>0</v>
      </c>
      <c r="S92" s="62">
        <f>VLOOKUP($A92,input!$A:$BH,COLUMN(input!AL$2),0)</f>
        <v>0</v>
      </c>
      <c r="T92" s="53">
        <f>VLOOKUP($A92,input!$A:$BH,COLUMN(input!AP$2),0)</f>
        <v>137.2097905968879</v>
      </c>
      <c r="U92" s="49">
        <f>VLOOKUP($A92,input!$A:$BH,COLUMN(input!AT$2),0)</f>
        <v>0</v>
      </c>
      <c r="V92" s="53">
        <f>VLOOKUP($A92,input!$A:$BH,COLUMN(input!AX$2),0)</f>
        <v>0</v>
      </c>
      <c r="W92" s="53">
        <f>VLOOKUP($A92,input!$A:$BH,COLUMN(input!BB$2),0)</f>
        <v>0</v>
      </c>
      <c r="X92" s="62">
        <f>VLOOKUP($A92,input!$A:$BH,COLUMN(input!BF$2),0)</f>
        <v>0</v>
      </c>
      <c r="Y92" s="53">
        <f t="shared" si="12"/>
        <v>137.2097905968879</v>
      </c>
      <c r="Z92" s="49">
        <f t="shared" si="13"/>
        <v>0</v>
      </c>
      <c r="AA92" s="53">
        <f t="shared" si="14"/>
        <v>0</v>
      </c>
      <c r="AB92" s="53">
        <f t="shared" si="15"/>
        <v>0</v>
      </c>
      <c r="AC92" s="62">
        <f t="shared" si="16"/>
        <v>0</v>
      </c>
    </row>
    <row r="93" spans="1:29" x14ac:dyDescent="0.3">
      <c r="A93" s="27" t="s">
        <v>192</v>
      </c>
      <c r="B93" s="27" t="s">
        <v>901</v>
      </c>
      <c r="C93" s="27" t="s">
        <v>806</v>
      </c>
      <c r="D93" s="27" t="s">
        <v>1228</v>
      </c>
      <c r="E93" s="30" t="s">
        <v>191</v>
      </c>
      <c r="F93" s="67">
        <f>IF(D93=0,VLOOKUP(C93,'KI Local Authority Dropdown'!$H$21:$I$31,2,0),(VLOOKUP(A93,input!$A:$B,COLUMN(input!B$2),0)))</f>
        <v>0.5</v>
      </c>
      <c r="G93" s="49">
        <f t="shared" si="10"/>
        <v>2.0125019152058887</v>
      </c>
      <c r="H93" s="49">
        <f>VLOOKUP($A93,input!$A:$BH,COLUMN(input!E$2),0)</f>
        <v>0</v>
      </c>
      <c r="I93" s="49">
        <f>VLOOKUP($A93,input!$A:$BH,COLUMN(input!I$2),0)</f>
        <v>2.0125019152058887</v>
      </c>
      <c r="J93" s="49">
        <f>VLOOKUP($A93,input!$A:$BH,COLUMN(input!M$2),0)</f>
        <v>-7.9233246764181215</v>
      </c>
      <c r="K93" s="49">
        <f t="shared" si="11"/>
        <v>2.5628300321828945E-2</v>
      </c>
      <c r="L93" s="49">
        <f>VLOOKUP($A93,input!$A:$BH,COLUMN(input!N$2),0)</f>
        <v>-7.8976963760962926</v>
      </c>
      <c r="M93" s="49">
        <f>IF(D93=0,'KI Local Authority Dropdown'!$I$6,'KI Local Authority Dropdown'!$I$7)*'KI 2018-19'!I93</f>
        <v>1.952126857749712</v>
      </c>
      <c r="N93" s="31">
        <f>IF(LEFT(D93,1)="P",0,VLOOKUP($A93,input!$A:$BH,COLUMN(input!Q$2),0))</f>
        <v>0</v>
      </c>
      <c r="O93" s="53">
        <f>VLOOKUP($A93,input!$A:$BH,COLUMN(input!V$2),0)</f>
        <v>0</v>
      </c>
      <c r="P93" s="49">
        <f>VLOOKUP($A93,input!$A:$BH,COLUMN(input!Z$2),0)</f>
        <v>0</v>
      </c>
      <c r="Q93" s="53">
        <f>VLOOKUP($A93,input!$A:$BH,COLUMN(input!AD$2),0)</f>
        <v>0</v>
      </c>
      <c r="R93" s="53">
        <f>VLOOKUP($A93,input!$A:$BH,COLUMN(input!AH$2),0)</f>
        <v>0</v>
      </c>
      <c r="S93" s="62">
        <f>VLOOKUP($A93,input!$A:$BH,COLUMN(input!AL$2),0)</f>
        <v>0</v>
      </c>
      <c r="T93" s="53">
        <f>VLOOKUP($A93,input!$A:$BH,COLUMN(input!AP$2),0)</f>
        <v>0</v>
      </c>
      <c r="U93" s="49">
        <f>VLOOKUP($A93,input!$A:$BH,COLUMN(input!AT$2),0)</f>
        <v>2.0125019152058887</v>
      </c>
      <c r="V93" s="53">
        <f>VLOOKUP($A93,input!$A:$BH,COLUMN(input!AX$2),0)</f>
        <v>0</v>
      </c>
      <c r="W93" s="53">
        <f>VLOOKUP($A93,input!$A:$BH,COLUMN(input!BB$2),0)</f>
        <v>0</v>
      </c>
      <c r="X93" s="62">
        <f>VLOOKUP($A93,input!$A:$BH,COLUMN(input!BF$2),0)</f>
        <v>0</v>
      </c>
      <c r="Y93" s="53">
        <f t="shared" si="12"/>
        <v>0</v>
      </c>
      <c r="Z93" s="49">
        <f t="shared" si="13"/>
        <v>2.0125019152058887</v>
      </c>
      <c r="AA93" s="53">
        <f t="shared" si="14"/>
        <v>0</v>
      </c>
      <c r="AB93" s="53">
        <f t="shared" si="15"/>
        <v>0</v>
      </c>
      <c r="AC93" s="62">
        <f t="shared" si="16"/>
        <v>0</v>
      </c>
    </row>
    <row r="94" spans="1:29" x14ac:dyDescent="0.3">
      <c r="A94" s="27" t="s">
        <v>194</v>
      </c>
      <c r="B94" s="27" t="s">
        <v>902</v>
      </c>
      <c r="C94" s="27" t="s">
        <v>1248</v>
      </c>
      <c r="D94" s="27" t="s">
        <v>1228</v>
      </c>
      <c r="E94" s="30" t="s">
        <v>903</v>
      </c>
      <c r="F94" s="67">
        <f>IF(D94=0,VLOOKUP(C94,'KI Local Authority Dropdown'!$H$21:$I$31,2,0),(VLOOKUP(A94,input!$A:$B,COLUMN(input!B$2),0)))</f>
        <v>0.01</v>
      </c>
      <c r="G94" s="49">
        <f t="shared" si="10"/>
        <v>13.352083717863154</v>
      </c>
      <c r="H94" s="49">
        <f>VLOOKUP($A94,input!$A:$BH,COLUMN(input!E$2),0)</f>
        <v>0</v>
      </c>
      <c r="I94" s="49">
        <f>VLOOKUP($A94,input!$A:$BH,COLUMN(input!I$2),0)</f>
        <v>13.352083717863154</v>
      </c>
      <c r="J94" s="49">
        <f>VLOOKUP($A94,input!$A:$BH,COLUMN(input!M$2),0)</f>
        <v>10.62198536155894</v>
      </c>
      <c r="K94" s="49">
        <f t="shared" si="11"/>
        <v>5.1196956447814301E-3</v>
      </c>
      <c r="L94" s="49">
        <f>VLOOKUP($A94,input!$A:$BH,COLUMN(input!N$2),0)</f>
        <v>10.627105057203721</v>
      </c>
      <c r="M94" s="49">
        <f>IF(D94=0,'KI Local Authority Dropdown'!$I$6,'KI Local Authority Dropdown'!$I$7)*'KI 2018-19'!I94</f>
        <v>12.951521206327259</v>
      </c>
      <c r="N94" s="31">
        <f>IF(LEFT(D94,1)="P",0,VLOOKUP($A94,input!$A:$BH,COLUMN(input!Q$2),0))</f>
        <v>0</v>
      </c>
      <c r="O94" s="53">
        <f>VLOOKUP($A94,input!$A:$BH,COLUMN(input!V$2),0)</f>
        <v>0</v>
      </c>
      <c r="P94" s="49">
        <f>VLOOKUP($A94,input!$A:$BH,COLUMN(input!Z$2),0)</f>
        <v>0</v>
      </c>
      <c r="Q94" s="53">
        <f>VLOOKUP($A94,input!$A:$BH,COLUMN(input!AD$2),0)</f>
        <v>0</v>
      </c>
      <c r="R94" s="53">
        <f>VLOOKUP($A94,input!$A:$BH,COLUMN(input!AH$2),0)</f>
        <v>0</v>
      </c>
      <c r="S94" s="62">
        <f>VLOOKUP($A94,input!$A:$BH,COLUMN(input!AL$2),0)</f>
        <v>0</v>
      </c>
      <c r="T94" s="53">
        <f>VLOOKUP($A94,input!$A:$BH,COLUMN(input!AP$2),0)</f>
        <v>0</v>
      </c>
      <c r="U94" s="49">
        <f>VLOOKUP($A94,input!$A:$BH,COLUMN(input!AT$2),0)</f>
        <v>0</v>
      </c>
      <c r="V94" s="53">
        <f>VLOOKUP($A94,input!$A:$BH,COLUMN(input!AX$2),0)</f>
        <v>13.352083288024851</v>
      </c>
      <c r="W94" s="53">
        <f>VLOOKUP($A94,input!$A:$BH,COLUMN(input!BB$2),0)</f>
        <v>0</v>
      </c>
      <c r="X94" s="62">
        <f>VLOOKUP($A94,input!$A:$BH,COLUMN(input!BF$2),0)</f>
        <v>0</v>
      </c>
      <c r="Y94" s="53">
        <f t="shared" si="12"/>
        <v>0</v>
      </c>
      <c r="Z94" s="49">
        <f t="shared" si="13"/>
        <v>0</v>
      </c>
      <c r="AA94" s="53">
        <f t="shared" si="14"/>
        <v>13.352083288024851</v>
      </c>
      <c r="AB94" s="53">
        <f t="shared" si="15"/>
        <v>0</v>
      </c>
      <c r="AC94" s="62">
        <f t="shared" si="16"/>
        <v>0</v>
      </c>
    </row>
    <row r="95" spans="1:29" x14ac:dyDescent="0.3">
      <c r="A95" s="27" t="s">
        <v>196</v>
      </c>
      <c r="B95" s="27" t="s">
        <v>904</v>
      </c>
      <c r="C95" s="27" t="s">
        <v>1251</v>
      </c>
      <c r="D95" s="27" t="s">
        <v>1240</v>
      </c>
      <c r="E95" s="30" t="s">
        <v>195</v>
      </c>
      <c r="F95" s="67">
        <f>IF(D95=0,VLOOKUP(C95,'KI Local Authority Dropdown'!$H$21:$I$31,2,0),(VLOOKUP(A95,input!$A:$B,COLUMN(input!B$2),0)))</f>
        <v>0.59</v>
      </c>
      <c r="G95" s="49">
        <f t="shared" si="10"/>
        <v>122.49150008151871</v>
      </c>
      <c r="H95" s="49">
        <f>VLOOKUP($A95,input!$A:$BH,COLUMN(input!E$2),0)</f>
        <v>0</v>
      </c>
      <c r="I95" s="49">
        <f>VLOOKUP($A95,input!$A:$BH,COLUMN(input!I$2),0)</f>
        <v>122.49150008151871</v>
      </c>
      <c r="J95" s="49">
        <f>VLOOKUP($A95,input!$A:$BH,COLUMN(input!M$2),0)</f>
        <v>-16.222089019083619</v>
      </c>
      <c r="K95" s="49">
        <f t="shared" si="11"/>
        <v>0.20033902324022179</v>
      </c>
      <c r="L95" s="49">
        <f>VLOOKUP($A95,input!$A:$BH,COLUMN(input!N$2),0)</f>
        <v>-16.021749995843397</v>
      </c>
      <c r="M95" s="49">
        <f>IF(D95=0,'KI Local Authority Dropdown'!$I$6,'KI Local Authority Dropdown'!$I$7)*'KI 2018-19'!I95</f>
        <v>118.81675507907315</v>
      </c>
      <c r="N95" s="31">
        <f>IF(LEFT(D95,1)="P",0,VLOOKUP($A95,input!$A:$BH,COLUMN(input!Q$2),0))</f>
        <v>0</v>
      </c>
      <c r="O95" s="53">
        <f>VLOOKUP($A95,input!$A:$BH,COLUMN(input!V$2),0)</f>
        <v>0</v>
      </c>
      <c r="P95" s="49">
        <f>VLOOKUP($A95,input!$A:$BH,COLUMN(input!Z$2),0)</f>
        <v>0</v>
      </c>
      <c r="Q95" s="53">
        <f>VLOOKUP($A95,input!$A:$BH,COLUMN(input!AD$2),0)</f>
        <v>0</v>
      </c>
      <c r="R95" s="53">
        <f>VLOOKUP($A95,input!$A:$BH,COLUMN(input!AH$2),0)</f>
        <v>0</v>
      </c>
      <c r="S95" s="62">
        <f>VLOOKUP($A95,input!$A:$BH,COLUMN(input!AL$2),0)</f>
        <v>0</v>
      </c>
      <c r="T95" s="53">
        <f>VLOOKUP($A95,input!$A:$BH,COLUMN(input!AP$2),0)</f>
        <v>122.49150024068577</v>
      </c>
      <c r="U95" s="49">
        <f>VLOOKUP($A95,input!$A:$BH,COLUMN(input!AT$2),0)</f>
        <v>0</v>
      </c>
      <c r="V95" s="53">
        <f>VLOOKUP($A95,input!$A:$BH,COLUMN(input!AX$2),0)</f>
        <v>0</v>
      </c>
      <c r="W95" s="53">
        <f>VLOOKUP($A95,input!$A:$BH,COLUMN(input!BB$2),0)</f>
        <v>0</v>
      </c>
      <c r="X95" s="62">
        <f>VLOOKUP($A95,input!$A:$BH,COLUMN(input!BF$2),0)</f>
        <v>0</v>
      </c>
      <c r="Y95" s="53">
        <f t="shared" si="12"/>
        <v>122.49150024068577</v>
      </c>
      <c r="Z95" s="49">
        <f t="shared" si="13"/>
        <v>0</v>
      </c>
      <c r="AA95" s="53">
        <f t="shared" si="14"/>
        <v>0</v>
      </c>
      <c r="AB95" s="53">
        <f t="shared" si="15"/>
        <v>0</v>
      </c>
      <c r="AC95" s="62">
        <f t="shared" si="16"/>
        <v>0</v>
      </c>
    </row>
    <row r="96" spans="1:29" x14ac:dyDescent="0.3">
      <c r="A96" s="27" t="s">
        <v>200</v>
      </c>
      <c r="B96" s="27" t="s">
        <v>905</v>
      </c>
      <c r="C96" s="27" t="s">
        <v>820</v>
      </c>
      <c r="D96" s="27">
        <v>0</v>
      </c>
      <c r="E96" s="30" t="s">
        <v>199</v>
      </c>
      <c r="F96" s="67">
        <f>IF(D96=0,VLOOKUP(C96,'KI Local Authority Dropdown'!$H$21:$I$31,2,0),(VLOOKUP(A96,input!$A:$B,COLUMN(input!B$2),0)))</f>
        <v>0.49</v>
      </c>
      <c r="G96" s="49">
        <f t="shared" si="10"/>
        <v>101.59024555075888</v>
      </c>
      <c r="H96" s="49">
        <f>VLOOKUP($A96,input!$A:$BH,COLUMN(input!E$2),0)</f>
        <v>28.13137864282622</v>
      </c>
      <c r="I96" s="49">
        <f>VLOOKUP($A96,input!$A:$BH,COLUMN(input!I$2),0)</f>
        <v>73.458866907932659</v>
      </c>
      <c r="J96" s="49">
        <f>VLOOKUP($A96,input!$A:$BH,COLUMN(input!M$2),0)</f>
        <v>33.527353238796962</v>
      </c>
      <c r="K96" s="49">
        <f t="shared" si="11"/>
        <v>-0.25503012566144179</v>
      </c>
      <c r="L96" s="49">
        <f>VLOOKUP($A96,input!$A:$BH,COLUMN(input!N$2),0)</f>
        <v>33.272323113135521</v>
      </c>
      <c r="M96" s="49">
        <f>IF(D96=0,'KI Local Authority Dropdown'!$I$6,'KI Local Authority Dropdown'!$I$7)*'KI 2018-19'!I96</f>
        <v>67.949451889837718</v>
      </c>
      <c r="N96" s="31">
        <f>IF(LEFT(D96,1)="P",0,VLOOKUP($A96,input!$A:$BH,COLUMN(input!Q$2),0))</f>
        <v>0</v>
      </c>
      <c r="O96" s="53">
        <f>VLOOKUP($A96,input!$A:$BH,COLUMN(input!V$2),0)</f>
        <v>26.224751808364303</v>
      </c>
      <c r="P96" s="49">
        <f>VLOOKUP($A96,input!$A:$BH,COLUMN(input!Z$2),0)</f>
        <v>1.9066268344619182</v>
      </c>
      <c r="Q96" s="53">
        <f>VLOOKUP($A96,input!$A:$BH,COLUMN(input!AD$2),0)</f>
        <v>0</v>
      </c>
      <c r="R96" s="53">
        <f>VLOOKUP($A96,input!$A:$BH,COLUMN(input!AH$2),0)</f>
        <v>0</v>
      </c>
      <c r="S96" s="62">
        <f>VLOOKUP($A96,input!$A:$BH,COLUMN(input!AL$2),0)</f>
        <v>0</v>
      </c>
      <c r="T96" s="53">
        <f>VLOOKUP($A96,input!$A:$BH,COLUMN(input!AP$2),0)</f>
        <v>63.500152947683468</v>
      </c>
      <c r="U96" s="49">
        <f>VLOOKUP($A96,input!$A:$BH,COLUMN(input!AT$2),0)</f>
        <v>9.9587139602491899</v>
      </c>
      <c r="V96" s="53">
        <f>VLOOKUP($A96,input!$A:$BH,COLUMN(input!AX$2),0)</f>
        <v>0</v>
      </c>
      <c r="W96" s="53">
        <f>VLOOKUP($A96,input!$A:$BH,COLUMN(input!BB$2),0)</f>
        <v>0</v>
      </c>
      <c r="X96" s="62">
        <f>VLOOKUP($A96,input!$A:$BH,COLUMN(input!BF$2),0)</f>
        <v>0</v>
      </c>
      <c r="Y96" s="53">
        <f t="shared" si="12"/>
        <v>89.724904756047778</v>
      </c>
      <c r="Z96" s="49">
        <f t="shared" si="13"/>
        <v>11.865340794711107</v>
      </c>
      <c r="AA96" s="53">
        <f t="shared" si="14"/>
        <v>0</v>
      </c>
      <c r="AB96" s="53">
        <f t="shared" si="15"/>
        <v>0</v>
      </c>
      <c r="AC96" s="62">
        <f t="shared" si="16"/>
        <v>0</v>
      </c>
    </row>
    <row r="97" spans="1:29" x14ac:dyDescent="0.3">
      <c r="A97" s="27" t="s">
        <v>202</v>
      </c>
      <c r="B97" s="27" t="s">
        <v>906</v>
      </c>
      <c r="C97" s="27" t="s">
        <v>1251</v>
      </c>
      <c r="D97" s="27">
        <v>0</v>
      </c>
      <c r="E97" s="30" t="s">
        <v>201</v>
      </c>
      <c r="F97" s="67">
        <f>IF(D97=0,VLOOKUP(C97,'KI Local Authority Dropdown'!$H$21:$I$31,2,0),(VLOOKUP(A97,input!$A:$B,COLUMN(input!B$2),0)))</f>
        <v>0.09</v>
      </c>
      <c r="G97" s="49">
        <f t="shared" si="10"/>
        <v>38.571139371029929</v>
      </c>
      <c r="H97" s="49">
        <f>VLOOKUP($A97,input!$A:$BH,COLUMN(input!E$2),0)</f>
        <v>0</v>
      </c>
      <c r="I97" s="49">
        <f>VLOOKUP($A97,input!$A:$BH,COLUMN(input!I$2),0)</f>
        <v>38.571139371029929</v>
      </c>
      <c r="J97" s="49">
        <f>VLOOKUP($A97,input!$A:$BH,COLUMN(input!M$2),0)</f>
        <v>27.478229112647821</v>
      </c>
      <c r="K97" s="49">
        <f t="shared" si="11"/>
        <v>8.4298854646398524E-3</v>
      </c>
      <c r="L97" s="49">
        <f>VLOOKUP($A97,input!$A:$BH,COLUMN(input!N$2),0)</f>
        <v>27.48665899811246</v>
      </c>
      <c r="M97" s="49">
        <f>IF(D97=0,'KI Local Authority Dropdown'!$I$6,'KI Local Authority Dropdown'!$I$7)*'KI 2018-19'!I97</f>
        <v>35.678303918202687</v>
      </c>
      <c r="N97" s="31">
        <f>IF(LEFT(D97,1)="P",0,VLOOKUP($A97,input!$A:$BH,COLUMN(input!Q$2),0))</f>
        <v>0</v>
      </c>
      <c r="O97" s="53">
        <f>VLOOKUP($A97,input!$A:$BH,COLUMN(input!V$2),0)</f>
        <v>0</v>
      </c>
      <c r="P97" s="49">
        <f>VLOOKUP($A97,input!$A:$BH,COLUMN(input!Z$2),0)</f>
        <v>0</v>
      </c>
      <c r="Q97" s="53">
        <f>VLOOKUP($A97,input!$A:$BH,COLUMN(input!AD$2),0)</f>
        <v>0</v>
      </c>
      <c r="R97" s="53">
        <f>VLOOKUP($A97,input!$A:$BH,COLUMN(input!AH$2),0)</f>
        <v>0</v>
      </c>
      <c r="S97" s="62">
        <f>VLOOKUP($A97,input!$A:$BH,COLUMN(input!AL$2),0)</f>
        <v>0</v>
      </c>
      <c r="T97" s="53">
        <f>VLOOKUP($A97,input!$A:$BH,COLUMN(input!AP$2),0)</f>
        <v>38.571139371029929</v>
      </c>
      <c r="U97" s="49">
        <f>VLOOKUP($A97,input!$A:$BH,COLUMN(input!AT$2),0)</f>
        <v>0</v>
      </c>
      <c r="V97" s="53">
        <f>VLOOKUP($A97,input!$A:$BH,COLUMN(input!AX$2),0)</f>
        <v>0</v>
      </c>
      <c r="W97" s="53">
        <f>VLOOKUP($A97,input!$A:$BH,COLUMN(input!BB$2),0)</f>
        <v>0</v>
      </c>
      <c r="X97" s="62">
        <f>VLOOKUP($A97,input!$A:$BH,COLUMN(input!BF$2),0)</f>
        <v>0</v>
      </c>
      <c r="Y97" s="53">
        <f t="shared" si="12"/>
        <v>38.571139371029929</v>
      </c>
      <c r="Z97" s="49">
        <f t="shared" si="13"/>
        <v>0</v>
      </c>
      <c r="AA97" s="53">
        <f t="shared" si="14"/>
        <v>0</v>
      </c>
      <c r="AB97" s="53">
        <f t="shared" si="15"/>
        <v>0</v>
      </c>
      <c r="AC97" s="62">
        <f t="shared" si="16"/>
        <v>0</v>
      </c>
    </row>
    <row r="98" spans="1:29" x14ac:dyDescent="0.3">
      <c r="A98" s="27" t="s">
        <v>206</v>
      </c>
      <c r="B98" s="27" t="s">
        <v>907</v>
      </c>
      <c r="C98" s="27" t="s">
        <v>806</v>
      </c>
      <c r="D98" s="27" t="s">
        <v>1229</v>
      </c>
      <c r="E98" s="30" t="s">
        <v>205</v>
      </c>
      <c r="F98" s="67">
        <f>IF(D98=0,VLOOKUP(C98,'KI Local Authority Dropdown'!$H$21:$I$31,2,0),(VLOOKUP(A98,input!$A:$B,COLUMN(input!B$2),0)))</f>
        <v>0.4</v>
      </c>
      <c r="G98" s="49">
        <f t="shared" si="10"/>
        <v>4.1324360784573013</v>
      </c>
      <c r="H98" s="49">
        <f>VLOOKUP($A98,input!$A:$BH,COLUMN(input!E$2),0)</f>
        <v>0</v>
      </c>
      <c r="I98" s="49">
        <f>VLOOKUP($A98,input!$A:$BH,COLUMN(input!I$2),0)</f>
        <v>4.1324360784573013</v>
      </c>
      <c r="J98" s="49">
        <f>VLOOKUP($A98,input!$A:$BH,COLUMN(input!M$2),0)</f>
        <v>-11.234171270008572</v>
      </c>
      <c r="K98" s="49">
        <f t="shared" si="11"/>
        <v>1.1369453665171463</v>
      </c>
      <c r="L98" s="49">
        <f>VLOOKUP($A98,input!$A:$BH,COLUMN(input!N$2),0)</f>
        <v>-10.097225903491426</v>
      </c>
      <c r="M98" s="49">
        <f>IF(D98=0,'KI Local Authority Dropdown'!$I$6,'KI Local Authority Dropdown'!$I$7)*'KI 2018-19'!I98</f>
        <v>4.0084629961035825</v>
      </c>
      <c r="N98" s="31">
        <f>IF(LEFT(D98,1)="P",0,VLOOKUP($A98,input!$A:$BH,COLUMN(input!Q$2),0))</f>
        <v>0</v>
      </c>
      <c r="O98" s="53">
        <f>VLOOKUP($A98,input!$A:$BH,COLUMN(input!V$2),0)</f>
        <v>0</v>
      </c>
      <c r="P98" s="49">
        <f>VLOOKUP($A98,input!$A:$BH,COLUMN(input!Z$2),0)</f>
        <v>0</v>
      </c>
      <c r="Q98" s="53">
        <f>VLOOKUP($A98,input!$A:$BH,COLUMN(input!AD$2),0)</f>
        <v>0</v>
      </c>
      <c r="R98" s="53">
        <f>VLOOKUP($A98,input!$A:$BH,COLUMN(input!AH$2),0)</f>
        <v>0</v>
      </c>
      <c r="S98" s="62">
        <f>VLOOKUP($A98,input!$A:$BH,COLUMN(input!AL$2),0)</f>
        <v>0</v>
      </c>
      <c r="T98" s="53">
        <f>VLOOKUP($A98,input!$A:$BH,COLUMN(input!AP$2),0)</f>
        <v>0</v>
      </c>
      <c r="U98" s="49">
        <f>VLOOKUP($A98,input!$A:$BH,COLUMN(input!AT$2),0)</f>
        <v>4.1324359103172021</v>
      </c>
      <c r="V98" s="53">
        <f>VLOOKUP($A98,input!$A:$BH,COLUMN(input!AX$2),0)</f>
        <v>0</v>
      </c>
      <c r="W98" s="53">
        <f>VLOOKUP($A98,input!$A:$BH,COLUMN(input!BB$2),0)</f>
        <v>0</v>
      </c>
      <c r="X98" s="62">
        <f>VLOOKUP($A98,input!$A:$BH,COLUMN(input!BF$2),0)</f>
        <v>0</v>
      </c>
      <c r="Y98" s="53">
        <f t="shared" si="12"/>
        <v>0</v>
      </c>
      <c r="Z98" s="49">
        <f t="shared" si="13"/>
        <v>4.1324359103172021</v>
      </c>
      <c r="AA98" s="53">
        <f t="shared" si="14"/>
        <v>0</v>
      </c>
      <c r="AB98" s="53">
        <f t="shared" si="15"/>
        <v>0</v>
      </c>
      <c r="AC98" s="62">
        <f t="shared" si="16"/>
        <v>0</v>
      </c>
    </row>
    <row r="99" spans="1:29" x14ac:dyDescent="0.3">
      <c r="A99" s="27" t="s">
        <v>208</v>
      </c>
      <c r="B99" s="27" t="s">
        <v>908</v>
      </c>
      <c r="C99" s="27" t="s">
        <v>820</v>
      </c>
      <c r="D99" s="27" t="s">
        <v>1233</v>
      </c>
      <c r="E99" s="30" t="s">
        <v>207</v>
      </c>
      <c r="F99" s="67">
        <f>IF(D99=0,VLOOKUP(C99,'KI Local Authority Dropdown'!$H$21:$I$31,2,0),(VLOOKUP(A99,input!$A:$B,COLUMN(input!B$2),0)))</f>
        <v>0.99</v>
      </c>
      <c r="G99" s="49">
        <f t="shared" si="10"/>
        <v>91.636161724144273</v>
      </c>
      <c r="H99" s="49">
        <f>VLOOKUP($A99,input!$A:$BH,COLUMN(input!E$2),0)</f>
        <v>0</v>
      </c>
      <c r="I99" s="49">
        <f>VLOOKUP($A99,input!$A:$BH,COLUMN(input!I$2),0)</f>
        <v>91.636161724144273</v>
      </c>
      <c r="J99" s="49">
        <f>VLOOKUP($A99,input!$A:$BH,COLUMN(input!M$2),0)</f>
        <v>2.3737204259494247</v>
      </c>
      <c r="K99" s="49">
        <f t="shared" si="11"/>
        <v>-0.69772578552597775</v>
      </c>
      <c r="L99" s="49">
        <f>VLOOKUP($A99,input!$A:$BH,COLUMN(input!N$2),0)</f>
        <v>1.6759946404234469</v>
      </c>
      <c r="M99" s="49">
        <f>IF(D99=0,'KI Local Authority Dropdown'!$I$6,'KI Local Authority Dropdown'!$I$7)*'KI 2018-19'!I99</f>
        <v>88.887076872419939</v>
      </c>
      <c r="N99" s="31">
        <f>IF(LEFT(D99,1)="P",0,VLOOKUP($A99,input!$A:$BH,COLUMN(input!Q$2),0))</f>
        <v>0</v>
      </c>
      <c r="O99" s="53">
        <f>VLOOKUP($A99,input!$A:$BH,COLUMN(input!V$2),0)</f>
        <v>0</v>
      </c>
      <c r="P99" s="49">
        <f>VLOOKUP($A99,input!$A:$BH,COLUMN(input!Z$2),0)</f>
        <v>0</v>
      </c>
      <c r="Q99" s="53">
        <f>VLOOKUP($A99,input!$A:$BH,COLUMN(input!AD$2),0)</f>
        <v>0</v>
      </c>
      <c r="R99" s="53">
        <f>VLOOKUP($A99,input!$A:$BH,COLUMN(input!AH$2),0)</f>
        <v>0</v>
      </c>
      <c r="S99" s="62">
        <f>VLOOKUP($A99,input!$A:$BH,COLUMN(input!AL$2),0)</f>
        <v>0</v>
      </c>
      <c r="T99" s="53">
        <f>VLOOKUP($A99,input!$A:$BH,COLUMN(input!AP$2),0)</f>
        <v>81.133197807700654</v>
      </c>
      <c r="U99" s="49">
        <f>VLOOKUP($A99,input!$A:$BH,COLUMN(input!AT$2),0)</f>
        <v>10.502963995544368</v>
      </c>
      <c r="V99" s="53">
        <f>VLOOKUP($A99,input!$A:$BH,COLUMN(input!AX$2),0)</f>
        <v>0</v>
      </c>
      <c r="W99" s="53">
        <f>VLOOKUP($A99,input!$A:$BH,COLUMN(input!BB$2),0)</f>
        <v>0</v>
      </c>
      <c r="X99" s="62">
        <f>VLOOKUP($A99,input!$A:$BH,COLUMN(input!BF$2),0)</f>
        <v>0</v>
      </c>
      <c r="Y99" s="53">
        <f t="shared" si="12"/>
        <v>81.133197807700654</v>
      </c>
      <c r="Z99" s="49">
        <f t="shared" si="13"/>
        <v>10.502963995544368</v>
      </c>
      <c r="AA99" s="53">
        <f t="shared" si="14"/>
        <v>0</v>
      </c>
      <c r="AB99" s="53">
        <f t="shared" si="15"/>
        <v>0</v>
      </c>
      <c r="AC99" s="62">
        <f t="shared" si="16"/>
        <v>0</v>
      </c>
    </row>
    <row r="100" spans="1:29" x14ac:dyDescent="0.3">
      <c r="A100" s="27" t="s">
        <v>210</v>
      </c>
      <c r="B100" s="27" t="s">
        <v>909</v>
      </c>
      <c r="C100" s="27" t="s">
        <v>1250</v>
      </c>
      <c r="D100" s="27">
        <v>0</v>
      </c>
      <c r="E100" s="30" t="s">
        <v>209</v>
      </c>
      <c r="F100" s="67">
        <f>IF(D100=0,VLOOKUP(C100,'KI Local Authority Dropdown'!$H$21:$I$31,2,0),(VLOOKUP(A100,input!$A:$B,COLUMN(input!B$2),0)))</f>
        <v>0.49</v>
      </c>
      <c r="G100" s="49">
        <f t="shared" si="10"/>
        <v>164.31409633930269</v>
      </c>
      <c r="H100" s="49">
        <f>VLOOKUP($A100,input!$A:$BH,COLUMN(input!E$2),0)</f>
        <v>41.860120406952085</v>
      </c>
      <c r="I100" s="49">
        <f>VLOOKUP($A100,input!$A:$BH,COLUMN(input!I$2),0)</f>
        <v>122.4539759323506</v>
      </c>
      <c r="J100" s="49">
        <f>VLOOKUP($A100,input!$A:$BH,COLUMN(input!M$2),0)</f>
        <v>70.008966741287423</v>
      </c>
      <c r="K100" s="49">
        <f t="shared" si="11"/>
        <v>0.34115938801235757</v>
      </c>
      <c r="L100" s="49">
        <f>VLOOKUP($A100,input!$A:$BH,COLUMN(input!N$2),0)</f>
        <v>70.350126129299781</v>
      </c>
      <c r="M100" s="49">
        <f>IF(D100=0,'KI Local Authority Dropdown'!$I$6,'KI Local Authority Dropdown'!$I$7)*'KI 2018-19'!I100</f>
        <v>113.26992773742431</v>
      </c>
      <c r="N100" s="31">
        <f>IF(LEFT(D100,1)="P",0,VLOOKUP($A100,input!$A:$BH,COLUMN(input!Q$2),0))</f>
        <v>0</v>
      </c>
      <c r="O100" s="53">
        <f>VLOOKUP($A100,input!$A:$BH,COLUMN(input!V$2),0)</f>
        <v>39.023956285780699</v>
      </c>
      <c r="P100" s="49">
        <f>VLOOKUP($A100,input!$A:$BH,COLUMN(input!Z$2),0)</f>
        <v>2.8361641211713886</v>
      </c>
      <c r="Q100" s="53">
        <f>VLOOKUP($A100,input!$A:$BH,COLUMN(input!AD$2),0)</f>
        <v>0</v>
      </c>
      <c r="R100" s="53">
        <f>VLOOKUP($A100,input!$A:$BH,COLUMN(input!AH$2),0)</f>
        <v>0</v>
      </c>
      <c r="S100" s="62">
        <f>VLOOKUP($A100,input!$A:$BH,COLUMN(input!AL$2),0)</f>
        <v>0</v>
      </c>
      <c r="T100" s="53">
        <f>VLOOKUP($A100,input!$A:$BH,COLUMN(input!AP$2),0)</f>
        <v>105.58362747705482</v>
      </c>
      <c r="U100" s="49">
        <f>VLOOKUP($A100,input!$A:$BH,COLUMN(input!AT$2),0)</f>
        <v>16.87034845529578</v>
      </c>
      <c r="V100" s="53">
        <f>VLOOKUP($A100,input!$A:$BH,COLUMN(input!AX$2),0)</f>
        <v>0</v>
      </c>
      <c r="W100" s="53">
        <f>VLOOKUP($A100,input!$A:$BH,COLUMN(input!BB$2),0)</f>
        <v>0</v>
      </c>
      <c r="X100" s="62">
        <f>VLOOKUP($A100,input!$A:$BH,COLUMN(input!BF$2),0)</f>
        <v>0</v>
      </c>
      <c r="Y100" s="53">
        <f t="shared" si="12"/>
        <v>144.60758376283553</v>
      </c>
      <c r="Z100" s="49">
        <f t="shared" si="13"/>
        <v>19.706512576467169</v>
      </c>
      <c r="AA100" s="53">
        <f t="shared" si="14"/>
        <v>0</v>
      </c>
      <c r="AB100" s="53">
        <f t="shared" si="15"/>
        <v>0</v>
      </c>
      <c r="AC100" s="62">
        <f t="shared" si="16"/>
        <v>0</v>
      </c>
    </row>
    <row r="101" spans="1:29" x14ac:dyDescent="0.3">
      <c r="A101" s="27" t="s">
        <v>212</v>
      </c>
      <c r="B101" s="27" t="s">
        <v>910</v>
      </c>
      <c r="C101" s="27" t="s">
        <v>1248</v>
      </c>
      <c r="D101" s="27">
        <v>0</v>
      </c>
      <c r="E101" s="30" t="s">
        <v>911</v>
      </c>
      <c r="F101" s="67">
        <f>IF(D101=0,VLOOKUP(C101,'KI Local Authority Dropdown'!$H$21:$I$31,2,0),(VLOOKUP(A101,input!$A:$B,COLUMN(input!B$2),0)))</f>
        <v>0.01</v>
      </c>
      <c r="G101" s="49">
        <f t="shared" si="10"/>
        <v>10.694554260379986</v>
      </c>
      <c r="H101" s="49">
        <f>VLOOKUP($A101,input!$A:$BH,COLUMN(input!E$2),0)</f>
        <v>3.8428025330916271</v>
      </c>
      <c r="I101" s="49">
        <f>VLOOKUP($A101,input!$A:$BH,COLUMN(input!I$2),0)</f>
        <v>6.8517517272883595</v>
      </c>
      <c r="J101" s="49">
        <f>VLOOKUP($A101,input!$A:$BH,COLUMN(input!M$2),0)</f>
        <v>5.4744303056776031</v>
      </c>
      <c r="K101" s="49">
        <f t="shared" si="11"/>
        <v>7.7487352439664647E-3</v>
      </c>
      <c r="L101" s="49">
        <f>VLOOKUP($A101,input!$A:$BH,COLUMN(input!N$2),0)</f>
        <v>5.4821790409215696</v>
      </c>
      <c r="M101" s="49">
        <f>IF(D101=0,'KI Local Authority Dropdown'!$I$6,'KI Local Authority Dropdown'!$I$7)*'KI 2018-19'!I101</f>
        <v>6.3378703477417329</v>
      </c>
      <c r="N101" s="31">
        <f>IF(LEFT(D101,1)="P",0,VLOOKUP($A101,input!$A:$BH,COLUMN(input!Q$2),0))</f>
        <v>0</v>
      </c>
      <c r="O101" s="53">
        <f>VLOOKUP($A101,input!$A:$BH,COLUMN(input!V$2),0)</f>
        <v>0</v>
      </c>
      <c r="P101" s="49">
        <f>VLOOKUP($A101,input!$A:$BH,COLUMN(input!Z$2),0)</f>
        <v>0</v>
      </c>
      <c r="Q101" s="53">
        <f>VLOOKUP($A101,input!$A:$BH,COLUMN(input!AD$2),0)</f>
        <v>3.8428025330916271</v>
      </c>
      <c r="R101" s="53">
        <f>VLOOKUP($A101,input!$A:$BH,COLUMN(input!AH$2),0)</f>
        <v>0</v>
      </c>
      <c r="S101" s="62">
        <f>VLOOKUP($A101,input!$A:$BH,COLUMN(input!AL$2),0)</f>
        <v>0</v>
      </c>
      <c r="T101" s="53">
        <f>VLOOKUP($A101,input!$A:$BH,COLUMN(input!AP$2),0)</f>
        <v>0</v>
      </c>
      <c r="U101" s="49">
        <f>VLOOKUP($A101,input!$A:$BH,COLUMN(input!AT$2),0)</f>
        <v>0</v>
      </c>
      <c r="V101" s="53">
        <f>VLOOKUP($A101,input!$A:$BH,COLUMN(input!AX$2),0)</f>
        <v>6.8517517272883595</v>
      </c>
      <c r="W101" s="53">
        <f>VLOOKUP($A101,input!$A:$BH,COLUMN(input!BB$2),0)</f>
        <v>0</v>
      </c>
      <c r="X101" s="62">
        <f>VLOOKUP($A101,input!$A:$BH,COLUMN(input!BF$2),0)</f>
        <v>0</v>
      </c>
      <c r="Y101" s="53">
        <f t="shared" si="12"/>
        <v>0</v>
      </c>
      <c r="Z101" s="49">
        <f t="shared" si="13"/>
        <v>0</v>
      </c>
      <c r="AA101" s="53">
        <f t="shared" si="14"/>
        <v>10.694554260379986</v>
      </c>
      <c r="AB101" s="53">
        <f t="shared" si="15"/>
        <v>0</v>
      </c>
      <c r="AC101" s="62">
        <f t="shared" si="16"/>
        <v>0</v>
      </c>
    </row>
    <row r="102" spans="1:29" x14ac:dyDescent="0.3">
      <c r="A102" s="27" t="s">
        <v>214</v>
      </c>
      <c r="B102" s="27" t="s">
        <v>912</v>
      </c>
      <c r="C102" s="27" t="s">
        <v>1249</v>
      </c>
      <c r="D102" s="27" t="s">
        <v>1231</v>
      </c>
      <c r="E102" s="30" t="s">
        <v>213</v>
      </c>
      <c r="F102" s="67">
        <f>IF(D102=0,VLOOKUP(C102,'KI Local Authority Dropdown'!$H$21:$I$31,2,0),(VLOOKUP(A102,input!$A:$B,COLUMN(input!B$2),0)))</f>
        <v>0.64</v>
      </c>
      <c r="G102" s="49">
        <f t="shared" si="10"/>
        <v>100.33562263249411</v>
      </c>
      <c r="H102" s="49">
        <f>VLOOKUP($A102,input!$A:$BH,COLUMN(input!E$2),0)</f>
        <v>0</v>
      </c>
      <c r="I102" s="49">
        <f>VLOOKUP($A102,input!$A:$BH,COLUMN(input!I$2),0)</f>
        <v>100.33562263249411</v>
      </c>
      <c r="J102" s="49">
        <f>VLOOKUP($A102,input!$A:$BH,COLUMN(input!M$2),0)</f>
        <v>6.7472441505450309</v>
      </c>
      <c r="K102" s="49">
        <f t="shared" si="11"/>
        <v>-7.9506277987309026E-2</v>
      </c>
      <c r="L102" s="49">
        <f>VLOOKUP($A102,input!$A:$BH,COLUMN(input!N$2),0)</f>
        <v>6.6677378725577219</v>
      </c>
      <c r="M102" s="49">
        <f>IF(D102=0,'KI Local Authority Dropdown'!$I$6,'KI Local Authority Dropdown'!$I$7)*'KI 2018-19'!I102</f>
        <v>97.325553953519275</v>
      </c>
      <c r="N102" s="31">
        <f>IF(LEFT(D102,1)="P",0,VLOOKUP($A102,input!$A:$BH,COLUMN(input!Q$2),0))</f>
        <v>0</v>
      </c>
      <c r="O102" s="53">
        <f>VLOOKUP($A102,input!$A:$BH,COLUMN(input!V$2),0)</f>
        <v>0</v>
      </c>
      <c r="P102" s="49">
        <f>VLOOKUP($A102,input!$A:$BH,COLUMN(input!Z$2),0)</f>
        <v>0</v>
      </c>
      <c r="Q102" s="53">
        <f>VLOOKUP($A102,input!$A:$BH,COLUMN(input!AD$2),0)</f>
        <v>0</v>
      </c>
      <c r="R102" s="53">
        <f>VLOOKUP($A102,input!$A:$BH,COLUMN(input!AH$2),0)</f>
        <v>0</v>
      </c>
      <c r="S102" s="62">
        <f>VLOOKUP($A102,input!$A:$BH,COLUMN(input!AL$2),0)</f>
        <v>0</v>
      </c>
      <c r="T102" s="53">
        <f>VLOOKUP($A102,input!$A:$BH,COLUMN(input!AP$2),0)</f>
        <v>80.90192516281104</v>
      </c>
      <c r="U102" s="49">
        <f>VLOOKUP($A102,input!$A:$BH,COLUMN(input!AT$2),0)</f>
        <v>19.433697544305385</v>
      </c>
      <c r="V102" s="53">
        <f>VLOOKUP($A102,input!$A:$BH,COLUMN(input!AX$2),0)</f>
        <v>0</v>
      </c>
      <c r="W102" s="53">
        <f>VLOOKUP($A102,input!$A:$BH,COLUMN(input!BB$2),0)</f>
        <v>0</v>
      </c>
      <c r="X102" s="62">
        <f>VLOOKUP($A102,input!$A:$BH,COLUMN(input!BF$2),0)</f>
        <v>0</v>
      </c>
      <c r="Y102" s="53">
        <f t="shared" si="12"/>
        <v>80.90192516281104</v>
      </c>
      <c r="Z102" s="49">
        <f t="shared" si="13"/>
        <v>19.433697544305385</v>
      </c>
      <c r="AA102" s="53">
        <f t="shared" si="14"/>
        <v>0</v>
      </c>
      <c r="AB102" s="53">
        <f t="shared" si="15"/>
        <v>0</v>
      </c>
      <c r="AC102" s="62">
        <f t="shared" si="16"/>
        <v>0</v>
      </c>
    </row>
    <row r="103" spans="1:29" x14ac:dyDescent="0.3">
      <c r="A103" s="27" t="s">
        <v>216</v>
      </c>
      <c r="B103" s="27" t="s">
        <v>913</v>
      </c>
      <c r="C103" s="27" t="s">
        <v>806</v>
      </c>
      <c r="D103" s="27">
        <v>0</v>
      </c>
      <c r="E103" s="30" t="s">
        <v>215</v>
      </c>
      <c r="F103" s="67">
        <f>IF(D103=0,VLOOKUP(C103,'KI Local Authority Dropdown'!$H$21:$I$31,2,0),(VLOOKUP(A103,input!$A:$B,COLUMN(input!B$2),0)))</f>
        <v>0.4</v>
      </c>
      <c r="G103" s="49">
        <f t="shared" si="10"/>
        <v>2.7259050034283545</v>
      </c>
      <c r="H103" s="49">
        <f>VLOOKUP($A103,input!$A:$BH,COLUMN(input!E$2),0)</f>
        <v>0.35370345100655592</v>
      </c>
      <c r="I103" s="49">
        <f>VLOOKUP($A103,input!$A:$BH,COLUMN(input!I$2),0)</f>
        <v>2.3722015524217985</v>
      </c>
      <c r="J103" s="49">
        <f>VLOOKUP($A103,input!$A:$BH,COLUMN(input!M$2),0)</f>
        <v>-5.0144399393314085</v>
      </c>
      <c r="K103" s="49">
        <f t="shared" si="11"/>
        <v>9.355341786992355E-2</v>
      </c>
      <c r="L103" s="49">
        <f>VLOOKUP($A103,input!$A:$BH,COLUMN(input!N$2),0)</f>
        <v>-4.920886521461485</v>
      </c>
      <c r="M103" s="49">
        <f>IF(D103=0,'KI Local Authority Dropdown'!$I$6,'KI Local Authority Dropdown'!$I$7)*'KI 2018-19'!I103</f>
        <v>2.1942864359901639</v>
      </c>
      <c r="N103" s="31">
        <f>IF(LEFT(D103,1)="P",0,VLOOKUP($A103,input!$A:$BH,COLUMN(input!Q$2),0))</f>
        <v>0.5</v>
      </c>
      <c r="O103" s="53">
        <f>VLOOKUP($A103,input!$A:$BH,COLUMN(input!V$2),0)</f>
        <v>0</v>
      </c>
      <c r="P103" s="49">
        <f>VLOOKUP($A103,input!$A:$BH,COLUMN(input!Z$2),0)</f>
        <v>0.35370345100655592</v>
      </c>
      <c r="Q103" s="53">
        <f>VLOOKUP($A103,input!$A:$BH,COLUMN(input!AD$2),0)</f>
        <v>0</v>
      </c>
      <c r="R103" s="53">
        <f>VLOOKUP($A103,input!$A:$BH,COLUMN(input!AH$2),0)</f>
        <v>0</v>
      </c>
      <c r="S103" s="62">
        <f>VLOOKUP($A103,input!$A:$BH,COLUMN(input!AL$2),0)</f>
        <v>0</v>
      </c>
      <c r="T103" s="53">
        <f>VLOOKUP($A103,input!$A:$BH,COLUMN(input!AP$2),0)</f>
        <v>0</v>
      </c>
      <c r="U103" s="49">
        <f>VLOOKUP($A103,input!$A:$BH,COLUMN(input!AT$2),0)</f>
        <v>2.3722015524217985</v>
      </c>
      <c r="V103" s="53">
        <f>VLOOKUP($A103,input!$A:$BH,COLUMN(input!AX$2),0)</f>
        <v>0</v>
      </c>
      <c r="W103" s="53">
        <f>VLOOKUP($A103,input!$A:$BH,COLUMN(input!BB$2),0)</f>
        <v>0</v>
      </c>
      <c r="X103" s="62">
        <f>VLOOKUP($A103,input!$A:$BH,COLUMN(input!BF$2),0)</f>
        <v>0</v>
      </c>
      <c r="Y103" s="53">
        <f t="shared" si="12"/>
        <v>0</v>
      </c>
      <c r="Z103" s="49">
        <f t="shared" si="13"/>
        <v>2.7259050034283545</v>
      </c>
      <c r="AA103" s="53">
        <f t="shared" si="14"/>
        <v>0</v>
      </c>
      <c r="AB103" s="53">
        <f t="shared" si="15"/>
        <v>0</v>
      </c>
      <c r="AC103" s="62">
        <f t="shared" si="16"/>
        <v>0</v>
      </c>
    </row>
    <row r="104" spans="1:29" x14ac:dyDescent="0.3">
      <c r="A104" s="27" t="s">
        <v>218</v>
      </c>
      <c r="B104" s="27" t="s">
        <v>914</v>
      </c>
      <c r="C104" s="27" t="s">
        <v>806</v>
      </c>
      <c r="D104" s="27" t="s">
        <v>1240</v>
      </c>
      <c r="E104" s="30" t="s">
        <v>217</v>
      </c>
      <c r="F104" s="67">
        <f>IF(D104=0,VLOOKUP(C104,'KI Local Authority Dropdown'!$H$21:$I$31,2,0),(VLOOKUP(A104,input!$A:$B,COLUMN(input!B$2),0)))</f>
        <v>0.4</v>
      </c>
      <c r="G104" s="49">
        <f t="shared" si="10"/>
        <v>2.9180119882619406</v>
      </c>
      <c r="H104" s="49">
        <f>VLOOKUP($A104,input!$A:$BH,COLUMN(input!E$2),0)</f>
        <v>0</v>
      </c>
      <c r="I104" s="49">
        <f>VLOOKUP($A104,input!$A:$BH,COLUMN(input!I$2),0)</f>
        <v>2.9180119882619406</v>
      </c>
      <c r="J104" s="49">
        <f>VLOOKUP($A104,input!$A:$BH,COLUMN(input!M$2),0)</f>
        <v>-9.686048211400772</v>
      </c>
      <c r="K104" s="49">
        <f t="shared" si="11"/>
        <v>-8.7899574621044252E-3</v>
      </c>
      <c r="L104" s="49">
        <f>VLOOKUP($A104,input!$A:$BH,COLUMN(input!N$2),0)</f>
        <v>-9.6948381688628764</v>
      </c>
      <c r="M104" s="49">
        <f>IF(D104=0,'KI Local Authority Dropdown'!$I$6,'KI Local Authority Dropdown'!$I$7)*'KI 2018-19'!I104</f>
        <v>2.8304716286140823</v>
      </c>
      <c r="N104" s="31">
        <f>IF(LEFT(D104,1)="P",0,VLOOKUP($A104,input!$A:$BH,COLUMN(input!Q$2),0))</f>
        <v>0</v>
      </c>
      <c r="O104" s="53">
        <f>VLOOKUP($A104,input!$A:$BH,COLUMN(input!V$2),0)</f>
        <v>0</v>
      </c>
      <c r="P104" s="49">
        <f>VLOOKUP($A104,input!$A:$BH,COLUMN(input!Z$2),0)</f>
        <v>0</v>
      </c>
      <c r="Q104" s="53">
        <f>VLOOKUP($A104,input!$A:$BH,COLUMN(input!AD$2),0)</f>
        <v>0</v>
      </c>
      <c r="R104" s="53">
        <f>VLOOKUP($A104,input!$A:$BH,COLUMN(input!AH$2),0)</f>
        <v>0</v>
      </c>
      <c r="S104" s="62">
        <f>VLOOKUP($A104,input!$A:$BH,COLUMN(input!AL$2),0)</f>
        <v>0</v>
      </c>
      <c r="T104" s="53">
        <f>VLOOKUP($A104,input!$A:$BH,COLUMN(input!AP$2),0)</f>
        <v>0</v>
      </c>
      <c r="U104" s="49">
        <f>VLOOKUP($A104,input!$A:$BH,COLUMN(input!AT$2),0)</f>
        <v>2.9180120041381965</v>
      </c>
      <c r="V104" s="53">
        <f>VLOOKUP($A104,input!$A:$BH,COLUMN(input!AX$2),0)</f>
        <v>0</v>
      </c>
      <c r="W104" s="53">
        <f>VLOOKUP($A104,input!$A:$BH,COLUMN(input!BB$2),0)</f>
        <v>0</v>
      </c>
      <c r="X104" s="62">
        <f>VLOOKUP($A104,input!$A:$BH,COLUMN(input!BF$2),0)</f>
        <v>0</v>
      </c>
      <c r="Y104" s="53">
        <f t="shared" si="12"/>
        <v>0</v>
      </c>
      <c r="Z104" s="49">
        <f t="shared" si="13"/>
        <v>2.9180120041381965</v>
      </c>
      <c r="AA104" s="53">
        <f t="shared" si="14"/>
        <v>0</v>
      </c>
      <c r="AB104" s="53">
        <f t="shared" si="15"/>
        <v>0</v>
      </c>
      <c r="AC104" s="62">
        <f t="shared" si="16"/>
        <v>0</v>
      </c>
    </row>
    <row r="105" spans="1:29" x14ac:dyDescent="0.3">
      <c r="A105" s="27" t="s">
        <v>220</v>
      </c>
      <c r="B105" s="27" t="s">
        <v>915</v>
      </c>
      <c r="C105" s="27" t="s">
        <v>806</v>
      </c>
      <c r="D105" s="27">
        <v>0</v>
      </c>
      <c r="E105" s="30" t="s">
        <v>219</v>
      </c>
      <c r="F105" s="67">
        <f>IF(D105=0,VLOOKUP(C105,'KI Local Authority Dropdown'!$H$21:$I$31,2,0),(VLOOKUP(A105,input!$A:$B,COLUMN(input!B$2),0)))</f>
        <v>0.4</v>
      </c>
      <c r="G105" s="49">
        <f t="shared" si="10"/>
        <v>1.3286434606237496</v>
      </c>
      <c r="H105" s="49">
        <f>VLOOKUP($A105,input!$A:$BH,COLUMN(input!E$2),0)</f>
        <v>0</v>
      </c>
      <c r="I105" s="49">
        <f>VLOOKUP($A105,input!$A:$BH,COLUMN(input!I$2),0)</f>
        <v>1.3286434606237496</v>
      </c>
      <c r="J105" s="49">
        <f>VLOOKUP($A105,input!$A:$BH,COLUMN(input!M$2),0)</f>
        <v>-7.6845445196815731</v>
      </c>
      <c r="K105" s="49">
        <f t="shared" si="11"/>
        <v>3.0302089711836899E-2</v>
      </c>
      <c r="L105" s="49">
        <f>VLOOKUP($A105,input!$A:$BH,COLUMN(input!N$2),0)</f>
        <v>-7.6542424299697362</v>
      </c>
      <c r="M105" s="49">
        <f>IF(D105=0,'KI Local Authority Dropdown'!$I$6,'KI Local Authority Dropdown'!$I$7)*'KI 2018-19'!I105</f>
        <v>1.2289952010769685</v>
      </c>
      <c r="N105" s="31">
        <f>IF(LEFT(D105,1)="P",0,VLOOKUP($A105,input!$A:$BH,COLUMN(input!Q$2),0))</f>
        <v>0.5</v>
      </c>
      <c r="O105" s="53">
        <f>VLOOKUP($A105,input!$A:$BH,COLUMN(input!V$2),0)</f>
        <v>0</v>
      </c>
      <c r="P105" s="49">
        <f>VLOOKUP($A105,input!$A:$BH,COLUMN(input!Z$2),0)</f>
        <v>0</v>
      </c>
      <c r="Q105" s="53">
        <f>VLOOKUP($A105,input!$A:$BH,COLUMN(input!AD$2),0)</f>
        <v>0</v>
      </c>
      <c r="R105" s="53">
        <f>VLOOKUP($A105,input!$A:$BH,COLUMN(input!AH$2),0)</f>
        <v>0</v>
      </c>
      <c r="S105" s="62">
        <f>VLOOKUP($A105,input!$A:$BH,COLUMN(input!AL$2),0)</f>
        <v>0</v>
      </c>
      <c r="T105" s="53">
        <f>VLOOKUP($A105,input!$A:$BH,COLUMN(input!AP$2),0)</f>
        <v>0</v>
      </c>
      <c r="U105" s="49">
        <f>VLOOKUP($A105,input!$A:$BH,COLUMN(input!AT$2),0)</f>
        <v>1.3286434606237496</v>
      </c>
      <c r="V105" s="53">
        <f>VLOOKUP($A105,input!$A:$BH,COLUMN(input!AX$2),0)</f>
        <v>0</v>
      </c>
      <c r="W105" s="53">
        <f>VLOOKUP($A105,input!$A:$BH,COLUMN(input!BB$2),0)</f>
        <v>0</v>
      </c>
      <c r="X105" s="62">
        <f>VLOOKUP($A105,input!$A:$BH,COLUMN(input!BF$2),0)</f>
        <v>0</v>
      </c>
      <c r="Y105" s="53">
        <f t="shared" si="12"/>
        <v>0</v>
      </c>
      <c r="Z105" s="49">
        <f t="shared" si="13"/>
        <v>1.3286434606237496</v>
      </c>
      <c r="AA105" s="53">
        <f t="shared" si="14"/>
        <v>0</v>
      </c>
      <c r="AB105" s="53">
        <f t="shared" si="15"/>
        <v>0</v>
      </c>
      <c r="AC105" s="62">
        <f t="shared" si="16"/>
        <v>0</v>
      </c>
    </row>
    <row r="106" spans="1:29" x14ac:dyDescent="0.3">
      <c r="A106" s="27" t="s">
        <v>222</v>
      </c>
      <c r="B106" s="27" t="s">
        <v>916</v>
      </c>
      <c r="C106" s="27" t="s">
        <v>806</v>
      </c>
      <c r="D106" s="27">
        <v>0</v>
      </c>
      <c r="E106" s="30" t="s">
        <v>221</v>
      </c>
      <c r="F106" s="67">
        <f>IF(D106=0,VLOOKUP(C106,'KI Local Authority Dropdown'!$H$21:$I$31,2,0),(VLOOKUP(A106,input!$A:$B,COLUMN(input!B$2),0)))</f>
        <v>0.4</v>
      </c>
      <c r="G106" s="49">
        <f t="shared" si="10"/>
        <v>1.82353880958534</v>
      </c>
      <c r="H106" s="49">
        <f>VLOOKUP($A106,input!$A:$BH,COLUMN(input!E$2),0)</f>
        <v>0</v>
      </c>
      <c r="I106" s="49">
        <f>VLOOKUP($A106,input!$A:$BH,COLUMN(input!I$2),0)</f>
        <v>1.82353880958534</v>
      </c>
      <c r="J106" s="49">
        <f>VLOOKUP($A106,input!$A:$BH,COLUMN(input!M$2),0)</f>
        <v>-10.666075159230841</v>
      </c>
      <c r="K106" s="49">
        <f t="shared" si="11"/>
        <v>-7.9859065704757981E-2</v>
      </c>
      <c r="L106" s="49">
        <f>VLOOKUP($A106,input!$A:$BH,COLUMN(input!N$2),0)</f>
        <v>-10.745934224935599</v>
      </c>
      <c r="M106" s="49">
        <f>IF(D106=0,'KI Local Authority Dropdown'!$I$6,'KI Local Authority Dropdown'!$I$7)*'KI 2018-19'!I106</f>
        <v>1.6867733988664395</v>
      </c>
      <c r="N106" s="31">
        <f>IF(LEFT(D106,1)="P",0,VLOOKUP($A106,input!$A:$BH,COLUMN(input!Q$2),0))</f>
        <v>0.5</v>
      </c>
      <c r="O106" s="53">
        <f>VLOOKUP($A106,input!$A:$BH,COLUMN(input!V$2),0)</f>
        <v>0</v>
      </c>
      <c r="P106" s="49">
        <f>VLOOKUP($A106,input!$A:$BH,COLUMN(input!Z$2),0)</f>
        <v>0</v>
      </c>
      <c r="Q106" s="53">
        <f>VLOOKUP($A106,input!$A:$BH,COLUMN(input!AD$2),0)</f>
        <v>0</v>
      </c>
      <c r="R106" s="53">
        <f>VLOOKUP($A106,input!$A:$BH,COLUMN(input!AH$2),0)</f>
        <v>0</v>
      </c>
      <c r="S106" s="62">
        <f>VLOOKUP($A106,input!$A:$BH,COLUMN(input!AL$2),0)</f>
        <v>0</v>
      </c>
      <c r="T106" s="53">
        <f>VLOOKUP($A106,input!$A:$BH,COLUMN(input!AP$2),0)</f>
        <v>0</v>
      </c>
      <c r="U106" s="49">
        <f>VLOOKUP($A106,input!$A:$BH,COLUMN(input!AT$2),0)</f>
        <v>1.82353880958534</v>
      </c>
      <c r="V106" s="53">
        <f>VLOOKUP($A106,input!$A:$BH,COLUMN(input!AX$2),0)</f>
        <v>0</v>
      </c>
      <c r="W106" s="53">
        <f>VLOOKUP($A106,input!$A:$BH,COLUMN(input!BB$2),0)</f>
        <v>0</v>
      </c>
      <c r="X106" s="62">
        <f>VLOOKUP($A106,input!$A:$BH,COLUMN(input!BF$2),0)</f>
        <v>0</v>
      </c>
      <c r="Y106" s="53">
        <f t="shared" si="12"/>
        <v>0</v>
      </c>
      <c r="Z106" s="49">
        <f t="shared" si="13"/>
        <v>1.82353880958534</v>
      </c>
      <c r="AA106" s="53">
        <f t="shared" si="14"/>
        <v>0</v>
      </c>
      <c r="AB106" s="53">
        <f t="shared" si="15"/>
        <v>0</v>
      </c>
      <c r="AC106" s="62">
        <f t="shared" si="16"/>
        <v>0</v>
      </c>
    </row>
    <row r="107" spans="1:29" x14ac:dyDescent="0.3">
      <c r="A107" s="27" t="s">
        <v>224</v>
      </c>
      <c r="B107" s="27" t="s">
        <v>917</v>
      </c>
      <c r="C107" s="27" t="s">
        <v>806</v>
      </c>
      <c r="D107" s="27">
        <v>0</v>
      </c>
      <c r="E107" s="30" t="s">
        <v>223</v>
      </c>
      <c r="F107" s="67">
        <f>IF(D107=0,VLOOKUP(C107,'KI Local Authority Dropdown'!$H$21:$I$31,2,0),(VLOOKUP(A107,input!$A:$B,COLUMN(input!B$2),0)))</f>
        <v>0.4</v>
      </c>
      <c r="G107" s="49">
        <f t="shared" si="10"/>
        <v>2.6169308282582793</v>
      </c>
      <c r="H107" s="49">
        <f>VLOOKUP($A107,input!$A:$BH,COLUMN(input!E$2),0)</f>
        <v>0</v>
      </c>
      <c r="I107" s="49">
        <f>VLOOKUP($A107,input!$A:$BH,COLUMN(input!I$2),0)</f>
        <v>2.6169308282582793</v>
      </c>
      <c r="J107" s="49">
        <f>VLOOKUP($A107,input!$A:$BH,COLUMN(input!M$2),0)</f>
        <v>-15.249747997128228</v>
      </c>
      <c r="K107" s="49">
        <f t="shared" si="11"/>
        <v>5.6156885811072144E-2</v>
      </c>
      <c r="L107" s="49">
        <f>VLOOKUP($A107,input!$A:$BH,COLUMN(input!N$2),0)</f>
        <v>-15.193591111317156</v>
      </c>
      <c r="M107" s="49">
        <f>IF(D107=0,'KI Local Authority Dropdown'!$I$6,'KI Local Authority Dropdown'!$I$7)*'KI 2018-19'!I107</f>
        <v>2.4206610161389084</v>
      </c>
      <c r="N107" s="31">
        <f>IF(LEFT(D107,1)="P",0,VLOOKUP($A107,input!$A:$BH,COLUMN(input!Q$2),0))</f>
        <v>0.5</v>
      </c>
      <c r="O107" s="53">
        <f>VLOOKUP($A107,input!$A:$BH,COLUMN(input!V$2),0)</f>
        <v>0</v>
      </c>
      <c r="P107" s="49">
        <f>VLOOKUP($A107,input!$A:$BH,COLUMN(input!Z$2),0)</f>
        <v>0</v>
      </c>
      <c r="Q107" s="53">
        <f>VLOOKUP($A107,input!$A:$BH,COLUMN(input!AD$2),0)</f>
        <v>0</v>
      </c>
      <c r="R107" s="53">
        <f>VLOOKUP($A107,input!$A:$BH,COLUMN(input!AH$2),0)</f>
        <v>0</v>
      </c>
      <c r="S107" s="62">
        <f>VLOOKUP($A107,input!$A:$BH,COLUMN(input!AL$2),0)</f>
        <v>0</v>
      </c>
      <c r="T107" s="53">
        <f>VLOOKUP($A107,input!$A:$BH,COLUMN(input!AP$2),0)</f>
        <v>0</v>
      </c>
      <c r="U107" s="49">
        <f>VLOOKUP($A107,input!$A:$BH,COLUMN(input!AT$2),0)</f>
        <v>2.6169308282582793</v>
      </c>
      <c r="V107" s="53">
        <f>VLOOKUP($A107,input!$A:$BH,COLUMN(input!AX$2),0)</f>
        <v>0</v>
      </c>
      <c r="W107" s="53">
        <f>VLOOKUP($A107,input!$A:$BH,COLUMN(input!BB$2),0)</f>
        <v>0</v>
      </c>
      <c r="X107" s="62">
        <f>VLOOKUP($A107,input!$A:$BH,COLUMN(input!BF$2),0)</f>
        <v>0</v>
      </c>
      <c r="Y107" s="53">
        <f t="shared" si="12"/>
        <v>0</v>
      </c>
      <c r="Z107" s="49">
        <f t="shared" si="13"/>
        <v>2.6169308282582793</v>
      </c>
      <c r="AA107" s="53">
        <f t="shared" si="14"/>
        <v>0</v>
      </c>
      <c r="AB107" s="53">
        <f t="shared" si="15"/>
        <v>0</v>
      </c>
      <c r="AC107" s="62">
        <f t="shared" si="16"/>
        <v>0</v>
      </c>
    </row>
    <row r="108" spans="1:29" x14ac:dyDescent="0.3">
      <c r="A108" s="27" t="s">
        <v>226</v>
      </c>
      <c r="B108" s="27" t="s">
        <v>918</v>
      </c>
      <c r="C108" s="27" t="s">
        <v>806</v>
      </c>
      <c r="D108" s="27" t="s">
        <v>1235</v>
      </c>
      <c r="E108" s="30" t="s">
        <v>225</v>
      </c>
      <c r="F108" s="67">
        <f>IF(D108=0,VLOOKUP(C108,'KI Local Authority Dropdown'!$H$21:$I$31,2,0),(VLOOKUP(A108,input!$A:$B,COLUMN(input!B$2),0)))</f>
        <v>0.60000000000000009</v>
      </c>
      <c r="G108" s="49">
        <f t="shared" si="10"/>
        <v>8.1807790575153962</v>
      </c>
      <c r="H108" s="49">
        <f>VLOOKUP($A108,input!$A:$BH,COLUMN(input!E$2),0)</f>
        <v>0</v>
      </c>
      <c r="I108" s="49">
        <f>VLOOKUP($A108,input!$A:$BH,COLUMN(input!I$2),0)</f>
        <v>8.1807790575153962</v>
      </c>
      <c r="J108" s="49">
        <f>VLOOKUP($A108,input!$A:$BH,COLUMN(input!M$2),0)</f>
        <v>-11.389254631150642</v>
      </c>
      <c r="K108" s="49">
        <f t="shared" si="11"/>
        <v>0.20836943080995418</v>
      </c>
      <c r="L108" s="49">
        <f>VLOOKUP($A108,input!$A:$BH,COLUMN(input!N$2),0)</f>
        <v>-11.180885200340688</v>
      </c>
      <c r="M108" s="49">
        <f>IF(D108=0,'KI Local Authority Dropdown'!$I$6,'KI Local Authority Dropdown'!$I$7)*'KI 2018-19'!I108</f>
        <v>7.9353556857899346</v>
      </c>
      <c r="N108" s="31">
        <f>IF(LEFT(D108,1)="P",0,VLOOKUP($A108,input!$A:$BH,COLUMN(input!Q$2),0))</f>
        <v>0</v>
      </c>
      <c r="O108" s="53">
        <f>VLOOKUP($A108,input!$A:$BH,COLUMN(input!V$2),0)</f>
        <v>0</v>
      </c>
      <c r="P108" s="49">
        <f>VLOOKUP($A108,input!$A:$BH,COLUMN(input!Z$2),0)</f>
        <v>0</v>
      </c>
      <c r="Q108" s="53">
        <f>VLOOKUP($A108,input!$A:$BH,COLUMN(input!AD$2),0)</f>
        <v>0</v>
      </c>
      <c r="R108" s="53">
        <f>VLOOKUP($A108,input!$A:$BH,COLUMN(input!AH$2),0)</f>
        <v>0</v>
      </c>
      <c r="S108" s="62">
        <f>VLOOKUP($A108,input!$A:$BH,COLUMN(input!AL$2),0)</f>
        <v>0</v>
      </c>
      <c r="T108" s="53">
        <f>VLOOKUP($A108,input!$A:$BH,COLUMN(input!AP$2),0)</f>
        <v>0</v>
      </c>
      <c r="U108" s="49">
        <f>VLOOKUP($A108,input!$A:$BH,COLUMN(input!AT$2),0)</f>
        <v>8.1807785863675306</v>
      </c>
      <c r="V108" s="53">
        <f>VLOOKUP($A108,input!$A:$BH,COLUMN(input!AX$2),0)</f>
        <v>0</v>
      </c>
      <c r="W108" s="53">
        <f>VLOOKUP($A108,input!$A:$BH,COLUMN(input!BB$2),0)</f>
        <v>0</v>
      </c>
      <c r="X108" s="62">
        <f>VLOOKUP($A108,input!$A:$BH,COLUMN(input!BF$2),0)</f>
        <v>0</v>
      </c>
      <c r="Y108" s="53">
        <f t="shared" si="12"/>
        <v>0</v>
      </c>
      <c r="Z108" s="49">
        <f t="shared" si="13"/>
        <v>8.1807785863675306</v>
      </c>
      <c r="AA108" s="53">
        <f t="shared" si="14"/>
        <v>0</v>
      </c>
      <c r="AB108" s="53">
        <f t="shared" si="15"/>
        <v>0</v>
      </c>
      <c r="AC108" s="62">
        <f t="shared" si="16"/>
        <v>0</v>
      </c>
    </row>
    <row r="109" spans="1:29" x14ac:dyDescent="0.3">
      <c r="A109" s="27" t="s">
        <v>228</v>
      </c>
      <c r="B109" s="27" t="s">
        <v>919</v>
      </c>
      <c r="C109" s="27" t="s">
        <v>806</v>
      </c>
      <c r="D109" s="27">
        <v>0</v>
      </c>
      <c r="E109" s="30" t="s">
        <v>227</v>
      </c>
      <c r="F109" s="67">
        <f>IF(D109=0,VLOOKUP(C109,'KI Local Authority Dropdown'!$H$21:$I$31,2,0),(VLOOKUP(A109,input!$A:$B,COLUMN(input!B$2),0)))</f>
        <v>0.4</v>
      </c>
      <c r="G109" s="49">
        <f t="shared" si="10"/>
        <v>2.73209036552027</v>
      </c>
      <c r="H109" s="49">
        <f>VLOOKUP($A109,input!$A:$BH,COLUMN(input!E$2),0)</f>
        <v>0.41393126006863873</v>
      </c>
      <c r="I109" s="49">
        <f>VLOOKUP($A109,input!$A:$BH,COLUMN(input!I$2),0)</f>
        <v>2.3181591054516311</v>
      </c>
      <c r="J109" s="49">
        <f>VLOOKUP($A109,input!$A:$BH,COLUMN(input!M$2),0)</f>
        <v>-5.3862120966045142</v>
      </c>
      <c r="K109" s="49">
        <f t="shared" si="11"/>
        <v>-0.15832923308201785</v>
      </c>
      <c r="L109" s="49">
        <f>VLOOKUP($A109,input!$A:$BH,COLUMN(input!N$2),0)</f>
        <v>-5.544541329686532</v>
      </c>
      <c r="M109" s="49">
        <f>IF(D109=0,'KI Local Authority Dropdown'!$I$6,'KI Local Authority Dropdown'!$I$7)*'KI 2018-19'!I109</f>
        <v>2.1442971725427586</v>
      </c>
      <c r="N109" s="31">
        <f>IF(LEFT(D109,1)="P",0,VLOOKUP($A109,input!$A:$BH,COLUMN(input!Q$2),0))</f>
        <v>0.5</v>
      </c>
      <c r="O109" s="53">
        <f>VLOOKUP($A109,input!$A:$BH,COLUMN(input!V$2),0)</f>
        <v>0</v>
      </c>
      <c r="P109" s="49">
        <f>VLOOKUP($A109,input!$A:$BH,COLUMN(input!Z$2),0)</f>
        <v>0.41393126006863873</v>
      </c>
      <c r="Q109" s="53">
        <f>VLOOKUP($A109,input!$A:$BH,COLUMN(input!AD$2),0)</f>
        <v>0</v>
      </c>
      <c r="R109" s="53">
        <f>VLOOKUP($A109,input!$A:$BH,COLUMN(input!AH$2),0)</f>
        <v>0</v>
      </c>
      <c r="S109" s="62">
        <f>VLOOKUP($A109,input!$A:$BH,COLUMN(input!AL$2),0)</f>
        <v>0</v>
      </c>
      <c r="T109" s="53">
        <f>VLOOKUP($A109,input!$A:$BH,COLUMN(input!AP$2),0)</f>
        <v>0</v>
      </c>
      <c r="U109" s="49">
        <f>VLOOKUP($A109,input!$A:$BH,COLUMN(input!AT$2),0)</f>
        <v>2.3181591054516311</v>
      </c>
      <c r="V109" s="53">
        <f>VLOOKUP($A109,input!$A:$BH,COLUMN(input!AX$2),0)</f>
        <v>0</v>
      </c>
      <c r="W109" s="53">
        <f>VLOOKUP($A109,input!$A:$BH,COLUMN(input!BB$2),0)</f>
        <v>0</v>
      </c>
      <c r="X109" s="62">
        <f>VLOOKUP($A109,input!$A:$BH,COLUMN(input!BF$2),0)</f>
        <v>0</v>
      </c>
      <c r="Y109" s="53">
        <f t="shared" si="12"/>
        <v>0</v>
      </c>
      <c r="Z109" s="49">
        <f t="shared" si="13"/>
        <v>2.73209036552027</v>
      </c>
      <c r="AA109" s="53">
        <f t="shared" si="14"/>
        <v>0</v>
      </c>
      <c r="AB109" s="53">
        <f t="shared" si="15"/>
        <v>0</v>
      </c>
      <c r="AC109" s="62">
        <f t="shared" si="16"/>
        <v>0</v>
      </c>
    </row>
    <row r="110" spans="1:29" x14ac:dyDescent="0.3">
      <c r="A110" s="27" t="s">
        <v>230</v>
      </c>
      <c r="B110" s="27" t="s">
        <v>920</v>
      </c>
      <c r="C110" s="27" t="s">
        <v>1250</v>
      </c>
      <c r="D110" s="27">
        <v>0</v>
      </c>
      <c r="E110" s="30" t="s">
        <v>229</v>
      </c>
      <c r="F110" s="67">
        <f>IF(D110=0,VLOOKUP(C110,'KI Local Authority Dropdown'!$H$21:$I$31,2,0),(VLOOKUP(A110,input!$A:$B,COLUMN(input!B$2),0)))</f>
        <v>0.49</v>
      </c>
      <c r="G110" s="49">
        <f t="shared" si="10"/>
        <v>63.696818403930749</v>
      </c>
      <c r="H110" s="49">
        <f>VLOOKUP($A110,input!$A:$BH,COLUMN(input!E$2),0)</f>
        <v>12.494428668585378</v>
      </c>
      <c r="I110" s="49">
        <f>VLOOKUP($A110,input!$A:$BH,COLUMN(input!I$2),0)</f>
        <v>51.202389735345371</v>
      </c>
      <c r="J110" s="49">
        <f>VLOOKUP($A110,input!$A:$BH,COLUMN(input!M$2),0)</f>
        <v>13.965855867569724</v>
      </c>
      <c r="K110" s="49">
        <f t="shared" si="11"/>
        <v>0.10828275865796044</v>
      </c>
      <c r="L110" s="49">
        <f>VLOOKUP($A110,input!$A:$BH,COLUMN(input!N$2),0)</f>
        <v>14.074138626227684</v>
      </c>
      <c r="M110" s="49">
        <f>IF(D110=0,'KI Local Authority Dropdown'!$I$6,'KI Local Authority Dropdown'!$I$7)*'KI 2018-19'!I110</f>
        <v>47.362210505194469</v>
      </c>
      <c r="N110" s="31">
        <f>IF(LEFT(D110,1)="P",0,VLOOKUP($A110,input!$A:$BH,COLUMN(input!Q$2),0))</f>
        <v>0</v>
      </c>
      <c r="O110" s="53">
        <f>VLOOKUP($A110,input!$A:$BH,COLUMN(input!V$2),0)</f>
        <v>12.180919671474502</v>
      </c>
      <c r="P110" s="49">
        <f>VLOOKUP($A110,input!$A:$BH,COLUMN(input!Z$2),0)</f>
        <v>0.31350899711087721</v>
      </c>
      <c r="Q110" s="53">
        <f>VLOOKUP($A110,input!$A:$BH,COLUMN(input!AD$2),0)</f>
        <v>0</v>
      </c>
      <c r="R110" s="53">
        <f>VLOOKUP($A110,input!$A:$BH,COLUMN(input!AH$2),0)</f>
        <v>0</v>
      </c>
      <c r="S110" s="62">
        <f>VLOOKUP($A110,input!$A:$BH,COLUMN(input!AL$2),0)</f>
        <v>0</v>
      </c>
      <c r="T110" s="53">
        <f>VLOOKUP($A110,input!$A:$BH,COLUMN(input!AP$2),0)</f>
        <v>41.824306029800333</v>
      </c>
      <c r="U110" s="49">
        <f>VLOOKUP($A110,input!$A:$BH,COLUMN(input!AT$2),0)</f>
        <v>9.3780837055450377</v>
      </c>
      <c r="V110" s="53">
        <f>VLOOKUP($A110,input!$A:$BH,COLUMN(input!AX$2),0)</f>
        <v>0</v>
      </c>
      <c r="W110" s="53">
        <f>VLOOKUP($A110,input!$A:$BH,COLUMN(input!BB$2),0)</f>
        <v>0</v>
      </c>
      <c r="X110" s="62">
        <f>VLOOKUP($A110,input!$A:$BH,COLUMN(input!BF$2),0)</f>
        <v>0</v>
      </c>
      <c r="Y110" s="53">
        <f t="shared" si="12"/>
        <v>54.005225701274838</v>
      </c>
      <c r="Z110" s="49">
        <f t="shared" si="13"/>
        <v>9.6915927026559157</v>
      </c>
      <c r="AA110" s="53">
        <f t="shared" si="14"/>
        <v>0</v>
      </c>
      <c r="AB110" s="53">
        <f t="shared" si="15"/>
        <v>0</v>
      </c>
      <c r="AC110" s="62">
        <f t="shared" si="16"/>
        <v>0</v>
      </c>
    </row>
    <row r="111" spans="1:29" x14ac:dyDescent="0.3">
      <c r="A111" s="27" t="s">
        <v>232</v>
      </c>
      <c r="B111" s="27" t="s">
        <v>921</v>
      </c>
      <c r="C111" s="27" t="s">
        <v>806</v>
      </c>
      <c r="D111" s="27">
        <v>0</v>
      </c>
      <c r="E111" s="30" t="s">
        <v>231</v>
      </c>
      <c r="F111" s="67">
        <f>IF(D111=0,VLOOKUP(C111,'KI Local Authority Dropdown'!$H$21:$I$31,2,0),(VLOOKUP(A111,input!$A:$B,COLUMN(input!B$2),0)))</f>
        <v>0.4</v>
      </c>
      <c r="G111" s="49">
        <f t="shared" si="10"/>
        <v>3.460373185058641</v>
      </c>
      <c r="H111" s="49">
        <f>VLOOKUP($A111,input!$A:$BH,COLUMN(input!E$2),0)</f>
        <v>0.38288657592934838</v>
      </c>
      <c r="I111" s="49">
        <f>VLOOKUP($A111,input!$A:$BH,COLUMN(input!I$2),0)</f>
        <v>3.0774866091292927</v>
      </c>
      <c r="J111" s="49">
        <f>VLOOKUP($A111,input!$A:$BH,COLUMN(input!M$2),0)</f>
        <v>-18.192894307735738</v>
      </c>
      <c r="K111" s="49">
        <f t="shared" si="11"/>
        <v>0.20907994468034374</v>
      </c>
      <c r="L111" s="49">
        <f>VLOOKUP($A111,input!$A:$BH,COLUMN(input!N$2),0)</f>
        <v>-17.983814363055394</v>
      </c>
      <c r="M111" s="49">
        <f>IF(D111=0,'KI Local Authority Dropdown'!$I$6,'KI Local Authority Dropdown'!$I$7)*'KI 2018-19'!I111</f>
        <v>2.8466751134445958</v>
      </c>
      <c r="N111" s="31">
        <f>IF(LEFT(D111,1)="P",0,VLOOKUP($A111,input!$A:$BH,COLUMN(input!Q$2),0))</f>
        <v>0.5</v>
      </c>
      <c r="O111" s="53">
        <f>VLOOKUP($A111,input!$A:$BH,COLUMN(input!V$2),0)</f>
        <v>0</v>
      </c>
      <c r="P111" s="49">
        <f>VLOOKUP($A111,input!$A:$BH,COLUMN(input!Z$2),0)</f>
        <v>0.38288657592934838</v>
      </c>
      <c r="Q111" s="53">
        <f>VLOOKUP($A111,input!$A:$BH,COLUMN(input!AD$2),0)</f>
        <v>0</v>
      </c>
      <c r="R111" s="53">
        <f>VLOOKUP($A111,input!$A:$BH,COLUMN(input!AH$2),0)</f>
        <v>0</v>
      </c>
      <c r="S111" s="62">
        <f>VLOOKUP($A111,input!$A:$BH,COLUMN(input!AL$2),0)</f>
        <v>0</v>
      </c>
      <c r="T111" s="53">
        <f>VLOOKUP($A111,input!$A:$BH,COLUMN(input!AP$2),0)</f>
        <v>0</v>
      </c>
      <c r="U111" s="49">
        <f>VLOOKUP($A111,input!$A:$BH,COLUMN(input!AT$2),0)</f>
        <v>3.0774866091292927</v>
      </c>
      <c r="V111" s="53">
        <f>VLOOKUP($A111,input!$A:$BH,COLUMN(input!AX$2),0)</f>
        <v>0</v>
      </c>
      <c r="W111" s="53">
        <f>VLOOKUP($A111,input!$A:$BH,COLUMN(input!BB$2),0)</f>
        <v>0</v>
      </c>
      <c r="X111" s="62">
        <f>VLOOKUP($A111,input!$A:$BH,COLUMN(input!BF$2),0)</f>
        <v>0</v>
      </c>
      <c r="Y111" s="53">
        <f t="shared" si="12"/>
        <v>0</v>
      </c>
      <c r="Z111" s="49">
        <f t="shared" si="13"/>
        <v>3.460373185058641</v>
      </c>
      <c r="AA111" s="53">
        <f t="shared" si="14"/>
        <v>0</v>
      </c>
      <c r="AB111" s="53">
        <f t="shared" si="15"/>
        <v>0</v>
      </c>
      <c r="AC111" s="62">
        <f t="shared" si="16"/>
        <v>0</v>
      </c>
    </row>
    <row r="112" spans="1:29" x14ac:dyDescent="0.3">
      <c r="A112" s="27" t="s">
        <v>234</v>
      </c>
      <c r="B112" s="27" t="s">
        <v>922</v>
      </c>
      <c r="C112" s="27" t="s">
        <v>1251</v>
      </c>
      <c r="D112" s="27">
        <v>0</v>
      </c>
      <c r="E112" s="30" t="s">
        <v>233</v>
      </c>
      <c r="F112" s="67">
        <f>IF(D112=0,VLOOKUP(C112,'KI Local Authority Dropdown'!$H$21:$I$31,2,0),(VLOOKUP(A112,input!$A:$B,COLUMN(input!B$2),0)))</f>
        <v>0.09</v>
      </c>
      <c r="G112" s="49">
        <f t="shared" si="10"/>
        <v>87.172257519859855</v>
      </c>
      <c r="H112" s="49">
        <f>VLOOKUP($A112,input!$A:$BH,COLUMN(input!E$2),0)</f>
        <v>14.966014987501859</v>
      </c>
      <c r="I112" s="49">
        <f>VLOOKUP($A112,input!$A:$BH,COLUMN(input!I$2),0)</f>
        <v>72.20624253235799</v>
      </c>
      <c r="J112" s="49">
        <f>VLOOKUP($A112,input!$A:$BH,COLUMN(input!M$2),0)</f>
        <v>60.382992543396881</v>
      </c>
      <c r="K112" s="49">
        <f t="shared" si="11"/>
        <v>-1.6573949548202904E-2</v>
      </c>
      <c r="L112" s="49">
        <f>VLOOKUP($A112,input!$A:$BH,COLUMN(input!N$2),0)</f>
        <v>60.366418593848678</v>
      </c>
      <c r="M112" s="49">
        <f>IF(D112=0,'KI Local Authority Dropdown'!$I$6,'KI Local Authority Dropdown'!$I$7)*'KI 2018-19'!I112</f>
        <v>66.790774342431149</v>
      </c>
      <c r="N112" s="31">
        <f>IF(LEFT(D112,1)="P",0,VLOOKUP($A112,input!$A:$BH,COLUMN(input!Q$2),0))</f>
        <v>0</v>
      </c>
      <c r="O112" s="53">
        <f>VLOOKUP($A112,input!$A:$BH,COLUMN(input!V$2),0)</f>
        <v>14.966014987501859</v>
      </c>
      <c r="P112" s="49">
        <f>VLOOKUP($A112,input!$A:$BH,COLUMN(input!Z$2),0)</f>
        <v>0</v>
      </c>
      <c r="Q112" s="53">
        <f>VLOOKUP($A112,input!$A:$BH,COLUMN(input!AD$2),0)</f>
        <v>0</v>
      </c>
      <c r="R112" s="53">
        <f>VLOOKUP($A112,input!$A:$BH,COLUMN(input!AH$2),0)</f>
        <v>0</v>
      </c>
      <c r="S112" s="62">
        <f>VLOOKUP($A112,input!$A:$BH,COLUMN(input!AL$2),0)</f>
        <v>0</v>
      </c>
      <c r="T112" s="53">
        <f>VLOOKUP($A112,input!$A:$BH,COLUMN(input!AP$2),0)</f>
        <v>72.20624253235799</v>
      </c>
      <c r="U112" s="49">
        <f>VLOOKUP($A112,input!$A:$BH,COLUMN(input!AT$2),0)</f>
        <v>0</v>
      </c>
      <c r="V112" s="53">
        <f>VLOOKUP($A112,input!$A:$BH,COLUMN(input!AX$2),0)</f>
        <v>0</v>
      </c>
      <c r="W112" s="53">
        <f>VLOOKUP($A112,input!$A:$BH,COLUMN(input!BB$2),0)</f>
        <v>0</v>
      </c>
      <c r="X112" s="62">
        <f>VLOOKUP($A112,input!$A:$BH,COLUMN(input!BF$2),0)</f>
        <v>0</v>
      </c>
      <c r="Y112" s="53">
        <f t="shared" si="12"/>
        <v>87.172257519859855</v>
      </c>
      <c r="Z112" s="49">
        <f t="shared" si="13"/>
        <v>0</v>
      </c>
      <c r="AA112" s="53">
        <f t="shared" si="14"/>
        <v>0</v>
      </c>
      <c r="AB112" s="53">
        <f t="shared" si="15"/>
        <v>0</v>
      </c>
      <c r="AC112" s="62">
        <f t="shared" si="16"/>
        <v>0</v>
      </c>
    </row>
    <row r="113" spans="1:29" x14ac:dyDescent="0.3">
      <c r="A113" s="27" t="s">
        <v>236</v>
      </c>
      <c r="B113" s="27" t="s">
        <v>923</v>
      </c>
      <c r="C113" s="27" t="s">
        <v>1248</v>
      </c>
      <c r="D113" s="27">
        <v>0</v>
      </c>
      <c r="E113" s="30" t="s">
        <v>924</v>
      </c>
      <c r="F113" s="67">
        <f>IF(D113=0,VLOOKUP(C113,'KI Local Authority Dropdown'!$H$21:$I$31,2,0),(VLOOKUP(A113,input!$A:$B,COLUMN(input!B$2),0)))</f>
        <v>0.01</v>
      </c>
      <c r="G113" s="49">
        <f t="shared" si="10"/>
        <v>11.128087538045879</v>
      </c>
      <c r="H113" s="49">
        <f>VLOOKUP($A113,input!$A:$BH,COLUMN(input!E$2),0)</f>
        <v>3.6601054894880094</v>
      </c>
      <c r="I113" s="49">
        <f>VLOOKUP($A113,input!$A:$BH,COLUMN(input!I$2),0)</f>
        <v>7.467982048557869</v>
      </c>
      <c r="J113" s="49">
        <f>VLOOKUP($A113,input!$A:$BH,COLUMN(input!M$2),0)</f>
        <v>4.9731290261860295</v>
      </c>
      <c r="K113" s="49">
        <f t="shared" si="11"/>
        <v>7.206476311439225E-3</v>
      </c>
      <c r="L113" s="49">
        <f>VLOOKUP($A113,input!$A:$BH,COLUMN(input!N$2),0)</f>
        <v>4.9803355024974687</v>
      </c>
      <c r="M113" s="49">
        <f>IF(D113=0,'KI Local Authority Dropdown'!$I$6,'KI Local Authority Dropdown'!$I$7)*'KI 2018-19'!I113</f>
        <v>6.9078833949160288</v>
      </c>
      <c r="N113" s="31">
        <f>IF(LEFT(D113,1)="P",0,VLOOKUP($A113,input!$A:$BH,COLUMN(input!Q$2),0))</f>
        <v>0</v>
      </c>
      <c r="O113" s="53">
        <f>VLOOKUP($A113,input!$A:$BH,COLUMN(input!V$2),0)</f>
        <v>0</v>
      </c>
      <c r="P113" s="49">
        <f>VLOOKUP($A113,input!$A:$BH,COLUMN(input!Z$2),0)</f>
        <v>0</v>
      </c>
      <c r="Q113" s="53">
        <f>VLOOKUP($A113,input!$A:$BH,COLUMN(input!AD$2),0)</f>
        <v>3.6601054894880094</v>
      </c>
      <c r="R113" s="53">
        <f>VLOOKUP($A113,input!$A:$BH,COLUMN(input!AH$2),0)</f>
        <v>0</v>
      </c>
      <c r="S113" s="62">
        <f>VLOOKUP($A113,input!$A:$BH,COLUMN(input!AL$2),0)</f>
        <v>0</v>
      </c>
      <c r="T113" s="53">
        <f>VLOOKUP($A113,input!$A:$BH,COLUMN(input!AP$2),0)</f>
        <v>0</v>
      </c>
      <c r="U113" s="49">
        <f>VLOOKUP($A113,input!$A:$BH,COLUMN(input!AT$2),0)</f>
        <v>0</v>
      </c>
      <c r="V113" s="53">
        <f>VLOOKUP($A113,input!$A:$BH,COLUMN(input!AX$2),0)</f>
        <v>7.467982048557869</v>
      </c>
      <c r="W113" s="53">
        <f>VLOOKUP($A113,input!$A:$BH,COLUMN(input!BB$2),0)</f>
        <v>0</v>
      </c>
      <c r="X113" s="62">
        <f>VLOOKUP($A113,input!$A:$BH,COLUMN(input!BF$2),0)</f>
        <v>0</v>
      </c>
      <c r="Y113" s="53">
        <f t="shared" si="12"/>
        <v>0</v>
      </c>
      <c r="Z113" s="49">
        <f t="shared" si="13"/>
        <v>0</v>
      </c>
      <c r="AA113" s="53">
        <f t="shared" si="14"/>
        <v>11.128087538045879</v>
      </c>
      <c r="AB113" s="53">
        <f t="shared" si="15"/>
        <v>0</v>
      </c>
      <c r="AC113" s="62">
        <f t="shared" si="16"/>
        <v>0</v>
      </c>
    </row>
    <row r="114" spans="1:29" x14ac:dyDescent="0.3">
      <c r="A114" s="27" t="s">
        <v>238</v>
      </c>
      <c r="B114" s="27" t="s">
        <v>925</v>
      </c>
      <c r="C114" s="27" t="s">
        <v>806</v>
      </c>
      <c r="D114" s="27">
        <v>0</v>
      </c>
      <c r="E114" s="30" t="s">
        <v>237</v>
      </c>
      <c r="F114" s="67">
        <f>IF(D114=0,VLOOKUP(C114,'KI Local Authority Dropdown'!$H$21:$I$31,2,0),(VLOOKUP(A114,input!$A:$B,COLUMN(input!B$2),0)))</f>
        <v>0.4</v>
      </c>
      <c r="G114" s="49">
        <f t="shared" si="10"/>
        <v>3.9585849340943975</v>
      </c>
      <c r="H114" s="49">
        <f>VLOOKUP($A114,input!$A:$BH,COLUMN(input!E$2),0)</f>
        <v>0.44546023165991155</v>
      </c>
      <c r="I114" s="49">
        <f>VLOOKUP($A114,input!$A:$BH,COLUMN(input!I$2),0)</f>
        <v>3.513124702434486</v>
      </c>
      <c r="J114" s="49">
        <f>VLOOKUP($A114,input!$A:$BH,COLUMN(input!M$2),0)</f>
        <v>-10.666942971590185</v>
      </c>
      <c r="K114" s="49">
        <f t="shared" si="11"/>
        <v>-2.5763466029633975E-2</v>
      </c>
      <c r="L114" s="49">
        <f>VLOOKUP($A114,input!$A:$BH,COLUMN(input!N$2),0)</f>
        <v>-10.692706437619819</v>
      </c>
      <c r="M114" s="49">
        <f>IF(D114=0,'KI Local Authority Dropdown'!$I$6,'KI Local Authority Dropdown'!$I$7)*'KI 2018-19'!I114</f>
        <v>3.2496403497518997</v>
      </c>
      <c r="N114" s="31">
        <f>IF(LEFT(D114,1)="P",0,VLOOKUP($A114,input!$A:$BH,COLUMN(input!Q$2),0))</f>
        <v>0.5</v>
      </c>
      <c r="O114" s="53">
        <f>VLOOKUP($A114,input!$A:$BH,COLUMN(input!V$2),0)</f>
        <v>0</v>
      </c>
      <c r="P114" s="49">
        <f>VLOOKUP($A114,input!$A:$BH,COLUMN(input!Z$2),0)</f>
        <v>0.44546023165991155</v>
      </c>
      <c r="Q114" s="53">
        <f>VLOOKUP($A114,input!$A:$BH,COLUMN(input!AD$2),0)</f>
        <v>0</v>
      </c>
      <c r="R114" s="53">
        <f>VLOOKUP($A114,input!$A:$BH,COLUMN(input!AH$2),0)</f>
        <v>0</v>
      </c>
      <c r="S114" s="62">
        <f>VLOOKUP($A114,input!$A:$BH,COLUMN(input!AL$2),0)</f>
        <v>0</v>
      </c>
      <c r="T114" s="53">
        <f>VLOOKUP($A114,input!$A:$BH,COLUMN(input!AP$2),0)</f>
        <v>0</v>
      </c>
      <c r="U114" s="49">
        <f>VLOOKUP($A114,input!$A:$BH,COLUMN(input!AT$2),0)</f>
        <v>3.513124702434486</v>
      </c>
      <c r="V114" s="53">
        <f>VLOOKUP($A114,input!$A:$BH,COLUMN(input!AX$2),0)</f>
        <v>0</v>
      </c>
      <c r="W114" s="53">
        <f>VLOOKUP($A114,input!$A:$BH,COLUMN(input!BB$2),0)</f>
        <v>0</v>
      </c>
      <c r="X114" s="62">
        <f>VLOOKUP($A114,input!$A:$BH,COLUMN(input!BF$2),0)</f>
        <v>0</v>
      </c>
      <c r="Y114" s="53">
        <f t="shared" si="12"/>
        <v>0</v>
      </c>
      <c r="Z114" s="49">
        <f t="shared" si="13"/>
        <v>3.9585849340943975</v>
      </c>
      <c r="AA114" s="53">
        <f t="shared" si="14"/>
        <v>0</v>
      </c>
      <c r="AB114" s="53">
        <f t="shared" si="15"/>
        <v>0</v>
      </c>
      <c r="AC114" s="62">
        <f t="shared" si="16"/>
        <v>0</v>
      </c>
    </row>
    <row r="115" spans="1:29" x14ac:dyDescent="0.3">
      <c r="A115" s="27" t="s">
        <v>240</v>
      </c>
      <c r="B115" s="27" t="s">
        <v>926</v>
      </c>
      <c r="C115" s="27" t="s">
        <v>806</v>
      </c>
      <c r="D115" s="27">
        <v>0</v>
      </c>
      <c r="E115" s="30" t="s">
        <v>239</v>
      </c>
      <c r="F115" s="67">
        <f>IF(D115=0,VLOOKUP(C115,'KI Local Authority Dropdown'!$H$21:$I$31,2,0),(VLOOKUP(A115,input!$A:$B,COLUMN(input!B$2),0)))</f>
        <v>0.4</v>
      </c>
      <c r="G115" s="49">
        <f t="shared" si="10"/>
        <v>2.7251764216271206</v>
      </c>
      <c r="H115" s="49">
        <f>VLOOKUP($A115,input!$A:$BH,COLUMN(input!E$2),0)</f>
        <v>0.23993853500419854</v>
      </c>
      <c r="I115" s="49">
        <f>VLOOKUP($A115,input!$A:$BH,COLUMN(input!I$2),0)</f>
        <v>2.4852378866229219</v>
      </c>
      <c r="J115" s="49">
        <f>VLOOKUP($A115,input!$A:$BH,COLUMN(input!M$2),0)</f>
        <v>-19.486422274452572</v>
      </c>
      <c r="K115" s="49">
        <f t="shared" si="11"/>
        <v>-0.15774719280689808</v>
      </c>
      <c r="L115" s="49">
        <f>VLOOKUP($A115,input!$A:$BH,COLUMN(input!N$2),0)</f>
        <v>-19.64416946725947</v>
      </c>
      <c r="M115" s="49">
        <f>IF(D115=0,'KI Local Authority Dropdown'!$I$6,'KI Local Authority Dropdown'!$I$7)*'KI 2018-19'!I115</f>
        <v>2.2988450451262028</v>
      </c>
      <c r="N115" s="31">
        <f>IF(LEFT(D115,1)="P",0,VLOOKUP($A115,input!$A:$BH,COLUMN(input!Q$2),0))</f>
        <v>0.5</v>
      </c>
      <c r="O115" s="53">
        <f>VLOOKUP($A115,input!$A:$BH,COLUMN(input!V$2),0)</f>
        <v>0</v>
      </c>
      <c r="P115" s="49">
        <f>VLOOKUP($A115,input!$A:$BH,COLUMN(input!Z$2),0)</f>
        <v>0.23993853500419854</v>
      </c>
      <c r="Q115" s="53">
        <f>VLOOKUP($A115,input!$A:$BH,COLUMN(input!AD$2),0)</f>
        <v>0</v>
      </c>
      <c r="R115" s="53">
        <f>VLOOKUP($A115,input!$A:$BH,COLUMN(input!AH$2),0)</f>
        <v>0</v>
      </c>
      <c r="S115" s="62">
        <f>VLOOKUP($A115,input!$A:$BH,COLUMN(input!AL$2),0)</f>
        <v>0</v>
      </c>
      <c r="T115" s="53">
        <f>VLOOKUP($A115,input!$A:$BH,COLUMN(input!AP$2),0)</f>
        <v>0</v>
      </c>
      <c r="U115" s="49">
        <f>VLOOKUP($A115,input!$A:$BH,COLUMN(input!AT$2),0)</f>
        <v>2.4852378866229219</v>
      </c>
      <c r="V115" s="53">
        <f>VLOOKUP($A115,input!$A:$BH,COLUMN(input!AX$2),0)</f>
        <v>0</v>
      </c>
      <c r="W115" s="53">
        <f>VLOOKUP($A115,input!$A:$BH,COLUMN(input!BB$2),0)</f>
        <v>0</v>
      </c>
      <c r="X115" s="62">
        <f>VLOOKUP($A115,input!$A:$BH,COLUMN(input!BF$2),0)</f>
        <v>0</v>
      </c>
      <c r="Y115" s="53">
        <f t="shared" si="12"/>
        <v>0</v>
      </c>
      <c r="Z115" s="49">
        <f t="shared" si="13"/>
        <v>2.7251764216271206</v>
      </c>
      <c r="AA115" s="53">
        <f t="shared" si="14"/>
        <v>0</v>
      </c>
      <c r="AB115" s="53">
        <f t="shared" si="15"/>
        <v>0</v>
      </c>
      <c r="AC115" s="62">
        <f t="shared" si="16"/>
        <v>0</v>
      </c>
    </row>
    <row r="116" spans="1:29" x14ac:dyDescent="0.3">
      <c r="A116" s="27" t="s">
        <v>242</v>
      </c>
      <c r="B116" s="27" t="s">
        <v>927</v>
      </c>
      <c r="C116" s="27" t="s">
        <v>806</v>
      </c>
      <c r="D116" s="27">
        <v>0</v>
      </c>
      <c r="E116" s="30" t="s">
        <v>241</v>
      </c>
      <c r="F116" s="67">
        <f>IF(D116=0,VLOOKUP(C116,'KI Local Authority Dropdown'!$H$21:$I$31,2,0),(VLOOKUP(A116,input!$A:$B,COLUMN(input!B$2),0)))</f>
        <v>0.4</v>
      </c>
      <c r="G116" s="49">
        <f t="shared" si="10"/>
        <v>1.7376107232813316</v>
      </c>
      <c r="H116" s="49">
        <f>VLOOKUP($A116,input!$A:$BH,COLUMN(input!E$2),0)</f>
        <v>8.7295972843339661E-2</v>
      </c>
      <c r="I116" s="49">
        <f>VLOOKUP($A116,input!$A:$BH,COLUMN(input!I$2),0)</f>
        <v>1.650314750437992</v>
      </c>
      <c r="J116" s="49">
        <f>VLOOKUP($A116,input!$A:$BH,COLUMN(input!M$2),0)</f>
        <v>-6.6081030581091991</v>
      </c>
      <c r="K116" s="49">
        <f t="shared" si="11"/>
        <v>-3.7745938824737202E-2</v>
      </c>
      <c r="L116" s="49">
        <f>VLOOKUP($A116,input!$A:$BH,COLUMN(input!N$2),0)</f>
        <v>-6.6458489969339363</v>
      </c>
      <c r="M116" s="49">
        <f>IF(D116=0,'KI Local Authority Dropdown'!$I$6,'KI Local Authority Dropdown'!$I$7)*'KI 2018-19'!I116</f>
        <v>1.5265411441551426</v>
      </c>
      <c r="N116" s="31">
        <f>IF(LEFT(D116,1)="P",0,VLOOKUP($A116,input!$A:$BH,COLUMN(input!Q$2),0))</f>
        <v>0.5</v>
      </c>
      <c r="O116" s="53">
        <f>VLOOKUP($A116,input!$A:$BH,COLUMN(input!V$2),0)</f>
        <v>0</v>
      </c>
      <c r="P116" s="49">
        <f>VLOOKUP($A116,input!$A:$BH,COLUMN(input!Z$2),0)</f>
        <v>8.7295972843339661E-2</v>
      </c>
      <c r="Q116" s="53">
        <f>VLOOKUP($A116,input!$A:$BH,COLUMN(input!AD$2),0)</f>
        <v>0</v>
      </c>
      <c r="R116" s="53">
        <f>VLOOKUP($A116,input!$A:$BH,COLUMN(input!AH$2),0)</f>
        <v>0</v>
      </c>
      <c r="S116" s="62">
        <f>VLOOKUP($A116,input!$A:$BH,COLUMN(input!AL$2),0)</f>
        <v>0</v>
      </c>
      <c r="T116" s="53">
        <f>VLOOKUP($A116,input!$A:$BH,COLUMN(input!AP$2),0)</f>
        <v>0</v>
      </c>
      <c r="U116" s="49">
        <f>VLOOKUP($A116,input!$A:$BH,COLUMN(input!AT$2),0)</f>
        <v>1.650314750437992</v>
      </c>
      <c r="V116" s="53">
        <f>VLOOKUP($A116,input!$A:$BH,COLUMN(input!AX$2),0)</f>
        <v>0</v>
      </c>
      <c r="W116" s="53">
        <f>VLOOKUP($A116,input!$A:$BH,COLUMN(input!BB$2),0)</f>
        <v>0</v>
      </c>
      <c r="X116" s="62">
        <f>VLOOKUP($A116,input!$A:$BH,COLUMN(input!BF$2),0)</f>
        <v>0</v>
      </c>
      <c r="Y116" s="53">
        <f t="shared" si="12"/>
        <v>0</v>
      </c>
      <c r="Z116" s="49">
        <f t="shared" si="13"/>
        <v>1.7376107232813316</v>
      </c>
      <c r="AA116" s="53">
        <f t="shared" si="14"/>
        <v>0</v>
      </c>
      <c r="AB116" s="53">
        <f t="shared" si="15"/>
        <v>0</v>
      </c>
      <c r="AC116" s="62">
        <f t="shared" si="16"/>
        <v>0</v>
      </c>
    </row>
    <row r="117" spans="1:29" x14ac:dyDescent="0.3">
      <c r="A117" s="27" t="s">
        <v>244</v>
      </c>
      <c r="B117" s="27" t="s">
        <v>928</v>
      </c>
      <c r="C117" s="27" t="s">
        <v>806</v>
      </c>
      <c r="D117" s="27" t="s">
        <v>1241</v>
      </c>
      <c r="E117" s="30" t="s">
        <v>243</v>
      </c>
      <c r="F117" s="67">
        <f>IF(D117=0,VLOOKUP(C117,'KI Local Authority Dropdown'!$H$21:$I$31,2,0),(VLOOKUP(A117,input!$A:$B,COLUMN(input!B$2),0)))</f>
        <v>0.30000000000000004</v>
      </c>
      <c r="G117" s="49">
        <f t="shared" si="10"/>
        <v>2.2396817580002382</v>
      </c>
      <c r="H117" s="49">
        <f>VLOOKUP($A117,input!$A:$BH,COLUMN(input!E$2),0)</f>
        <v>0</v>
      </c>
      <c r="I117" s="49">
        <f>VLOOKUP($A117,input!$A:$BH,COLUMN(input!I$2),0)</f>
        <v>2.2396817580002382</v>
      </c>
      <c r="J117" s="49">
        <f>VLOOKUP($A117,input!$A:$BH,COLUMN(input!M$2),0)</f>
        <v>-16.111346227238158</v>
      </c>
      <c r="K117" s="49">
        <f t="shared" si="11"/>
        <v>0.36412451297394988</v>
      </c>
      <c r="L117" s="49">
        <f>VLOOKUP($A117,input!$A:$BH,COLUMN(input!N$2),0)</f>
        <v>-15.747221714264208</v>
      </c>
      <c r="M117" s="49">
        <f>IF(D117=0,'KI Local Authority Dropdown'!$I$6,'KI Local Authority Dropdown'!$I$7)*'KI 2018-19'!I117</f>
        <v>2.1724913052602308</v>
      </c>
      <c r="N117" s="31">
        <f>IF(LEFT(D117,1)="P",0,VLOOKUP($A117,input!$A:$BH,COLUMN(input!Q$2),0))</f>
        <v>0</v>
      </c>
      <c r="O117" s="53">
        <f>VLOOKUP($A117,input!$A:$BH,COLUMN(input!V$2),0)</f>
        <v>0</v>
      </c>
      <c r="P117" s="49">
        <f>VLOOKUP($A117,input!$A:$BH,COLUMN(input!Z$2),0)</f>
        <v>0</v>
      </c>
      <c r="Q117" s="53">
        <f>VLOOKUP($A117,input!$A:$BH,COLUMN(input!AD$2),0)</f>
        <v>0</v>
      </c>
      <c r="R117" s="53">
        <f>VLOOKUP($A117,input!$A:$BH,COLUMN(input!AH$2),0)</f>
        <v>0</v>
      </c>
      <c r="S117" s="62">
        <f>VLOOKUP($A117,input!$A:$BH,COLUMN(input!AL$2),0)</f>
        <v>0</v>
      </c>
      <c r="T117" s="53">
        <f>VLOOKUP($A117,input!$A:$BH,COLUMN(input!AP$2),0)</f>
        <v>0</v>
      </c>
      <c r="U117" s="49">
        <f>VLOOKUP($A117,input!$A:$BH,COLUMN(input!AT$2),0)</f>
        <v>2.2396817580002382</v>
      </c>
      <c r="V117" s="53">
        <f>VLOOKUP($A117,input!$A:$BH,COLUMN(input!AX$2),0)</f>
        <v>0</v>
      </c>
      <c r="W117" s="53">
        <f>VLOOKUP($A117,input!$A:$BH,COLUMN(input!BB$2),0)</f>
        <v>0</v>
      </c>
      <c r="X117" s="62">
        <f>VLOOKUP($A117,input!$A:$BH,COLUMN(input!BF$2),0)</f>
        <v>0</v>
      </c>
      <c r="Y117" s="53">
        <f t="shared" si="12"/>
        <v>0</v>
      </c>
      <c r="Z117" s="49">
        <f t="shared" si="13"/>
        <v>2.2396817580002382</v>
      </c>
      <c r="AA117" s="53">
        <f t="shared" si="14"/>
        <v>0</v>
      </c>
      <c r="AB117" s="53">
        <f t="shared" si="15"/>
        <v>0</v>
      </c>
      <c r="AC117" s="62">
        <f t="shared" si="16"/>
        <v>0</v>
      </c>
    </row>
    <row r="118" spans="1:29" x14ac:dyDescent="0.3">
      <c r="A118" s="27" t="s">
        <v>246</v>
      </c>
      <c r="B118" s="27" t="s">
        <v>929</v>
      </c>
      <c r="C118" s="27" t="s">
        <v>1249</v>
      </c>
      <c r="D118" s="27" t="s">
        <v>1231</v>
      </c>
      <c r="E118" s="30" t="s">
        <v>245</v>
      </c>
      <c r="F118" s="67">
        <f>IF(D118=0,VLOOKUP(C118,'KI Local Authority Dropdown'!$H$21:$I$31,2,0),(VLOOKUP(A118,input!$A:$B,COLUMN(input!B$2),0)))</f>
        <v>0.64</v>
      </c>
      <c r="G118" s="49">
        <f t="shared" si="10"/>
        <v>97.072685230091935</v>
      </c>
      <c r="H118" s="49">
        <f>VLOOKUP($A118,input!$A:$BH,COLUMN(input!E$2),0)</f>
        <v>0</v>
      </c>
      <c r="I118" s="49">
        <f>VLOOKUP($A118,input!$A:$BH,COLUMN(input!I$2),0)</f>
        <v>97.072685230091935</v>
      </c>
      <c r="J118" s="49">
        <f>VLOOKUP($A118,input!$A:$BH,COLUMN(input!M$2),0)</f>
        <v>25.884925207954215</v>
      </c>
      <c r="K118" s="49">
        <f t="shared" si="11"/>
        <v>-1.5134145203873572E-2</v>
      </c>
      <c r="L118" s="49">
        <f>VLOOKUP($A118,input!$A:$BH,COLUMN(input!N$2),0)</f>
        <v>25.869791062750341</v>
      </c>
      <c r="M118" s="49">
        <f>IF(D118=0,'KI Local Authority Dropdown'!$I$6,'KI Local Authority Dropdown'!$I$7)*'KI 2018-19'!I118</f>
        <v>94.16050467318918</v>
      </c>
      <c r="N118" s="31">
        <f>IF(LEFT(D118,1)="P",0,VLOOKUP($A118,input!$A:$BH,COLUMN(input!Q$2),0))</f>
        <v>0</v>
      </c>
      <c r="O118" s="53">
        <f>VLOOKUP($A118,input!$A:$BH,COLUMN(input!V$2),0)</f>
        <v>0</v>
      </c>
      <c r="P118" s="49">
        <f>VLOOKUP($A118,input!$A:$BH,COLUMN(input!Z$2),0)</f>
        <v>0</v>
      </c>
      <c r="Q118" s="53">
        <f>VLOOKUP($A118,input!$A:$BH,COLUMN(input!AD$2),0)</f>
        <v>0</v>
      </c>
      <c r="R118" s="53">
        <f>VLOOKUP($A118,input!$A:$BH,COLUMN(input!AH$2),0)</f>
        <v>0</v>
      </c>
      <c r="S118" s="62">
        <f>VLOOKUP($A118,input!$A:$BH,COLUMN(input!AL$2),0)</f>
        <v>0</v>
      </c>
      <c r="T118" s="53">
        <f>VLOOKUP($A118,input!$A:$BH,COLUMN(input!AP$2),0)</f>
        <v>80.175702207418354</v>
      </c>
      <c r="U118" s="49">
        <f>VLOOKUP($A118,input!$A:$BH,COLUMN(input!AT$2),0)</f>
        <v>16.896983054259191</v>
      </c>
      <c r="V118" s="53">
        <f>VLOOKUP($A118,input!$A:$BH,COLUMN(input!AX$2),0)</f>
        <v>0</v>
      </c>
      <c r="W118" s="53">
        <f>VLOOKUP($A118,input!$A:$BH,COLUMN(input!BB$2),0)</f>
        <v>0</v>
      </c>
      <c r="X118" s="62">
        <f>VLOOKUP($A118,input!$A:$BH,COLUMN(input!BF$2),0)</f>
        <v>0</v>
      </c>
      <c r="Y118" s="53">
        <f t="shared" si="12"/>
        <v>80.175702207418354</v>
      </c>
      <c r="Z118" s="49">
        <f t="shared" si="13"/>
        <v>16.896983054259191</v>
      </c>
      <c r="AA118" s="53">
        <f t="shared" si="14"/>
        <v>0</v>
      </c>
      <c r="AB118" s="53">
        <f t="shared" si="15"/>
        <v>0</v>
      </c>
      <c r="AC118" s="62">
        <f t="shared" si="16"/>
        <v>0</v>
      </c>
    </row>
    <row r="119" spans="1:29" x14ac:dyDescent="0.3">
      <c r="A119" s="27" t="s">
        <v>248</v>
      </c>
      <c r="B119" s="27" t="s">
        <v>930</v>
      </c>
      <c r="C119" s="27" t="s">
        <v>806</v>
      </c>
      <c r="D119" s="27">
        <v>0</v>
      </c>
      <c r="E119" s="30" t="s">
        <v>247</v>
      </c>
      <c r="F119" s="67">
        <f>IF(D119=0,VLOOKUP(C119,'KI Local Authority Dropdown'!$H$21:$I$31,2,0),(VLOOKUP(A119,input!$A:$B,COLUMN(input!B$2),0)))</f>
        <v>0.4</v>
      </c>
      <c r="G119" s="49">
        <f t="shared" si="10"/>
        <v>3.4638786684848153</v>
      </c>
      <c r="H119" s="49">
        <f>VLOOKUP($A119,input!$A:$BH,COLUMN(input!E$2),0)</f>
        <v>0.26041126292777339</v>
      </c>
      <c r="I119" s="49">
        <f>VLOOKUP($A119,input!$A:$BH,COLUMN(input!I$2),0)</f>
        <v>3.203467405557042</v>
      </c>
      <c r="J119" s="49">
        <f>VLOOKUP($A119,input!$A:$BH,COLUMN(input!M$2),0)</f>
        <v>-10.466267881614991</v>
      </c>
      <c r="K119" s="49">
        <f t="shared" si="11"/>
        <v>2.4637886995257929E-2</v>
      </c>
      <c r="L119" s="49">
        <f>VLOOKUP($A119,input!$A:$BH,COLUMN(input!N$2),0)</f>
        <v>-10.441629994619733</v>
      </c>
      <c r="M119" s="49">
        <f>IF(D119=0,'KI Local Authority Dropdown'!$I$6,'KI Local Authority Dropdown'!$I$7)*'KI 2018-19'!I119</f>
        <v>2.963207350140264</v>
      </c>
      <c r="N119" s="31">
        <f>IF(LEFT(D119,1)="P",0,VLOOKUP($A119,input!$A:$BH,COLUMN(input!Q$2),0))</f>
        <v>0.5</v>
      </c>
      <c r="O119" s="53">
        <f>VLOOKUP($A119,input!$A:$BH,COLUMN(input!V$2),0)</f>
        <v>0</v>
      </c>
      <c r="P119" s="49">
        <f>VLOOKUP($A119,input!$A:$BH,COLUMN(input!Z$2),0)</f>
        <v>0.26041126292777339</v>
      </c>
      <c r="Q119" s="53">
        <f>VLOOKUP($A119,input!$A:$BH,COLUMN(input!AD$2),0)</f>
        <v>0</v>
      </c>
      <c r="R119" s="53">
        <f>VLOOKUP($A119,input!$A:$BH,COLUMN(input!AH$2),0)</f>
        <v>0</v>
      </c>
      <c r="S119" s="62">
        <f>VLOOKUP($A119,input!$A:$BH,COLUMN(input!AL$2),0)</f>
        <v>0</v>
      </c>
      <c r="T119" s="53">
        <f>VLOOKUP($A119,input!$A:$BH,COLUMN(input!AP$2),0)</f>
        <v>0</v>
      </c>
      <c r="U119" s="49">
        <f>VLOOKUP($A119,input!$A:$BH,COLUMN(input!AT$2),0)</f>
        <v>3.203467405557042</v>
      </c>
      <c r="V119" s="53">
        <f>VLOOKUP($A119,input!$A:$BH,COLUMN(input!AX$2),0)</f>
        <v>0</v>
      </c>
      <c r="W119" s="53">
        <f>VLOOKUP($A119,input!$A:$BH,COLUMN(input!BB$2),0)</f>
        <v>0</v>
      </c>
      <c r="X119" s="62">
        <f>VLOOKUP($A119,input!$A:$BH,COLUMN(input!BF$2),0)</f>
        <v>0</v>
      </c>
      <c r="Y119" s="53">
        <f t="shared" si="12"/>
        <v>0</v>
      </c>
      <c r="Z119" s="49">
        <f t="shared" si="13"/>
        <v>3.4638786684848153</v>
      </c>
      <c r="AA119" s="53">
        <f t="shared" si="14"/>
        <v>0</v>
      </c>
      <c r="AB119" s="53">
        <f t="shared" si="15"/>
        <v>0</v>
      </c>
      <c r="AC119" s="62">
        <f t="shared" si="16"/>
        <v>0</v>
      </c>
    </row>
    <row r="120" spans="1:29" x14ac:dyDescent="0.3">
      <c r="A120" s="27" t="s">
        <v>250</v>
      </c>
      <c r="B120" s="27" t="s">
        <v>931</v>
      </c>
      <c r="C120" s="27" t="s">
        <v>806</v>
      </c>
      <c r="D120" s="27" t="s">
        <v>1241</v>
      </c>
      <c r="E120" s="30" t="s">
        <v>249</v>
      </c>
      <c r="F120" s="67">
        <f>IF(D120=0,VLOOKUP(C120,'KI Local Authority Dropdown'!$H$21:$I$31,2,0),(VLOOKUP(A120,input!$A:$B,COLUMN(input!B$2),0)))</f>
        <v>0.30000000000000004</v>
      </c>
      <c r="G120" s="49">
        <f t="shared" si="10"/>
        <v>1.3656627494393958</v>
      </c>
      <c r="H120" s="49">
        <f>VLOOKUP($A120,input!$A:$BH,COLUMN(input!E$2),0)</f>
        <v>0</v>
      </c>
      <c r="I120" s="49">
        <f>VLOOKUP($A120,input!$A:$BH,COLUMN(input!I$2),0)</f>
        <v>1.3656627494393958</v>
      </c>
      <c r="J120" s="49">
        <f>VLOOKUP($A120,input!$A:$BH,COLUMN(input!M$2),0)</f>
        <v>-6.1078452598196948</v>
      </c>
      <c r="K120" s="49">
        <f t="shared" si="11"/>
        <v>8.2770498988812058E-2</v>
      </c>
      <c r="L120" s="49">
        <f>VLOOKUP($A120,input!$A:$BH,COLUMN(input!N$2),0)</f>
        <v>-6.0250747608308828</v>
      </c>
      <c r="M120" s="49">
        <f>IF(D120=0,'KI Local Authority Dropdown'!$I$6,'KI Local Authority Dropdown'!$I$7)*'KI 2018-19'!I120</f>
        <v>1.3246928669562139</v>
      </c>
      <c r="N120" s="31">
        <f>IF(LEFT(D120,1)="P",0,VLOOKUP($A120,input!$A:$BH,COLUMN(input!Q$2),0))</f>
        <v>0</v>
      </c>
      <c r="O120" s="53">
        <f>VLOOKUP($A120,input!$A:$BH,COLUMN(input!V$2),0)</f>
        <v>0</v>
      </c>
      <c r="P120" s="49">
        <f>VLOOKUP($A120,input!$A:$BH,COLUMN(input!Z$2),0)</f>
        <v>0</v>
      </c>
      <c r="Q120" s="53">
        <f>VLOOKUP($A120,input!$A:$BH,COLUMN(input!AD$2),0)</f>
        <v>0</v>
      </c>
      <c r="R120" s="53">
        <f>VLOOKUP($A120,input!$A:$BH,COLUMN(input!AH$2),0)</f>
        <v>0</v>
      </c>
      <c r="S120" s="62">
        <f>VLOOKUP($A120,input!$A:$BH,COLUMN(input!AL$2),0)</f>
        <v>0</v>
      </c>
      <c r="T120" s="53">
        <f>VLOOKUP($A120,input!$A:$BH,COLUMN(input!AP$2),0)</f>
        <v>0</v>
      </c>
      <c r="U120" s="49">
        <f>VLOOKUP($A120,input!$A:$BH,COLUMN(input!AT$2),0)</f>
        <v>1.3656627494393958</v>
      </c>
      <c r="V120" s="53">
        <f>VLOOKUP($A120,input!$A:$BH,COLUMN(input!AX$2),0)</f>
        <v>0</v>
      </c>
      <c r="W120" s="53">
        <f>VLOOKUP($A120,input!$A:$BH,COLUMN(input!BB$2),0)</f>
        <v>0</v>
      </c>
      <c r="X120" s="62">
        <f>VLOOKUP($A120,input!$A:$BH,COLUMN(input!BF$2),0)</f>
        <v>0</v>
      </c>
      <c r="Y120" s="53">
        <f t="shared" si="12"/>
        <v>0</v>
      </c>
      <c r="Z120" s="49">
        <f t="shared" si="13"/>
        <v>1.3656627494393958</v>
      </c>
      <c r="AA120" s="53">
        <f t="shared" si="14"/>
        <v>0</v>
      </c>
      <c r="AB120" s="53">
        <f t="shared" si="15"/>
        <v>0</v>
      </c>
      <c r="AC120" s="62">
        <f t="shared" si="16"/>
        <v>0</v>
      </c>
    </row>
    <row r="121" spans="1:29" x14ac:dyDescent="0.3">
      <c r="A121" s="27" t="s">
        <v>252</v>
      </c>
      <c r="B121" s="27" t="s">
        <v>932</v>
      </c>
      <c r="C121" s="27" t="s">
        <v>806</v>
      </c>
      <c r="D121" s="27" t="s">
        <v>1228</v>
      </c>
      <c r="E121" s="30" t="s">
        <v>251</v>
      </c>
      <c r="F121" s="67">
        <f>IF(D121=0,VLOOKUP(C121,'KI Local Authority Dropdown'!$H$21:$I$31,2,0),(VLOOKUP(A121,input!$A:$B,COLUMN(input!B$2),0)))</f>
        <v>0.5</v>
      </c>
      <c r="G121" s="49">
        <f t="shared" si="10"/>
        <v>3.7594451136660454</v>
      </c>
      <c r="H121" s="49">
        <f>VLOOKUP($A121,input!$A:$BH,COLUMN(input!E$2),0)</f>
        <v>0</v>
      </c>
      <c r="I121" s="49">
        <f>VLOOKUP($A121,input!$A:$BH,COLUMN(input!I$2),0)</f>
        <v>3.7594451136660454</v>
      </c>
      <c r="J121" s="49">
        <f>VLOOKUP($A121,input!$A:$BH,COLUMN(input!M$2),0)</f>
        <v>-8.0616153742709784</v>
      </c>
      <c r="K121" s="49">
        <f t="shared" si="11"/>
        <v>-0.12887571521407182</v>
      </c>
      <c r="L121" s="49">
        <f>VLOOKUP($A121,input!$A:$BH,COLUMN(input!N$2),0)</f>
        <v>-8.1904910894850502</v>
      </c>
      <c r="M121" s="49">
        <f>IF(D121=0,'KI Local Authority Dropdown'!$I$6,'KI Local Authority Dropdown'!$I$7)*'KI 2018-19'!I121</f>
        <v>3.6466617602560638</v>
      </c>
      <c r="N121" s="31">
        <f>IF(LEFT(D121,1)="P",0,VLOOKUP($A121,input!$A:$BH,COLUMN(input!Q$2),0))</f>
        <v>0</v>
      </c>
      <c r="O121" s="53">
        <f>VLOOKUP($A121,input!$A:$BH,COLUMN(input!V$2),0)</f>
        <v>0</v>
      </c>
      <c r="P121" s="49">
        <f>VLOOKUP($A121,input!$A:$BH,COLUMN(input!Z$2),0)</f>
        <v>0</v>
      </c>
      <c r="Q121" s="53">
        <f>VLOOKUP($A121,input!$A:$BH,COLUMN(input!AD$2),0)</f>
        <v>0</v>
      </c>
      <c r="R121" s="53">
        <f>VLOOKUP($A121,input!$A:$BH,COLUMN(input!AH$2),0)</f>
        <v>0</v>
      </c>
      <c r="S121" s="62">
        <f>VLOOKUP($A121,input!$A:$BH,COLUMN(input!AL$2),0)</f>
        <v>0</v>
      </c>
      <c r="T121" s="53">
        <f>VLOOKUP($A121,input!$A:$BH,COLUMN(input!AP$2),0)</f>
        <v>0</v>
      </c>
      <c r="U121" s="49">
        <f>VLOOKUP($A121,input!$A:$BH,COLUMN(input!AT$2),0)</f>
        <v>3.7594449754979991</v>
      </c>
      <c r="V121" s="53">
        <f>VLOOKUP($A121,input!$A:$BH,COLUMN(input!AX$2),0)</f>
        <v>0</v>
      </c>
      <c r="W121" s="53">
        <f>VLOOKUP($A121,input!$A:$BH,COLUMN(input!BB$2),0)</f>
        <v>0</v>
      </c>
      <c r="X121" s="62">
        <f>VLOOKUP($A121,input!$A:$BH,COLUMN(input!BF$2),0)</f>
        <v>0</v>
      </c>
      <c r="Y121" s="53">
        <f t="shared" si="12"/>
        <v>0</v>
      </c>
      <c r="Z121" s="49">
        <f t="shared" si="13"/>
        <v>3.7594449754979991</v>
      </c>
      <c r="AA121" s="53">
        <f t="shared" si="14"/>
        <v>0</v>
      </c>
      <c r="AB121" s="53">
        <f t="shared" si="15"/>
        <v>0</v>
      </c>
      <c r="AC121" s="62">
        <f t="shared" si="16"/>
        <v>0</v>
      </c>
    </row>
    <row r="122" spans="1:29" x14ac:dyDescent="0.3">
      <c r="A122" s="27" t="s">
        <v>254</v>
      </c>
      <c r="B122" s="27" t="s">
        <v>933</v>
      </c>
      <c r="C122" s="27" t="s">
        <v>1251</v>
      </c>
      <c r="D122" s="27">
        <v>0</v>
      </c>
      <c r="E122" s="30" t="s">
        <v>253</v>
      </c>
      <c r="F122" s="67">
        <f>IF(D122=0,VLOOKUP(C122,'KI Local Authority Dropdown'!$H$21:$I$31,2,0),(VLOOKUP(A122,input!$A:$B,COLUMN(input!B$2),0)))</f>
        <v>0.09</v>
      </c>
      <c r="G122" s="49">
        <f t="shared" si="10"/>
        <v>215.64972245387037</v>
      </c>
      <c r="H122" s="49">
        <f>VLOOKUP($A122,input!$A:$BH,COLUMN(input!E$2),0)</f>
        <v>45.739098660851717</v>
      </c>
      <c r="I122" s="49">
        <f>VLOOKUP($A122,input!$A:$BH,COLUMN(input!I$2),0)</f>
        <v>169.91062379301866</v>
      </c>
      <c r="J122" s="49">
        <f>VLOOKUP($A122,input!$A:$BH,COLUMN(input!M$2),0)</f>
        <v>127.83854171980325</v>
      </c>
      <c r="K122" s="49">
        <f t="shared" si="11"/>
        <v>0.10406135571247432</v>
      </c>
      <c r="L122" s="49">
        <f>VLOOKUP($A122,input!$A:$BH,COLUMN(input!N$2),0)</f>
        <v>127.94260307551572</v>
      </c>
      <c r="M122" s="49">
        <f>IF(D122=0,'KI Local Authority Dropdown'!$I$6,'KI Local Authority Dropdown'!$I$7)*'KI 2018-19'!I122</f>
        <v>157.16732700854226</v>
      </c>
      <c r="N122" s="31">
        <f>IF(LEFT(D122,1)="P",0,VLOOKUP($A122,input!$A:$BH,COLUMN(input!Q$2),0))</f>
        <v>0</v>
      </c>
      <c r="O122" s="53">
        <f>VLOOKUP($A122,input!$A:$BH,COLUMN(input!V$2),0)</f>
        <v>45.739098660851717</v>
      </c>
      <c r="P122" s="49">
        <f>VLOOKUP($A122,input!$A:$BH,COLUMN(input!Z$2),0)</f>
        <v>0</v>
      </c>
      <c r="Q122" s="53">
        <f>VLOOKUP($A122,input!$A:$BH,COLUMN(input!AD$2),0)</f>
        <v>0</v>
      </c>
      <c r="R122" s="53">
        <f>VLOOKUP($A122,input!$A:$BH,COLUMN(input!AH$2),0)</f>
        <v>0</v>
      </c>
      <c r="S122" s="62">
        <f>VLOOKUP($A122,input!$A:$BH,COLUMN(input!AL$2),0)</f>
        <v>0</v>
      </c>
      <c r="T122" s="53">
        <f>VLOOKUP($A122,input!$A:$BH,COLUMN(input!AP$2),0)</f>
        <v>169.91062379301866</v>
      </c>
      <c r="U122" s="49">
        <f>VLOOKUP($A122,input!$A:$BH,COLUMN(input!AT$2),0)</f>
        <v>0</v>
      </c>
      <c r="V122" s="53">
        <f>VLOOKUP($A122,input!$A:$BH,COLUMN(input!AX$2),0)</f>
        <v>0</v>
      </c>
      <c r="W122" s="53">
        <f>VLOOKUP($A122,input!$A:$BH,COLUMN(input!BB$2),0)</f>
        <v>0</v>
      </c>
      <c r="X122" s="62">
        <f>VLOOKUP($A122,input!$A:$BH,COLUMN(input!BF$2),0)</f>
        <v>0</v>
      </c>
      <c r="Y122" s="53">
        <f t="shared" si="12"/>
        <v>215.64972245387037</v>
      </c>
      <c r="Z122" s="49">
        <f t="shared" si="13"/>
        <v>0</v>
      </c>
      <c r="AA122" s="53">
        <f t="shared" si="14"/>
        <v>0</v>
      </c>
      <c r="AB122" s="53">
        <f t="shared" si="15"/>
        <v>0</v>
      </c>
      <c r="AC122" s="62">
        <f t="shared" si="16"/>
        <v>0</v>
      </c>
    </row>
    <row r="123" spans="1:29" x14ac:dyDescent="0.3">
      <c r="A123" s="27" t="s">
        <v>256</v>
      </c>
      <c r="B123" s="27" t="s">
        <v>934</v>
      </c>
      <c r="C123" s="27" t="s">
        <v>1248</v>
      </c>
      <c r="D123" s="27">
        <v>0</v>
      </c>
      <c r="E123" s="30" t="s">
        <v>935</v>
      </c>
      <c r="F123" s="67">
        <f>IF(D123=0,VLOOKUP(C123,'KI Local Authority Dropdown'!$H$21:$I$31,2,0),(VLOOKUP(A123,input!$A:$B,COLUMN(input!B$2),0)))</f>
        <v>0.01</v>
      </c>
      <c r="G123" s="49">
        <f t="shared" si="10"/>
        <v>25.237011165896497</v>
      </c>
      <c r="H123" s="49">
        <f>VLOOKUP($A123,input!$A:$BH,COLUMN(input!E$2),0)</f>
        <v>9.3467954681127221</v>
      </c>
      <c r="I123" s="49">
        <f>VLOOKUP($A123,input!$A:$BH,COLUMN(input!I$2),0)</f>
        <v>15.890215697783777</v>
      </c>
      <c r="J123" s="49">
        <f>VLOOKUP($A123,input!$A:$BH,COLUMN(input!M$2),0)</f>
        <v>9.6748709157937771</v>
      </c>
      <c r="K123" s="49">
        <f t="shared" si="11"/>
        <v>-3.0365053739808801E-2</v>
      </c>
      <c r="L123" s="49">
        <f>VLOOKUP($A123,input!$A:$BH,COLUMN(input!N$2),0)</f>
        <v>9.6445058620539683</v>
      </c>
      <c r="M123" s="49">
        <f>IF(D123=0,'KI Local Authority Dropdown'!$I$6,'KI Local Authority Dropdown'!$I$7)*'KI 2018-19'!I123</f>
        <v>14.698449520449994</v>
      </c>
      <c r="N123" s="31">
        <f>IF(LEFT(D123,1)="P",0,VLOOKUP($A123,input!$A:$BH,COLUMN(input!Q$2),0))</f>
        <v>0</v>
      </c>
      <c r="O123" s="53">
        <f>VLOOKUP($A123,input!$A:$BH,COLUMN(input!V$2),0)</f>
        <v>0</v>
      </c>
      <c r="P123" s="49">
        <f>VLOOKUP($A123,input!$A:$BH,COLUMN(input!Z$2),0)</f>
        <v>0</v>
      </c>
      <c r="Q123" s="53">
        <f>VLOOKUP($A123,input!$A:$BH,COLUMN(input!AD$2),0)</f>
        <v>9.3467954681127221</v>
      </c>
      <c r="R123" s="53">
        <f>VLOOKUP($A123,input!$A:$BH,COLUMN(input!AH$2),0)</f>
        <v>0</v>
      </c>
      <c r="S123" s="62">
        <f>VLOOKUP($A123,input!$A:$BH,COLUMN(input!AL$2),0)</f>
        <v>0</v>
      </c>
      <c r="T123" s="53">
        <f>VLOOKUP($A123,input!$A:$BH,COLUMN(input!AP$2),0)</f>
        <v>0</v>
      </c>
      <c r="U123" s="49">
        <f>VLOOKUP($A123,input!$A:$BH,COLUMN(input!AT$2),0)</f>
        <v>0</v>
      </c>
      <c r="V123" s="53">
        <f>VLOOKUP($A123,input!$A:$BH,COLUMN(input!AX$2),0)</f>
        <v>15.890215697783777</v>
      </c>
      <c r="W123" s="53">
        <f>VLOOKUP($A123,input!$A:$BH,COLUMN(input!BB$2),0)</f>
        <v>0</v>
      </c>
      <c r="X123" s="62">
        <f>VLOOKUP($A123,input!$A:$BH,COLUMN(input!BF$2),0)</f>
        <v>0</v>
      </c>
      <c r="Y123" s="53">
        <f t="shared" si="12"/>
        <v>0</v>
      </c>
      <c r="Z123" s="49">
        <f t="shared" si="13"/>
        <v>0</v>
      </c>
      <c r="AA123" s="53">
        <f t="shared" si="14"/>
        <v>25.237011165896497</v>
      </c>
      <c r="AB123" s="53">
        <f t="shared" si="15"/>
        <v>0</v>
      </c>
      <c r="AC123" s="62">
        <f t="shared" si="16"/>
        <v>0</v>
      </c>
    </row>
    <row r="124" spans="1:29" x14ac:dyDescent="0.3">
      <c r="A124" s="27" t="s">
        <v>258</v>
      </c>
      <c r="B124" s="27" t="s">
        <v>936</v>
      </c>
      <c r="C124" s="27" t="s">
        <v>806</v>
      </c>
      <c r="D124" s="27" t="s">
        <v>1240</v>
      </c>
      <c r="E124" s="30" t="s">
        <v>257</v>
      </c>
      <c r="F124" s="67">
        <f>IF(D124=0,VLOOKUP(C124,'KI Local Authority Dropdown'!$H$21:$I$31,2,0),(VLOOKUP(A124,input!$A:$B,COLUMN(input!B$2),0)))</f>
        <v>0.4</v>
      </c>
      <c r="G124" s="49">
        <f t="shared" si="10"/>
        <v>4.8416625730644673</v>
      </c>
      <c r="H124" s="49">
        <f>VLOOKUP($A124,input!$A:$BH,COLUMN(input!E$2),0)</f>
        <v>0</v>
      </c>
      <c r="I124" s="49">
        <f>VLOOKUP($A124,input!$A:$BH,COLUMN(input!I$2),0)</f>
        <v>4.8416625730644673</v>
      </c>
      <c r="J124" s="49">
        <f>VLOOKUP($A124,input!$A:$BH,COLUMN(input!M$2),0)</f>
        <v>-23.702309002583057</v>
      </c>
      <c r="K124" s="49">
        <f t="shared" si="11"/>
        <v>0.30454341758355952</v>
      </c>
      <c r="L124" s="49">
        <f>VLOOKUP($A124,input!$A:$BH,COLUMN(input!N$2),0)</f>
        <v>-23.397765584999497</v>
      </c>
      <c r="M124" s="49">
        <f>IF(D124=0,'KI Local Authority Dropdown'!$I$6,'KI Local Authority Dropdown'!$I$7)*'KI 2018-19'!I124</f>
        <v>4.6964126958725334</v>
      </c>
      <c r="N124" s="31">
        <f>IF(LEFT(D124,1)="P",0,VLOOKUP($A124,input!$A:$BH,COLUMN(input!Q$2),0))</f>
        <v>0</v>
      </c>
      <c r="O124" s="53">
        <f>VLOOKUP($A124,input!$A:$BH,COLUMN(input!V$2),0)</f>
        <v>0</v>
      </c>
      <c r="P124" s="49">
        <f>VLOOKUP($A124,input!$A:$BH,COLUMN(input!Z$2),0)</f>
        <v>0</v>
      </c>
      <c r="Q124" s="53">
        <f>VLOOKUP($A124,input!$A:$BH,COLUMN(input!AD$2),0)</f>
        <v>0</v>
      </c>
      <c r="R124" s="53">
        <f>VLOOKUP($A124,input!$A:$BH,COLUMN(input!AH$2),0)</f>
        <v>0</v>
      </c>
      <c r="S124" s="62">
        <f>VLOOKUP($A124,input!$A:$BH,COLUMN(input!AL$2),0)</f>
        <v>0</v>
      </c>
      <c r="T124" s="53">
        <f>VLOOKUP($A124,input!$A:$BH,COLUMN(input!AP$2),0)</f>
        <v>0</v>
      </c>
      <c r="U124" s="49">
        <f>VLOOKUP($A124,input!$A:$BH,COLUMN(input!AT$2),0)</f>
        <v>4.8416623134283574</v>
      </c>
      <c r="V124" s="53">
        <f>VLOOKUP($A124,input!$A:$BH,COLUMN(input!AX$2),0)</f>
        <v>0</v>
      </c>
      <c r="W124" s="53">
        <f>VLOOKUP($A124,input!$A:$BH,COLUMN(input!BB$2),0)</f>
        <v>0</v>
      </c>
      <c r="X124" s="62">
        <f>VLOOKUP($A124,input!$A:$BH,COLUMN(input!BF$2),0)</f>
        <v>0</v>
      </c>
      <c r="Y124" s="53">
        <f t="shared" si="12"/>
        <v>0</v>
      </c>
      <c r="Z124" s="49">
        <f t="shared" si="13"/>
        <v>4.8416623134283574</v>
      </c>
      <c r="AA124" s="53">
        <f t="shared" si="14"/>
        <v>0</v>
      </c>
      <c r="AB124" s="53">
        <f t="shared" si="15"/>
        <v>0</v>
      </c>
      <c r="AC124" s="62">
        <f t="shared" si="16"/>
        <v>0</v>
      </c>
    </row>
    <row r="125" spans="1:29" x14ac:dyDescent="0.3">
      <c r="A125" s="27" t="s">
        <v>260</v>
      </c>
      <c r="B125" s="27" t="s">
        <v>937</v>
      </c>
      <c r="C125" s="27" t="s">
        <v>806</v>
      </c>
      <c r="D125" s="27">
        <v>0</v>
      </c>
      <c r="E125" s="30" t="s">
        <v>259</v>
      </c>
      <c r="F125" s="67">
        <f>IF(D125=0,VLOOKUP(C125,'KI Local Authority Dropdown'!$H$21:$I$31,2,0),(VLOOKUP(A125,input!$A:$B,COLUMN(input!B$2),0)))</f>
        <v>0.4</v>
      </c>
      <c r="G125" s="49">
        <f t="shared" si="10"/>
        <v>1.8551776712864994</v>
      </c>
      <c r="H125" s="49">
        <f>VLOOKUP($A125,input!$A:$BH,COLUMN(input!E$2),0)</f>
        <v>0</v>
      </c>
      <c r="I125" s="49">
        <f>VLOOKUP($A125,input!$A:$BH,COLUMN(input!I$2),0)</f>
        <v>1.8551776712864994</v>
      </c>
      <c r="J125" s="49">
        <f>VLOOKUP($A125,input!$A:$BH,COLUMN(input!M$2),0)</f>
        <v>-14.515297969788556</v>
      </c>
      <c r="K125" s="49">
        <f t="shared" si="11"/>
        <v>-6.1460603962803617E-2</v>
      </c>
      <c r="L125" s="49">
        <f>VLOOKUP($A125,input!$A:$BH,COLUMN(input!N$2),0)</f>
        <v>-14.576758573751359</v>
      </c>
      <c r="M125" s="49">
        <f>IF(D125=0,'KI Local Authority Dropdown'!$I$6,'KI Local Authority Dropdown'!$I$7)*'KI 2018-19'!I125</f>
        <v>1.7160393459400121</v>
      </c>
      <c r="N125" s="31">
        <f>IF(LEFT(D125,1)="P",0,VLOOKUP($A125,input!$A:$BH,COLUMN(input!Q$2),0))</f>
        <v>0.5</v>
      </c>
      <c r="O125" s="53">
        <f>VLOOKUP($A125,input!$A:$BH,COLUMN(input!V$2),0)</f>
        <v>0</v>
      </c>
      <c r="P125" s="49">
        <f>VLOOKUP($A125,input!$A:$BH,COLUMN(input!Z$2),0)</f>
        <v>0</v>
      </c>
      <c r="Q125" s="53">
        <f>VLOOKUP($A125,input!$A:$BH,COLUMN(input!AD$2),0)</f>
        <v>0</v>
      </c>
      <c r="R125" s="53">
        <f>VLOOKUP($A125,input!$A:$BH,COLUMN(input!AH$2),0)</f>
        <v>0</v>
      </c>
      <c r="S125" s="62">
        <f>VLOOKUP($A125,input!$A:$BH,COLUMN(input!AL$2),0)</f>
        <v>0</v>
      </c>
      <c r="T125" s="53">
        <f>VLOOKUP($A125,input!$A:$BH,COLUMN(input!AP$2),0)</f>
        <v>0</v>
      </c>
      <c r="U125" s="49">
        <f>VLOOKUP($A125,input!$A:$BH,COLUMN(input!AT$2),0)</f>
        <v>1.8551776712864994</v>
      </c>
      <c r="V125" s="53">
        <f>VLOOKUP($A125,input!$A:$BH,COLUMN(input!AX$2),0)</f>
        <v>0</v>
      </c>
      <c r="W125" s="53">
        <f>VLOOKUP($A125,input!$A:$BH,COLUMN(input!BB$2),0)</f>
        <v>0</v>
      </c>
      <c r="X125" s="62">
        <f>VLOOKUP($A125,input!$A:$BH,COLUMN(input!BF$2),0)</f>
        <v>0</v>
      </c>
      <c r="Y125" s="53">
        <f t="shared" si="12"/>
        <v>0</v>
      </c>
      <c r="Z125" s="49">
        <f t="shared" si="13"/>
        <v>1.8551776712864994</v>
      </c>
      <c r="AA125" s="53">
        <f t="shared" si="14"/>
        <v>0</v>
      </c>
      <c r="AB125" s="53">
        <f t="shared" si="15"/>
        <v>0</v>
      </c>
      <c r="AC125" s="62">
        <f t="shared" si="16"/>
        <v>0</v>
      </c>
    </row>
    <row r="126" spans="1:29" x14ac:dyDescent="0.3">
      <c r="A126" s="27" t="s">
        <v>262</v>
      </c>
      <c r="B126" s="27" t="s">
        <v>938</v>
      </c>
      <c r="C126" s="27" t="s">
        <v>806</v>
      </c>
      <c r="D126" s="27">
        <v>0</v>
      </c>
      <c r="E126" s="30" t="s">
        <v>261</v>
      </c>
      <c r="F126" s="67">
        <f>IF(D126=0,VLOOKUP(C126,'KI Local Authority Dropdown'!$H$21:$I$31,2,0),(VLOOKUP(A126,input!$A:$B,COLUMN(input!B$2),0)))</f>
        <v>0.4</v>
      </c>
      <c r="G126" s="49">
        <f t="shared" si="10"/>
        <v>4.004726699092747</v>
      </c>
      <c r="H126" s="49">
        <f>VLOOKUP($A126,input!$A:$BH,COLUMN(input!E$2),0)</f>
        <v>0.44380202305778021</v>
      </c>
      <c r="I126" s="49">
        <f>VLOOKUP($A126,input!$A:$BH,COLUMN(input!I$2),0)</f>
        <v>3.5609246760349667</v>
      </c>
      <c r="J126" s="49">
        <f>VLOOKUP($A126,input!$A:$BH,COLUMN(input!M$2),0)</f>
        <v>-5.7977475063723096</v>
      </c>
      <c r="K126" s="49">
        <f t="shared" si="11"/>
        <v>2.0253308258974201E-2</v>
      </c>
      <c r="L126" s="49">
        <f>VLOOKUP($A126,input!$A:$BH,COLUMN(input!N$2),0)</f>
        <v>-5.7774941981133354</v>
      </c>
      <c r="M126" s="49">
        <f>IF(D126=0,'KI Local Authority Dropdown'!$I$6,'KI Local Authority Dropdown'!$I$7)*'KI 2018-19'!I126</f>
        <v>3.2938553253323444</v>
      </c>
      <c r="N126" s="31">
        <f>IF(LEFT(D126,1)="P",0,VLOOKUP($A126,input!$A:$BH,COLUMN(input!Q$2),0))</f>
        <v>0.5</v>
      </c>
      <c r="O126" s="53">
        <f>VLOOKUP($A126,input!$A:$BH,COLUMN(input!V$2),0)</f>
        <v>0</v>
      </c>
      <c r="P126" s="49">
        <f>VLOOKUP($A126,input!$A:$BH,COLUMN(input!Z$2),0)</f>
        <v>0.44380202305778021</v>
      </c>
      <c r="Q126" s="53">
        <f>VLOOKUP($A126,input!$A:$BH,COLUMN(input!AD$2),0)</f>
        <v>0</v>
      </c>
      <c r="R126" s="53">
        <f>VLOOKUP($A126,input!$A:$BH,COLUMN(input!AH$2),0)</f>
        <v>0</v>
      </c>
      <c r="S126" s="62">
        <f>VLOOKUP($A126,input!$A:$BH,COLUMN(input!AL$2),0)</f>
        <v>0</v>
      </c>
      <c r="T126" s="53">
        <f>VLOOKUP($A126,input!$A:$BH,COLUMN(input!AP$2),0)</f>
        <v>0</v>
      </c>
      <c r="U126" s="49">
        <f>VLOOKUP($A126,input!$A:$BH,COLUMN(input!AT$2),0)</f>
        <v>3.5609246760349667</v>
      </c>
      <c r="V126" s="53">
        <f>VLOOKUP($A126,input!$A:$BH,COLUMN(input!AX$2),0)</f>
        <v>0</v>
      </c>
      <c r="W126" s="53">
        <f>VLOOKUP($A126,input!$A:$BH,COLUMN(input!BB$2),0)</f>
        <v>0</v>
      </c>
      <c r="X126" s="62">
        <f>VLOOKUP($A126,input!$A:$BH,COLUMN(input!BF$2),0)</f>
        <v>0</v>
      </c>
      <c r="Y126" s="53">
        <f t="shared" si="12"/>
        <v>0</v>
      </c>
      <c r="Z126" s="49">
        <f t="shared" si="13"/>
        <v>4.004726699092747</v>
      </c>
      <c r="AA126" s="53">
        <f t="shared" si="14"/>
        <v>0</v>
      </c>
      <c r="AB126" s="53">
        <f t="shared" si="15"/>
        <v>0</v>
      </c>
      <c r="AC126" s="62">
        <f t="shared" si="16"/>
        <v>0</v>
      </c>
    </row>
    <row r="127" spans="1:29" x14ac:dyDescent="0.3">
      <c r="A127" s="27" t="s">
        <v>264</v>
      </c>
      <c r="B127" s="27" t="s">
        <v>939</v>
      </c>
      <c r="C127" s="27" t="s">
        <v>806</v>
      </c>
      <c r="D127" s="27" t="s">
        <v>1230</v>
      </c>
      <c r="E127" s="30" t="s">
        <v>263</v>
      </c>
      <c r="F127" s="67">
        <f>IF(D127=0,VLOOKUP(C127,'KI Local Authority Dropdown'!$H$21:$I$31,2,0),(VLOOKUP(A127,input!$A:$B,COLUMN(input!B$2),0)))</f>
        <v>0.8</v>
      </c>
      <c r="G127" s="49">
        <f t="shared" si="10"/>
        <v>2.3909454121689588</v>
      </c>
      <c r="H127" s="49">
        <f>VLOOKUP($A127,input!$A:$BH,COLUMN(input!E$2),0)</f>
        <v>0</v>
      </c>
      <c r="I127" s="49">
        <f>VLOOKUP($A127,input!$A:$BH,COLUMN(input!I$2),0)</f>
        <v>2.3909454121689588</v>
      </c>
      <c r="J127" s="49">
        <f>VLOOKUP($A127,input!$A:$BH,COLUMN(input!M$2),0)</f>
        <v>-16.445846861898932</v>
      </c>
      <c r="K127" s="49">
        <f t="shared" si="11"/>
        <v>6.8863823576219119E-2</v>
      </c>
      <c r="L127" s="49">
        <f>VLOOKUP($A127,input!$A:$BH,COLUMN(input!N$2),0)</f>
        <v>-16.376983038322713</v>
      </c>
      <c r="M127" s="49">
        <f>IF(D127=0,'KI Local Authority Dropdown'!$I$6,'KI Local Authority Dropdown'!$I$7)*'KI 2018-19'!I127</f>
        <v>2.31921704980389</v>
      </c>
      <c r="N127" s="31">
        <f>IF(LEFT(D127,1)="P",0,VLOOKUP($A127,input!$A:$BH,COLUMN(input!Q$2),0))</f>
        <v>0</v>
      </c>
      <c r="O127" s="53">
        <f>VLOOKUP($A127,input!$A:$BH,COLUMN(input!V$2),0)</f>
        <v>0</v>
      </c>
      <c r="P127" s="49">
        <f>VLOOKUP($A127,input!$A:$BH,COLUMN(input!Z$2),0)</f>
        <v>0</v>
      </c>
      <c r="Q127" s="53">
        <f>VLOOKUP($A127,input!$A:$BH,COLUMN(input!AD$2),0)</f>
        <v>0</v>
      </c>
      <c r="R127" s="53">
        <f>VLOOKUP($A127,input!$A:$BH,COLUMN(input!AH$2),0)</f>
        <v>0</v>
      </c>
      <c r="S127" s="62">
        <f>VLOOKUP($A127,input!$A:$BH,COLUMN(input!AL$2),0)</f>
        <v>0</v>
      </c>
      <c r="T127" s="53">
        <f>VLOOKUP($A127,input!$A:$BH,COLUMN(input!AP$2),0)</f>
        <v>0</v>
      </c>
      <c r="U127" s="49">
        <f>VLOOKUP($A127,input!$A:$BH,COLUMN(input!AT$2),0)</f>
        <v>2.390945201804616</v>
      </c>
      <c r="V127" s="53">
        <f>VLOOKUP($A127,input!$A:$BH,COLUMN(input!AX$2),0)</f>
        <v>0</v>
      </c>
      <c r="W127" s="53">
        <f>VLOOKUP($A127,input!$A:$BH,COLUMN(input!BB$2),0)</f>
        <v>0</v>
      </c>
      <c r="X127" s="62">
        <f>VLOOKUP($A127,input!$A:$BH,COLUMN(input!BF$2),0)</f>
        <v>0</v>
      </c>
      <c r="Y127" s="53">
        <f t="shared" si="12"/>
        <v>0</v>
      </c>
      <c r="Z127" s="49">
        <f t="shared" si="13"/>
        <v>2.390945201804616</v>
      </c>
      <c r="AA127" s="53">
        <f t="shared" si="14"/>
        <v>0</v>
      </c>
      <c r="AB127" s="53">
        <f t="shared" si="15"/>
        <v>0</v>
      </c>
      <c r="AC127" s="62">
        <f t="shared" si="16"/>
        <v>0</v>
      </c>
    </row>
    <row r="128" spans="1:29" x14ac:dyDescent="0.3">
      <c r="A128" s="27" t="s">
        <v>266</v>
      </c>
      <c r="B128" s="27" t="s">
        <v>940</v>
      </c>
      <c r="C128" s="27" t="s">
        <v>806</v>
      </c>
      <c r="D128" s="27" t="s">
        <v>1238</v>
      </c>
      <c r="E128" s="30" t="s">
        <v>265</v>
      </c>
      <c r="F128" s="67">
        <f>IF(D128=0,VLOOKUP(C128,'KI Local Authority Dropdown'!$H$21:$I$31,2,0),(VLOOKUP(A128,input!$A:$B,COLUMN(input!B$2),0)))</f>
        <v>0.5</v>
      </c>
      <c r="G128" s="49">
        <f t="shared" si="10"/>
        <v>3.0118178534542173</v>
      </c>
      <c r="H128" s="49">
        <f>VLOOKUP($A128,input!$A:$BH,COLUMN(input!E$2),0)</f>
        <v>0</v>
      </c>
      <c r="I128" s="49">
        <f>VLOOKUP($A128,input!$A:$BH,COLUMN(input!I$2),0)</f>
        <v>3.0118178534542173</v>
      </c>
      <c r="J128" s="49">
        <f>VLOOKUP($A128,input!$A:$BH,COLUMN(input!M$2),0)</f>
        <v>-3.3017951081738359</v>
      </c>
      <c r="K128" s="49">
        <f t="shared" si="11"/>
        <v>-3.8447594896349635E-2</v>
      </c>
      <c r="L128" s="49">
        <f>VLOOKUP($A128,input!$A:$BH,COLUMN(input!N$2),0)</f>
        <v>-3.3402427030701856</v>
      </c>
      <c r="M128" s="49">
        <f>IF(D128=0,'KI Local Authority Dropdown'!$I$6,'KI Local Authority Dropdown'!$I$7)*'KI 2018-19'!I128</f>
        <v>2.9214633178505909</v>
      </c>
      <c r="N128" s="31">
        <f>IF(LEFT(D128,1)="P",0,VLOOKUP($A128,input!$A:$BH,COLUMN(input!Q$2),0))</f>
        <v>0</v>
      </c>
      <c r="O128" s="53">
        <f>VLOOKUP($A128,input!$A:$BH,COLUMN(input!V$2),0)</f>
        <v>0</v>
      </c>
      <c r="P128" s="49">
        <f>VLOOKUP($A128,input!$A:$BH,COLUMN(input!Z$2),0)</f>
        <v>0</v>
      </c>
      <c r="Q128" s="53">
        <f>VLOOKUP($A128,input!$A:$BH,COLUMN(input!AD$2),0)</f>
        <v>0</v>
      </c>
      <c r="R128" s="53">
        <f>VLOOKUP($A128,input!$A:$BH,COLUMN(input!AH$2),0)</f>
        <v>0</v>
      </c>
      <c r="S128" s="62">
        <f>VLOOKUP($A128,input!$A:$BH,COLUMN(input!AL$2),0)</f>
        <v>0</v>
      </c>
      <c r="T128" s="53">
        <f>VLOOKUP($A128,input!$A:$BH,COLUMN(input!AP$2),0)</f>
        <v>0</v>
      </c>
      <c r="U128" s="49">
        <f>VLOOKUP($A128,input!$A:$BH,COLUMN(input!AT$2),0)</f>
        <v>3.0118182588815836</v>
      </c>
      <c r="V128" s="53">
        <f>VLOOKUP($A128,input!$A:$BH,COLUMN(input!AX$2),0)</f>
        <v>0</v>
      </c>
      <c r="W128" s="53">
        <f>VLOOKUP($A128,input!$A:$BH,COLUMN(input!BB$2),0)</f>
        <v>0</v>
      </c>
      <c r="X128" s="62">
        <f>VLOOKUP($A128,input!$A:$BH,COLUMN(input!BF$2),0)</f>
        <v>0</v>
      </c>
      <c r="Y128" s="53">
        <f t="shared" si="12"/>
        <v>0</v>
      </c>
      <c r="Z128" s="49">
        <f t="shared" si="13"/>
        <v>3.0118182588815836</v>
      </c>
      <c r="AA128" s="53">
        <f t="shared" si="14"/>
        <v>0</v>
      </c>
      <c r="AB128" s="53">
        <f t="shared" si="15"/>
        <v>0</v>
      </c>
      <c r="AC128" s="62">
        <f t="shared" si="16"/>
        <v>0</v>
      </c>
    </row>
    <row r="129" spans="1:29" x14ac:dyDescent="0.3">
      <c r="A129" s="27" t="s">
        <v>268</v>
      </c>
      <c r="B129" s="27" t="s">
        <v>941</v>
      </c>
      <c r="C129" s="27" t="s">
        <v>806</v>
      </c>
      <c r="D129" s="27">
        <v>0</v>
      </c>
      <c r="E129" s="30" t="s">
        <v>267</v>
      </c>
      <c r="F129" s="67">
        <f>IF(D129=0,VLOOKUP(C129,'KI Local Authority Dropdown'!$H$21:$I$31,2,0),(VLOOKUP(A129,input!$A:$B,COLUMN(input!B$2),0)))</f>
        <v>0.4</v>
      </c>
      <c r="G129" s="49">
        <f t="shared" si="10"/>
        <v>1.9087439883337718</v>
      </c>
      <c r="H129" s="49">
        <f>VLOOKUP($A129,input!$A:$BH,COLUMN(input!E$2),0)</f>
        <v>4.7107565164195377E-2</v>
      </c>
      <c r="I129" s="49">
        <f>VLOOKUP($A129,input!$A:$BH,COLUMN(input!I$2),0)</f>
        <v>1.8616364231695763</v>
      </c>
      <c r="J129" s="49">
        <f>VLOOKUP($A129,input!$A:$BH,COLUMN(input!M$2),0)</f>
        <v>-7.7928073887079004</v>
      </c>
      <c r="K129" s="49">
        <f t="shared" si="11"/>
        <v>0.11813562791612675</v>
      </c>
      <c r="L129" s="49">
        <f>VLOOKUP($A129,input!$A:$BH,COLUMN(input!N$2),0)</f>
        <v>-7.6746717607917736</v>
      </c>
      <c r="M129" s="49">
        <f>IF(D129=0,'KI Local Authority Dropdown'!$I$6,'KI Local Authority Dropdown'!$I$7)*'KI 2018-19'!I129</f>
        <v>1.7220136914318582</v>
      </c>
      <c r="N129" s="31">
        <f>IF(LEFT(D129,1)="P",0,VLOOKUP($A129,input!$A:$BH,COLUMN(input!Q$2),0))</f>
        <v>0.5</v>
      </c>
      <c r="O129" s="53">
        <f>VLOOKUP($A129,input!$A:$BH,COLUMN(input!V$2),0)</f>
        <v>0</v>
      </c>
      <c r="P129" s="49">
        <f>VLOOKUP($A129,input!$A:$BH,COLUMN(input!Z$2),0)</f>
        <v>4.7107565164195377E-2</v>
      </c>
      <c r="Q129" s="53">
        <f>VLOOKUP($A129,input!$A:$BH,COLUMN(input!AD$2),0)</f>
        <v>0</v>
      </c>
      <c r="R129" s="53">
        <f>VLOOKUP($A129,input!$A:$BH,COLUMN(input!AH$2),0)</f>
        <v>0</v>
      </c>
      <c r="S129" s="62">
        <f>VLOOKUP($A129,input!$A:$BH,COLUMN(input!AL$2),0)</f>
        <v>0</v>
      </c>
      <c r="T129" s="53">
        <f>VLOOKUP($A129,input!$A:$BH,COLUMN(input!AP$2),0)</f>
        <v>0</v>
      </c>
      <c r="U129" s="49">
        <f>VLOOKUP($A129,input!$A:$BH,COLUMN(input!AT$2),0)</f>
        <v>1.8616364231695763</v>
      </c>
      <c r="V129" s="53">
        <f>VLOOKUP($A129,input!$A:$BH,COLUMN(input!AX$2),0)</f>
        <v>0</v>
      </c>
      <c r="W129" s="53">
        <f>VLOOKUP($A129,input!$A:$BH,COLUMN(input!BB$2),0)</f>
        <v>0</v>
      </c>
      <c r="X129" s="62">
        <f>VLOOKUP($A129,input!$A:$BH,COLUMN(input!BF$2),0)</f>
        <v>0</v>
      </c>
      <c r="Y129" s="53">
        <f t="shared" si="12"/>
        <v>0</v>
      </c>
      <c r="Z129" s="49">
        <f t="shared" si="13"/>
        <v>1.9087439883337718</v>
      </c>
      <c r="AA129" s="53">
        <f t="shared" si="14"/>
        <v>0</v>
      </c>
      <c r="AB129" s="53">
        <f t="shared" si="15"/>
        <v>0</v>
      </c>
      <c r="AC129" s="62">
        <f t="shared" si="16"/>
        <v>0</v>
      </c>
    </row>
    <row r="130" spans="1:29" x14ac:dyDescent="0.3">
      <c r="A130" s="27" t="s">
        <v>270</v>
      </c>
      <c r="B130" s="27" t="s">
        <v>942</v>
      </c>
      <c r="C130" s="27" t="s">
        <v>820</v>
      </c>
      <c r="D130" s="27">
        <v>0</v>
      </c>
      <c r="E130" s="30" t="s">
        <v>269</v>
      </c>
      <c r="F130" s="67">
        <f>IF(D130=0,VLOOKUP(C130,'KI Local Authority Dropdown'!$H$21:$I$31,2,0),(VLOOKUP(A130,input!$A:$B,COLUMN(input!B$2),0)))</f>
        <v>0.49</v>
      </c>
      <c r="G130" s="49">
        <f t="shared" si="10"/>
        <v>77.666228239906772</v>
      </c>
      <c r="H130" s="49">
        <f>VLOOKUP($A130,input!$A:$BH,COLUMN(input!E$2),0)</f>
        <v>21.423194242862866</v>
      </c>
      <c r="I130" s="49">
        <f>VLOOKUP($A130,input!$A:$BH,COLUMN(input!I$2),0)</f>
        <v>56.243033997043902</v>
      </c>
      <c r="J130" s="49">
        <f>VLOOKUP($A130,input!$A:$BH,COLUMN(input!M$2),0)</f>
        <v>14.770482622087108</v>
      </c>
      <c r="K130" s="49">
        <f t="shared" si="11"/>
        <v>0.40344598791298125</v>
      </c>
      <c r="L130" s="49">
        <f>VLOOKUP($A130,input!$A:$BH,COLUMN(input!N$2),0)</f>
        <v>15.17392861000009</v>
      </c>
      <c r="M130" s="49">
        <f>IF(D130=0,'KI Local Authority Dropdown'!$I$6,'KI Local Authority Dropdown'!$I$7)*'KI 2018-19'!I130</f>
        <v>52.024806447265611</v>
      </c>
      <c r="N130" s="31">
        <f>IF(LEFT(D130,1)="P",0,VLOOKUP($A130,input!$A:$BH,COLUMN(input!Q$2),0))</f>
        <v>0</v>
      </c>
      <c r="O130" s="53">
        <f>VLOOKUP($A130,input!$A:$BH,COLUMN(input!V$2),0)</f>
        <v>19.968274208007358</v>
      </c>
      <c r="P130" s="49">
        <f>VLOOKUP($A130,input!$A:$BH,COLUMN(input!Z$2),0)</f>
        <v>1.4549200348555091</v>
      </c>
      <c r="Q130" s="53">
        <f>VLOOKUP($A130,input!$A:$BH,COLUMN(input!AD$2),0)</f>
        <v>0</v>
      </c>
      <c r="R130" s="53">
        <f>VLOOKUP($A130,input!$A:$BH,COLUMN(input!AH$2),0)</f>
        <v>0</v>
      </c>
      <c r="S130" s="62">
        <f>VLOOKUP($A130,input!$A:$BH,COLUMN(input!AL$2),0)</f>
        <v>0</v>
      </c>
      <c r="T130" s="53">
        <f>VLOOKUP($A130,input!$A:$BH,COLUMN(input!AP$2),0)</f>
        <v>48.463172108836417</v>
      </c>
      <c r="U130" s="49">
        <f>VLOOKUP($A130,input!$A:$BH,COLUMN(input!AT$2),0)</f>
        <v>7.7798618882074777</v>
      </c>
      <c r="V130" s="53">
        <f>VLOOKUP($A130,input!$A:$BH,COLUMN(input!AX$2),0)</f>
        <v>0</v>
      </c>
      <c r="W130" s="53">
        <f>VLOOKUP($A130,input!$A:$BH,COLUMN(input!BB$2),0)</f>
        <v>0</v>
      </c>
      <c r="X130" s="62">
        <f>VLOOKUP($A130,input!$A:$BH,COLUMN(input!BF$2),0)</f>
        <v>0</v>
      </c>
      <c r="Y130" s="53">
        <f t="shared" si="12"/>
        <v>68.431446316843775</v>
      </c>
      <c r="Z130" s="49">
        <f t="shared" si="13"/>
        <v>9.234781923062986</v>
      </c>
      <c r="AA130" s="53">
        <f t="shared" si="14"/>
        <v>0</v>
      </c>
      <c r="AB130" s="53">
        <f t="shared" si="15"/>
        <v>0</v>
      </c>
      <c r="AC130" s="62">
        <f t="shared" si="16"/>
        <v>0</v>
      </c>
    </row>
    <row r="131" spans="1:29" x14ac:dyDescent="0.3">
      <c r="A131" s="27" t="s">
        <v>272</v>
      </c>
      <c r="B131" s="27" t="s">
        <v>943</v>
      </c>
      <c r="C131" s="27" t="s">
        <v>806</v>
      </c>
      <c r="D131" s="27">
        <v>0</v>
      </c>
      <c r="E131" s="30" t="s">
        <v>271</v>
      </c>
      <c r="F131" s="67">
        <f>IF(D131=0,VLOOKUP(C131,'KI Local Authority Dropdown'!$H$21:$I$31,2,0),(VLOOKUP(A131,input!$A:$B,COLUMN(input!B$2),0)))</f>
        <v>0.4</v>
      </c>
      <c r="G131" s="49">
        <f t="shared" si="10"/>
        <v>3.3441985578271147</v>
      </c>
      <c r="H131" s="49">
        <f>VLOOKUP($A131,input!$A:$BH,COLUMN(input!E$2),0)</f>
        <v>0.38489352754429729</v>
      </c>
      <c r="I131" s="49">
        <f>VLOOKUP($A131,input!$A:$BH,COLUMN(input!I$2),0)</f>
        <v>2.9593050302828177</v>
      </c>
      <c r="J131" s="49">
        <f>VLOOKUP($A131,input!$A:$BH,COLUMN(input!M$2),0)</f>
        <v>-5.6537354299378206</v>
      </c>
      <c r="K131" s="49">
        <f t="shared" si="11"/>
        <v>2.5920400680366384E-2</v>
      </c>
      <c r="L131" s="49">
        <f>VLOOKUP($A131,input!$A:$BH,COLUMN(input!N$2),0)</f>
        <v>-5.6278150292574542</v>
      </c>
      <c r="M131" s="49">
        <f>IF(D131=0,'KI Local Authority Dropdown'!$I$6,'KI Local Authority Dropdown'!$I$7)*'KI 2018-19'!I131</f>
        <v>2.7373571530116063</v>
      </c>
      <c r="N131" s="31">
        <f>IF(LEFT(D131,1)="P",0,VLOOKUP($A131,input!$A:$BH,COLUMN(input!Q$2),0))</f>
        <v>0.5</v>
      </c>
      <c r="O131" s="53">
        <f>VLOOKUP($A131,input!$A:$BH,COLUMN(input!V$2),0)</f>
        <v>0</v>
      </c>
      <c r="P131" s="49">
        <f>VLOOKUP($A131,input!$A:$BH,COLUMN(input!Z$2),0)</f>
        <v>0.38489352754429729</v>
      </c>
      <c r="Q131" s="53">
        <f>VLOOKUP($A131,input!$A:$BH,COLUMN(input!AD$2),0)</f>
        <v>0</v>
      </c>
      <c r="R131" s="53">
        <f>VLOOKUP($A131,input!$A:$BH,COLUMN(input!AH$2),0)</f>
        <v>0</v>
      </c>
      <c r="S131" s="62">
        <f>VLOOKUP($A131,input!$A:$BH,COLUMN(input!AL$2),0)</f>
        <v>0</v>
      </c>
      <c r="T131" s="53">
        <f>VLOOKUP($A131,input!$A:$BH,COLUMN(input!AP$2),0)</f>
        <v>0</v>
      </c>
      <c r="U131" s="49">
        <f>VLOOKUP($A131,input!$A:$BH,COLUMN(input!AT$2),0)</f>
        <v>2.9593050302828177</v>
      </c>
      <c r="V131" s="53">
        <f>VLOOKUP($A131,input!$A:$BH,COLUMN(input!AX$2),0)</f>
        <v>0</v>
      </c>
      <c r="W131" s="53">
        <f>VLOOKUP($A131,input!$A:$BH,COLUMN(input!BB$2),0)</f>
        <v>0</v>
      </c>
      <c r="X131" s="62">
        <f>VLOOKUP($A131,input!$A:$BH,COLUMN(input!BF$2),0)</f>
        <v>0</v>
      </c>
      <c r="Y131" s="53">
        <f t="shared" si="12"/>
        <v>0</v>
      </c>
      <c r="Z131" s="49">
        <f t="shared" si="13"/>
        <v>3.3441985578271147</v>
      </c>
      <c r="AA131" s="53">
        <f t="shared" si="14"/>
        <v>0</v>
      </c>
      <c r="AB131" s="53">
        <f t="shared" si="15"/>
        <v>0</v>
      </c>
      <c r="AC131" s="62">
        <f t="shared" si="16"/>
        <v>0</v>
      </c>
    </row>
    <row r="132" spans="1:29" x14ac:dyDescent="0.3">
      <c r="A132" s="27" t="s">
        <v>274</v>
      </c>
      <c r="B132" s="27" t="s">
        <v>944</v>
      </c>
      <c r="C132" s="27" t="s">
        <v>802</v>
      </c>
      <c r="D132" s="27" t="s">
        <v>1231</v>
      </c>
      <c r="E132" s="30" t="s">
        <v>273</v>
      </c>
      <c r="F132" s="67">
        <f>IF(D132=0,VLOOKUP(C132,'KI Local Authority Dropdown'!$H$21:$I$31,2,0),(VLOOKUP(A132,input!$A:$B,COLUMN(input!B$2),0)))</f>
        <v>0.36</v>
      </c>
      <c r="G132" s="49">
        <f t="shared" si="10"/>
        <v>2151.3715062753381</v>
      </c>
      <c r="H132" s="49">
        <f>VLOOKUP($A132,input!$A:$BH,COLUMN(input!E$2),0)</f>
        <v>0</v>
      </c>
      <c r="I132" s="49">
        <f>VLOOKUP($A132,input!$A:$BH,COLUMN(input!I$2),0)</f>
        <v>2151.3715062753381</v>
      </c>
      <c r="J132" s="49">
        <f>VLOOKUP($A132,input!$A:$BH,COLUMN(input!M$2),0)</f>
        <v>-687.34220449932764</v>
      </c>
      <c r="K132" s="49">
        <f t="shared" si="11"/>
        <v>4.9043074614814941</v>
      </c>
      <c r="L132" s="49">
        <f>VLOOKUP($A132,input!$A:$BH,COLUMN(input!N$2),0)</f>
        <v>-682.43789703784614</v>
      </c>
      <c r="M132" s="49">
        <f>IF(D132=0,'KI Local Authority Dropdown'!$I$6,'KI Local Authority Dropdown'!$I$7)*'KI 2018-19'!I132</f>
        <v>2086.830361087078</v>
      </c>
      <c r="N132" s="31">
        <f>IF(LEFT(D132,1)="P",0,VLOOKUP($A132,input!$A:$BH,COLUMN(input!Q$2),0))</f>
        <v>0</v>
      </c>
      <c r="O132" s="53">
        <f>VLOOKUP($A132,input!$A:$BH,COLUMN(input!V$2),0)</f>
        <v>0</v>
      </c>
      <c r="P132" s="49">
        <f>VLOOKUP($A132,input!$A:$BH,COLUMN(input!Z$2),0)</f>
        <v>0</v>
      </c>
      <c r="Q132" s="53">
        <f>VLOOKUP($A132,input!$A:$BH,COLUMN(input!AD$2),0)</f>
        <v>0</v>
      </c>
      <c r="R132" s="53">
        <f>VLOOKUP($A132,input!$A:$BH,COLUMN(input!AH$2),0)</f>
        <v>0</v>
      </c>
      <c r="S132" s="62">
        <f>VLOOKUP($A132,input!$A:$BH,COLUMN(input!AL$2),0)</f>
        <v>0</v>
      </c>
      <c r="T132" s="53">
        <f>VLOOKUP($A132,input!$A:$BH,COLUMN(input!AP$2),0)</f>
        <v>0</v>
      </c>
      <c r="U132" s="49">
        <f>VLOOKUP($A132,input!$A:$BH,COLUMN(input!AT$2),0)</f>
        <v>0</v>
      </c>
      <c r="V132" s="53">
        <f>VLOOKUP($A132,input!$A:$BH,COLUMN(input!AX$2),0)</f>
        <v>211.2867943567735</v>
      </c>
      <c r="W132" s="53">
        <f>VLOOKUP($A132,input!$A:$BH,COLUMN(input!BB$2),0)</f>
        <v>1903.5738949000022</v>
      </c>
      <c r="X132" s="62">
        <f>VLOOKUP($A132,input!$A:$BH,COLUMN(input!BF$2),0)</f>
        <v>36.510816809949546</v>
      </c>
      <c r="Y132" s="53">
        <f t="shared" si="12"/>
        <v>0</v>
      </c>
      <c r="Z132" s="49">
        <f t="shared" si="13"/>
        <v>0</v>
      </c>
      <c r="AA132" s="53">
        <f t="shared" si="14"/>
        <v>211.2867943567735</v>
      </c>
      <c r="AB132" s="53">
        <f t="shared" si="15"/>
        <v>1903.5738949000022</v>
      </c>
      <c r="AC132" s="62">
        <f t="shared" si="16"/>
        <v>36.510816809949546</v>
      </c>
    </row>
    <row r="133" spans="1:29" x14ac:dyDescent="0.3">
      <c r="A133" s="27" t="s">
        <v>276</v>
      </c>
      <c r="B133" s="27" t="s">
        <v>945</v>
      </c>
      <c r="C133" s="27" t="s">
        <v>806</v>
      </c>
      <c r="D133" s="27" t="s">
        <v>1238</v>
      </c>
      <c r="E133" s="30" t="s">
        <v>275</v>
      </c>
      <c r="F133" s="67">
        <f>IF(D133=0,VLOOKUP(C133,'KI Local Authority Dropdown'!$H$21:$I$31,2,0),(VLOOKUP(A133,input!$A:$B,COLUMN(input!B$2),0)))</f>
        <v>0.5</v>
      </c>
      <c r="G133" s="49">
        <f t="shared" si="10"/>
        <v>4.1803078976609571</v>
      </c>
      <c r="H133" s="49">
        <f>VLOOKUP($A133,input!$A:$BH,COLUMN(input!E$2),0)</f>
        <v>0</v>
      </c>
      <c r="I133" s="49">
        <f>VLOOKUP($A133,input!$A:$BH,COLUMN(input!I$2),0)</f>
        <v>4.1803078976609571</v>
      </c>
      <c r="J133" s="49">
        <f>VLOOKUP($A133,input!$A:$BH,COLUMN(input!M$2),0)</f>
        <v>-19.909852370233839</v>
      </c>
      <c r="K133" s="49">
        <f t="shared" si="11"/>
        <v>2.341089776219718E-3</v>
      </c>
      <c r="L133" s="49">
        <f>VLOOKUP($A133,input!$A:$BH,COLUMN(input!N$2),0)</f>
        <v>-19.907511280457619</v>
      </c>
      <c r="M133" s="49">
        <f>IF(D133=0,'KI Local Authority Dropdown'!$I$6,'KI Local Authority Dropdown'!$I$7)*'KI 2018-19'!I133</f>
        <v>4.0548986607311281</v>
      </c>
      <c r="N133" s="31">
        <f>IF(LEFT(D133,1)="P",0,VLOOKUP($A133,input!$A:$BH,COLUMN(input!Q$2),0))</f>
        <v>0</v>
      </c>
      <c r="O133" s="53">
        <f>VLOOKUP($A133,input!$A:$BH,COLUMN(input!V$2),0)</f>
        <v>0</v>
      </c>
      <c r="P133" s="49">
        <f>VLOOKUP($A133,input!$A:$BH,COLUMN(input!Z$2),0)</f>
        <v>0</v>
      </c>
      <c r="Q133" s="53">
        <f>VLOOKUP($A133,input!$A:$BH,COLUMN(input!AD$2),0)</f>
        <v>0</v>
      </c>
      <c r="R133" s="53">
        <f>VLOOKUP($A133,input!$A:$BH,COLUMN(input!AH$2),0)</f>
        <v>0</v>
      </c>
      <c r="S133" s="62">
        <f>VLOOKUP($A133,input!$A:$BH,COLUMN(input!AL$2),0)</f>
        <v>0</v>
      </c>
      <c r="T133" s="53">
        <f>VLOOKUP($A133,input!$A:$BH,COLUMN(input!AP$2),0)</f>
        <v>0</v>
      </c>
      <c r="U133" s="49">
        <f>VLOOKUP($A133,input!$A:$BH,COLUMN(input!AT$2),0)</f>
        <v>4.1803079345803029</v>
      </c>
      <c r="V133" s="53">
        <f>VLOOKUP($A133,input!$A:$BH,COLUMN(input!AX$2),0)</f>
        <v>0</v>
      </c>
      <c r="W133" s="53">
        <f>VLOOKUP($A133,input!$A:$BH,COLUMN(input!BB$2),0)</f>
        <v>0</v>
      </c>
      <c r="X133" s="62">
        <f>VLOOKUP($A133,input!$A:$BH,COLUMN(input!BF$2),0)</f>
        <v>0</v>
      </c>
      <c r="Y133" s="53">
        <f t="shared" si="12"/>
        <v>0</v>
      </c>
      <c r="Z133" s="49">
        <f t="shared" si="13"/>
        <v>4.1803079345803029</v>
      </c>
      <c r="AA133" s="53">
        <f t="shared" si="14"/>
        <v>0</v>
      </c>
      <c r="AB133" s="53">
        <f t="shared" si="15"/>
        <v>0</v>
      </c>
      <c r="AC133" s="62">
        <f t="shared" si="16"/>
        <v>0</v>
      </c>
    </row>
    <row r="134" spans="1:29" x14ac:dyDescent="0.3">
      <c r="A134" s="27" t="s">
        <v>278</v>
      </c>
      <c r="B134" s="27" t="s">
        <v>946</v>
      </c>
      <c r="C134" s="27" t="s">
        <v>1254</v>
      </c>
      <c r="D134" s="27" t="s">
        <v>1238</v>
      </c>
      <c r="E134" s="30" t="s">
        <v>277</v>
      </c>
      <c r="F134" s="67">
        <f>IF(D134=0,VLOOKUP(C134,'KI Local Authority Dropdown'!$H$21:$I$31,2,0),(VLOOKUP(A134,input!$A:$B,COLUMN(input!B$2),0)))</f>
        <v>0.5</v>
      </c>
      <c r="G134" s="49">
        <f t="shared" si="10"/>
        <v>92.269352055863948</v>
      </c>
      <c r="H134" s="49">
        <f>VLOOKUP($A134,input!$A:$BH,COLUMN(input!E$2),0)</f>
        <v>0</v>
      </c>
      <c r="I134" s="49">
        <f>VLOOKUP($A134,input!$A:$BH,COLUMN(input!I$2),0)</f>
        <v>92.269352055863948</v>
      </c>
      <c r="J134" s="49">
        <f>VLOOKUP($A134,input!$A:$BH,COLUMN(input!M$2),0)</f>
        <v>-11.295033809681952</v>
      </c>
      <c r="K134" s="49">
        <f t="shared" si="11"/>
        <v>-2.435039434185704E-2</v>
      </c>
      <c r="L134" s="49">
        <f>VLOOKUP($A134,input!$A:$BH,COLUMN(input!N$2),0)</f>
        <v>-11.319384204023809</v>
      </c>
      <c r="M134" s="49">
        <f>IF(D134=0,'KI Local Authority Dropdown'!$I$6,'KI Local Authority Dropdown'!$I$7)*'KI 2018-19'!I134</f>
        <v>89.501271494188032</v>
      </c>
      <c r="N134" s="31">
        <f>IF(LEFT(D134,1)="P",0,VLOOKUP($A134,input!$A:$BH,COLUMN(input!Q$2),0))</f>
        <v>0</v>
      </c>
      <c r="O134" s="53">
        <f>VLOOKUP($A134,input!$A:$BH,COLUMN(input!V$2),0)</f>
        <v>0</v>
      </c>
      <c r="P134" s="49">
        <f>VLOOKUP($A134,input!$A:$BH,COLUMN(input!Z$2),0)</f>
        <v>0</v>
      </c>
      <c r="Q134" s="53">
        <f>VLOOKUP($A134,input!$A:$BH,COLUMN(input!AD$2),0)</f>
        <v>0</v>
      </c>
      <c r="R134" s="53">
        <f>VLOOKUP($A134,input!$A:$BH,COLUMN(input!AH$2),0)</f>
        <v>0</v>
      </c>
      <c r="S134" s="62">
        <f>VLOOKUP($A134,input!$A:$BH,COLUMN(input!AL$2),0)</f>
        <v>0</v>
      </c>
      <c r="T134" s="53">
        <f>VLOOKUP($A134,input!$A:$BH,COLUMN(input!AP$2),0)</f>
        <v>86.388597709628002</v>
      </c>
      <c r="U134" s="49">
        <f>VLOOKUP($A134,input!$A:$BH,COLUMN(input!AT$2),0)</f>
        <v>0</v>
      </c>
      <c r="V134" s="53">
        <f>VLOOKUP($A134,input!$A:$BH,COLUMN(input!AX$2),0)</f>
        <v>5.8807540854616613</v>
      </c>
      <c r="W134" s="53">
        <f>VLOOKUP($A134,input!$A:$BH,COLUMN(input!BB$2),0)</f>
        <v>0</v>
      </c>
      <c r="X134" s="62">
        <f>VLOOKUP($A134,input!$A:$BH,COLUMN(input!BF$2),0)</f>
        <v>0</v>
      </c>
      <c r="Y134" s="53">
        <f t="shared" si="12"/>
        <v>86.388597709628002</v>
      </c>
      <c r="Z134" s="49">
        <f t="shared" si="13"/>
        <v>0</v>
      </c>
      <c r="AA134" s="53">
        <f t="shared" si="14"/>
        <v>5.8807540854616613</v>
      </c>
      <c r="AB134" s="53">
        <f t="shared" si="15"/>
        <v>0</v>
      </c>
      <c r="AC134" s="62">
        <f t="shared" si="16"/>
        <v>0</v>
      </c>
    </row>
    <row r="135" spans="1:29" x14ac:dyDescent="0.3">
      <c r="A135" s="27" t="s">
        <v>280</v>
      </c>
      <c r="B135" s="27" t="s">
        <v>947</v>
      </c>
      <c r="C135" s="27" t="s">
        <v>806</v>
      </c>
      <c r="D135" s="27">
        <v>0</v>
      </c>
      <c r="E135" s="30" t="s">
        <v>279</v>
      </c>
      <c r="F135" s="67">
        <f>IF(D135=0,VLOOKUP(C135,'KI Local Authority Dropdown'!$H$21:$I$31,2,0),(VLOOKUP(A135,input!$A:$B,COLUMN(input!B$2),0)))</f>
        <v>0.4</v>
      </c>
      <c r="G135" s="49">
        <f t="shared" si="10"/>
        <v>2.6738888879747997</v>
      </c>
      <c r="H135" s="49">
        <f>VLOOKUP($A135,input!$A:$BH,COLUMN(input!E$2),0)</f>
        <v>0.26433632663248013</v>
      </c>
      <c r="I135" s="49">
        <f>VLOOKUP($A135,input!$A:$BH,COLUMN(input!I$2),0)</f>
        <v>2.4095525613423194</v>
      </c>
      <c r="J135" s="49">
        <f>VLOOKUP($A135,input!$A:$BH,COLUMN(input!M$2),0)</f>
        <v>-3.345798195740274</v>
      </c>
      <c r="K135" s="49">
        <f t="shared" si="11"/>
        <v>-7.4369952709437026E-2</v>
      </c>
      <c r="L135" s="49">
        <f>VLOOKUP($A135,input!$A:$BH,COLUMN(input!N$2),0)</f>
        <v>-3.4201681484497111</v>
      </c>
      <c r="M135" s="49">
        <f>IF(D135=0,'KI Local Authority Dropdown'!$I$6,'KI Local Authority Dropdown'!$I$7)*'KI 2018-19'!I135</f>
        <v>2.2288361192416457</v>
      </c>
      <c r="N135" s="31">
        <f>IF(LEFT(D135,1)="P",0,VLOOKUP($A135,input!$A:$BH,COLUMN(input!Q$2),0))</f>
        <v>0.5</v>
      </c>
      <c r="O135" s="53">
        <f>VLOOKUP($A135,input!$A:$BH,COLUMN(input!V$2),0)</f>
        <v>0</v>
      </c>
      <c r="P135" s="49">
        <f>VLOOKUP($A135,input!$A:$BH,COLUMN(input!Z$2),0)</f>
        <v>0.26433632663248013</v>
      </c>
      <c r="Q135" s="53">
        <f>VLOOKUP($A135,input!$A:$BH,COLUMN(input!AD$2),0)</f>
        <v>0</v>
      </c>
      <c r="R135" s="53">
        <f>VLOOKUP($A135,input!$A:$BH,COLUMN(input!AH$2),0)</f>
        <v>0</v>
      </c>
      <c r="S135" s="62">
        <f>VLOOKUP($A135,input!$A:$BH,COLUMN(input!AL$2),0)</f>
        <v>0</v>
      </c>
      <c r="T135" s="53">
        <f>VLOOKUP($A135,input!$A:$BH,COLUMN(input!AP$2),0)</f>
        <v>0</v>
      </c>
      <c r="U135" s="49">
        <f>VLOOKUP($A135,input!$A:$BH,COLUMN(input!AT$2),0)</f>
        <v>2.4095525613423194</v>
      </c>
      <c r="V135" s="53">
        <f>VLOOKUP($A135,input!$A:$BH,COLUMN(input!AX$2),0)</f>
        <v>0</v>
      </c>
      <c r="W135" s="53">
        <f>VLOOKUP($A135,input!$A:$BH,COLUMN(input!BB$2),0)</f>
        <v>0</v>
      </c>
      <c r="X135" s="62">
        <f>VLOOKUP($A135,input!$A:$BH,COLUMN(input!BF$2),0)</f>
        <v>0</v>
      </c>
      <c r="Y135" s="53">
        <f t="shared" si="12"/>
        <v>0</v>
      </c>
      <c r="Z135" s="49">
        <f t="shared" si="13"/>
        <v>2.6738888879747997</v>
      </c>
      <c r="AA135" s="53">
        <f t="shared" si="14"/>
        <v>0</v>
      </c>
      <c r="AB135" s="53">
        <f t="shared" si="15"/>
        <v>0</v>
      </c>
      <c r="AC135" s="62">
        <f t="shared" si="16"/>
        <v>0</v>
      </c>
    </row>
    <row r="136" spans="1:29" x14ac:dyDescent="0.3">
      <c r="A136" s="27" t="s">
        <v>282</v>
      </c>
      <c r="B136" s="27" t="s">
        <v>948</v>
      </c>
      <c r="C136" s="27" t="s">
        <v>806</v>
      </c>
      <c r="D136" s="27" t="s">
        <v>1229</v>
      </c>
      <c r="E136" s="30" t="s">
        <v>281</v>
      </c>
      <c r="F136" s="67">
        <f>IF(D136=0,VLOOKUP(C136,'KI Local Authority Dropdown'!$H$21:$I$31,2,0),(VLOOKUP(A136,input!$A:$B,COLUMN(input!B$2),0)))</f>
        <v>0.4</v>
      </c>
      <c r="G136" s="49">
        <f t="shared" ref="G136:G199" si="17">H136+I136</f>
        <v>3.0481886974218915</v>
      </c>
      <c r="H136" s="49">
        <f>VLOOKUP($A136,input!$A:$BH,COLUMN(input!E$2),0)</f>
        <v>0</v>
      </c>
      <c r="I136" s="49">
        <f>VLOOKUP($A136,input!$A:$BH,COLUMN(input!I$2),0)</f>
        <v>3.0481886974218915</v>
      </c>
      <c r="J136" s="49">
        <f>VLOOKUP($A136,input!$A:$BH,COLUMN(input!M$2),0)</f>
        <v>-5.8872631967038007</v>
      </c>
      <c r="K136" s="49">
        <f t="shared" ref="K136:K199" si="18">L136-J136</f>
        <v>-6.7440930298955593E-2</v>
      </c>
      <c r="L136" s="49">
        <f>VLOOKUP($A136,input!$A:$BH,COLUMN(input!N$2),0)</f>
        <v>-5.9547041270027563</v>
      </c>
      <c r="M136" s="49">
        <f>IF(D136=0,'KI Local Authority Dropdown'!$I$6,'KI Local Authority Dropdown'!$I$7)*'KI 2018-19'!I136</f>
        <v>2.9567430364992346</v>
      </c>
      <c r="N136" s="31">
        <f>IF(LEFT(D136,1)="P",0,VLOOKUP($A136,input!$A:$BH,COLUMN(input!Q$2),0))</f>
        <v>0</v>
      </c>
      <c r="O136" s="53">
        <f>VLOOKUP($A136,input!$A:$BH,COLUMN(input!V$2),0)</f>
        <v>0</v>
      </c>
      <c r="P136" s="49">
        <f>VLOOKUP($A136,input!$A:$BH,COLUMN(input!Z$2),0)</f>
        <v>0</v>
      </c>
      <c r="Q136" s="53">
        <f>VLOOKUP($A136,input!$A:$BH,COLUMN(input!AD$2),0)</f>
        <v>0</v>
      </c>
      <c r="R136" s="53">
        <f>VLOOKUP($A136,input!$A:$BH,COLUMN(input!AH$2),0)</f>
        <v>0</v>
      </c>
      <c r="S136" s="62">
        <f>VLOOKUP($A136,input!$A:$BH,COLUMN(input!AL$2),0)</f>
        <v>0</v>
      </c>
      <c r="T136" s="53">
        <f>VLOOKUP($A136,input!$A:$BH,COLUMN(input!AP$2),0)</f>
        <v>0</v>
      </c>
      <c r="U136" s="49">
        <f>VLOOKUP($A136,input!$A:$BH,COLUMN(input!AT$2),0)</f>
        <v>3.0481883553328308</v>
      </c>
      <c r="V136" s="53">
        <f>VLOOKUP($A136,input!$A:$BH,COLUMN(input!AX$2),0)</f>
        <v>0</v>
      </c>
      <c r="W136" s="53">
        <f>VLOOKUP($A136,input!$A:$BH,COLUMN(input!BB$2),0)</f>
        <v>0</v>
      </c>
      <c r="X136" s="62">
        <f>VLOOKUP($A136,input!$A:$BH,COLUMN(input!BF$2),0)</f>
        <v>0</v>
      </c>
      <c r="Y136" s="53">
        <f t="shared" ref="Y136:Y199" si="19">O136+T136</f>
        <v>0</v>
      </c>
      <c r="Z136" s="49">
        <f t="shared" ref="Z136:Z199" si="20">P136+U136</f>
        <v>3.0481883553328308</v>
      </c>
      <c r="AA136" s="53">
        <f t="shared" ref="AA136:AA199" si="21">Q136+V136</f>
        <v>0</v>
      </c>
      <c r="AB136" s="53">
        <f t="shared" ref="AB136:AB199" si="22">R136+W136</f>
        <v>0</v>
      </c>
      <c r="AC136" s="62">
        <f t="shared" ref="AC136:AC199" si="23">S136+X136</f>
        <v>0</v>
      </c>
    </row>
    <row r="137" spans="1:29" x14ac:dyDescent="0.3">
      <c r="A137" s="27" t="s">
        <v>284</v>
      </c>
      <c r="B137" s="27" t="s">
        <v>949</v>
      </c>
      <c r="C137" s="27" t="s">
        <v>806</v>
      </c>
      <c r="D137" s="27">
        <v>0</v>
      </c>
      <c r="E137" s="30" t="s">
        <v>283</v>
      </c>
      <c r="F137" s="67">
        <f>IF(D137=0,VLOOKUP(C137,'KI Local Authority Dropdown'!$H$21:$I$31,2,0),(VLOOKUP(A137,input!$A:$B,COLUMN(input!B$2),0)))</f>
        <v>0.4</v>
      </c>
      <c r="G137" s="49">
        <f t="shared" si="17"/>
        <v>6.2393474807979388</v>
      </c>
      <c r="H137" s="49">
        <f>VLOOKUP($A137,input!$A:$BH,COLUMN(input!E$2),0)</f>
        <v>2.5449048124625291</v>
      </c>
      <c r="I137" s="49">
        <f>VLOOKUP($A137,input!$A:$BH,COLUMN(input!I$2),0)</f>
        <v>3.6944426683354101</v>
      </c>
      <c r="J137" s="49">
        <f>VLOOKUP($A137,input!$A:$BH,COLUMN(input!M$2),0)</f>
        <v>-8.0822867038848205</v>
      </c>
      <c r="K137" s="49">
        <f t="shared" si="18"/>
        <v>9.6593812891222264E-2</v>
      </c>
      <c r="L137" s="49">
        <f>VLOOKUP($A137,input!$A:$BH,COLUMN(input!N$2),0)</f>
        <v>-7.9856928909935982</v>
      </c>
      <c r="M137" s="49">
        <f>IF(D137=0,'KI Local Authority Dropdown'!$I$6,'KI Local Authority Dropdown'!$I$7)*'KI 2018-19'!I137</f>
        <v>3.4173594682102544</v>
      </c>
      <c r="N137" s="31">
        <f>IF(LEFT(D137,1)="P",0,VLOOKUP($A137,input!$A:$BH,COLUMN(input!Q$2),0))</f>
        <v>0.5</v>
      </c>
      <c r="O137" s="53">
        <f>VLOOKUP($A137,input!$A:$BH,COLUMN(input!V$2),0)</f>
        <v>0</v>
      </c>
      <c r="P137" s="49">
        <f>VLOOKUP($A137,input!$A:$BH,COLUMN(input!Z$2),0)</f>
        <v>2.5449048124625291</v>
      </c>
      <c r="Q137" s="53">
        <f>VLOOKUP($A137,input!$A:$BH,COLUMN(input!AD$2),0)</f>
        <v>0</v>
      </c>
      <c r="R137" s="53">
        <f>VLOOKUP($A137,input!$A:$BH,COLUMN(input!AH$2),0)</f>
        <v>0</v>
      </c>
      <c r="S137" s="62">
        <f>VLOOKUP($A137,input!$A:$BH,COLUMN(input!AL$2),0)</f>
        <v>0</v>
      </c>
      <c r="T137" s="53">
        <f>VLOOKUP($A137,input!$A:$BH,COLUMN(input!AP$2),0)</f>
        <v>0</v>
      </c>
      <c r="U137" s="49">
        <f>VLOOKUP($A137,input!$A:$BH,COLUMN(input!AT$2),0)</f>
        <v>3.6944426683354101</v>
      </c>
      <c r="V137" s="53">
        <f>VLOOKUP($A137,input!$A:$BH,COLUMN(input!AX$2),0)</f>
        <v>0</v>
      </c>
      <c r="W137" s="53">
        <f>VLOOKUP($A137,input!$A:$BH,COLUMN(input!BB$2),0)</f>
        <v>0</v>
      </c>
      <c r="X137" s="62">
        <f>VLOOKUP($A137,input!$A:$BH,COLUMN(input!BF$2),0)</f>
        <v>0</v>
      </c>
      <c r="Y137" s="53">
        <f t="shared" si="19"/>
        <v>0</v>
      </c>
      <c r="Z137" s="49">
        <f t="shared" si="20"/>
        <v>6.2393474807979388</v>
      </c>
      <c r="AA137" s="53">
        <f t="shared" si="21"/>
        <v>0</v>
      </c>
      <c r="AB137" s="53">
        <f t="shared" si="22"/>
        <v>0</v>
      </c>
      <c r="AC137" s="62">
        <f t="shared" si="23"/>
        <v>0</v>
      </c>
    </row>
    <row r="138" spans="1:29" x14ac:dyDescent="0.3">
      <c r="A138" s="27" t="s">
        <v>286</v>
      </c>
      <c r="B138" s="27" t="s">
        <v>950</v>
      </c>
      <c r="C138" s="27" t="s">
        <v>813</v>
      </c>
      <c r="D138" s="27">
        <v>0</v>
      </c>
      <c r="E138" s="30" t="s">
        <v>285</v>
      </c>
      <c r="F138" s="67">
        <f>IF(D138=0,VLOOKUP(C138,'KI Local Authority Dropdown'!$H$21:$I$31,2,0),(VLOOKUP(A138,input!$A:$B,COLUMN(input!B$2),0)))</f>
        <v>0.01</v>
      </c>
      <c r="G138" s="49">
        <f t="shared" si="17"/>
        <v>50.754939981230095</v>
      </c>
      <c r="H138" s="49">
        <f>VLOOKUP($A138,input!$A:$BH,COLUMN(input!E$2),0)</f>
        <v>19.938198594979866</v>
      </c>
      <c r="I138" s="49">
        <f>VLOOKUP($A138,input!$A:$BH,COLUMN(input!I$2),0)</f>
        <v>30.816741386250229</v>
      </c>
      <c r="J138" s="49">
        <f>VLOOKUP($A138,input!$A:$BH,COLUMN(input!M$2),0)</f>
        <v>20.871921102373339</v>
      </c>
      <c r="K138" s="49">
        <f t="shared" si="18"/>
        <v>8.2216484091475195E-3</v>
      </c>
      <c r="L138" s="49">
        <f>VLOOKUP($A138,input!$A:$BH,COLUMN(input!N$2),0)</f>
        <v>20.880142750782486</v>
      </c>
      <c r="M138" s="49">
        <f>IF(D138=0,'KI Local Authority Dropdown'!$I$6,'KI Local Authority Dropdown'!$I$7)*'KI 2018-19'!I138</f>
        <v>28.505485782281461</v>
      </c>
      <c r="N138" s="31">
        <f>IF(LEFT(D138,1)="P",0,VLOOKUP($A138,input!$A:$BH,COLUMN(input!Q$2),0))</f>
        <v>0</v>
      </c>
      <c r="O138" s="53">
        <f>VLOOKUP($A138,input!$A:$BH,COLUMN(input!V$2),0)</f>
        <v>0</v>
      </c>
      <c r="P138" s="49">
        <f>VLOOKUP($A138,input!$A:$BH,COLUMN(input!Z$2),0)</f>
        <v>0</v>
      </c>
      <c r="Q138" s="53">
        <f>VLOOKUP($A138,input!$A:$BH,COLUMN(input!AD$2),0)</f>
        <v>19.938198594979866</v>
      </c>
      <c r="R138" s="53">
        <f>VLOOKUP($A138,input!$A:$BH,COLUMN(input!AH$2),0)</f>
        <v>0</v>
      </c>
      <c r="S138" s="62">
        <f>VLOOKUP($A138,input!$A:$BH,COLUMN(input!AL$2),0)</f>
        <v>0</v>
      </c>
      <c r="T138" s="53">
        <f>VLOOKUP($A138,input!$A:$BH,COLUMN(input!AP$2),0)</f>
        <v>0</v>
      </c>
      <c r="U138" s="49">
        <f>VLOOKUP($A138,input!$A:$BH,COLUMN(input!AT$2),0)</f>
        <v>0</v>
      </c>
      <c r="V138" s="53">
        <f>VLOOKUP($A138,input!$A:$BH,COLUMN(input!AX$2),0)</f>
        <v>30.816741386250229</v>
      </c>
      <c r="W138" s="53">
        <f>VLOOKUP($A138,input!$A:$BH,COLUMN(input!BB$2),0)</f>
        <v>0</v>
      </c>
      <c r="X138" s="62">
        <f>VLOOKUP($A138,input!$A:$BH,COLUMN(input!BF$2),0)</f>
        <v>0</v>
      </c>
      <c r="Y138" s="53">
        <f t="shared" si="19"/>
        <v>0</v>
      </c>
      <c r="Z138" s="49">
        <f t="shared" si="20"/>
        <v>0</v>
      </c>
      <c r="AA138" s="53">
        <f t="shared" si="21"/>
        <v>50.754939981230095</v>
      </c>
      <c r="AB138" s="53">
        <f t="shared" si="22"/>
        <v>0</v>
      </c>
      <c r="AC138" s="62">
        <f t="shared" si="23"/>
        <v>0</v>
      </c>
    </row>
    <row r="139" spans="1:29" x14ac:dyDescent="0.3">
      <c r="A139" s="27" t="s">
        <v>288</v>
      </c>
      <c r="B139" s="27" t="s">
        <v>951</v>
      </c>
      <c r="C139" s="27" t="s">
        <v>1252</v>
      </c>
      <c r="D139" s="27" t="s">
        <v>1231</v>
      </c>
      <c r="E139" s="30" t="s">
        <v>287</v>
      </c>
      <c r="F139" s="67">
        <f>IF(D139=0,VLOOKUP(C139,'KI Local Authority Dropdown'!$H$21:$I$31,2,0),(VLOOKUP(A139,input!$A:$B,COLUMN(input!B$2),0)))</f>
        <v>0.64</v>
      </c>
      <c r="G139" s="49">
        <f t="shared" si="17"/>
        <v>113.65132091561033</v>
      </c>
      <c r="H139" s="49">
        <f>VLOOKUP($A139,input!$A:$BH,COLUMN(input!E$2),0)</f>
        <v>0</v>
      </c>
      <c r="I139" s="49">
        <f>VLOOKUP($A139,input!$A:$BH,COLUMN(input!I$2),0)</f>
        <v>113.65132091561033</v>
      </c>
      <c r="J139" s="49">
        <f>VLOOKUP($A139,input!$A:$BH,COLUMN(input!M$2),0)</f>
        <v>66.982131087365488</v>
      </c>
      <c r="K139" s="49">
        <f t="shared" si="18"/>
        <v>-0.24125733099158708</v>
      </c>
      <c r="L139" s="49">
        <f>VLOOKUP($A139,input!$A:$BH,COLUMN(input!N$2),0)</f>
        <v>66.740873756373901</v>
      </c>
      <c r="M139" s="49">
        <f>IF(D139=0,'KI Local Authority Dropdown'!$I$6,'KI Local Authority Dropdown'!$I$7)*'KI 2018-19'!I139</f>
        <v>110.24178128814201</v>
      </c>
      <c r="N139" s="31">
        <f>IF(LEFT(D139,1)="P",0,VLOOKUP($A139,input!$A:$BH,COLUMN(input!Q$2),0))</f>
        <v>0</v>
      </c>
      <c r="O139" s="53">
        <f>VLOOKUP($A139,input!$A:$BH,COLUMN(input!V$2),0)</f>
        <v>0</v>
      </c>
      <c r="P139" s="49">
        <f>VLOOKUP($A139,input!$A:$BH,COLUMN(input!Z$2),0)</f>
        <v>0</v>
      </c>
      <c r="Q139" s="53">
        <f>VLOOKUP($A139,input!$A:$BH,COLUMN(input!AD$2),0)</f>
        <v>0</v>
      </c>
      <c r="R139" s="53">
        <f>VLOOKUP($A139,input!$A:$BH,COLUMN(input!AH$2),0)</f>
        <v>0</v>
      </c>
      <c r="S139" s="62">
        <f>VLOOKUP($A139,input!$A:$BH,COLUMN(input!AL$2),0)</f>
        <v>0</v>
      </c>
      <c r="T139" s="53">
        <f>VLOOKUP($A139,input!$A:$BH,COLUMN(input!AP$2),0)</f>
        <v>95.462913727902873</v>
      </c>
      <c r="U139" s="49">
        <f>VLOOKUP($A139,input!$A:$BH,COLUMN(input!AT$2),0)</f>
        <v>18.188406769193961</v>
      </c>
      <c r="V139" s="53">
        <f>VLOOKUP($A139,input!$A:$BH,COLUMN(input!AX$2),0)</f>
        <v>0</v>
      </c>
      <c r="W139" s="53">
        <f>VLOOKUP($A139,input!$A:$BH,COLUMN(input!BB$2),0)</f>
        <v>0</v>
      </c>
      <c r="X139" s="62">
        <f>VLOOKUP($A139,input!$A:$BH,COLUMN(input!BF$2),0)</f>
        <v>0</v>
      </c>
      <c r="Y139" s="53">
        <f t="shared" si="19"/>
        <v>95.462913727902873</v>
      </c>
      <c r="Z139" s="49">
        <f t="shared" si="20"/>
        <v>18.188406769193961</v>
      </c>
      <c r="AA139" s="53">
        <f t="shared" si="21"/>
        <v>0</v>
      </c>
      <c r="AB139" s="53">
        <f t="shared" si="22"/>
        <v>0</v>
      </c>
      <c r="AC139" s="62">
        <f t="shared" si="23"/>
        <v>0</v>
      </c>
    </row>
    <row r="140" spans="1:29" x14ac:dyDescent="0.3">
      <c r="A140" s="27" t="s">
        <v>290</v>
      </c>
      <c r="B140" s="27" t="s">
        <v>952</v>
      </c>
      <c r="C140" s="27" t="s">
        <v>806</v>
      </c>
      <c r="D140" s="27" t="s">
        <v>1241</v>
      </c>
      <c r="E140" s="30" t="s">
        <v>289</v>
      </c>
      <c r="F140" s="67">
        <f>IF(D140=0,VLOOKUP(C140,'KI Local Authority Dropdown'!$H$21:$I$31,2,0),(VLOOKUP(A140,input!$A:$B,COLUMN(input!B$2),0)))</f>
        <v>0.30000000000000004</v>
      </c>
      <c r="G140" s="49">
        <f t="shared" si="17"/>
        <v>2.8170217064043257</v>
      </c>
      <c r="H140" s="49">
        <f>VLOOKUP($A140,input!$A:$BH,COLUMN(input!E$2),0)</f>
        <v>0</v>
      </c>
      <c r="I140" s="49">
        <f>VLOOKUP($A140,input!$A:$BH,COLUMN(input!I$2),0)</f>
        <v>2.8170217064043257</v>
      </c>
      <c r="J140" s="49">
        <f>VLOOKUP($A140,input!$A:$BH,COLUMN(input!M$2),0)</f>
        <v>-22.26901844775135</v>
      </c>
      <c r="K140" s="49">
        <f t="shared" si="18"/>
        <v>0.47577366672202714</v>
      </c>
      <c r="L140" s="49">
        <f>VLOOKUP($A140,input!$A:$BH,COLUMN(input!N$2),0)</f>
        <v>-21.793244781029323</v>
      </c>
      <c r="M140" s="49">
        <f>IF(D140=0,'KI Local Authority Dropdown'!$I$6,'KI Local Authority Dropdown'!$I$7)*'KI 2018-19'!I140</f>
        <v>2.7325110552121958</v>
      </c>
      <c r="N140" s="31">
        <f>IF(LEFT(D140,1)="P",0,VLOOKUP($A140,input!$A:$BH,COLUMN(input!Q$2),0))</f>
        <v>0</v>
      </c>
      <c r="O140" s="53">
        <f>VLOOKUP($A140,input!$A:$BH,COLUMN(input!V$2),0)</f>
        <v>0</v>
      </c>
      <c r="P140" s="49">
        <f>VLOOKUP($A140,input!$A:$BH,COLUMN(input!Z$2),0)</f>
        <v>0</v>
      </c>
      <c r="Q140" s="53">
        <f>VLOOKUP($A140,input!$A:$BH,COLUMN(input!AD$2),0)</f>
        <v>0</v>
      </c>
      <c r="R140" s="53">
        <f>VLOOKUP($A140,input!$A:$BH,COLUMN(input!AH$2),0)</f>
        <v>0</v>
      </c>
      <c r="S140" s="62">
        <f>VLOOKUP($A140,input!$A:$BH,COLUMN(input!AL$2),0)</f>
        <v>0</v>
      </c>
      <c r="T140" s="53">
        <f>VLOOKUP($A140,input!$A:$BH,COLUMN(input!AP$2),0)</f>
        <v>0</v>
      </c>
      <c r="U140" s="49">
        <f>VLOOKUP($A140,input!$A:$BH,COLUMN(input!AT$2),0)</f>
        <v>2.8170217064043257</v>
      </c>
      <c r="V140" s="53">
        <f>VLOOKUP($A140,input!$A:$BH,COLUMN(input!AX$2),0)</f>
        <v>0</v>
      </c>
      <c r="W140" s="53">
        <f>VLOOKUP($A140,input!$A:$BH,COLUMN(input!BB$2),0)</f>
        <v>0</v>
      </c>
      <c r="X140" s="62">
        <f>VLOOKUP($A140,input!$A:$BH,COLUMN(input!BF$2),0)</f>
        <v>0</v>
      </c>
      <c r="Y140" s="53">
        <f t="shared" si="19"/>
        <v>0</v>
      </c>
      <c r="Z140" s="49">
        <f t="shared" si="20"/>
        <v>2.8170217064043257</v>
      </c>
      <c r="AA140" s="53">
        <f t="shared" si="21"/>
        <v>0</v>
      </c>
      <c r="AB140" s="53">
        <f t="shared" si="22"/>
        <v>0</v>
      </c>
      <c r="AC140" s="62">
        <f t="shared" si="23"/>
        <v>0</v>
      </c>
    </row>
    <row r="141" spans="1:29" x14ac:dyDescent="0.3">
      <c r="A141" s="27" t="s">
        <v>292</v>
      </c>
      <c r="B141" s="27" t="s">
        <v>953</v>
      </c>
      <c r="C141" s="27" t="s">
        <v>1252</v>
      </c>
      <c r="D141" s="27" t="s">
        <v>1231</v>
      </c>
      <c r="E141" s="30" t="s">
        <v>291</v>
      </c>
      <c r="F141" s="67">
        <f>IF(D141=0,VLOOKUP(C141,'KI Local Authority Dropdown'!$H$21:$I$31,2,0),(VLOOKUP(A141,input!$A:$B,COLUMN(input!B$2),0)))</f>
        <v>0.64</v>
      </c>
      <c r="G141" s="49">
        <f t="shared" si="17"/>
        <v>151.79370309782882</v>
      </c>
      <c r="H141" s="49">
        <f>VLOOKUP($A141,input!$A:$BH,COLUMN(input!E$2),0)</f>
        <v>0</v>
      </c>
      <c r="I141" s="49">
        <f>VLOOKUP($A141,input!$A:$BH,COLUMN(input!I$2),0)</f>
        <v>151.79370309782882</v>
      </c>
      <c r="J141" s="49">
        <f>VLOOKUP($A141,input!$A:$BH,COLUMN(input!M$2),0)</f>
        <v>72.766428831528515</v>
      </c>
      <c r="K141" s="49">
        <f t="shared" si="18"/>
        <v>-0.24739945168394684</v>
      </c>
      <c r="L141" s="49">
        <f>VLOOKUP($A141,input!$A:$BH,COLUMN(input!N$2),0)</f>
        <v>72.519029379844568</v>
      </c>
      <c r="M141" s="49">
        <f>IF(D141=0,'KI Local Authority Dropdown'!$I$6,'KI Local Authority Dropdown'!$I$7)*'KI 2018-19'!I141</f>
        <v>147.23989200489396</v>
      </c>
      <c r="N141" s="31">
        <f>IF(LEFT(D141,1)="P",0,VLOOKUP($A141,input!$A:$BH,COLUMN(input!Q$2),0))</f>
        <v>0</v>
      </c>
      <c r="O141" s="53">
        <f>VLOOKUP($A141,input!$A:$BH,COLUMN(input!V$2),0)</f>
        <v>0</v>
      </c>
      <c r="P141" s="49">
        <f>VLOOKUP($A141,input!$A:$BH,COLUMN(input!Z$2),0)</f>
        <v>0</v>
      </c>
      <c r="Q141" s="53">
        <f>VLOOKUP($A141,input!$A:$BH,COLUMN(input!AD$2),0)</f>
        <v>0</v>
      </c>
      <c r="R141" s="53">
        <f>VLOOKUP($A141,input!$A:$BH,COLUMN(input!AH$2),0)</f>
        <v>0</v>
      </c>
      <c r="S141" s="62">
        <f>VLOOKUP($A141,input!$A:$BH,COLUMN(input!AL$2),0)</f>
        <v>0</v>
      </c>
      <c r="T141" s="53">
        <f>VLOOKUP($A141,input!$A:$BH,COLUMN(input!AP$2),0)</f>
        <v>119.35469254883117</v>
      </c>
      <c r="U141" s="49">
        <f>VLOOKUP($A141,input!$A:$BH,COLUMN(input!AT$2),0)</f>
        <v>32.439010571224578</v>
      </c>
      <c r="V141" s="53">
        <f>VLOOKUP($A141,input!$A:$BH,COLUMN(input!AX$2),0)</f>
        <v>0</v>
      </c>
      <c r="W141" s="53">
        <f>VLOOKUP($A141,input!$A:$BH,COLUMN(input!BB$2),0)</f>
        <v>0</v>
      </c>
      <c r="X141" s="62">
        <f>VLOOKUP($A141,input!$A:$BH,COLUMN(input!BF$2),0)</f>
        <v>0</v>
      </c>
      <c r="Y141" s="53">
        <f t="shared" si="19"/>
        <v>119.35469254883117</v>
      </c>
      <c r="Z141" s="49">
        <f t="shared" si="20"/>
        <v>32.439010571224578</v>
      </c>
      <c r="AA141" s="53">
        <f t="shared" si="21"/>
        <v>0</v>
      </c>
      <c r="AB141" s="53">
        <f t="shared" si="22"/>
        <v>0</v>
      </c>
      <c r="AC141" s="62">
        <f t="shared" si="23"/>
        <v>0</v>
      </c>
    </row>
    <row r="142" spans="1:29" x14ac:dyDescent="0.3">
      <c r="A142" s="27" t="s">
        <v>294</v>
      </c>
      <c r="B142" s="27" t="s">
        <v>954</v>
      </c>
      <c r="C142" s="27" t="s">
        <v>1250</v>
      </c>
      <c r="D142" s="27" t="s">
        <v>1242</v>
      </c>
      <c r="E142" s="30" t="s">
        <v>293</v>
      </c>
      <c r="F142" s="67">
        <f>IF(D142=0,VLOOKUP(C142,'KI Local Authority Dropdown'!$H$21:$I$31,2,0),(VLOOKUP(A142,input!$A:$B,COLUMN(input!B$2),0)))</f>
        <v>0.99</v>
      </c>
      <c r="G142" s="49">
        <f t="shared" si="17"/>
        <v>52.682811805016712</v>
      </c>
      <c r="H142" s="49">
        <f>VLOOKUP($A142,input!$A:$BH,COLUMN(input!E$2),0)</f>
        <v>0</v>
      </c>
      <c r="I142" s="49">
        <f>VLOOKUP($A142,input!$A:$BH,COLUMN(input!I$2),0)</f>
        <v>52.682811805016712</v>
      </c>
      <c r="J142" s="49">
        <f>VLOOKUP($A142,input!$A:$BH,COLUMN(input!M$2),0)</f>
        <v>7.6096287746486961</v>
      </c>
      <c r="K142" s="49">
        <f t="shared" si="18"/>
        <v>-0.14103345759873065</v>
      </c>
      <c r="L142" s="49">
        <f>VLOOKUP($A142,input!$A:$BH,COLUMN(input!N$2),0)</f>
        <v>7.4685953170499655</v>
      </c>
      <c r="M142" s="49">
        <f>IF(D142=0,'KI Local Authority Dropdown'!$I$6,'KI Local Authority Dropdown'!$I$7)*'KI 2018-19'!I142</f>
        <v>51.102327450866213</v>
      </c>
      <c r="N142" s="31">
        <f>IF(LEFT(D142,1)="P",0,VLOOKUP($A142,input!$A:$BH,COLUMN(input!Q$2),0))</f>
        <v>0</v>
      </c>
      <c r="O142" s="53">
        <f>VLOOKUP($A142,input!$A:$BH,COLUMN(input!V$2),0)</f>
        <v>0</v>
      </c>
      <c r="P142" s="49">
        <f>VLOOKUP($A142,input!$A:$BH,COLUMN(input!Z$2),0)</f>
        <v>0</v>
      </c>
      <c r="Q142" s="53">
        <f>VLOOKUP($A142,input!$A:$BH,COLUMN(input!AD$2),0)</f>
        <v>0</v>
      </c>
      <c r="R142" s="53">
        <f>VLOOKUP($A142,input!$A:$BH,COLUMN(input!AH$2),0)</f>
        <v>0</v>
      </c>
      <c r="S142" s="62">
        <f>VLOOKUP($A142,input!$A:$BH,COLUMN(input!AL$2),0)</f>
        <v>0</v>
      </c>
      <c r="T142" s="53">
        <f>VLOOKUP($A142,input!$A:$BH,COLUMN(input!AP$2),0)</f>
        <v>47.31178798297374</v>
      </c>
      <c r="U142" s="49">
        <f>VLOOKUP($A142,input!$A:$BH,COLUMN(input!AT$2),0)</f>
        <v>5.371023954140357</v>
      </c>
      <c r="V142" s="53">
        <f>VLOOKUP($A142,input!$A:$BH,COLUMN(input!AX$2),0)</f>
        <v>0</v>
      </c>
      <c r="W142" s="53">
        <f>VLOOKUP($A142,input!$A:$BH,COLUMN(input!BB$2),0)</f>
        <v>0</v>
      </c>
      <c r="X142" s="62">
        <f>VLOOKUP($A142,input!$A:$BH,COLUMN(input!BF$2),0)</f>
        <v>0</v>
      </c>
      <c r="Y142" s="53">
        <f t="shared" si="19"/>
        <v>47.31178798297374</v>
      </c>
      <c r="Z142" s="49">
        <f t="shared" si="20"/>
        <v>5.371023954140357</v>
      </c>
      <c r="AA142" s="53">
        <f t="shared" si="21"/>
        <v>0</v>
      </c>
      <c r="AB142" s="53">
        <f t="shared" si="22"/>
        <v>0</v>
      </c>
      <c r="AC142" s="62">
        <f t="shared" si="23"/>
        <v>0</v>
      </c>
    </row>
    <row r="143" spans="1:29" x14ac:dyDescent="0.3">
      <c r="A143" s="27" t="s">
        <v>296</v>
      </c>
      <c r="B143" s="27" t="s">
        <v>955</v>
      </c>
      <c r="C143" s="27" t="s">
        <v>806</v>
      </c>
      <c r="D143" s="27">
        <v>0</v>
      </c>
      <c r="E143" s="30" t="s">
        <v>295</v>
      </c>
      <c r="F143" s="67">
        <f>IF(D143=0,VLOOKUP(C143,'KI Local Authority Dropdown'!$H$21:$I$31,2,0),(VLOOKUP(A143,input!$A:$B,COLUMN(input!B$2),0)))</f>
        <v>0.4</v>
      </c>
      <c r="G143" s="49">
        <f t="shared" si="17"/>
        <v>2.378410228010476</v>
      </c>
      <c r="H143" s="49">
        <f>VLOOKUP($A143,input!$A:$BH,COLUMN(input!E$2),0)</f>
        <v>0.37027669503799593</v>
      </c>
      <c r="I143" s="49">
        <f>VLOOKUP($A143,input!$A:$BH,COLUMN(input!I$2),0)</f>
        <v>2.0081335329724799</v>
      </c>
      <c r="J143" s="49">
        <f>VLOOKUP($A143,input!$A:$BH,COLUMN(input!M$2),0)</f>
        <v>-8.730817580329763</v>
      </c>
      <c r="K143" s="49">
        <f t="shared" si="18"/>
        <v>-4.5434994011444019E-3</v>
      </c>
      <c r="L143" s="49">
        <f>VLOOKUP($A143,input!$A:$BH,COLUMN(input!N$2),0)</f>
        <v>-8.7353610797309074</v>
      </c>
      <c r="M143" s="49">
        <f>IF(D143=0,'KI Local Authority Dropdown'!$I$6,'KI Local Authority Dropdown'!$I$7)*'KI 2018-19'!I143</f>
        <v>1.857523517999544</v>
      </c>
      <c r="N143" s="31">
        <f>IF(LEFT(D143,1)="P",0,VLOOKUP($A143,input!$A:$BH,COLUMN(input!Q$2),0))</f>
        <v>0.5</v>
      </c>
      <c r="O143" s="53">
        <f>VLOOKUP($A143,input!$A:$BH,COLUMN(input!V$2),0)</f>
        <v>0</v>
      </c>
      <c r="P143" s="49">
        <f>VLOOKUP($A143,input!$A:$BH,COLUMN(input!Z$2),0)</f>
        <v>0.37027669503799593</v>
      </c>
      <c r="Q143" s="53">
        <f>VLOOKUP($A143,input!$A:$BH,COLUMN(input!AD$2),0)</f>
        <v>0</v>
      </c>
      <c r="R143" s="53">
        <f>VLOOKUP($A143,input!$A:$BH,COLUMN(input!AH$2),0)</f>
        <v>0</v>
      </c>
      <c r="S143" s="62">
        <f>VLOOKUP($A143,input!$A:$BH,COLUMN(input!AL$2),0)</f>
        <v>0</v>
      </c>
      <c r="T143" s="53">
        <f>VLOOKUP($A143,input!$A:$BH,COLUMN(input!AP$2),0)</f>
        <v>0</v>
      </c>
      <c r="U143" s="49">
        <f>VLOOKUP($A143,input!$A:$BH,COLUMN(input!AT$2),0)</f>
        <v>2.0081335329724799</v>
      </c>
      <c r="V143" s="53">
        <f>VLOOKUP($A143,input!$A:$BH,COLUMN(input!AX$2),0)</f>
        <v>0</v>
      </c>
      <c r="W143" s="53">
        <f>VLOOKUP($A143,input!$A:$BH,COLUMN(input!BB$2),0)</f>
        <v>0</v>
      </c>
      <c r="X143" s="62">
        <f>VLOOKUP($A143,input!$A:$BH,COLUMN(input!BF$2),0)</f>
        <v>0</v>
      </c>
      <c r="Y143" s="53">
        <f t="shared" si="19"/>
        <v>0</v>
      </c>
      <c r="Z143" s="49">
        <f t="shared" si="20"/>
        <v>2.378410228010476</v>
      </c>
      <c r="AA143" s="53">
        <f t="shared" si="21"/>
        <v>0</v>
      </c>
      <c r="AB143" s="53">
        <f t="shared" si="22"/>
        <v>0</v>
      </c>
      <c r="AC143" s="62">
        <f t="shared" si="23"/>
        <v>0</v>
      </c>
    </row>
    <row r="144" spans="1:29" x14ac:dyDescent="0.3">
      <c r="A144" s="27" t="s">
        <v>298</v>
      </c>
      <c r="B144" s="27" t="s">
        <v>956</v>
      </c>
      <c r="C144" s="27" t="s">
        <v>1252</v>
      </c>
      <c r="D144" s="27" t="s">
        <v>1231</v>
      </c>
      <c r="E144" s="30" t="s">
        <v>297</v>
      </c>
      <c r="F144" s="67">
        <f>IF(D144=0,VLOOKUP(C144,'KI Local Authority Dropdown'!$H$21:$I$31,2,0),(VLOOKUP(A144,input!$A:$B,COLUMN(input!B$2),0)))</f>
        <v>0.64</v>
      </c>
      <c r="G144" s="49">
        <f t="shared" si="17"/>
        <v>82.927903416540161</v>
      </c>
      <c r="H144" s="49">
        <f>VLOOKUP($A144,input!$A:$BH,COLUMN(input!E$2),0)</f>
        <v>0</v>
      </c>
      <c r="I144" s="49">
        <f>VLOOKUP($A144,input!$A:$BH,COLUMN(input!I$2),0)</f>
        <v>82.927903416540161</v>
      </c>
      <c r="J144" s="49">
        <f>VLOOKUP($A144,input!$A:$BH,COLUMN(input!M$2),0)</f>
        <v>-77.454073384600648</v>
      </c>
      <c r="K144" s="49">
        <f t="shared" si="18"/>
        <v>2.8380707337337867</v>
      </c>
      <c r="L144" s="49">
        <f>VLOOKUP($A144,input!$A:$BH,COLUMN(input!N$2),0)</f>
        <v>-74.616002650866861</v>
      </c>
      <c r="M144" s="49">
        <f>IF(D144=0,'KI Local Authority Dropdown'!$I$6,'KI Local Authority Dropdown'!$I$7)*'KI 2018-19'!I144</f>
        <v>80.44006631404396</v>
      </c>
      <c r="N144" s="31">
        <f>IF(LEFT(D144,1)="P",0,VLOOKUP($A144,input!$A:$BH,COLUMN(input!Q$2),0))</f>
        <v>0</v>
      </c>
      <c r="O144" s="53">
        <f>VLOOKUP($A144,input!$A:$BH,COLUMN(input!V$2),0)</f>
        <v>0</v>
      </c>
      <c r="P144" s="49">
        <f>VLOOKUP($A144,input!$A:$BH,COLUMN(input!Z$2),0)</f>
        <v>0</v>
      </c>
      <c r="Q144" s="53">
        <f>VLOOKUP($A144,input!$A:$BH,COLUMN(input!AD$2),0)</f>
        <v>0</v>
      </c>
      <c r="R144" s="53">
        <f>VLOOKUP($A144,input!$A:$BH,COLUMN(input!AH$2),0)</f>
        <v>0</v>
      </c>
      <c r="S144" s="62">
        <f>VLOOKUP($A144,input!$A:$BH,COLUMN(input!AL$2),0)</f>
        <v>0</v>
      </c>
      <c r="T144" s="53">
        <f>VLOOKUP($A144,input!$A:$BH,COLUMN(input!AP$2),0)</f>
        <v>57.819064725918039</v>
      </c>
      <c r="U144" s="49">
        <f>VLOOKUP($A144,input!$A:$BH,COLUMN(input!AT$2),0)</f>
        <v>25.108838566625547</v>
      </c>
      <c r="V144" s="53">
        <f>VLOOKUP($A144,input!$A:$BH,COLUMN(input!AX$2),0)</f>
        <v>0</v>
      </c>
      <c r="W144" s="53">
        <f>VLOOKUP($A144,input!$A:$BH,COLUMN(input!BB$2),0)</f>
        <v>0</v>
      </c>
      <c r="X144" s="62">
        <f>VLOOKUP($A144,input!$A:$BH,COLUMN(input!BF$2),0)</f>
        <v>0</v>
      </c>
      <c r="Y144" s="53">
        <f t="shared" si="19"/>
        <v>57.819064725918039</v>
      </c>
      <c r="Z144" s="49">
        <f t="shared" si="20"/>
        <v>25.108838566625547</v>
      </c>
      <c r="AA144" s="53">
        <f t="shared" si="21"/>
        <v>0</v>
      </c>
      <c r="AB144" s="53">
        <f t="shared" si="22"/>
        <v>0</v>
      </c>
      <c r="AC144" s="62">
        <f t="shared" si="23"/>
        <v>0</v>
      </c>
    </row>
    <row r="145" spans="1:29" x14ac:dyDescent="0.3">
      <c r="A145" s="27" t="s">
        <v>300</v>
      </c>
      <c r="B145" s="27" t="s">
        <v>957</v>
      </c>
      <c r="C145" s="27" t="s">
        <v>1251</v>
      </c>
      <c r="D145" s="27">
        <v>0</v>
      </c>
      <c r="E145" s="30" t="s">
        <v>299</v>
      </c>
      <c r="F145" s="67">
        <f>IF(D145=0,VLOOKUP(C145,'KI Local Authority Dropdown'!$H$21:$I$31,2,0),(VLOOKUP(A145,input!$A:$B,COLUMN(input!B$2),0)))</f>
        <v>0.09</v>
      </c>
      <c r="G145" s="49">
        <f t="shared" si="17"/>
        <v>136.44729106044224</v>
      </c>
      <c r="H145" s="49">
        <f>VLOOKUP($A145,input!$A:$BH,COLUMN(input!E$2),0)</f>
        <v>20.772352917457582</v>
      </c>
      <c r="I145" s="49">
        <f>VLOOKUP($A145,input!$A:$BH,COLUMN(input!I$2),0)</f>
        <v>115.67493814298466</v>
      </c>
      <c r="J145" s="49">
        <f>VLOOKUP($A145,input!$A:$BH,COLUMN(input!M$2),0)</f>
        <v>71.535067519800677</v>
      </c>
      <c r="K145" s="49">
        <f t="shared" si="18"/>
        <v>-0.10743246326200051</v>
      </c>
      <c r="L145" s="49">
        <f>VLOOKUP($A145,input!$A:$BH,COLUMN(input!N$2),0)</f>
        <v>71.427635056538676</v>
      </c>
      <c r="M145" s="49">
        <f>IF(D145=0,'KI Local Authority Dropdown'!$I$6,'KI Local Authority Dropdown'!$I$7)*'KI 2018-19'!I145</f>
        <v>106.99931778226082</v>
      </c>
      <c r="N145" s="31">
        <f>IF(LEFT(D145,1)="P",0,VLOOKUP($A145,input!$A:$BH,COLUMN(input!Q$2),0))</f>
        <v>0</v>
      </c>
      <c r="O145" s="53">
        <f>VLOOKUP($A145,input!$A:$BH,COLUMN(input!V$2),0)</f>
        <v>20.772352917457582</v>
      </c>
      <c r="P145" s="49">
        <f>VLOOKUP($A145,input!$A:$BH,COLUMN(input!Z$2),0)</f>
        <v>0</v>
      </c>
      <c r="Q145" s="53">
        <f>VLOOKUP($A145,input!$A:$BH,COLUMN(input!AD$2),0)</f>
        <v>0</v>
      </c>
      <c r="R145" s="53">
        <f>VLOOKUP($A145,input!$A:$BH,COLUMN(input!AH$2),0)</f>
        <v>0</v>
      </c>
      <c r="S145" s="62">
        <f>VLOOKUP($A145,input!$A:$BH,COLUMN(input!AL$2),0)</f>
        <v>0</v>
      </c>
      <c r="T145" s="53">
        <f>VLOOKUP($A145,input!$A:$BH,COLUMN(input!AP$2),0)</f>
        <v>115.67493814298466</v>
      </c>
      <c r="U145" s="49">
        <f>VLOOKUP($A145,input!$A:$BH,COLUMN(input!AT$2),0)</f>
        <v>0</v>
      </c>
      <c r="V145" s="53">
        <f>VLOOKUP($A145,input!$A:$BH,COLUMN(input!AX$2),0)</f>
        <v>0</v>
      </c>
      <c r="W145" s="53">
        <f>VLOOKUP($A145,input!$A:$BH,COLUMN(input!BB$2),0)</f>
        <v>0</v>
      </c>
      <c r="X145" s="62">
        <f>VLOOKUP($A145,input!$A:$BH,COLUMN(input!BF$2),0)</f>
        <v>0</v>
      </c>
      <c r="Y145" s="53">
        <f t="shared" si="19"/>
        <v>136.44729106044224</v>
      </c>
      <c r="Z145" s="49">
        <f t="shared" si="20"/>
        <v>0</v>
      </c>
      <c r="AA145" s="53">
        <f t="shared" si="21"/>
        <v>0</v>
      </c>
      <c r="AB145" s="53">
        <f t="shared" si="22"/>
        <v>0</v>
      </c>
      <c r="AC145" s="62">
        <f t="shared" si="23"/>
        <v>0</v>
      </c>
    </row>
    <row r="146" spans="1:29" x14ac:dyDescent="0.3">
      <c r="A146" s="27" t="s">
        <v>302</v>
      </c>
      <c r="B146" s="27" t="s">
        <v>958</v>
      </c>
      <c r="C146" s="27" t="s">
        <v>1248</v>
      </c>
      <c r="D146" s="27">
        <v>0</v>
      </c>
      <c r="E146" s="30" t="s">
        <v>959</v>
      </c>
      <c r="F146" s="67">
        <f>IF(D146=0,VLOOKUP(C146,'KI Local Authority Dropdown'!$H$21:$I$31,2,0),(VLOOKUP(A146,input!$A:$B,COLUMN(input!B$2),0)))</f>
        <v>0.01</v>
      </c>
      <c r="G146" s="49">
        <f t="shared" si="17"/>
        <v>22.130068645440968</v>
      </c>
      <c r="H146" s="49">
        <f>VLOOKUP($A146,input!$A:$BH,COLUMN(input!E$2),0)</f>
        <v>8.1176159629071947</v>
      </c>
      <c r="I146" s="49">
        <f>VLOOKUP($A146,input!$A:$BH,COLUMN(input!I$2),0)</f>
        <v>14.012452682533773</v>
      </c>
      <c r="J146" s="49">
        <f>VLOOKUP($A146,input!$A:$BH,COLUMN(input!M$2),0)</f>
        <v>7.2964062689795615</v>
      </c>
      <c r="K146" s="49">
        <f t="shared" si="18"/>
        <v>9.5267258379712061E-3</v>
      </c>
      <c r="L146" s="49">
        <f>VLOOKUP($A146,input!$A:$BH,COLUMN(input!N$2),0)</f>
        <v>7.3059329948175327</v>
      </c>
      <c r="M146" s="49">
        <f>IF(D146=0,'KI Local Authority Dropdown'!$I$6,'KI Local Authority Dropdown'!$I$7)*'KI 2018-19'!I146</f>
        <v>12.961518731343741</v>
      </c>
      <c r="N146" s="31">
        <f>IF(LEFT(D146,1)="P",0,VLOOKUP($A146,input!$A:$BH,COLUMN(input!Q$2),0))</f>
        <v>0</v>
      </c>
      <c r="O146" s="53">
        <f>VLOOKUP($A146,input!$A:$BH,COLUMN(input!V$2),0)</f>
        <v>0</v>
      </c>
      <c r="P146" s="49">
        <f>VLOOKUP($A146,input!$A:$BH,COLUMN(input!Z$2),0)</f>
        <v>0</v>
      </c>
      <c r="Q146" s="53">
        <f>VLOOKUP($A146,input!$A:$BH,COLUMN(input!AD$2),0)</f>
        <v>8.1176159629071947</v>
      </c>
      <c r="R146" s="53">
        <f>VLOOKUP($A146,input!$A:$BH,COLUMN(input!AH$2),0)</f>
        <v>0</v>
      </c>
      <c r="S146" s="62">
        <f>VLOOKUP($A146,input!$A:$BH,COLUMN(input!AL$2),0)</f>
        <v>0</v>
      </c>
      <c r="T146" s="53">
        <f>VLOOKUP($A146,input!$A:$BH,COLUMN(input!AP$2),0)</f>
        <v>0</v>
      </c>
      <c r="U146" s="49">
        <f>VLOOKUP($A146,input!$A:$BH,COLUMN(input!AT$2),0)</f>
        <v>0</v>
      </c>
      <c r="V146" s="53">
        <f>VLOOKUP($A146,input!$A:$BH,COLUMN(input!AX$2),0)</f>
        <v>14.012452682533773</v>
      </c>
      <c r="W146" s="53">
        <f>VLOOKUP($A146,input!$A:$BH,COLUMN(input!BB$2),0)</f>
        <v>0</v>
      </c>
      <c r="X146" s="62">
        <f>VLOOKUP($A146,input!$A:$BH,COLUMN(input!BF$2),0)</f>
        <v>0</v>
      </c>
      <c r="Y146" s="53">
        <f t="shared" si="19"/>
        <v>0</v>
      </c>
      <c r="Z146" s="49">
        <f t="shared" si="20"/>
        <v>0</v>
      </c>
      <c r="AA146" s="53">
        <f t="shared" si="21"/>
        <v>22.130068645440968</v>
      </c>
      <c r="AB146" s="53">
        <f t="shared" si="22"/>
        <v>0</v>
      </c>
      <c r="AC146" s="62">
        <f t="shared" si="23"/>
        <v>0</v>
      </c>
    </row>
    <row r="147" spans="1:29" x14ac:dyDescent="0.3">
      <c r="A147" s="27" t="s">
        <v>304</v>
      </c>
      <c r="B147" s="27" t="s">
        <v>960</v>
      </c>
      <c r="C147" s="27" t="s">
        <v>806</v>
      </c>
      <c r="D147" s="27">
        <v>0</v>
      </c>
      <c r="E147" s="30" t="s">
        <v>303</v>
      </c>
      <c r="F147" s="67">
        <f>IF(D147=0,VLOOKUP(C147,'KI Local Authority Dropdown'!$H$21:$I$31,2,0),(VLOOKUP(A147,input!$A:$B,COLUMN(input!B$2),0)))</f>
        <v>0.4</v>
      </c>
      <c r="G147" s="49">
        <f t="shared" si="17"/>
        <v>1.7116185424956485</v>
      </c>
      <c r="H147" s="49">
        <f>VLOOKUP($A147,input!$A:$BH,COLUMN(input!E$2),0)</f>
        <v>8.4606812962014222E-3</v>
      </c>
      <c r="I147" s="49">
        <f>VLOOKUP($A147,input!$A:$BH,COLUMN(input!I$2),0)</f>
        <v>1.7031578611994471</v>
      </c>
      <c r="J147" s="49">
        <f>VLOOKUP($A147,input!$A:$BH,COLUMN(input!M$2),0)</f>
        <v>-13.125199069925719</v>
      </c>
      <c r="K147" s="49">
        <f t="shared" si="18"/>
        <v>-9.3227900475234549E-3</v>
      </c>
      <c r="L147" s="49">
        <f>VLOOKUP($A147,input!$A:$BH,COLUMN(input!N$2),0)</f>
        <v>-13.134521859973242</v>
      </c>
      <c r="M147" s="49">
        <f>IF(D147=0,'KI Local Authority Dropdown'!$I$6,'KI Local Authority Dropdown'!$I$7)*'KI 2018-19'!I147</f>
        <v>1.5754210216094886</v>
      </c>
      <c r="N147" s="31">
        <f>IF(LEFT(D147,1)="P",0,VLOOKUP($A147,input!$A:$BH,COLUMN(input!Q$2),0))</f>
        <v>0.5</v>
      </c>
      <c r="O147" s="53">
        <f>VLOOKUP($A147,input!$A:$BH,COLUMN(input!V$2),0)</f>
        <v>0</v>
      </c>
      <c r="P147" s="49">
        <f>VLOOKUP($A147,input!$A:$BH,COLUMN(input!Z$2),0)</f>
        <v>8.4606812962014222E-3</v>
      </c>
      <c r="Q147" s="53">
        <f>VLOOKUP($A147,input!$A:$BH,COLUMN(input!AD$2),0)</f>
        <v>0</v>
      </c>
      <c r="R147" s="53">
        <f>VLOOKUP($A147,input!$A:$BH,COLUMN(input!AH$2),0)</f>
        <v>0</v>
      </c>
      <c r="S147" s="62">
        <f>VLOOKUP($A147,input!$A:$BH,COLUMN(input!AL$2),0)</f>
        <v>0</v>
      </c>
      <c r="T147" s="53">
        <f>VLOOKUP($A147,input!$A:$BH,COLUMN(input!AP$2),0)</f>
        <v>0</v>
      </c>
      <c r="U147" s="49">
        <f>VLOOKUP($A147,input!$A:$BH,COLUMN(input!AT$2),0)</f>
        <v>1.7031578611994471</v>
      </c>
      <c r="V147" s="53">
        <f>VLOOKUP($A147,input!$A:$BH,COLUMN(input!AX$2),0)</f>
        <v>0</v>
      </c>
      <c r="W147" s="53">
        <f>VLOOKUP($A147,input!$A:$BH,COLUMN(input!BB$2),0)</f>
        <v>0</v>
      </c>
      <c r="X147" s="62">
        <f>VLOOKUP($A147,input!$A:$BH,COLUMN(input!BF$2),0)</f>
        <v>0</v>
      </c>
      <c r="Y147" s="53">
        <f t="shared" si="19"/>
        <v>0</v>
      </c>
      <c r="Z147" s="49">
        <f t="shared" si="20"/>
        <v>1.7116185424956485</v>
      </c>
      <c r="AA147" s="53">
        <f t="shared" si="21"/>
        <v>0</v>
      </c>
      <c r="AB147" s="53">
        <f t="shared" si="22"/>
        <v>0</v>
      </c>
      <c r="AC147" s="62">
        <f t="shared" si="23"/>
        <v>0</v>
      </c>
    </row>
    <row r="148" spans="1:29" x14ac:dyDescent="0.3">
      <c r="A148" s="27" t="s">
        <v>306</v>
      </c>
      <c r="B148" s="27" t="s">
        <v>961</v>
      </c>
      <c r="C148" s="27" t="s">
        <v>1249</v>
      </c>
      <c r="D148" s="27" t="s">
        <v>1231</v>
      </c>
      <c r="E148" s="30" t="s">
        <v>305</v>
      </c>
      <c r="F148" s="67">
        <f>IF(D148=0,VLOOKUP(C148,'KI Local Authority Dropdown'!$H$21:$I$31,2,0),(VLOOKUP(A148,input!$A:$B,COLUMN(input!B$2),0)))</f>
        <v>0.64</v>
      </c>
      <c r="G148" s="49">
        <f t="shared" si="17"/>
        <v>109.06939575736637</v>
      </c>
      <c r="H148" s="49">
        <f>VLOOKUP($A148,input!$A:$BH,COLUMN(input!E$2),0)</f>
        <v>0</v>
      </c>
      <c r="I148" s="49">
        <f>VLOOKUP($A148,input!$A:$BH,COLUMN(input!I$2),0)</f>
        <v>109.06939575736637</v>
      </c>
      <c r="J148" s="49">
        <f>VLOOKUP($A148,input!$A:$BH,COLUMN(input!M$2),0)</f>
        <v>60.686083278661478</v>
      </c>
      <c r="K148" s="49">
        <f t="shared" si="18"/>
        <v>0.31652672929212855</v>
      </c>
      <c r="L148" s="49">
        <f>VLOOKUP($A148,input!$A:$BH,COLUMN(input!N$2),0)</f>
        <v>61.002610007953606</v>
      </c>
      <c r="M148" s="49">
        <f>IF(D148=0,'KI Local Authority Dropdown'!$I$6,'KI Local Authority Dropdown'!$I$7)*'KI 2018-19'!I148</f>
        <v>105.79731388464538</v>
      </c>
      <c r="N148" s="31">
        <f>IF(LEFT(D148,1)="P",0,VLOOKUP($A148,input!$A:$BH,COLUMN(input!Q$2),0))</f>
        <v>0</v>
      </c>
      <c r="O148" s="53">
        <f>VLOOKUP($A148,input!$A:$BH,COLUMN(input!V$2),0)</f>
        <v>0</v>
      </c>
      <c r="P148" s="49">
        <f>VLOOKUP($A148,input!$A:$BH,COLUMN(input!Z$2),0)</f>
        <v>0</v>
      </c>
      <c r="Q148" s="53">
        <f>VLOOKUP($A148,input!$A:$BH,COLUMN(input!AD$2),0)</f>
        <v>0</v>
      </c>
      <c r="R148" s="53">
        <f>VLOOKUP($A148,input!$A:$BH,COLUMN(input!AH$2),0)</f>
        <v>0</v>
      </c>
      <c r="S148" s="62">
        <f>VLOOKUP($A148,input!$A:$BH,COLUMN(input!AL$2),0)</f>
        <v>0</v>
      </c>
      <c r="T148" s="53">
        <f>VLOOKUP($A148,input!$A:$BH,COLUMN(input!AP$2),0)</f>
        <v>87.819262999179671</v>
      </c>
      <c r="U148" s="49">
        <f>VLOOKUP($A148,input!$A:$BH,COLUMN(input!AT$2),0)</f>
        <v>21.250132566051189</v>
      </c>
      <c r="V148" s="53">
        <f>VLOOKUP($A148,input!$A:$BH,COLUMN(input!AX$2),0)</f>
        <v>0</v>
      </c>
      <c r="W148" s="53">
        <f>VLOOKUP($A148,input!$A:$BH,COLUMN(input!BB$2),0)</f>
        <v>0</v>
      </c>
      <c r="X148" s="62">
        <f>VLOOKUP($A148,input!$A:$BH,COLUMN(input!BF$2),0)</f>
        <v>0</v>
      </c>
      <c r="Y148" s="53">
        <f t="shared" si="19"/>
        <v>87.819262999179671</v>
      </c>
      <c r="Z148" s="49">
        <f t="shared" si="20"/>
        <v>21.250132566051189</v>
      </c>
      <c r="AA148" s="53">
        <f t="shared" si="21"/>
        <v>0</v>
      </c>
      <c r="AB148" s="53">
        <f t="shared" si="22"/>
        <v>0</v>
      </c>
      <c r="AC148" s="62">
        <f t="shared" si="23"/>
        <v>0</v>
      </c>
    </row>
    <row r="149" spans="1:29" x14ac:dyDescent="0.3">
      <c r="A149" s="27" t="s">
        <v>308</v>
      </c>
      <c r="B149" s="27" t="s">
        <v>962</v>
      </c>
      <c r="C149" s="27" t="s">
        <v>806</v>
      </c>
      <c r="D149" s="27">
        <v>0</v>
      </c>
      <c r="E149" s="30" t="s">
        <v>307</v>
      </c>
      <c r="F149" s="67">
        <f>IF(D149=0,VLOOKUP(C149,'KI Local Authority Dropdown'!$H$21:$I$31,2,0),(VLOOKUP(A149,input!$A:$B,COLUMN(input!B$2),0)))</f>
        <v>0.4</v>
      </c>
      <c r="G149" s="49">
        <f t="shared" si="17"/>
        <v>3.1779396810265053</v>
      </c>
      <c r="H149" s="49">
        <f>VLOOKUP($A149,input!$A:$BH,COLUMN(input!E$2),0)</f>
        <v>0.17848240222128853</v>
      </c>
      <c r="I149" s="49">
        <f>VLOOKUP($A149,input!$A:$BH,COLUMN(input!I$2),0)</f>
        <v>2.9994572788052167</v>
      </c>
      <c r="J149" s="49">
        <f>VLOOKUP($A149,input!$A:$BH,COLUMN(input!M$2),0)</f>
        <v>-15.175832164302152</v>
      </c>
      <c r="K149" s="49">
        <f t="shared" si="18"/>
        <v>-0.1355058535126954</v>
      </c>
      <c r="L149" s="49">
        <f>VLOOKUP($A149,input!$A:$BH,COLUMN(input!N$2),0)</f>
        <v>-15.311338017814847</v>
      </c>
      <c r="M149" s="49">
        <f>IF(D149=0,'KI Local Authority Dropdown'!$I$6,'KI Local Authority Dropdown'!$I$7)*'KI 2018-19'!I149</f>
        <v>2.7744979828948257</v>
      </c>
      <c r="N149" s="31">
        <f>IF(LEFT(D149,1)="P",0,VLOOKUP($A149,input!$A:$BH,COLUMN(input!Q$2),0))</f>
        <v>0.5</v>
      </c>
      <c r="O149" s="53">
        <f>VLOOKUP($A149,input!$A:$BH,COLUMN(input!V$2),0)</f>
        <v>0</v>
      </c>
      <c r="P149" s="49">
        <f>VLOOKUP($A149,input!$A:$BH,COLUMN(input!Z$2),0)</f>
        <v>0.17848240222128853</v>
      </c>
      <c r="Q149" s="53">
        <f>VLOOKUP($A149,input!$A:$BH,COLUMN(input!AD$2),0)</f>
        <v>0</v>
      </c>
      <c r="R149" s="53">
        <f>VLOOKUP($A149,input!$A:$BH,COLUMN(input!AH$2),0)</f>
        <v>0</v>
      </c>
      <c r="S149" s="62">
        <f>VLOOKUP($A149,input!$A:$BH,COLUMN(input!AL$2),0)</f>
        <v>0</v>
      </c>
      <c r="T149" s="53">
        <f>VLOOKUP($A149,input!$A:$BH,COLUMN(input!AP$2),0)</f>
        <v>0</v>
      </c>
      <c r="U149" s="49">
        <f>VLOOKUP($A149,input!$A:$BH,COLUMN(input!AT$2),0)</f>
        <v>2.9994572788052167</v>
      </c>
      <c r="V149" s="53">
        <f>VLOOKUP($A149,input!$A:$BH,COLUMN(input!AX$2),0)</f>
        <v>0</v>
      </c>
      <c r="W149" s="53">
        <f>VLOOKUP($A149,input!$A:$BH,COLUMN(input!BB$2),0)</f>
        <v>0</v>
      </c>
      <c r="X149" s="62">
        <f>VLOOKUP($A149,input!$A:$BH,COLUMN(input!BF$2),0)</f>
        <v>0</v>
      </c>
      <c r="Y149" s="53">
        <f t="shared" si="19"/>
        <v>0</v>
      </c>
      <c r="Z149" s="49">
        <f t="shared" si="20"/>
        <v>3.1779396810265053</v>
      </c>
      <c r="AA149" s="53">
        <f t="shared" si="21"/>
        <v>0</v>
      </c>
      <c r="AB149" s="53">
        <f t="shared" si="22"/>
        <v>0</v>
      </c>
      <c r="AC149" s="62">
        <f t="shared" si="23"/>
        <v>0</v>
      </c>
    </row>
    <row r="150" spans="1:29" x14ac:dyDescent="0.3">
      <c r="A150" s="27" t="s">
        <v>310</v>
      </c>
      <c r="B150" s="27" t="s">
        <v>963</v>
      </c>
      <c r="C150" s="27" t="s">
        <v>806</v>
      </c>
      <c r="D150" s="27" t="s">
        <v>1237</v>
      </c>
      <c r="E150" s="30" t="s">
        <v>309</v>
      </c>
      <c r="F150" s="67">
        <f>IF(D150=0,VLOOKUP(C150,'KI Local Authority Dropdown'!$H$21:$I$31,2,0),(VLOOKUP(A150,input!$A:$B,COLUMN(input!B$2),0)))</f>
        <v>0.9</v>
      </c>
      <c r="G150" s="49">
        <f t="shared" si="17"/>
        <v>3.8404839098769883</v>
      </c>
      <c r="H150" s="49">
        <f>VLOOKUP($A150,input!$A:$BH,COLUMN(input!E$2),0)</f>
        <v>0</v>
      </c>
      <c r="I150" s="49">
        <f>VLOOKUP($A150,input!$A:$BH,COLUMN(input!I$2),0)</f>
        <v>3.8404839098769883</v>
      </c>
      <c r="J150" s="49">
        <f>VLOOKUP($A150,input!$A:$BH,COLUMN(input!M$2),0)</f>
        <v>-51.536462843253112</v>
      </c>
      <c r="K150" s="49">
        <f t="shared" si="18"/>
        <v>2.7591390892155232E-2</v>
      </c>
      <c r="L150" s="49">
        <f>VLOOKUP($A150,input!$A:$BH,COLUMN(input!N$2),0)</f>
        <v>-51.508871452360957</v>
      </c>
      <c r="M150" s="49">
        <f>IF(D150=0,'KI Local Authority Dropdown'!$I$6,'KI Local Authority Dropdown'!$I$7)*'KI 2018-19'!I150</f>
        <v>3.7252693925806786</v>
      </c>
      <c r="N150" s="31">
        <f>IF(LEFT(D150,1)="P",0,VLOOKUP($A150,input!$A:$BH,COLUMN(input!Q$2),0))</f>
        <v>0</v>
      </c>
      <c r="O150" s="53">
        <f>VLOOKUP($A150,input!$A:$BH,COLUMN(input!V$2),0)</f>
        <v>0</v>
      </c>
      <c r="P150" s="49">
        <f>VLOOKUP($A150,input!$A:$BH,COLUMN(input!Z$2),0)</f>
        <v>0</v>
      </c>
      <c r="Q150" s="53">
        <f>VLOOKUP($A150,input!$A:$BH,COLUMN(input!AD$2),0)</f>
        <v>0</v>
      </c>
      <c r="R150" s="53">
        <f>VLOOKUP($A150,input!$A:$BH,COLUMN(input!AH$2),0)</f>
        <v>0</v>
      </c>
      <c r="S150" s="62">
        <f>VLOOKUP($A150,input!$A:$BH,COLUMN(input!AL$2),0)</f>
        <v>0</v>
      </c>
      <c r="T150" s="53">
        <f>VLOOKUP($A150,input!$A:$BH,COLUMN(input!AP$2),0)</f>
        <v>0</v>
      </c>
      <c r="U150" s="49">
        <f>VLOOKUP($A150,input!$A:$BH,COLUMN(input!AT$2),0)</f>
        <v>3.8404839098769883</v>
      </c>
      <c r="V150" s="53">
        <f>VLOOKUP($A150,input!$A:$BH,COLUMN(input!AX$2),0)</f>
        <v>0</v>
      </c>
      <c r="W150" s="53">
        <f>VLOOKUP($A150,input!$A:$BH,COLUMN(input!BB$2),0)</f>
        <v>0</v>
      </c>
      <c r="X150" s="62">
        <f>VLOOKUP($A150,input!$A:$BH,COLUMN(input!BF$2),0)</f>
        <v>0</v>
      </c>
      <c r="Y150" s="53">
        <f t="shared" si="19"/>
        <v>0</v>
      </c>
      <c r="Z150" s="49">
        <f t="shared" si="20"/>
        <v>3.8404839098769883</v>
      </c>
      <c r="AA150" s="53">
        <f t="shared" si="21"/>
        <v>0</v>
      </c>
      <c r="AB150" s="53">
        <f t="shared" si="22"/>
        <v>0</v>
      </c>
      <c r="AC150" s="62">
        <f t="shared" si="23"/>
        <v>0</v>
      </c>
    </row>
    <row r="151" spans="1:29" x14ac:dyDescent="0.3">
      <c r="A151" s="27" t="s">
        <v>312</v>
      </c>
      <c r="B151" s="27" t="s">
        <v>964</v>
      </c>
      <c r="C151" s="27" t="s">
        <v>1249</v>
      </c>
      <c r="D151" s="27" t="s">
        <v>1231</v>
      </c>
      <c r="E151" s="30" t="s">
        <v>311</v>
      </c>
      <c r="F151" s="67">
        <f>IF(D151=0,VLOOKUP(C151,'KI Local Authority Dropdown'!$H$21:$I$31,2,0),(VLOOKUP(A151,input!$A:$B,COLUMN(input!B$2),0)))</f>
        <v>0.64</v>
      </c>
      <c r="G151" s="49">
        <f t="shared" si="17"/>
        <v>45.496932577670322</v>
      </c>
      <c r="H151" s="49">
        <f>VLOOKUP($A151,input!$A:$BH,COLUMN(input!E$2),0)</f>
        <v>0</v>
      </c>
      <c r="I151" s="49">
        <f>VLOOKUP($A151,input!$A:$BH,COLUMN(input!I$2),0)</f>
        <v>45.496932577670322</v>
      </c>
      <c r="J151" s="49">
        <f>VLOOKUP($A151,input!$A:$BH,COLUMN(input!M$2),0)</f>
        <v>10.504063345539182</v>
      </c>
      <c r="K151" s="49">
        <f t="shared" si="18"/>
        <v>7.7885993003187437E-2</v>
      </c>
      <c r="L151" s="49">
        <f>VLOOKUP($A151,input!$A:$BH,COLUMN(input!N$2),0)</f>
        <v>10.581949338542369</v>
      </c>
      <c r="M151" s="49">
        <f>IF(D151=0,'KI Local Authority Dropdown'!$I$6,'KI Local Authority Dropdown'!$I$7)*'KI 2018-19'!I151</f>
        <v>44.132024600340209</v>
      </c>
      <c r="N151" s="31">
        <f>IF(LEFT(D151,1)="P",0,VLOOKUP($A151,input!$A:$BH,COLUMN(input!Q$2),0))</f>
        <v>0</v>
      </c>
      <c r="O151" s="53">
        <f>VLOOKUP($A151,input!$A:$BH,COLUMN(input!V$2),0)</f>
        <v>0</v>
      </c>
      <c r="P151" s="49">
        <f>VLOOKUP($A151,input!$A:$BH,COLUMN(input!Z$2),0)</f>
        <v>0</v>
      </c>
      <c r="Q151" s="53">
        <f>VLOOKUP($A151,input!$A:$BH,COLUMN(input!AD$2),0)</f>
        <v>0</v>
      </c>
      <c r="R151" s="53">
        <f>VLOOKUP($A151,input!$A:$BH,COLUMN(input!AH$2),0)</f>
        <v>0</v>
      </c>
      <c r="S151" s="62">
        <f>VLOOKUP($A151,input!$A:$BH,COLUMN(input!AL$2),0)</f>
        <v>0</v>
      </c>
      <c r="T151" s="53">
        <f>VLOOKUP($A151,input!$A:$BH,COLUMN(input!AP$2),0)</f>
        <v>36.703304163957064</v>
      </c>
      <c r="U151" s="49">
        <f>VLOOKUP($A151,input!$A:$BH,COLUMN(input!AT$2),0)</f>
        <v>8.7936288512083891</v>
      </c>
      <c r="V151" s="53">
        <f>VLOOKUP($A151,input!$A:$BH,COLUMN(input!AX$2),0)</f>
        <v>0</v>
      </c>
      <c r="W151" s="53">
        <f>VLOOKUP($A151,input!$A:$BH,COLUMN(input!BB$2),0)</f>
        <v>0</v>
      </c>
      <c r="X151" s="62">
        <f>VLOOKUP($A151,input!$A:$BH,COLUMN(input!BF$2),0)</f>
        <v>0</v>
      </c>
      <c r="Y151" s="53">
        <f t="shared" si="19"/>
        <v>36.703304163957064</v>
      </c>
      <c r="Z151" s="49">
        <f t="shared" si="20"/>
        <v>8.7936288512083891</v>
      </c>
      <c r="AA151" s="53">
        <f t="shared" si="21"/>
        <v>0</v>
      </c>
      <c r="AB151" s="53">
        <f t="shared" si="22"/>
        <v>0</v>
      </c>
      <c r="AC151" s="62">
        <f t="shared" si="23"/>
        <v>0</v>
      </c>
    </row>
    <row r="152" spans="1:29" x14ac:dyDescent="0.3">
      <c r="A152" s="27" t="s">
        <v>314</v>
      </c>
      <c r="B152" s="27" t="s">
        <v>965</v>
      </c>
      <c r="C152" s="27" t="s">
        <v>806</v>
      </c>
      <c r="D152" s="27">
        <v>0</v>
      </c>
      <c r="E152" s="30" t="s">
        <v>313</v>
      </c>
      <c r="F152" s="67">
        <f>IF(D152=0,VLOOKUP(C152,'KI Local Authority Dropdown'!$H$21:$I$31,2,0),(VLOOKUP(A152,input!$A:$B,COLUMN(input!B$2),0)))</f>
        <v>0.4</v>
      </c>
      <c r="G152" s="49">
        <f t="shared" si="17"/>
        <v>1.3294293994610438</v>
      </c>
      <c r="H152" s="49">
        <f>VLOOKUP($A152,input!$A:$BH,COLUMN(input!E$2),0)</f>
        <v>0</v>
      </c>
      <c r="I152" s="49">
        <f>VLOOKUP($A152,input!$A:$BH,COLUMN(input!I$2),0)</f>
        <v>1.3294293994610438</v>
      </c>
      <c r="J152" s="49">
        <f>VLOOKUP($A152,input!$A:$BH,COLUMN(input!M$2),0)</f>
        <v>-11.191092056996574</v>
      </c>
      <c r="K152" s="49">
        <f t="shared" si="18"/>
        <v>-2.5505735184390588E-2</v>
      </c>
      <c r="L152" s="49">
        <f>VLOOKUP($A152,input!$A:$BH,COLUMN(input!N$2),0)</f>
        <v>-11.216597792180965</v>
      </c>
      <c r="M152" s="49">
        <f>IF(D152=0,'KI Local Authority Dropdown'!$I$6,'KI Local Authority Dropdown'!$I$7)*'KI 2018-19'!I152</f>
        <v>1.2297221945014656</v>
      </c>
      <c r="N152" s="31">
        <f>IF(LEFT(D152,1)="P",0,VLOOKUP($A152,input!$A:$BH,COLUMN(input!Q$2),0))</f>
        <v>0.5</v>
      </c>
      <c r="O152" s="53">
        <f>VLOOKUP($A152,input!$A:$BH,COLUMN(input!V$2),0)</f>
        <v>0</v>
      </c>
      <c r="P152" s="49">
        <f>VLOOKUP($A152,input!$A:$BH,COLUMN(input!Z$2),0)</f>
        <v>0</v>
      </c>
      <c r="Q152" s="53">
        <f>VLOOKUP($A152,input!$A:$BH,COLUMN(input!AD$2),0)</f>
        <v>0</v>
      </c>
      <c r="R152" s="53">
        <f>VLOOKUP($A152,input!$A:$BH,COLUMN(input!AH$2),0)</f>
        <v>0</v>
      </c>
      <c r="S152" s="62">
        <f>VLOOKUP($A152,input!$A:$BH,COLUMN(input!AL$2),0)</f>
        <v>0</v>
      </c>
      <c r="T152" s="53">
        <f>VLOOKUP($A152,input!$A:$BH,COLUMN(input!AP$2),0)</f>
        <v>0</v>
      </c>
      <c r="U152" s="49">
        <f>VLOOKUP($A152,input!$A:$BH,COLUMN(input!AT$2),0)</f>
        <v>1.3294293994610438</v>
      </c>
      <c r="V152" s="53">
        <f>VLOOKUP($A152,input!$A:$BH,COLUMN(input!AX$2),0)</f>
        <v>0</v>
      </c>
      <c r="W152" s="53">
        <f>VLOOKUP($A152,input!$A:$BH,COLUMN(input!BB$2),0)</f>
        <v>0</v>
      </c>
      <c r="X152" s="62">
        <f>VLOOKUP($A152,input!$A:$BH,COLUMN(input!BF$2),0)</f>
        <v>0</v>
      </c>
      <c r="Y152" s="53">
        <f t="shared" si="19"/>
        <v>0</v>
      </c>
      <c r="Z152" s="49">
        <f t="shared" si="20"/>
        <v>1.3294293994610438</v>
      </c>
      <c r="AA152" s="53">
        <f t="shared" si="21"/>
        <v>0</v>
      </c>
      <c r="AB152" s="53">
        <f t="shared" si="22"/>
        <v>0</v>
      </c>
      <c r="AC152" s="62">
        <f t="shared" si="23"/>
        <v>0</v>
      </c>
    </row>
    <row r="153" spans="1:29" x14ac:dyDescent="0.3">
      <c r="A153" s="27" t="s">
        <v>316</v>
      </c>
      <c r="B153" s="27" t="s">
        <v>966</v>
      </c>
      <c r="C153" s="27" t="s">
        <v>1250</v>
      </c>
      <c r="D153" s="27">
        <v>0</v>
      </c>
      <c r="E153" s="30" t="s">
        <v>315</v>
      </c>
      <c r="F153" s="67">
        <f>IF(D153=0,VLOOKUP(C153,'KI Local Authority Dropdown'!$H$21:$I$31,2,0),(VLOOKUP(A153,input!$A:$B,COLUMN(input!B$2),0)))</f>
        <v>0.49</v>
      </c>
      <c r="G153" s="49">
        <f t="shared" si="17"/>
        <v>38.205893127816395</v>
      </c>
      <c r="H153" s="49">
        <f>VLOOKUP($A153,input!$A:$BH,COLUMN(input!E$2),0)</f>
        <v>10.799776393540569</v>
      </c>
      <c r="I153" s="49">
        <f>VLOOKUP($A153,input!$A:$BH,COLUMN(input!I$2),0)</f>
        <v>27.406116734275823</v>
      </c>
      <c r="J153" s="49">
        <f>VLOOKUP($A153,input!$A:$BH,COLUMN(input!M$2),0)</f>
        <v>10.124608928087561</v>
      </c>
      <c r="K153" s="49">
        <f t="shared" si="18"/>
        <v>2.0782113634463641</v>
      </c>
      <c r="L153" s="49">
        <f>VLOOKUP($A153,input!$A:$BH,COLUMN(input!N$2),0)</f>
        <v>12.202820291533925</v>
      </c>
      <c r="M153" s="49">
        <f>IF(D153=0,'KI Local Authority Dropdown'!$I$6,'KI Local Authority Dropdown'!$I$7)*'KI 2018-19'!I153</f>
        <v>25.350657979205138</v>
      </c>
      <c r="N153" s="31">
        <f>IF(LEFT(D153,1)="P",0,VLOOKUP($A153,input!$A:$BH,COLUMN(input!Q$2),0))</f>
        <v>0</v>
      </c>
      <c r="O153" s="53">
        <f>VLOOKUP($A153,input!$A:$BH,COLUMN(input!V$2),0)</f>
        <v>9.8133331125061964</v>
      </c>
      <c r="P153" s="49">
        <f>VLOOKUP($A153,input!$A:$BH,COLUMN(input!Z$2),0)</f>
        <v>0.98644328103437273</v>
      </c>
      <c r="Q153" s="53">
        <f>VLOOKUP($A153,input!$A:$BH,COLUMN(input!AD$2),0)</f>
        <v>0</v>
      </c>
      <c r="R153" s="53">
        <f>VLOOKUP($A153,input!$A:$BH,COLUMN(input!AH$2),0)</f>
        <v>0</v>
      </c>
      <c r="S153" s="62">
        <f>VLOOKUP($A153,input!$A:$BH,COLUMN(input!AL$2),0)</f>
        <v>0</v>
      </c>
      <c r="T153" s="53">
        <f>VLOOKUP($A153,input!$A:$BH,COLUMN(input!AP$2),0)</f>
        <v>23.075537244847627</v>
      </c>
      <c r="U153" s="49">
        <f>VLOOKUP($A153,input!$A:$BH,COLUMN(input!AT$2),0)</f>
        <v>4.330579489428195</v>
      </c>
      <c r="V153" s="53">
        <f>VLOOKUP($A153,input!$A:$BH,COLUMN(input!AX$2),0)</f>
        <v>0</v>
      </c>
      <c r="W153" s="53">
        <f>VLOOKUP($A153,input!$A:$BH,COLUMN(input!BB$2),0)</f>
        <v>0</v>
      </c>
      <c r="X153" s="62">
        <f>VLOOKUP($A153,input!$A:$BH,COLUMN(input!BF$2),0)</f>
        <v>0</v>
      </c>
      <c r="Y153" s="53">
        <f t="shared" si="19"/>
        <v>32.888870357353824</v>
      </c>
      <c r="Z153" s="49">
        <f t="shared" si="20"/>
        <v>5.3170227704625681</v>
      </c>
      <c r="AA153" s="53">
        <f t="shared" si="21"/>
        <v>0</v>
      </c>
      <c r="AB153" s="53">
        <f t="shared" si="22"/>
        <v>0</v>
      </c>
      <c r="AC153" s="62">
        <f t="shared" si="23"/>
        <v>0</v>
      </c>
    </row>
    <row r="154" spans="1:29" x14ac:dyDescent="0.3">
      <c r="A154" s="27" t="s">
        <v>318</v>
      </c>
      <c r="B154" s="27" t="s">
        <v>967</v>
      </c>
      <c r="C154" s="27" t="s">
        <v>806</v>
      </c>
      <c r="D154" s="27">
        <v>0</v>
      </c>
      <c r="E154" s="30" t="s">
        <v>317</v>
      </c>
      <c r="F154" s="67">
        <f>IF(D154=0,VLOOKUP(C154,'KI Local Authority Dropdown'!$H$21:$I$31,2,0),(VLOOKUP(A154,input!$A:$B,COLUMN(input!B$2),0)))</f>
        <v>0.4</v>
      </c>
      <c r="G154" s="49">
        <f t="shared" si="17"/>
        <v>5.2161785566720527</v>
      </c>
      <c r="H154" s="49">
        <f>VLOOKUP($A154,input!$A:$BH,COLUMN(input!E$2),0)</f>
        <v>1.5420935822110697</v>
      </c>
      <c r="I154" s="49">
        <f>VLOOKUP($A154,input!$A:$BH,COLUMN(input!I$2),0)</f>
        <v>3.6740849744609831</v>
      </c>
      <c r="J154" s="49">
        <f>VLOOKUP($A154,input!$A:$BH,COLUMN(input!M$2),0)</f>
        <v>-5.451611675648766</v>
      </c>
      <c r="K154" s="49">
        <f t="shared" si="18"/>
        <v>-4.9314964461573574E-2</v>
      </c>
      <c r="L154" s="49">
        <f>VLOOKUP($A154,input!$A:$BH,COLUMN(input!N$2),0)</f>
        <v>-5.5009266401103396</v>
      </c>
      <c r="M154" s="49">
        <f>IF(D154=0,'KI Local Authority Dropdown'!$I$6,'KI Local Authority Dropdown'!$I$7)*'KI 2018-19'!I154</f>
        <v>3.3985286013764098</v>
      </c>
      <c r="N154" s="31">
        <f>IF(LEFT(D154,1)="P",0,VLOOKUP($A154,input!$A:$BH,COLUMN(input!Q$2),0))</f>
        <v>0.5</v>
      </c>
      <c r="O154" s="53">
        <f>VLOOKUP($A154,input!$A:$BH,COLUMN(input!V$2),0)</f>
        <v>0</v>
      </c>
      <c r="P154" s="49">
        <f>VLOOKUP($A154,input!$A:$BH,COLUMN(input!Z$2),0)</f>
        <v>1.5420935822110697</v>
      </c>
      <c r="Q154" s="53">
        <f>VLOOKUP($A154,input!$A:$BH,COLUMN(input!AD$2),0)</f>
        <v>0</v>
      </c>
      <c r="R154" s="53">
        <f>VLOOKUP($A154,input!$A:$BH,COLUMN(input!AH$2),0)</f>
        <v>0</v>
      </c>
      <c r="S154" s="62">
        <f>VLOOKUP($A154,input!$A:$BH,COLUMN(input!AL$2),0)</f>
        <v>0</v>
      </c>
      <c r="T154" s="53">
        <f>VLOOKUP($A154,input!$A:$BH,COLUMN(input!AP$2),0)</f>
        <v>0</v>
      </c>
      <c r="U154" s="49">
        <f>VLOOKUP($A154,input!$A:$BH,COLUMN(input!AT$2),0)</f>
        <v>3.6740849744609831</v>
      </c>
      <c r="V154" s="53">
        <f>VLOOKUP($A154,input!$A:$BH,COLUMN(input!AX$2),0)</f>
        <v>0</v>
      </c>
      <c r="W154" s="53">
        <f>VLOOKUP($A154,input!$A:$BH,COLUMN(input!BB$2),0)</f>
        <v>0</v>
      </c>
      <c r="X154" s="62">
        <f>VLOOKUP($A154,input!$A:$BH,COLUMN(input!BF$2),0)</f>
        <v>0</v>
      </c>
      <c r="Y154" s="53">
        <f t="shared" si="19"/>
        <v>0</v>
      </c>
      <c r="Z154" s="49">
        <f t="shared" si="20"/>
        <v>5.2161785566720527</v>
      </c>
      <c r="AA154" s="53">
        <f t="shared" si="21"/>
        <v>0</v>
      </c>
      <c r="AB154" s="53">
        <f t="shared" si="22"/>
        <v>0</v>
      </c>
      <c r="AC154" s="62">
        <f t="shared" si="23"/>
        <v>0</v>
      </c>
    </row>
    <row r="155" spans="1:29" x14ac:dyDescent="0.3">
      <c r="A155" s="27" t="s">
        <v>320</v>
      </c>
      <c r="B155" s="27" t="s">
        <v>968</v>
      </c>
      <c r="C155" s="27" t="s">
        <v>806</v>
      </c>
      <c r="D155" s="27">
        <v>0</v>
      </c>
      <c r="E155" s="30" t="s">
        <v>319</v>
      </c>
      <c r="F155" s="67">
        <f>IF(D155=0,VLOOKUP(C155,'KI Local Authority Dropdown'!$H$21:$I$31,2,0),(VLOOKUP(A155,input!$A:$B,COLUMN(input!B$2),0)))</f>
        <v>0.4</v>
      </c>
      <c r="G155" s="49">
        <f t="shared" si="17"/>
        <v>3.5103687490982498</v>
      </c>
      <c r="H155" s="49">
        <f>VLOOKUP($A155,input!$A:$BH,COLUMN(input!E$2),0)</f>
        <v>0.29001576965239551</v>
      </c>
      <c r="I155" s="49">
        <f>VLOOKUP($A155,input!$A:$BH,COLUMN(input!I$2),0)</f>
        <v>3.2203529794458543</v>
      </c>
      <c r="J155" s="49">
        <f>VLOOKUP($A155,input!$A:$BH,COLUMN(input!M$2),0)</f>
        <v>-9.3497996223052482</v>
      </c>
      <c r="K155" s="49">
        <f t="shared" si="18"/>
        <v>9.0304963090385826E-2</v>
      </c>
      <c r="L155" s="49">
        <f>VLOOKUP($A155,input!$A:$BH,COLUMN(input!N$2),0)</f>
        <v>-9.2594946592148624</v>
      </c>
      <c r="M155" s="49">
        <f>IF(D155=0,'KI Local Authority Dropdown'!$I$6,'KI Local Authority Dropdown'!$I$7)*'KI 2018-19'!I155</f>
        <v>2.9788265059874153</v>
      </c>
      <c r="N155" s="31">
        <f>IF(LEFT(D155,1)="P",0,VLOOKUP($A155,input!$A:$BH,COLUMN(input!Q$2),0))</f>
        <v>0.5</v>
      </c>
      <c r="O155" s="53">
        <f>VLOOKUP($A155,input!$A:$BH,COLUMN(input!V$2),0)</f>
        <v>0</v>
      </c>
      <c r="P155" s="49">
        <f>VLOOKUP($A155,input!$A:$BH,COLUMN(input!Z$2),0)</f>
        <v>0.29001576965239551</v>
      </c>
      <c r="Q155" s="53">
        <f>VLOOKUP($A155,input!$A:$BH,COLUMN(input!AD$2),0)</f>
        <v>0</v>
      </c>
      <c r="R155" s="53">
        <f>VLOOKUP($A155,input!$A:$BH,COLUMN(input!AH$2),0)</f>
        <v>0</v>
      </c>
      <c r="S155" s="62">
        <f>VLOOKUP($A155,input!$A:$BH,COLUMN(input!AL$2),0)</f>
        <v>0</v>
      </c>
      <c r="T155" s="53">
        <f>VLOOKUP($A155,input!$A:$BH,COLUMN(input!AP$2),0)</f>
        <v>0</v>
      </c>
      <c r="U155" s="49">
        <f>VLOOKUP($A155,input!$A:$BH,COLUMN(input!AT$2),0)</f>
        <v>3.2203529794458543</v>
      </c>
      <c r="V155" s="53">
        <f>VLOOKUP($A155,input!$A:$BH,COLUMN(input!AX$2),0)</f>
        <v>0</v>
      </c>
      <c r="W155" s="53">
        <f>VLOOKUP($A155,input!$A:$BH,COLUMN(input!BB$2),0)</f>
        <v>0</v>
      </c>
      <c r="X155" s="62">
        <f>VLOOKUP($A155,input!$A:$BH,COLUMN(input!BF$2),0)</f>
        <v>0</v>
      </c>
      <c r="Y155" s="53">
        <f t="shared" si="19"/>
        <v>0</v>
      </c>
      <c r="Z155" s="49">
        <f t="shared" si="20"/>
        <v>3.5103687490982498</v>
      </c>
      <c r="AA155" s="53">
        <f t="shared" si="21"/>
        <v>0</v>
      </c>
      <c r="AB155" s="53">
        <f t="shared" si="22"/>
        <v>0</v>
      </c>
      <c r="AC155" s="62">
        <f t="shared" si="23"/>
        <v>0</v>
      </c>
    </row>
    <row r="156" spans="1:29" x14ac:dyDescent="0.3">
      <c r="A156" s="27" t="s">
        <v>322</v>
      </c>
      <c r="B156" s="27" t="s">
        <v>969</v>
      </c>
      <c r="C156" s="27" t="s">
        <v>1249</v>
      </c>
      <c r="D156" s="27" t="s">
        <v>1231</v>
      </c>
      <c r="E156" s="30" t="s">
        <v>321</v>
      </c>
      <c r="F156" s="67">
        <f>IF(D156=0,VLOOKUP(C156,'KI Local Authority Dropdown'!$H$21:$I$31,2,0),(VLOOKUP(A156,input!$A:$B,COLUMN(input!B$2),0)))</f>
        <v>0.64</v>
      </c>
      <c r="G156" s="49">
        <f t="shared" si="17"/>
        <v>40.088911634746644</v>
      </c>
      <c r="H156" s="49">
        <f>VLOOKUP($A156,input!$A:$BH,COLUMN(input!E$2),0)</f>
        <v>0</v>
      </c>
      <c r="I156" s="49">
        <f>VLOOKUP($A156,input!$A:$BH,COLUMN(input!I$2),0)</f>
        <v>40.088911634746644</v>
      </c>
      <c r="J156" s="49">
        <f>VLOOKUP($A156,input!$A:$BH,COLUMN(input!M$2),0)</f>
        <v>-10.419177917501994</v>
      </c>
      <c r="K156" s="49">
        <f t="shared" si="18"/>
        <v>5.5345852503513981E-2</v>
      </c>
      <c r="L156" s="49">
        <f>VLOOKUP($A156,input!$A:$BH,COLUMN(input!N$2),0)</f>
        <v>-10.36383206499848</v>
      </c>
      <c r="M156" s="49">
        <f>IF(D156=0,'KI Local Authority Dropdown'!$I$6,'KI Local Authority Dropdown'!$I$7)*'KI 2018-19'!I156</f>
        <v>38.886244285704244</v>
      </c>
      <c r="N156" s="31">
        <f>IF(LEFT(D156,1)="P",0,VLOOKUP($A156,input!$A:$BH,COLUMN(input!Q$2),0))</f>
        <v>0</v>
      </c>
      <c r="O156" s="53">
        <f>VLOOKUP($A156,input!$A:$BH,COLUMN(input!V$2),0)</f>
        <v>0</v>
      </c>
      <c r="P156" s="49">
        <f>VLOOKUP($A156,input!$A:$BH,COLUMN(input!Z$2),0)</f>
        <v>0</v>
      </c>
      <c r="Q156" s="53">
        <f>VLOOKUP($A156,input!$A:$BH,COLUMN(input!AD$2),0)</f>
        <v>0</v>
      </c>
      <c r="R156" s="53">
        <f>VLOOKUP($A156,input!$A:$BH,COLUMN(input!AH$2),0)</f>
        <v>0</v>
      </c>
      <c r="S156" s="62">
        <f>VLOOKUP($A156,input!$A:$BH,COLUMN(input!AL$2),0)</f>
        <v>0</v>
      </c>
      <c r="T156" s="53">
        <f>VLOOKUP($A156,input!$A:$BH,COLUMN(input!AP$2),0)</f>
        <v>34.285628984399231</v>
      </c>
      <c r="U156" s="49">
        <f>VLOOKUP($A156,input!$A:$BH,COLUMN(input!AT$2),0)</f>
        <v>5.8032830066792318</v>
      </c>
      <c r="V156" s="53">
        <f>VLOOKUP($A156,input!$A:$BH,COLUMN(input!AX$2),0)</f>
        <v>0</v>
      </c>
      <c r="W156" s="53">
        <f>VLOOKUP($A156,input!$A:$BH,COLUMN(input!BB$2),0)</f>
        <v>0</v>
      </c>
      <c r="X156" s="62">
        <f>VLOOKUP($A156,input!$A:$BH,COLUMN(input!BF$2),0)</f>
        <v>0</v>
      </c>
      <c r="Y156" s="53">
        <f t="shared" si="19"/>
        <v>34.285628984399231</v>
      </c>
      <c r="Z156" s="49">
        <f t="shared" si="20"/>
        <v>5.8032830066792318</v>
      </c>
      <c r="AA156" s="53">
        <f t="shared" si="21"/>
        <v>0</v>
      </c>
      <c r="AB156" s="53">
        <f t="shared" si="22"/>
        <v>0</v>
      </c>
      <c r="AC156" s="62">
        <f t="shared" si="23"/>
        <v>0</v>
      </c>
    </row>
    <row r="157" spans="1:29" x14ac:dyDescent="0.3">
      <c r="A157" s="27" t="s">
        <v>324</v>
      </c>
      <c r="B157" s="27" t="s">
        <v>970</v>
      </c>
      <c r="C157" s="27" t="s">
        <v>1248</v>
      </c>
      <c r="D157" s="27">
        <v>0</v>
      </c>
      <c r="E157" s="30" t="s">
        <v>971</v>
      </c>
      <c r="F157" s="67">
        <f>IF(D157=0,VLOOKUP(C157,'KI Local Authority Dropdown'!$H$21:$I$31,2,0),(VLOOKUP(A157,input!$A:$B,COLUMN(input!B$2),0)))</f>
        <v>0.01</v>
      </c>
      <c r="G157" s="49">
        <f t="shared" si="17"/>
        <v>7.8976310697206724</v>
      </c>
      <c r="H157" s="49">
        <f>VLOOKUP($A157,input!$A:$BH,COLUMN(input!E$2),0)</f>
        <v>2.4264999986660851</v>
      </c>
      <c r="I157" s="49">
        <f>VLOOKUP($A157,input!$A:$BH,COLUMN(input!I$2),0)</f>
        <v>5.4711310710545877</v>
      </c>
      <c r="J157" s="49">
        <f>VLOOKUP($A157,input!$A:$BH,COLUMN(input!M$2),0)</f>
        <v>3.2438745556349713</v>
      </c>
      <c r="K157" s="49">
        <f t="shared" si="18"/>
        <v>-3.6651800329927653E-3</v>
      </c>
      <c r="L157" s="49">
        <f>VLOOKUP($A157,input!$A:$BH,COLUMN(input!N$2),0)</f>
        <v>3.2402093756019785</v>
      </c>
      <c r="M157" s="49">
        <f>IF(D157=0,'KI Local Authority Dropdown'!$I$6,'KI Local Authority Dropdown'!$I$7)*'KI 2018-19'!I157</f>
        <v>5.0607962407254936</v>
      </c>
      <c r="N157" s="31">
        <f>IF(LEFT(D157,1)="P",0,VLOOKUP($A157,input!$A:$BH,COLUMN(input!Q$2),0))</f>
        <v>0</v>
      </c>
      <c r="O157" s="53">
        <f>VLOOKUP($A157,input!$A:$BH,COLUMN(input!V$2),0)</f>
        <v>0</v>
      </c>
      <c r="P157" s="49">
        <f>VLOOKUP($A157,input!$A:$BH,COLUMN(input!Z$2),0)</f>
        <v>0</v>
      </c>
      <c r="Q157" s="53">
        <f>VLOOKUP($A157,input!$A:$BH,COLUMN(input!AD$2),0)</f>
        <v>2.4264999986660851</v>
      </c>
      <c r="R157" s="53">
        <f>VLOOKUP($A157,input!$A:$BH,COLUMN(input!AH$2),0)</f>
        <v>0</v>
      </c>
      <c r="S157" s="62">
        <f>VLOOKUP($A157,input!$A:$BH,COLUMN(input!AL$2),0)</f>
        <v>0</v>
      </c>
      <c r="T157" s="53">
        <f>VLOOKUP($A157,input!$A:$BH,COLUMN(input!AP$2),0)</f>
        <v>0</v>
      </c>
      <c r="U157" s="49">
        <f>VLOOKUP($A157,input!$A:$BH,COLUMN(input!AT$2),0)</f>
        <v>0</v>
      </c>
      <c r="V157" s="53">
        <f>VLOOKUP($A157,input!$A:$BH,COLUMN(input!AX$2),0)</f>
        <v>5.4711310710545877</v>
      </c>
      <c r="W157" s="53">
        <f>VLOOKUP($A157,input!$A:$BH,COLUMN(input!BB$2),0)</f>
        <v>0</v>
      </c>
      <c r="X157" s="62">
        <f>VLOOKUP($A157,input!$A:$BH,COLUMN(input!BF$2),0)</f>
        <v>0</v>
      </c>
      <c r="Y157" s="53">
        <f t="shared" si="19"/>
        <v>0</v>
      </c>
      <c r="Z157" s="49">
        <f t="shared" si="20"/>
        <v>0</v>
      </c>
      <c r="AA157" s="53">
        <f t="shared" si="21"/>
        <v>7.8976310697206724</v>
      </c>
      <c r="AB157" s="53">
        <f t="shared" si="22"/>
        <v>0</v>
      </c>
      <c r="AC157" s="62">
        <f t="shared" si="23"/>
        <v>0</v>
      </c>
    </row>
    <row r="158" spans="1:29" x14ac:dyDescent="0.3">
      <c r="A158" s="27" t="s">
        <v>326</v>
      </c>
      <c r="B158" s="27" t="s">
        <v>972</v>
      </c>
      <c r="C158" s="27" t="s">
        <v>1250</v>
      </c>
      <c r="D158" s="27">
        <v>0</v>
      </c>
      <c r="E158" s="30" t="s">
        <v>325</v>
      </c>
      <c r="F158" s="67">
        <f>IF(D158=0,VLOOKUP(C158,'KI Local Authority Dropdown'!$H$21:$I$31,2,0),(VLOOKUP(A158,input!$A:$B,COLUMN(input!B$2),0)))</f>
        <v>0.49</v>
      </c>
      <c r="G158" s="49">
        <f t="shared" si="17"/>
        <v>36.770917774352299</v>
      </c>
      <c r="H158" s="49">
        <f>VLOOKUP($A158,input!$A:$BH,COLUMN(input!E$2),0)</f>
        <v>5.3728944522876052</v>
      </c>
      <c r="I158" s="49">
        <f>VLOOKUP($A158,input!$A:$BH,COLUMN(input!I$2),0)</f>
        <v>31.398023322064692</v>
      </c>
      <c r="J158" s="49">
        <f>VLOOKUP($A158,input!$A:$BH,COLUMN(input!M$2),0)</f>
        <v>9.0729680370861754</v>
      </c>
      <c r="K158" s="49">
        <f t="shared" si="18"/>
        <v>-0.20271160361374108</v>
      </c>
      <c r="L158" s="49">
        <f>VLOOKUP($A158,input!$A:$BH,COLUMN(input!N$2),0)</f>
        <v>8.8702564334724343</v>
      </c>
      <c r="M158" s="49">
        <f>IF(D158=0,'KI Local Authority Dropdown'!$I$6,'KI Local Authority Dropdown'!$I$7)*'KI 2018-19'!I158</f>
        <v>29.043171572909841</v>
      </c>
      <c r="N158" s="31">
        <f>IF(LEFT(D158,1)="P",0,VLOOKUP($A158,input!$A:$BH,COLUMN(input!Q$2),0))</f>
        <v>0</v>
      </c>
      <c r="O158" s="53">
        <f>VLOOKUP($A158,input!$A:$BH,COLUMN(input!V$2),0)</f>
        <v>5.7528597857919781</v>
      </c>
      <c r="P158" s="49">
        <f>VLOOKUP($A158,input!$A:$BH,COLUMN(input!Z$2),0)</f>
        <v>-0.37996533350437323</v>
      </c>
      <c r="Q158" s="53">
        <f>VLOOKUP($A158,input!$A:$BH,COLUMN(input!AD$2),0)</f>
        <v>0</v>
      </c>
      <c r="R158" s="53">
        <f>VLOOKUP($A158,input!$A:$BH,COLUMN(input!AH$2),0)</f>
        <v>0</v>
      </c>
      <c r="S158" s="62">
        <f>VLOOKUP($A158,input!$A:$BH,COLUMN(input!AL$2),0)</f>
        <v>0</v>
      </c>
      <c r="T158" s="53">
        <f>VLOOKUP($A158,input!$A:$BH,COLUMN(input!AP$2),0)</f>
        <v>25.7421825946338</v>
      </c>
      <c r="U158" s="49">
        <f>VLOOKUP($A158,input!$A:$BH,COLUMN(input!AT$2),0)</f>
        <v>5.6558407274308893</v>
      </c>
      <c r="V158" s="53">
        <f>VLOOKUP($A158,input!$A:$BH,COLUMN(input!AX$2),0)</f>
        <v>0</v>
      </c>
      <c r="W158" s="53">
        <f>VLOOKUP($A158,input!$A:$BH,COLUMN(input!BB$2),0)</f>
        <v>0</v>
      </c>
      <c r="X158" s="62">
        <f>VLOOKUP($A158,input!$A:$BH,COLUMN(input!BF$2),0)</f>
        <v>0</v>
      </c>
      <c r="Y158" s="53">
        <f t="shared" si="19"/>
        <v>31.49504238042578</v>
      </c>
      <c r="Z158" s="49">
        <f t="shared" si="20"/>
        <v>5.2758753939265164</v>
      </c>
      <c r="AA158" s="53">
        <f t="shared" si="21"/>
        <v>0</v>
      </c>
      <c r="AB158" s="53">
        <f t="shared" si="22"/>
        <v>0</v>
      </c>
      <c r="AC158" s="62">
        <f t="shared" si="23"/>
        <v>0</v>
      </c>
    </row>
    <row r="159" spans="1:29" x14ac:dyDescent="0.3">
      <c r="A159" s="27" t="s">
        <v>328</v>
      </c>
      <c r="B159" s="27" t="s">
        <v>973</v>
      </c>
      <c r="C159" s="27" t="s">
        <v>1254</v>
      </c>
      <c r="D159" s="27">
        <v>0</v>
      </c>
      <c r="E159" s="30" t="s">
        <v>327</v>
      </c>
      <c r="F159" s="67">
        <f>IF(D159=0,VLOOKUP(C159,'KI Local Authority Dropdown'!$H$21:$I$31,2,0),(VLOOKUP(A159,input!$A:$B,COLUMN(input!B$2),0)))</f>
        <v>0.1</v>
      </c>
      <c r="G159" s="49">
        <f t="shared" si="17"/>
        <v>141.93790925942443</v>
      </c>
      <c r="H159" s="49">
        <f>VLOOKUP($A159,input!$A:$BH,COLUMN(input!E$2),0)</f>
        <v>22.599167637802982</v>
      </c>
      <c r="I159" s="49">
        <f>VLOOKUP($A159,input!$A:$BH,COLUMN(input!I$2),0)</f>
        <v>119.33874162162145</v>
      </c>
      <c r="J159" s="49">
        <f>VLOOKUP($A159,input!$A:$BH,COLUMN(input!M$2),0)</f>
        <v>71.482819212490327</v>
      </c>
      <c r="K159" s="49">
        <f t="shared" si="18"/>
        <v>-0.13269924990930804</v>
      </c>
      <c r="L159" s="49">
        <f>VLOOKUP($A159,input!$A:$BH,COLUMN(input!N$2),0)</f>
        <v>71.350119962581019</v>
      </c>
      <c r="M159" s="49">
        <f>IF(D159=0,'KI Local Authority Dropdown'!$I$6,'KI Local Authority Dropdown'!$I$7)*'KI 2018-19'!I159</f>
        <v>110.38833599999985</v>
      </c>
      <c r="N159" s="31">
        <f>IF(LEFT(D159,1)="P",0,VLOOKUP($A159,input!$A:$BH,COLUMN(input!Q$2),0))</f>
        <v>0</v>
      </c>
      <c r="O159" s="53">
        <f>VLOOKUP($A159,input!$A:$BH,COLUMN(input!V$2),0)</f>
        <v>19.104244617458701</v>
      </c>
      <c r="P159" s="49">
        <f>VLOOKUP($A159,input!$A:$BH,COLUMN(input!Z$2),0)</f>
        <v>0</v>
      </c>
      <c r="Q159" s="53">
        <f>VLOOKUP($A159,input!$A:$BH,COLUMN(input!AD$2),0)</f>
        <v>3.4949230203442796</v>
      </c>
      <c r="R159" s="53">
        <f>VLOOKUP($A159,input!$A:$BH,COLUMN(input!AH$2),0)</f>
        <v>0</v>
      </c>
      <c r="S159" s="62">
        <f>VLOOKUP($A159,input!$A:$BH,COLUMN(input!AL$2),0)</f>
        <v>0</v>
      </c>
      <c r="T159" s="53">
        <f>VLOOKUP($A159,input!$A:$BH,COLUMN(input!AP$2),0)</f>
        <v>110.08120001465292</v>
      </c>
      <c r="U159" s="49">
        <f>VLOOKUP($A159,input!$A:$BH,COLUMN(input!AT$2),0)</f>
        <v>0</v>
      </c>
      <c r="V159" s="53">
        <f>VLOOKUP($A159,input!$A:$BH,COLUMN(input!AX$2),0)</f>
        <v>9.2575416069685161</v>
      </c>
      <c r="W159" s="53">
        <f>VLOOKUP($A159,input!$A:$BH,COLUMN(input!BB$2),0)</f>
        <v>0</v>
      </c>
      <c r="X159" s="62">
        <f>VLOOKUP($A159,input!$A:$BH,COLUMN(input!BF$2),0)</f>
        <v>0</v>
      </c>
      <c r="Y159" s="53">
        <f t="shared" si="19"/>
        <v>129.18544463211163</v>
      </c>
      <c r="Z159" s="49">
        <f t="shared" si="20"/>
        <v>0</v>
      </c>
      <c r="AA159" s="53">
        <f t="shared" si="21"/>
        <v>12.752464627312795</v>
      </c>
      <c r="AB159" s="53">
        <f t="shared" si="22"/>
        <v>0</v>
      </c>
      <c r="AC159" s="62">
        <f t="shared" si="23"/>
        <v>0</v>
      </c>
    </row>
    <row r="160" spans="1:29" x14ac:dyDescent="0.3">
      <c r="A160" s="27" t="s">
        <v>330</v>
      </c>
      <c r="B160" s="27" t="s">
        <v>974</v>
      </c>
      <c r="C160" s="27" t="s">
        <v>806</v>
      </c>
      <c r="D160" s="27">
        <v>0</v>
      </c>
      <c r="E160" s="30" t="s">
        <v>329</v>
      </c>
      <c r="F160" s="67">
        <f>IF(D160=0,VLOOKUP(C160,'KI Local Authority Dropdown'!$H$21:$I$31,2,0),(VLOOKUP(A160,input!$A:$B,COLUMN(input!B$2),0)))</f>
        <v>0.4</v>
      </c>
      <c r="G160" s="49">
        <f t="shared" si="17"/>
        <v>2.8401135377132967</v>
      </c>
      <c r="H160" s="49">
        <f>VLOOKUP($A160,input!$A:$BH,COLUMN(input!E$2),0)</f>
        <v>0.22101679638041183</v>
      </c>
      <c r="I160" s="49">
        <f>VLOOKUP($A160,input!$A:$BH,COLUMN(input!I$2),0)</f>
        <v>2.6190967413328847</v>
      </c>
      <c r="J160" s="49">
        <f>VLOOKUP($A160,input!$A:$BH,COLUMN(input!M$2),0)</f>
        <v>-15.084191994101152</v>
      </c>
      <c r="K160" s="49">
        <f t="shared" si="18"/>
        <v>-4.4378400548382047E-2</v>
      </c>
      <c r="L160" s="49">
        <f>VLOOKUP($A160,input!$A:$BH,COLUMN(input!N$2),0)</f>
        <v>-15.128570394649534</v>
      </c>
      <c r="M160" s="49">
        <f>IF(D160=0,'KI Local Authority Dropdown'!$I$6,'KI Local Authority Dropdown'!$I$7)*'KI 2018-19'!I160</f>
        <v>2.4226644857329185</v>
      </c>
      <c r="N160" s="31">
        <f>IF(LEFT(D160,1)="P",0,VLOOKUP($A160,input!$A:$BH,COLUMN(input!Q$2),0))</f>
        <v>0.5</v>
      </c>
      <c r="O160" s="53">
        <f>VLOOKUP($A160,input!$A:$BH,COLUMN(input!V$2),0)</f>
        <v>0</v>
      </c>
      <c r="P160" s="49">
        <f>VLOOKUP($A160,input!$A:$BH,COLUMN(input!Z$2),0)</f>
        <v>0.22101679638041183</v>
      </c>
      <c r="Q160" s="53">
        <f>VLOOKUP($A160,input!$A:$BH,COLUMN(input!AD$2),0)</f>
        <v>0</v>
      </c>
      <c r="R160" s="53">
        <f>VLOOKUP($A160,input!$A:$BH,COLUMN(input!AH$2),0)</f>
        <v>0</v>
      </c>
      <c r="S160" s="62">
        <f>VLOOKUP($A160,input!$A:$BH,COLUMN(input!AL$2),0)</f>
        <v>0</v>
      </c>
      <c r="T160" s="53">
        <f>VLOOKUP($A160,input!$A:$BH,COLUMN(input!AP$2),0)</f>
        <v>0</v>
      </c>
      <c r="U160" s="49">
        <f>VLOOKUP($A160,input!$A:$BH,COLUMN(input!AT$2),0)</f>
        <v>2.6190967413328847</v>
      </c>
      <c r="V160" s="53">
        <f>VLOOKUP($A160,input!$A:$BH,COLUMN(input!AX$2),0)</f>
        <v>0</v>
      </c>
      <c r="W160" s="53">
        <f>VLOOKUP($A160,input!$A:$BH,COLUMN(input!BB$2),0)</f>
        <v>0</v>
      </c>
      <c r="X160" s="62">
        <f>VLOOKUP($A160,input!$A:$BH,COLUMN(input!BF$2),0)</f>
        <v>0</v>
      </c>
      <c r="Y160" s="53">
        <f t="shared" si="19"/>
        <v>0</v>
      </c>
      <c r="Z160" s="49">
        <f t="shared" si="20"/>
        <v>2.8401135377132967</v>
      </c>
      <c r="AA160" s="53">
        <f t="shared" si="21"/>
        <v>0</v>
      </c>
      <c r="AB160" s="53">
        <f t="shared" si="22"/>
        <v>0</v>
      </c>
      <c r="AC160" s="62">
        <f t="shared" si="23"/>
        <v>0</v>
      </c>
    </row>
    <row r="161" spans="1:29" x14ac:dyDescent="0.3">
      <c r="A161" s="27" t="s">
        <v>332</v>
      </c>
      <c r="B161" s="27" t="s">
        <v>975</v>
      </c>
      <c r="C161" s="27" t="s">
        <v>806</v>
      </c>
      <c r="D161" s="27" t="s">
        <v>1228</v>
      </c>
      <c r="E161" s="30" t="s">
        <v>331</v>
      </c>
      <c r="F161" s="67">
        <f>IF(D161=0,VLOOKUP(C161,'KI Local Authority Dropdown'!$H$21:$I$31,2,0),(VLOOKUP(A161,input!$A:$B,COLUMN(input!B$2),0)))</f>
        <v>0.5</v>
      </c>
      <c r="G161" s="49">
        <f t="shared" si="17"/>
        <v>2.523324116852304</v>
      </c>
      <c r="H161" s="49">
        <f>VLOOKUP($A161,input!$A:$BH,COLUMN(input!E$2),0)</f>
        <v>0</v>
      </c>
      <c r="I161" s="49">
        <f>VLOOKUP($A161,input!$A:$BH,COLUMN(input!I$2),0)</f>
        <v>2.523324116852304</v>
      </c>
      <c r="J161" s="49">
        <f>VLOOKUP($A161,input!$A:$BH,COLUMN(input!M$2),0)</f>
        <v>-10.240888777517544</v>
      </c>
      <c r="K161" s="49">
        <f t="shared" si="18"/>
        <v>-1.9194600852610932E-2</v>
      </c>
      <c r="L161" s="49">
        <f>VLOOKUP($A161,input!$A:$BH,COLUMN(input!N$2),0)</f>
        <v>-10.260083378370155</v>
      </c>
      <c r="M161" s="49">
        <f>IF(D161=0,'KI Local Authority Dropdown'!$I$6,'KI Local Authority Dropdown'!$I$7)*'KI 2018-19'!I161</f>
        <v>2.447624393346735</v>
      </c>
      <c r="N161" s="31">
        <f>IF(LEFT(D161,1)="P",0,VLOOKUP($A161,input!$A:$BH,COLUMN(input!Q$2),0))</f>
        <v>0</v>
      </c>
      <c r="O161" s="53">
        <f>VLOOKUP($A161,input!$A:$BH,COLUMN(input!V$2),0)</f>
        <v>0</v>
      </c>
      <c r="P161" s="49">
        <f>VLOOKUP($A161,input!$A:$BH,COLUMN(input!Z$2),0)</f>
        <v>0</v>
      </c>
      <c r="Q161" s="53">
        <f>VLOOKUP($A161,input!$A:$BH,COLUMN(input!AD$2),0)</f>
        <v>0</v>
      </c>
      <c r="R161" s="53">
        <f>VLOOKUP($A161,input!$A:$BH,COLUMN(input!AH$2),0)</f>
        <v>0</v>
      </c>
      <c r="S161" s="62">
        <f>VLOOKUP($A161,input!$A:$BH,COLUMN(input!AL$2),0)</f>
        <v>0</v>
      </c>
      <c r="T161" s="53">
        <f>VLOOKUP($A161,input!$A:$BH,COLUMN(input!AP$2),0)</f>
        <v>0</v>
      </c>
      <c r="U161" s="49">
        <f>VLOOKUP($A161,input!$A:$BH,COLUMN(input!AT$2),0)</f>
        <v>2.5233240314339174</v>
      </c>
      <c r="V161" s="53">
        <f>VLOOKUP($A161,input!$A:$BH,COLUMN(input!AX$2),0)</f>
        <v>0</v>
      </c>
      <c r="W161" s="53">
        <f>VLOOKUP($A161,input!$A:$BH,COLUMN(input!BB$2),0)</f>
        <v>0</v>
      </c>
      <c r="X161" s="62">
        <f>VLOOKUP($A161,input!$A:$BH,COLUMN(input!BF$2),0)</f>
        <v>0</v>
      </c>
      <c r="Y161" s="53">
        <f t="shared" si="19"/>
        <v>0</v>
      </c>
      <c r="Z161" s="49">
        <f t="shared" si="20"/>
        <v>2.5233240314339174</v>
      </c>
      <c r="AA161" s="53">
        <f t="shared" si="21"/>
        <v>0</v>
      </c>
      <c r="AB161" s="53">
        <f t="shared" si="22"/>
        <v>0</v>
      </c>
      <c r="AC161" s="62">
        <f t="shared" si="23"/>
        <v>0</v>
      </c>
    </row>
    <row r="162" spans="1:29" x14ac:dyDescent="0.3">
      <c r="A162" s="27" t="s">
        <v>334</v>
      </c>
      <c r="B162" s="27" t="s">
        <v>976</v>
      </c>
      <c r="C162" s="27" t="s">
        <v>1249</v>
      </c>
      <c r="D162" s="27" t="s">
        <v>1231</v>
      </c>
      <c r="E162" s="30" t="s">
        <v>333</v>
      </c>
      <c r="F162" s="67">
        <f>IF(D162=0,VLOOKUP(C162,'KI Local Authority Dropdown'!$H$21:$I$31,2,0),(VLOOKUP(A162,input!$A:$B,COLUMN(input!B$2),0)))</f>
        <v>0.64</v>
      </c>
      <c r="G162" s="49">
        <f t="shared" si="17"/>
        <v>58.547512924217763</v>
      </c>
      <c r="H162" s="49">
        <f>VLOOKUP($A162,input!$A:$BH,COLUMN(input!E$2),0)</f>
        <v>0</v>
      </c>
      <c r="I162" s="49">
        <f>VLOOKUP($A162,input!$A:$BH,COLUMN(input!I$2),0)</f>
        <v>58.547512924217763</v>
      </c>
      <c r="J162" s="49">
        <f>VLOOKUP($A162,input!$A:$BH,COLUMN(input!M$2),0)</f>
        <v>-148.48439389469473</v>
      </c>
      <c r="K162" s="49">
        <f t="shared" si="18"/>
        <v>1.2949524086119197</v>
      </c>
      <c r="L162" s="49">
        <f>VLOOKUP($A162,input!$A:$BH,COLUMN(input!N$2),0)</f>
        <v>-147.18944148608281</v>
      </c>
      <c r="M162" s="49">
        <f>IF(D162=0,'KI Local Authority Dropdown'!$I$6,'KI Local Authority Dropdown'!$I$7)*'KI 2018-19'!I162</f>
        <v>56.791087536491226</v>
      </c>
      <c r="N162" s="31">
        <f>IF(LEFT(D162,1)="P",0,VLOOKUP($A162,input!$A:$BH,COLUMN(input!Q$2),0))</f>
        <v>0</v>
      </c>
      <c r="O162" s="53">
        <f>VLOOKUP($A162,input!$A:$BH,COLUMN(input!V$2),0)</f>
        <v>0</v>
      </c>
      <c r="P162" s="49">
        <f>VLOOKUP($A162,input!$A:$BH,COLUMN(input!Z$2),0)</f>
        <v>0</v>
      </c>
      <c r="Q162" s="53">
        <f>VLOOKUP($A162,input!$A:$BH,COLUMN(input!AD$2),0)</f>
        <v>0</v>
      </c>
      <c r="R162" s="53">
        <f>VLOOKUP($A162,input!$A:$BH,COLUMN(input!AH$2),0)</f>
        <v>0</v>
      </c>
      <c r="S162" s="62">
        <f>VLOOKUP($A162,input!$A:$BH,COLUMN(input!AL$2),0)</f>
        <v>0</v>
      </c>
      <c r="T162" s="53">
        <f>VLOOKUP($A162,input!$A:$BH,COLUMN(input!AP$2),0)</f>
        <v>48.141704966821379</v>
      </c>
      <c r="U162" s="49">
        <f>VLOOKUP($A162,input!$A:$BH,COLUMN(input!AT$2),0)</f>
        <v>10.405808318222892</v>
      </c>
      <c r="V162" s="53">
        <f>VLOOKUP($A162,input!$A:$BH,COLUMN(input!AX$2),0)</f>
        <v>0</v>
      </c>
      <c r="W162" s="53">
        <f>VLOOKUP($A162,input!$A:$BH,COLUMN(input!BB$2),0)</f>
        <v>0</v>
      </c>
      <c r="X162" s="62">
        <f>VLOOKUP($A162,input!$A:$BH,COLUMN(input!BF$2),0)</f>
        <v>0</v>
      </c>
      <c r="Y162" s="53">
        <f t="shared" si="19"/>
        <v>48.141704966821379</v>
      </c>
      <c r="Z162" s="49">
        <f t="shared" si="20"/>
        <v>10.405808318222892</v>
      </c>
      <c r="AA162" s="53">
        <f t="shared" si="21"/>
        <v>0</v>
      </c>
      <c r="AB162" s="53">
        <f t="shared" si="22"/>
        <v>0</v>
      </c>
      <c r="AC162" s="62">
        <f t="shared" si="23"/>
        <v>0</v>
      </c>
    </row>
    <row r="163" spans="1:29" x14ac:dyDescent="0.3">
      <c r="A163" s="27" t="s">
        <v>336</v>
      </c>
      <c r="B163" s="27" t="s">
        <v>977</v>
      </c>
      <c r="C163" s="27" t="s">
        <v>806</v>
      </c>
      <c r="D163" s="27">
        <v>0</v>
      </c>
      <c r="E163" s="30" t="s">
        <v>335</v>
      </c>
      <c r="F163" s="67">
        <f>IF(D163=0,VLOOKUP(C163,'KI Local Authority Dropdown'!$H$21:$I$31,2,0),(VLOOKUP(A163,input!$A:$B,COLUMN(input!B$2),0)))</f>
        <v>0.4</v>
      </c>
      <c r="G163" s="49">
        <f t="shared" si="17"/>
        <v>2.9372876255296001</v>
      </c>
      <c r="H163" s="49">
        <f>VLOOKUP($A163,input!$A:$BH,COLUMN(input!E$2),0)</f>
        <v>0.43746099155334944</v>
      </c>
      <c r="I163" s="49">
        <f>VLOOKUP($A163,input!$A:$BH,COLUMN(input!I$2),0)</f>
        <v>2.4998266339762507</v>
      </c>
      <c r="J163" s="49">
        <f>VLOOKUP($A163,input!$A:$BH,COLUMN(input!M$2),0)</f>
        <v>-9.2782666956695437</v>
      </c>
      <c r="K163" s="49">
        <f t="shared" si="18"/>
        <v>5.5324139810425166E-2</v>
      </c>
      <c r="L163" s="49">
        <f>VLOOKUP($A163,input!$A:$BH,COLUMN(input!N$2),0)</f>
        <v>-9.2229425558591185</v>
      </c>
      <c r="M163" s="49">
        <f>IF(D163=0,'KI Local Authority Dropdown'!$I$6,'KI Local Authority Dropdown'!$I$7)*'KI 2018-19'!I163</f>
        <v>2.3123396364280322</v>
      </c>
      <c r="N163" s="31">
        <f>IF(LEFT(D163,1)="P",0,VLOOKUP($A163,input!$A:$BH,COLUMN(input!Q$2),0))</f>
        <v>0.5</v>
      </c>
      <c r="O163" s="53">
        <f>VLOOKUP($A163,input!$A:$BH,COLUMN(input!V$2),0)</f>
        <v>0</v>
      </c>
      <c r="P163" s="49">
        <f>VLOOKUP($A163,input!$A:$BH,COLUMN(input!Z$2),0)</f>
        <v>0.43746099155334944</v>
      </c>
      <c r="Q163" s="53">
        <f>VLOOKUP($A163,input!$A:$BH,COLUMN(input!AD$2),0)</f>
        <v>0</v>
      </c>
      <c r="R163" s="53">
        <f>VLOOKUP($A163,input!$A:$BH,COLUMN(input!AH$2),0)</f>
        <v>0</v>
      </c>
      <c r="S163" s="62">
        <f>VLOOKUP($A163,input!$A:$BH,COLUMN(input!AL$2),0)</f>
        <v>0</v>
      </c>
      <c r="T163" s="53">
        <f>VLOOKUP($A163,input!$A:$BH,COLUMN(input!AP$2),0)</f>
        <v>0</v>
      </c>
      <c r="U163" s="49">
        <f>VLOOKUP($A163,input!$A:$BH,COLUMN(input!AT$2),0)</f>
        <v>2.4998266339762507</v>
      </c>
      <c r="V163" s="53">
        <f>VLOOKUP($A163,input!$A:$BH,COLUMN(input!AX$2),0)</f>
        <v>0</v>
      </c>
      <c r="W163" s="53">
        <f>VLOOKUP($A163,input!$A:$BH,COLUMN(input!BB$2),0)</f>
        <v>0</v>
      </c>
      <c r="X163" s="62">
        <f>VLOOKUP($A163,input!$A:$BH,COLUMN(input!BF$2),0)</f>
        <v>0</v>
      </c>
      <c r="Y163" s="53">
        <f t="shared" si="19"/>
        <v>0</v>
      </c>
      <c r="Z163" s="49">
        <f t="shared" si="20"/>
        <v>2.9372876255296001</v>
      </c>
      <c r="AA163" s="53">
        <f t="shared" si="21"/>
        <v>0</v>
      </c>
      <c r="AB163" s="53">
        <f t="shared" si="22"/>
        <v>0</v>
      </c>
      <c r="AC163" s="62">
        <f t="shared" si="23"/>
        <v>0</v>
      </c>
    </row>
    <row r="164" spans="1:29" x14ac:dyDescent="0.3">
      <c r="A164" s="27" t="s">
        <v>338</v>
      </c>
      <c r="B164" s="27" t="s">
        <v>978</v>
      </c>
      <c r="C164" s="27" t="s">
        <v>806</v>
      </c>
      <c r="D164" s="27">
        <v>0</v>
      </c>
      <c r="E164" s="30" t="s">
        <v>337</v>
      </c>
      <c r="F164" s="67">
        <f>IF(D164=0,VLOOKUP(C164,'KI Local Authority Dropdown'!$H$21:$I$31,2,0),(VLOOKUP(A164,input!$A:$B,COLUMN(input!B$2),0)))</f>
        <v>0.4</v>
      </c>
      <c r="G164" s="49">
        <f t="shared" si="17"/>
        <v>1.9739981563034861</v>
      </c>
      <c r="H164" s="49">
        <f>VLOOKUP($A164,input!$A:$BH,COLUMN(input!E$2),0)</f>
        <v>0</v>
      </c>
      <c r="I164" s="49">
        <f>VLOOKUP($A164,input!$A:$BH,COLUMN(input!I$2),0)</f>
        <v>1.9739981563034861</v>
      </c>
      <c r="J164" s="49">
        <f>VLOOKUP($A164,input!$A:$BH,COLUMN(input!M$2),0)</f>
        <v>-14.565028673835204</v>
      </c>
      <c r="K164" s="49">
        <f t="shared" si="18"/>
        <v>8.7885074527170204E-2</v>
      </c>
      <c r="L164" s="49">
        <f>VLOOKUP($A164,input!$A:$BH,COLUMN(input!N$2),0)</f>
        <v>-14.477143599308034</v>
      </c>
      <c r="M164" s="49">
        <f>IF(D164=0,'KI Local Authority Dropdown'!$I$6,'KI Local Authority Dropdown'!$I$7)*'KI 2018-19'!I164</f>
        <v>1.8259482945807246</v>
      </c>
      <c r="N164" s="31">
        <f>IF(LEFT(D164,1)="P",0,VLOOKUP($A164,input!$A:$BH,COLUMN(input!Q$2),0))</f>
        <v>0.5</v>
      </c>
      <c r="O164" s="53">
        <f>VLOOKUP($A164,input!$A:$BH,COLUMN(input!V$2),0)</f>
        <v>0</v>
      </c>
      <c r="P164" s="49">
        <f>VLOOKUP($A164,input!$A:$BH,COLUMN(input!Z$2),0)</f>
        <v>0</v>
      </c>
      <c r="Q164" s="53">
        <f>VLOOKUP($A164,input!$A:$BH,COLUMN(input!AD$2),0)</f>
        <v>0</v>
      </c>
      <c r="R164" s="53">
        <f>VLOOKUP($A164,input!$A:$BH,COLUMN(input!AH$2),0)</f>
        <v>0</v>
      </c>
      <c r="S164" s="62">
        <f>VLOOKUP($A164,input!$A:$BH,COLUMN(input!AL$2),0)</f>
        <v>0</v>
      </c>
      <c r="T164" s="53">
        <f>VLOOKUP($A164,input!$A:$BH,COLUMN(input!AP$2),0)</f>
        <v>0</v>
      </c>
      <c r="U164" s="49">
        <f>VLOOKUP($A164,input!$A:$BH,COLUMN(input!AT$2),0)</f>
        <v>1.9739981563034861</v>
      </c>
      <c r="V164" s="53">
        <f>VLOOKUP($A164,input!$A:$BH,COLUMN(input!AX$2),0)</f>
        <v>0</v>
      </c>
      <c r="W164" s="53">
        <f>VLOOKUP($A164,input!$A:$BH,COLUMN(input!BB$2),0)</f>
        <v>0</v>
      </c>
      <c r="X164" s="62">
        <f>VLOOKUP($A164,input!$A:$BH,COLUMN(input!BF$2),0)</f>
        <v>0</v>
      </c>
      <c r="Y164" s="53">
        <f t="shared" si="19"/>
        <v>0</v>
      </c>
      <c r="Z164" s="49">
        <f t="shared" si="20"/>
        <v>1.9739981563034861</v>
      </c>
      <c r="AA164" s="53">
        <f t="shared" si="21"/>
        <v>0</v>
      </c>
      <c r="AB164" s="53">
        <f t="shared" si="22"/>
        <v>0</v>
      </c>
      <c r="AC164" s="62">
        <f t="shared" si="23"/>
        <v>0</v>
      </c>
    </row>
    <row r="165" spans="1:29" x14ac:dyDescent="0.3">
      <c r="A165" s="27" t="s">
        <v>340</v>
      </c>
      <c r="B165" s="27" t="s">
        <v>979</v>
      </c>
      <c r="C165" s="27" t="s">
        <v>1249</v>
      </c>
      <c r="D165" s="27" t="s">
        <v>1231</v>
      </c>
      <c r="E165" s="30" t="s">
        <v>339</v>
      </c>
      <c r="F165" s="67">
        <f>IF(D165=0,VLOOKUP(C165,'KI Local Authority Dropdown'!$H$21:$I$31,2,0),(VLOOKUP(A165,input!$A:$B,COLUMN(input!B$2),0)))</f>
        <v>0.64</v>
      </c>
      <c r="G165" s="49">
        <f t="shared" si="17"/>
        <v>63.110940019805355</v>
      </c>
      <c r="H165" s="49">
        <f>VLOOKUP($A165,input!$A:$BH,COLUMN(input!E$2),0)</f>
        <v>0</v>
      </c>
      <c r="I165" s="49">
        <f>VLOOKUP($A165,input!$A:$BH,COLUMN(input!I$2),0)</f>
        <v>63.110940019805355</v>
      </c>
      <c r="J165" s="49">
        <f>VLOOKUP($A165,input!$A:$BH,COLUMN(input!M$2),0)</f>
        <v>-49.82033178077544</v>
      </c>
      <c r="K165" s="49">
        <f t="shared" si="18"/>
        <v>0.20990115499608208</v>
      </c>
      <c r="L165" s="49">
        <f>VLOOKUP($A165,input!$A:$BH,COLUMN(input!N$2),0)</f>
        <v>-49.610430625779358</v>
      </c>
      <c r="M165" s="49">
        <f>IF(D165=0,'KI Local Authority Dropdown'!$I$6,'KI Local Authority Dropdown'!$I$7)*'KI 2018-19'!I165</f>
        <v>61.217611819211193</v>
      </c>
      <c r="N165" s="31">
        <f>IF(LEFT(D165,1)="P",0,VLOOKUP($A165,input!$A:$BH,COLUMN(input!Q$2),0))</f>
        <v>0</v>
      </c>
      <c r="O165" s="53">
        <f>VLOOKUP($A165,input!$A:$BH,COLUMN(input!V$2),0)</f>
        <v>0</v>
      </c>
      <c r="P165" s="49">
        <f>VLOOKUP($A165,input!$A:$BH,COLUMN(input!Z$2),0)</f>
        <v>0</v>
      </c>
      <c r="Q165" s="53">
        <f>VLOOKUP($A165,input!$A:$BH,COLUMN(input!AD$2),0)</f>
        <v>0</v>
      </c>
      <c r="R165" s="53">
        <f>VLOOKUP($A165,input!$A:$BH,COLUMN(input!AH$2),0)</f>
        <v>0</v>
      </c>
      <c r="S165" s="62">
        <f>VLOOKUP($A165,input!$A:$BH,COLUMN(input!AL$2),0)</f>
        <v>0</v>
      </c>
      <c r="T165" s="53">
        <f>VLOOKUP($A165,input!$A:$BH,COLUMN(input!AP$2),0)</f>
        <v>50.697502265953958</v>
      </c>
      <c r="U165" s="49">
        <f>VLOOKUP($A165,input!$A:$BH,COLUMN(input!AT$2),0)</f>
        <v>12.413437481919649</v>
      </c>
      <c r="V165" s="53">
        <f>VLOOKUP($A165,input!$A:$BH,COLUMN(input!AX$2),0)</f>
        <v>0</v>
      </c>
      <c r="W165" s="53">
        <f>VLOOKUP($A165,input!$A:$BH,COLUMN(input!BB$2),0)</f>
        <v>0</v>
      </c>
      <c r="X165" s="62">
        <f>VLOOKUP($A165,input!$A:$BH,COLUMN(input!BF$2),0)</f>
        <v>0</v>
      </c>
      <c r="Y165" s="53">
        <f t="shared" si="19"/>
        <v>50.697502265953958</v>
      </c>
      <c r="Z165" s="49">
        <f t="shared" si="20"/>
        <v>12.413437481919649</v>
      </c>
      <c r="AA165" s="53">
        <f t="shared" si="21"/>
        <v>0</v>
      </c>
      <c r="AB165" s="53">
        <f t="shared" si="22"/>
        <v>0</v>
      </c>
      <c r="AC165" s="62">
        <f t="shared" si="23"/>
        <v>0</v>
      </c>
    </row>
    <row r="166" spans="1:29" x14ac:dyDescent="0.3">
      <c r="A166" s="27" t="s">
        <v>342</v>
      </c>
      <c r="B166" s="27" t="s">
        <v>980</v>
      </c>
      <c r="C166" s="27" t="s">
        <v>1248</v>
      </c>
      <c r="D166" s="27">
        <v>0</v>
      </c>
      <c r="E166" s="30" t="s">
        <v>981</v>
      </c>
      <c r="F166" s="67">
        <f>IF(D166=0,VLOOKUP(C166,'KI Local Authority Dropdown'!$H$21:$I$31,2,0),(VLOOKUP(A166,input!$A:$B,COLUMN(input!B$2),0)))</f>
        <v>0.01</v>
      </c>
      <c r="G166" s="49">
        <f t="shared" si="17"/>
        <v>20.215596354816917</v>
      </c>
      <c r="H166" s="49">
        <f>VLOOKUP($A166,input!$A:$BH,COLUMN(input!E$2),0)</f>
        <v>7.9185163512595516</v>
      </c>
      <c r="I166" s="49">
        <f>VLOOKUP($A166,input!$A:$BH,COLUMN(input!I$2),0)</f>
        <v>12.297080003557367</v>
      </c>
      <c r="J166" s="49">
        <f>VLOOKUP($A166,input!$A:$BH,COLUMN(input!M$2),0)</f>
        <v>9.394570971022647</v>
      </c>
      <c r="K166" s="49">
        <f t="shared" si="18"/>
        <v>-5.8975779260634908E-3</v>
      </c>
      <c r="L166" s="49">
        <f>VLOOKUP($A166,input!$A:$BH,COLUMN(input!N$2),0)</f>
        <v>9.3886733930965836</v>
      </c>
      <c r="M166" s="49">
        <f>IF(D166=0,'KI Local Authority Dropdown'!$I$6,'KI Local Authority Dropdown'!$I$7)*'KI 2018-19'!I166</f>
        <v>11.374799003290565</v>
      </c>
      <c r="N166" s="31">
        <f>IF(LEFT(D166,1)="P",0,VLOOKUP($A166,input!$A:$BH,COLUMN(input!Q$2),0))</f>
        <v>0</v>
      </c>
      <c r="O166" s="53">
        <f>VLOOKUP($A166,input!$A:$BH,COLUMN(input!V$2),0)</f>
        <v>0</v>
      </c>
      <c r="P166" s="49">
        <f>VLOOKUP($A166,input!$A:$BH,COLUMN(input!Z$2),0)</f>
        <v>0</v>
      </c>
      <c r="Q166" s="53">
        <f>VLOOKUP($A166,input!$A:$BH,COLUMN(input!AD$2),0)</f>
        <v>7.9185163512595516</v>
      </c>
      <c r="R166" s="53">
        <f>VLOOKUP($A166,input!$A:$BH,COLUMN(input!AH$2),0)</f>
        <v>0</v>
      </c>
      <c r="S166" s="62">
        <f>VLOOKUP($A166,input!$A:$BH,COLUMN(input!AL$2),0)</f>
        <v>0</v>
      </c>
      <c r="T166" s="53">
        <f>VLOOKUP($A166,input!$A:$BH,COLUMN(input!AP$2),0)</f>
        <v>0</v>
      </c>
      <c r="U166" s="49">
        <f>VLOOKUP($A166,input!$A:$BH,COLUMN(input!AT$2),0)</f>
        <v>0</v>
      </c>
      <c r="V166" s="53">
        <f>VLOOKUP($A166,input!$A:$BH,COLUMN(input!AX$2),0)</f>
        <v>12.297080003557367</v>
      </c>
      <c r="W166" s="53">
        <f>VLOOKUP($A166,input!$A:$BH,COLUMN(input!BB$2),0)</f>
        <v>0</v>
      </c>
      <c r="X166" s="62">
        <f>VLOOKUP($A166,input!$A:$BH,COLUMN(input!BF$2),0)</f>
        <v>0</v>
      </c>
      <c r="Y166" s="53">
        <f t="shared" si="19"/>
        <v>0</v>
      </c>
      <c r="Z166" s="49">
        <f t="shared" si="20"/>
        <v>0</v>
      </c>
      <c r="AA166" s="53">
        <f t="shared" si="21"/>
        <v>20.215596354816917</v>
      </c>
      <c r="AB166" s="53">
        <f t="shared" si="22"/>
        <v>0</v>
      </c>
      <c r="AC166" s="62">
        <f t="shared" si="23"/>
        <v>0</v>
      </c>
    </row>
    <row r="167" spans="1:29" x14ac:dyDescent="0.3">
      <c r="A167" s="27" t="s">
        <v>344</v>
      </c>
      <c r="B167" s="27" t="s">
        <v>982</v>
      </c>
      <c r="C167" s="27" t="s">
        <v>806</v>
      </c>
      <c r="D167" s="27">
        <v>0</v>
      </c>
      <c r="E167" s="30" t="s">
        <v>343</v>
      </c>
      <c r="F167" s="67">
        <f>IF(D167=0,VLOOKUP(C167,'KI Local Authority Dropdown'!$H$21:$I$31,2,0),(VLOOKUP(A167,input!$A:$B,COLUMN(input!B$2),0)))</f>
        <v>0.4</v>
      </c>
      <c r="G167" s="49">
        <f t="shared" si="17"/>
        <v>5.0128451409726438</v>
      </c>
      <c r="H167" s="49">
        <f>VLOOKUP($A167,input!$A:$BH,COLUMN(input!E$2),0)</f>
        <v>0.60378647433489374</v>
      </c>
      <c r="I167" s="49">
        <f>VLOOKUP($A167,input!$A:$BH,COLUMN(input!I$2),0)</f>
        <v>4.4090586666377503</v>
      </c>
      <c r="J167" s="49">
        <f>VLOOKUP($A167,input!$A:$BH,COLUMN(input!M$2),0)</f>
        <v>-17.830444998042672</v>
      </c>
      <c r="K167" s="49">
        <f t="shared" si="18"/>
        <v>-1.1608623202164381E-2</v>
      </c>
      <c r="L167" s="49">
        <f>VLOOKUP($A167,input!$A:$BH,COLUMN(input!N$2),0)</f>
        <v>-17.842053621244837</v>
      </c>
      <c r="M167" s="49">
        <f>IF(D167=0,'KI Local Authority Dropdown'!$I$6,'KI Local Authority Dropdown'!$I$7)*'KI 2018-19'!I167</f>
        <v>4.078379266639919</v>
      </c>
      <c r="N167" s="31">
        <f>IF(LEFT(D167,1)="P",0,VLOOKUP($A167,input!$A:$BH,COLUMN(input!Q$2),0))</f>
        <v>0.5</v>
      </c>
      <c r="O167" s="53">
        <f>VLOOKUP($A167,input!$A:$BH,COLUMN(input!V$2),0)</f>
        <v>0</v>
      </c>
      <c r="P167" s="49">
        <f>VLOOKUP($A167,input!$A:$BH,COLUMN(input!Z$2),0)</f>
        <v>0.60378647433489374</v>
      </c>
      <c r="Q167" s="53">
        <f>VLOOKUP($A167,input!$A:$BH,COLUMN(input!AD$2),0)</f>
        <v>0</v>
      </c>
      <c r="R167" s="53">
        <f>VLOOKUP($A167,input!$A:$BH,COLUMN(input!AH$2),0)</f>
        <v>0</v>
      </c>
      <c r="S167" s="62">
        <f>VLOOKUP($A167,input!$A:$BH,COLUMN(input!AL$2),0)</f>
        <v>0</v>
      </c>
      <c r="T167" s="53">
        <f>VLOOKUP($A167,input!$A:$BH,COLUMN(input!AP$2),0)</f>
        <v>0</v>
      </c>
      <c r="U167" s="49">
        <f>VLOOKUP($A167,input!$A:$BH,COLUMN(input!AT$2),0)</f>
        <v>4.4090586666377503</v>
      </c>
      <c r="V167" s="53">
        <f>VLOOKUP($A167,input!$A:$BH,COLUMN(input!AX$2),0)</f>
        <v>0</v>
      </c>
      <c r="W167" s="53">
        <f>VLOOKUP($A167,input!$A:$BH,COLUMN(input!BB$2),0)</f>
        <v>0</v>
      </c>
      <c r="X167" s="62">
        <f>VLOOKUP($A167,input!$A:$BH,COLUMN(input!BF$2),0)</f>
        <v>0</v>
      </c>
      <c r="Y167" s="53">
        <f t="shared" si="19"/>
        <v>0</v>
      </c>
      <c r="Z167" s="49">
        <f t="shared" si="20"/>
        <v>5.0128451409726438</v>
      </c>
      <c r="AA167" s="53">
        <f t="shared" si="21"/>
        <v>0</v>
      </c>
      <c r="AB167" s="53">
        <f t="shared" si="22"/>
        <v>0</v>
      </c>
      <c r="AC167" s="62">
        <f t="shared" si="23"/>
        <v>0</v>
      </c>
    </row>
    <row r="168" spans="1:29" x14ac:dyDescent="0.3">
      <c r="A168" s="27" t="s">
        <v>346</v>
      </c>
      <c r="B168" s="27" t="s">
        <v>983</v>
      </c>
      <c r="C168" s="27" t="s">
        <v>806</v>
      </c>
      <c r="D168" s="27">
        <v>0</v>
      </c>
      <c r="E168" s="30" t="s">
        <v>345</v>
      </c>
      <c r="F168" s="67">
        <f>IF(D168=0,VLOOKUP(C168,'KI Local Authority Dropdown'!$H$21:$I$31,2,0),(VLOOKUP(A168,input!$A:$B,COLUMN(input!B$2),0)))</f>
        <v>0.4</v>
      </c>
      <c r="G168" s="49">
        <f t="shared" si="17"/>
        <v>5.4976380711338164</v>
      </c>
      <c r="H168" s="49">
        <f>VLOOKUP($A168,input!$A:$BH,COLUMN(input!E$2),0)</f>
        <v>2.0340247538835778</v>
      </c>
      <c r="I168" s="49">
        <f>VLOOKUP($A168,input!$A:$BH,COLUMN(input!I$2),0)</f>
        <v>3.4636133172502386</v>
      </c>
      <c r="J168" s="49">
        <f>VLOOKUP($A168,input!$A:$BH,COLUMN(input!M$2),0)</f>
        <v>-3.8179774667260071</v>
      </c>
      <c r="K168" s="49">
        <f t="shared" si="18"/>
        <v>0.10939420404477751</v>
      </c>
      <c r="L168" s="49">
        <f>VLOOKUP($A168,input!$A:$BH,COLUMN(input!N$2),0)</f>
        <v>-3.7085832626812296</v>
      </c>
      <c r="M168" s="49">
        <f>IF(D168=0,'KI Local Authority Dropdown'!$I$6,'KI Local Authority Dropdown'!$I$7)*'KI 2018-19'!I168</f>
        <v>3.2038423184564708</v>
      </c>
      <c r="N168" s="31">
        <f>IF(LEFT(D168,1)="P",0,VLOOKUP($A168,input!$A:$BH,COLUMN(input!Q$2),0))</f>
        <v>0.5</v>
      </c>
      <c r="O168" s="53">
        <f>VLOOKUP($A168,input!$A:$BH,COLUMN(input!V$2),0)</f>
        <v>0</v>
      </c>
      <c r="P168" s="49">
        <f>VLOOKUP($A168,input!$A:$BH,COLUMN(input!Z$2),0)</f>
        <v>2.0340247538835778</v>
      </c>
      <c r="Q168" s="53">
        <f>VLOOKUP($A168,input!$A:$BH,COLUMN(input!AD$2),0)</f>
        <v>0</v>
      </c>
      <c r="R168" s="53">
        <f>VLOOKUP($A168,input!$A:$BH,COLUMN(input!AH$2),0)</f>
        <v>0</v>
      </c>
      <c r="S168" s="62">
        <f>VLOOKUP($A168,input!$A:$BH,COLUMN(input!AL$2),0)</f>
        <v>0</v>
      </c>
      <c r="T168" s="53">
        <f>VLOOKUP($A168,input!$A:$BH,COLUMN(input!AP$2),0)</f>
        <v>0</v>
      </c>
      <c r="U168" s="49">
        <f>VLOOKUP($A168,input!$A:$BH,COLUMN(input!AT$2),0)</f>
        <v>3.4636133172502386</v>
      </c>
      <c r="V168" s="53">
        <f>VLOOKUP($A168,input!$A:$BH,COLUMN(input!AX$2),0)</f>
        <v>0</v>
      </c>
      <c r="W168" s="53">
        <f>VLOOKUP($A168,input!$A:$BH,COLUMN(input!BB$2),0)</f>
        <v>0</v>
      </c>
      <c r="X168" s="62">
        <f>VLOOKUP($A168,input!$A:$BH,COLUMN(input!BF$2),0)</f>
        <v>0</v>
      </c>
      <c r="Y168" s="53">
        <f t="shared" si="19"/>
        <v>0</v>
      </c>
      <c r="Z168" s="49">
        <f t="shared" si="20"/>
        <v>5.4976380711338164</v>
      </c>
      <c r="AA168" s="53">
        <f t="shared" si="21"/>
        <v>0</v>
      </c>
      <c r="AB168" s="53">
        <f t="shared" si="22"/>
        <v>0</v>
      </c>
      <c r="AC168" s="62">
        <f t="shared" si="23"/>
        <v>0</v>
      </c>
    </row>
    <row r="169" spans="1:29" x14ac:dyDescent="0.3">
      <c r="A169" s="27" t="s">
        <v>348</v>
      </c>
      <c r="B169" s="27" t="s">
        <v>984</v>
      </c>
      <c r="C169" s="27" t="s">
        <v>806</v>
      </c>
      <c r="D169" s="27" t="s">
        <v>1230</v>
      </c>
      <c r="E169" s="30" t="s">
        <v>347</v>
      </c>
      <c r="F169" s="67">
        <f>IF(D169=0,VLOOKUP(C169,'KI Local Authority Dropdown'!$H$21:$I$31,2,0),(VLOOKUP(A169,input!$A:$B,COLUMN(input!B$2),0)))</f>
        <v>0.8</v>
      </c>
      <c r="G169" s="49">
        <f t="shared" si="17"/>
        <v>4.1913251441263917</v>
      </c>
      <c r="H169" s="49">
        <f>VLOOKUP($A169,input!$A:$BH,COLUMN(input!E$2),0)</f>
        <v>0</v>
      </c>
      <c r="I169" s="49">
        <f>VLOOKUP($A169,input!$A:$BH,COLUMN(input!I$2),0)</f>
        <v>4.1913251441263917</v>
      </c>
      <c r="J169" s="49">
        <f>VLOOKUP($A169,input!$A:$BH,COLUMN(input!M$2),0)</f>
        <v>-37.193550136335809</v>
      </c>
      <c r="K169" s="49">
        <f t="shared" si="18"/>
        <v>-6.0682902806561856E-2</v>
      </c>
      <c r="L169" s="49">
        <f>VLOOKUP($A169,input!$A:$BH,COLUMN(input!N$2),0)</f>
        <v>-37.25423303914237</v>
      </c>
      <c r="M169" s="49">
        <f>IF(D169=0,'KI Local Authority Dropdown'!$I$6,'KI Local Authority Dropdown'!$I$7)*'KI 2018-19'!I169</f>
        <v>4.0655853898025995</v>
      </c>
      <c r="N169" s="31">
        <f>IF(LEFT(D169,1)="P",0,VLOOKUP($A169,input!$A:$BH,COLUMN(input!Q$2),0))</f>
        <v>0</v>
      </c>
      <c r="O169" s="53">
        <f>VLOOKUP($A169,input!$A:$BH,COLUMN(input!V$2),0)</f>
        <v>0</v>
      </c>
      <c r="P169" s="49">
        <f>VLOOKUP($A169,input!$A:$BH,COLUMN(input!Z$2),0)</f>
        <v>0</v>
      </c>
      <c r="Q169" s="53">
        <f>VLOOKUP($A169,input!$A:$BH,COLUMN(input!AD$2),0)</f>
        <v>0</v>
      </c>
      <c r="R169" s="53">
        <f>VLOOKUP($A169,input!$A:$BH,COLUMN(input!AH$2),0)</f>
        <v>0</v>
      </c>
      <c r="S169" s="62">
        <f>VLOOKUP($A169,input!$A:$BH,COLUMN(input!AL$2),0)</f>
        <v>0</v>
      </c>
      <c r="T169" s="53">
        <f>VLOOKUP($A169,input!$A:$BH,COLUMN(input!AP$2),0)</f>
        <v>0</v>
      </c>
      <c r="U169" s="49">
        <f>VLOOKUP($A169,input!$A:$BH,COLUMN(input!AT$2),0)</f>
        <v>4.1913251441263917</v>
      </c>
      <c r="V169" s="53">
        <f>VLOOKUP($A169,input!$A:$BH,COLUMN(input!AX$2),0)</f>
        <v>0</v>
      </c>
      <c r="W169" s="53">
        <f>VLOOKUP($A169,input!$A:$BH,COLUMN(input!BB$2),0)</f>
        <v>0</v>
      </c>
      <c r="X169" s="62">
        <f>VLOOKUP($A169,input!$A:$BH,COLUMN(input!BF$2),0)</f>
        <v>0</v>
      </c>
      <c r="Y169" s="53">
        <f t="shared" si="19"/>
        <v>0</v>
      </c>
      <c r="Z169" s="49">
        <f t="shared" si="20"/>
        <v>4.1913251441263917</v>
      </c>
      <c r="AA169" s="53">
        <f t="shared" si="21"/>
        <v>0</v>
      </c>
      <c r="AB169" s="53">
        <f t="shared" si="22"/>
        <v>0</v>
      </c>
      <c r="AC169" s="62">
        <f t="shared" si="23"/>
        <v>0</v>
      </c>
    </row>
    <row r="170" spans="1:29" x14ac:dyDescent="0.3">
      <c r="A170" s="27" t="s">
        <v>350</v>
      </c>
      <c r="B170" s="27" t="s">
        <v>985</v>
      </c>
      <c r="C170" s="27" t="s">
        <v>1253</v>
      </c>
      <c r="D170" s="27" t="s">
        <v>1243</v>
      </c>
      <c r="E170" s="30" t="s">
        <v>986</v>
      </c>
      <c r="F170" s="67">
        <f>IF(D170=0,VLOOKUP(C170,'KI Local Authority Dropdown'!$H$21:$I$31,2,0),(VLOOKUP(A170,input!$A:$B,COLUMN(input!B$2),0)))</f>
        <v>1</v>
      </c>
      <c r="G170" s="49">
        <f t="shared" si="17"/>
        <v>40.074314924271135</v>
      </c>
      <c r="H170" s="49">
        <f>VLOOKUP($A170,input!$A:$BH,COLUMN(input!E$2),0)</f>
        <v>0</v>
      </c>
      <c r="I170" s="49">
        <f>VLOOKUP($A170,input!$A:$BH,COLUMN(input!I$2),0)</f>
        <v>40.074314924271135</v>
      </c>
      <c r="J170" s="49">
        <f>VLOOKUP($A170,input!$A:$BH,COLUMN(input!M$2),0)</f>
        <v>2.3339326561880558</v>
      </c>
      <c r="K170" s="49">
        <f t="shared" si="18"/>
        <v>-8.2285971519561407E-2</v>
      </c>
      <c r="L170" s="49">
        <f>VLOOKUP($A170,input!$A:$BH,COLUMN(input!N$2),0)</f>
        <v>2.2516466846684944</v>
      </c>
      <c r="M170" s="49">
        <f>IF(D170=0,'KI Local Authority Dropdown'!$I$6,'KI Local Authority Dropdown'!$I$7)*'KI 2018-19'!I170</f>
        <v>38.872085476542999</v>
      </c>
      <c r="N170" s="31">
        <f>IF(LEFT(D170,1)="P",0,VLOOKUP($A170,input!$A:$BH,COLUMN(input!Q$2),0))</f>
        <v>0</v>
      </c>
      <c r="O170" s="53">
        <f>VLOOKUP($A170,input!$A:$BH,COLUMN(input!V$2),0)</f>
        <v>0</v>
      </c>
      <c r="P170" s="49">
        <f>VLOOKUP($A170,input!$A:$BH,COLUMN(input!Z$2),0)</f>
        <v>0</v>
      </c>
      <c r="Q170" s="53">
        <f>VLOOKUP($A170,input!$A:$BH,COLUMN(input!AD$2),0)</f>
        <v>0</v>
      </c>
      <c r="R170" s="53">
        <f>VLOOKUP($A170,input!$A:$BH,COLUMN(input!AH$2),0)</f>
        <v>0</v>
      </c>
      <c r="S170" s="62">
        <f>VLOOKUP($A170,input!$A:$BH,COLUMN(input!AL$2),0)</f>
        <v>0</v>
      </c>
      <c r="T170" s="53">
        <f>VLOOKUP($A170,input!$A:$BH,COLUMN(input!AP$2),0)</f>
        <v>32.82998353770936</v>
      </c>
      <c r="U170" s="49">
        <f>VLOOKUP($A170,input!$A:$BH,COLUMN(input!AT$2),0)</f>
        <v>4.4731865342392103</v>
      </c>
      <c r="V170" s="53">
        <f>VLOOKUP($A170,input!$A:$BH,COLUMN(input!AX$2),0)</f>
        <v>2.7711447960185795</v>
      </c>
      <c r="W170" s="53">
        <f>VLOOKUP($A170,input!$A:$BH,COLUMN(input!BB$2),0)</f>
        <v>0</v>
      </c>
      <c r="X170" s="62">
        <f>VLOOKUP($A170,input!$A:$BH,COLUMN(input!BF$2),0)</f>
        <v>0</v>
      </c>
      <c r="Y170" s="53">
        <f t="shared" si="19"/>
        <v>32.82998353770936</v>
      </c>
      <c r="Z170" s="49">
        <f t="shared" si="20"/>
        <v>4.4731865342392103</v>
      </c>
      <c r="AA170" s="53">
        <f t="shared" si="21"/>
        <v>2.7711447960185795</v>
      </c>
      <c r="AB170" s="53">
        <f t="shared" si="22"/>
        <v>0</v>
      </c>
      <c r="AC170" s="62">
        <f t="shared" si="23"/>
        <v>0</v>
      </c>
    </row>
    <row r="171" spans="1:29" x14ac:dyDescent="0.3">
      <c r="A171" s="27" t="s">
        <v>352</v>
      </c>
      <c r="B171" s="27" t="s">
        <v>987</v>
      </c>
      <c r="C171" s="27" t="s">
        <v>1253</v>
      </c>
      <c r="D171" s="27">
        <v>0</v>
      </c>
      <c r="E171" s="30" t="s">
        <v>351</v>
      </c>
      <c r="F171" s="67">
        <f>IF(D171=0,VLOOKUP(C171,'KI Local Authority Dropdown'!$H$21:$I$31,2,0),(VLOOKUP(A171,input!$A:$B,COLUMN(input!B$2),0)))</f>
        <v>0.5</v>
      </c>
      <c r="G171" s="49">
        <f t="shared" si="17"/>
        <v>3.2988924227566288</v>
      </c>
      <c r="H171" s="49">
        <f>VLOOKUP($A171,input!$A:$BH,COLUMN(input!E$2),0)</f>
        <v>1.8204806934965272</v>
      </c>
      <c r="I171" s="49">
        <f>VLOOKUP($A171,input!$A:$BH,COLUMN(input!I$2),0)</f>
        <v>1.4784117292601016</v>
      </c>
      <c r="J171" s="49">
        <f>VLOOKUP($A171,input!$A:$BH,COLUMN(input!M$2),0)</f>
        <v>0.56077943397311647</v>
      </c>
      <c r="K171" s="49">
        <f t="shared" si="18"/>
        <v>-3.2010483994161509E-3</v>
      </c>
      <c r="L171" s="49">
        <f>VLOOKUP($A171,input!$A:$BH,COLUMN(input!N$2),0)</f>
        <v>0.55757838557370032</v>
      </c>
      <c r="M171" s="49">
        <f>IF(D171=0,'KI Local Authority Dropdown'!$I$6,'KI Local Authority Dropdown'!$I$7)*'KI 2018-19'!I171</f>
        <v>1.367530849565594</v>
      </c>
      <c r="N171" s="31">
        <f>IF(LEFT(D171,1)="P",0,VLOOKUP($A171,input!$A:$BH,COLUMN(input!Q$2),0))</f>
        <v>0</v>
      </c>
      <c r="O171" s="53">
        <f>VLOOKUP($A171,input!$A:$BH,COLUMN(input!V$2),0)</f>
        <v>0</v>
      </c>
      <c r="P171" s="49">
        <f>VLOOKUP($A171,input!$A:$BH,COLUMN(input!Z$2),0)</f>
        <v>0</v>
      </c>
      <c r="Q171" s="53">
        <f>VLOOKUP($A171,input!$A:$BH,COLUMN(input!AD$2),0)</f>
        <v>0</v>
      </c>
      <c r="R171" s="53">
        <f>VLOOKUP($A171,input!$A:$BH,COLUMN(input!AH$2),0)</f>
        <v>0</v>
      </c>
      <c r="S171" s="62">
        <f>VLOOKUP($A171,input!$A:$BH,COLUMN(input!AL$2),0)</f>
        <v>0</v>
      </c>
      <c r="T171" s="53">
        <f>VLOOKUP($A171,input!$A:$BH,COLUMN(input!AP$2),0)</f>
        <v>0</v>
      </c>
      <c r="U171" s="49">
        <f>VLOOKUP($A171,input!$A:$BH,COLUMN(input!AT$2),0)</f>
        <v>0</v>
      </c>
      <c r="V171" s="53">
        <f>VLOOKUP($A171,input!$A:$BH,COLUMN(input!AX$2),0)</f>
        <v>0</v>
      </c>
      <c r="W171" s="53">
        <f>VLOOKUP($A171,input!$A:$BH,COLUMN(input!BB$2),0)</f>
        <v>0</v>
      </c>
      <c r="X171" s="62">
        <f>VLOOKUP($A171,input!$A:$BH,COLUMN(input!BF$2),0)</f>
        <v>0</v>
      </c>
      <c r="Y171" s="53">
        <f t="shared" si="19"/>
        <v>0</v>
      </c>
      <c r="Z171" s="49">
        <f t="shared" si="20"/>
        <v>0</v>
      </c>
      <c r="AA171" s="53">
        <f t="shared" si="21"/>
        <v>0</v>
      </c>
      <c r="AB171" s="53">
        <f t="shared" si="22"/>
        <v>0</v>
      </c>
      <c r="AC171" s="62">
        <f t="shared" si="23"/>
        <v>0</v>
      </c>
    </row>
    <row r="172" spans="1:29" x14ac:dyDescent="0.3">
      <c r="A172" s="27" t="s">
        <v>354</v>
      </c>
      <c r="B172" s="27" t="s">
        <v>988</v>
      </c>
      <c r="C172" s="27" t="s">
        <v>1252</v>
      </c>
      <c r="D172" s="27" t="s">
        <v>1231</v>
      </c>
      <c r="E172" s="30" t="s">
        <v>353</v>
      </c>
      <c r="F172" s="67">
        <f>IF(D172=0,VLOOKUP(C172,'KI Local Authority Dropdown'!$H$21:$I$31,2,0),(VLOOKUP(A172,input!$A:$B,COLUMN(input!B$2),0)))</f>
        <v>0.64</v>
      </c>
      <c r="G172" s="49">
        <f t="shared" si="17"/>
        <v>114.56387534645224</v>
      </c>
      <c r="H172" s="49">
        <f>VLOOKUP($A172,input!$A:$BH,COLUMN(input!E$2),0)</f>
        <v>0</v>
      </c>
      <c r="I172" s="49">
        <f>VLOOKUP($A172,input!$A:$BH,COLUMN(input!I$2),0)</f>
        <v>114.56387534645224</v>
      </c>
      <c r="J172" s="49">
        <f>VLOOKUP($A172,input!$A:$BH,COLUMN(input!M$2),0)</f>
        <v>-54.644115015037151</v>
      </c>
      <c r="K172" s="49">
        <f t="shared" si="18"/>
        <v>-2.4451367115673861E-2</v>
      </c>
      <c r="L172" s="49">
        <f>VLOOKUP($A172,input!$A:$BH,COLUMN(input!N$2),0)</f>
        <v>-54.668566382152825</v>
      </c>
      <c r="M172" s="49">
        <f>IF(D172=0,'KI Local Authority Dropdown'!$I$6,'KI Local Authority Dropdown'!$I$7)*'KI 2018-19'!I172</f>
        <v>111.12695908605866</v>
      </c>
      <c r="N172" s="31">
        <f>IF(LEFT(D172,1)="P",0,VLOOKUP($A172,input!$A:$BH,COLUMN(input!Q$2),0))</f>
        <v>0</v>
      </c>
      <c r="O172" s="53">
        <f>VLOOKUP($A172,input!$A:$BH,COLUMN(input!V$2),0)</f>
        <v>0</v>
      </c>
      <c r="P172" s="49">
        <f>VLOOKUP($A172,input!$A:$BH,COLUMN(input!Z$2),0)</f>
        <v>0</v>
      </c>
      <c r="Q172" s="53">
        <f>VLOOKUP($A172,input!$A:$BH,COLUMN(input!AD$2),0)</f>
        <v>0</v>
      </c>
      <c r="R172" s="53">
        <f>VLOOKUP($A172,input!$A:$BH,COLUMN(input!AH$2),0)</f>
        <v>0</v>
      </c>
      <c r="S172" s="62">
        <f>VLOOKUP($A172,input!$A:$BH,COLUMN(input!AL$2),0)</f>
        <v>0</v>
      </c>
      <c r="T172" s="53">
        <f>VLOOKUP($A172,input!$A:$BH,COLUMN(input!AP$2),0)</f>
        <v>88.373263314957569</v>
      </c>
      <c r="U172" s="49">
        <f>VLOOKUP($A172,input!$A:$BH,COLUMN(input!AT$2),0)</f>
        <v>26.190612208856184</v>
      </c>
      <c r="V172" s="53">
        <f>VLOOKUP($A172,input!$A:$BH,COLUMN(input!AX$2),0)</f>
        <v>0</v>
      </c>
      <c r="W172" s="53">
        <f>VLOOKUP($A172,input!$A:$BH,COLUMN(input!BB$2),0)</f>
        <v>0</v>
      </c>
      <c r="X172" s="62">
        <f>VLOOKUP($A172,input!$A:$BH,COLUMN(input!BF$2),0)</f>
        <v>0</v>
      </c>
      <c r="Y172" s="53">
        <f t="shared" si="19"/>
        <v>88.373263314957569</v>
      </c>
      <c r="Z172" s="49">
        <f t="shared" si="20"/>
        <v>26.190612208856184</v>
      </c>
      <c r="AA172" s="53">
        <f t="shared" si="21"/>
        <v>0</v>
      </c>
      <c r="AB172" s="53">
        <f t="shared" si="22"/>
        <v>0</v>
      </c>
      <c r="AC172" s="62">
        <f t="shared" si="23"/>
        <v>0</v>
      </c>
    </row>
    <row r="173" spans="1:29" x14ac:dyDescent="0.3">
      <c r="A173" s="27" t="s">
        <v>356</v>
      </c>
      <c r="B173" s="27" t="s">
        <v>989</v>
      </c>
      <c r="C173" s="27" t="s">
        <v>1252</v>
      </c>
      <c r="D173" s="27" t="s">
        <v>1231</v>
      </c>
      <c r="E173" s="30" t="s">
        <v>355</v>
      </c>
      <c r="F173" s="67">
        <f>IF(D173=0,VLOOKUP(C173,'KI Local Authority Dropdown'!$H$21:$I$31,2,0),(VLOOKUP(A173,input!$A:$B,COLUMN(input!B$2),0)))</f>
        <v>0.64</v>
      </c>
      <c r="G173" s="49">
        <f t="shared" si="17"/>
        <v>66.997578363227632</v>
      </c>
      <c r="H173" s="49">
        <f>VLOOKUP($A173,input!$A:$BH,COLUMN(input!E$2),0)</f>
        <v>0</v>
      </c>
      <c r="I173" s="49">
        <f>VLOOKUP($A173,input!$A:$BH,COLUMN(input!I$2),0)</f>
        <v>66.997578363227632</v>
      </c>
      <c r="J173" s="49">
        <f>VLOOKUP($A173,input!$A:$BH,COLUMN(input!M$2),0)</f>
        <v>-151.35047329828575</v>
      </c>
      <c r="K173" s="49">
        <f t="shared" si="18"/>
        <v>-8.3687651174756184E-2</v>
      </c>
      <c r="L173" s="49">
        <f>VLOOKUP($A173,input!$A:$BH,COLUMN(input!N$2),0)</f>
        <v>-151.43416094946051</v>
      </c>
      <c r="M173" s="49">
        <f>IF(D173=0,'KI Local Authority Dropdown'!$I$6,'KI Local Authority Dropdown'!$I$7)*'KI 2018-19'!I173</f>
        <v>64.987651012330801</v>
      </c>
      <c r="N173" s="31">
        <f>IF(LEFT(D173,1)="P",0,VLOOKUP($A173,input!$A:$BH,COLUMN(input!Q$2),0))</f>
        <v>0</v>
      </c>
      <c r="O173" s="53">
        <f>VLOOKUP($A173,input!$A:$BH,COLUMN(input!V$2),0)</f>
        <v>0</v>
      </c>
      <c r="P173" s="49">
        <f>VLOOKUP($A173,input!$A:$BH,COLUMN(input!Z$2),0)</f>
        <v>0</v>
      </c>
      <c r="Q173" s="53">
        <f>VLOOKUP($A173,input!$A:$BH,COLUMN(input!AD$2),0)</f>
        <v>0</v>
      </c>
      <c r="R173" s="53">
        <f>VLOOKUP($A173,input!$A:$BH,COLUMN(input!AH$2),0)</f>
        <v>0</v>
      </c>
      <c r="S173" s="62">
        <f>VLOOKUP($A173,input!$A:$BH,COLUMN(input!AL$2),0)</f>
        <v>0</v>
      </c>
      <c r="T173" s="53">
        <f>VLOOKUP($A173,input!$A:$BH,COLUMN(input!AP$2),0)</f>
        <v>40.006180051296013</v>
      </c>
      <c r="U173" s="49">
        <f>VLOOKUP($A173,input!$A:$BH,COLUMN(input!AT$2),0)</f>
        <v>26.991397899034101</v>
      </c>
      <c r="V173" s="53">
        <f>VLOOKUP($A173,input!$A:$BH,COLUMN(input!AX$2),0)</f>
        <v>0</v>
      </c>
      <c r="W173" s="53">
        <f>VLOOKUP($A173,input!$A:$BH,COLUMN(input!BB$2),0)</f>
        <v>0</v>
      </c>
      <c r="X173" s="62">
        <f>VLOOKUP($A173,input!$A:$BH,COLUMN(input!BF$2),0)</f>
        <v>0</v>
      </c>
      <c r="Y173" s="53">
        <f t="shared" si="19"/>
        <v>40.006180051296013</v>
      </c>
      <c r="Z173" s="49">
        <f t="shared" si="20"/>
        <v>26.991397899034101</v>
      </c>
      <c r="AA173" s="53">
        <f t="shared" si="21"/>
        <v>0</v>
      </c>
      <c r="AB173" s="53">
        <f t="shared" si="22"/>
        <v>0</v>
      </c>
      <c r="AC173" s="62">
        <f t="shared" si="23"/>
        <v>0</v>
      </c>
    </row>
    <row r="174" spans="1:29" x14ac:dyDescent="0.3">
      <c r="A174" s="27" t="s">
        <v>358</v>
      </c>
      <c r="B174" s="27" t="s">
        <v>990</v>
      </c>
      <c r="C174" s="27" t="s">
        <v>1251</v>
      </c>
      <c r="D174" s="27" t="s">
        <v>1229</v>
      </c>
      <c r="E174" s="30" t="s">
        <v>357</v>
      </c>
      <c r="F174" s="67">
        <f>IF(D174=0,VLOOKUP(C174,'KI Local Authority Dropdown'!$H$21:$I$31,2,0),(VLOOKUP(A174,input!$A:$B,COLUMN(input!B$2),0)))</f>
        <v>0.59</v>
      </c>
      <c r="G174" s="49">
        <f t="shared" si="17"/>
        <v>218.38359665585827</v>
      </c>
      <c r="H174" s="49">
        <f>VLOOKUP($A174,input!$A:$BH,COLUMN(input!E$2),0)</f>
        <v>0</v>
      </c>
      <c r="I174" s="49">
        <f>VLOOKUP($A174,input!$A:$BH,COLUMN(input!I$2),0)</f>
        <v>218.38359665585827</v>
      </c>
      <c r="J174" s="49">
        <f>VLOOKUP($A174,input!$A:$BH,COLUMN(input!M$2),0)</f>
        <v>-93.564658117107925</v>
      </c>
      <c r="K174" s="49">
        <f t="shared" si="18"/>
        <v>0.41065495534716945</v>
      </c>
      <c r="L174" s="49">
        <f>VLOOKUP($A174,input!$A:$BH,COLUMN(input!N$2),0)</f>
        <v>-93.154003161760755</v>
      </c>
      <c r="M174" s="49">
        <f>IF(D174=0,'KI Local Authority Dropdown'!$I$6,'KI Local Authority Dropdown'!$I$7)*'KI 2018-19'!I174</f>
        <v>211.83208875618251</v>
      </c>
      <c r="N174" s="31">
        <f>IF(LEFT(D174,1)="P",0,VLOOKUP($A174,input!$A:$BH,COLUMN(input!Q$2),0))</f>
        <v>0</v>
      </c>
      <c r="O174" s="53">
        <f>VLOOKUP($A174,input!$A:$BH,COLUMN(input!V$2),0)</f>
        <v>0</v>
      </c>
      <c r="P174" s="49">
        <f>VLOOKUP($A174,input!$A:$BH,COLUMN(input!Z$2),0)</f>
        <v>0</v>
      </c>
      <c r="Q174" s="53">
        <f>VLOOKUP($A174,input!$A:$BH,COLUMN(input!AD$2),0)</f>
        <v>0</v>
      </c>
      <c r="R174" s="53">
        <f>VLOOKUP($A174,input!$A:$BH,COLUMN(input!AH$2),0)</f>
        <v>0</v>
      </c>
      <c r="S174" s="62">
        <f>VLOOKUP($A174,input!$A:$BH,COLUMN(input!AL$2),0)</f>
        <v>0</v>
      </c>
      <c r="T174" s="53">
        <f>VLOOKUP($A174,input!$A:$BH,COLUMN(input!AP$2),0)</f>
        <v>218.38359637585461</v>
      </c>
      <c r="U174" s="49">
        <f>VLOOKUP($A174,input!$A:$BH,COLUMN(input!AT$2),0)</f>
        <v>0</v>
      </c>
      <c r="V174" s="53">
        <f>VLOOKUP($A174,input!$A:$BH,COLUMN(input!AX$2),0)</f>
        <v>0</v>
      </c>
      <c r="W174" s="53">
        <f>VLOOKUP($A174,input!$A:$BH,COLUMN(input!BB$2),0)</f>
        <v>0</v>
      </c>
      <c r="X174" s="62">
        <f>VLOOKUP($A174,input!$A:$BH,COLUMN(input!BF$2),0)</f>
        <v>0</v>
      </c>
      <c r="Y174" s="53">
        <f t="shared" si="19"/>
        <v>218.38359637585461</v>
      </c>
      <c r="Z174" s="49">
        <f t="shared" si="20"/>
        <v>0</v>
      </c>
      <c r="AA174" s="53">
        <f t="shared" si="21"/>
        <v>0</v>
      </c>
      <c r="AB174" s="53">
        <f t="shared" si="22"/>
        <v>0</v>
      </c>
      <c r="AC174" s="62">
        <f t="shared" si="23"/>
        <v>0</v>
      </c>
    </row>
    <row r="175" spans="1:29" x14ac:dyDescent="0.3">
      <c r="A175" s="27" t="s">
        <v>360</v>
      </c>
      <c r="B175" s="27" t="s">
        <v>991</v>
      </c>
      <c r="C175" s="27" t="s">
        <v>1248</v>
      </c>
      <c r="D175" s="27" t="s">
        <v>1229</v>
      </c>
      <c r="E175" s="30" t="s">
        <v>992</v>
      </c>
      <c r="F175" s="67">
        <f>IF(D175=0,VLOOKUP(C175,'KI Local Authority Dropdown'!$H$21:$I$31,2,0),(VLOOKUP(A175,input!$A:$B,COLUMN(input!B$2),0)))</f>
        <v>0.01</v>
      </c>
      <c r="G175" s="49">
        <f t="shared" si="17"/>
        <v>21.598171788803668</v>
      </c>
      <c r="H175" s="49">
        <f>VLOOKUP($A175,input!$A:$BH,COLUMN(input!E$2),0)</f>
        <v>0</v>
      </c>
      <c r="I175" s="49">
        <f>VLOOKUP($A175,input!$A:$BH,COLUMN(input!I$2),0)</f>
        <v>21.598171788803668</v>
      </c>
      <c r="J175" s="49">
        <f>VLOOKUP($A175,input!$A:$BH,COLUMN(input!M$2),0)</f>
        <v>15.45251832656977</v>
      </c>
      <c r="K175" s="49">
        <f t="shared" si="18"/>
        <v>4.0388324440726819E-2</v>
      </c>
      <c r="L175" s="49">
        <f>VLOOKUP($A175,input!$A:$BH,COLUMN(input!N$2),0)</f>
        <v>15.492906651010497</v>
      </c>
      <c r="M175" s="49">
        <f>IF(D175=0,'KI Local Authority Dropdown'!$I$6,'KI Local Authority Dropdown'!$I$7)*'KI 2018-19'!I175</f>
        <v>20.950226635139558</v>
      </c>
      <c r="N175" s="31">
        <f>IF(LEFT(D175,1)="P",0,VLOOKUP($A175,input!$A:$BH,COLUMN(input!Q$2),0))</f>
        <v>0</v>
      </c>
      <c r="O175" s="53">
        <f>VLOOKUP($A175,input!$A:$BH,COLUMN(input!V$2),0)</f>
        <v>0</v>
      </c>
      <c r="P175" s="49">
        <f>VLOOKUP($A175,input!$A:$BH,COLUMN(input!Z$2),0)</f>
        <v>0</v>
      </c>
      <c r="Q175" s="53">
        <f>VLOOKUP($A175,input!$A:$BH,COLUMN(input!AD$2),0)</f>
        <v>0</v>
      </c>
      <c r="R175" s="53">
        <f>VLOOKUP($A175,input!$A:$BH,COLUMN(input!AH$2),0)</f>
        <v>0</v>
      </c>
      <c r="S175" s="62">
        <f>VLOOKUP($A175,input!$A:$BH,COLUMN(input!AL$2),0)</f>
        <v>0</v>
      </c>
      <c r="T175" s="53">
        <f>VLOOKUP($A175,input!$A:$BH,COLUMN(input!AP$2),0)</f>
        <v>0</v>
      </c>
      <c r="U175" s="49">
        <f>VLOOKUP($A175,input!$A:$BH,COLUMN(input!AT$2),0)</f>
        <v>0</v>
      </c>
      <c r="V175" s="53">
        <f>VLOOKUP($A175,input!$A:$BH,COLUMN(input!AX$2),0)</f>
        <v>21.598171659039423</v>
      </c>
      <c r="W175" s="53">
        <f>VLOOKUP($A175,input!$A:$BH,COLUMN(input!BB$2),0)</f>
        <v>0</v>
      </c>
      <c r="X175" s="62">
        <f>VLOOKUP($A175,input!$A:$BH,COLUMN(input!BF$2),0)</f>
        <v>0</v>
      </c>
      <c r="Y175" s="53">
        <f t="shared" si="19"/>
        <v>0</v>
      </c>
      <c r="Z175" s="49">
        <f t="shared" si="20"/>
        <v>0</v>
      </c>
      <c r="AA175" s="53">
        <f t="shared" si="21"/>
        <v>21.598171659039423</v>
      </c>
      <c r="AB175" s="53">
        <f t="shared" si="22"/>
        <v>0</v>
      </c>
      <c r="AC175" s="62">
        <f t="shared" si="23"/>
        <v>0</v>
      </c>
    </row>
    <row r="176" spans="1:29" x14ac:dyDescent="0.3">
      <c r="A176" s="27" t="s">
        <v>362</v>
      </c>
      <c r="B176" s="27" t="s">
        <v>993</v>
      </c>
      <c r="C176" s="27" t="s">
        <v>806</v>
      </c>
      <c r="D176" s="27">
        <v>0</v>
      </c>
      <c r="E176" s="30" t="s">
        <v>361</v>
      </c>
      <c r="F176" s="67">
        <f>IF(D176=0,VLOOKUP(C176,'KI Local Authority Dropdown'!$H$21:$I$31,2,0),(VLOOKUP(A176,input!$A:$B,COLUMN(input!B$2),0)))</f>
        <v>0.4</v>
      </c>
      <c r="G176" s="49">
        <f t="shared" si="17"/>
        <v>2.5990283813505886</v>
      </c>
      <c r="H176" s="49">
        <f>VLOOKUP($A176,input!$A:$BH,COLUMN(input!E$2),0)</f>
        <v>0.17080655115635412</v>
      </c>
      <c r="I176" s="49">
        <f>VLOOKUP($A176,input!$A:$BH,COLUMN(input!I$2),0)</f>
        <v>2.4282218301942344</v>
      </c>
      <c r="J176" s="49">
        <f>VLOOKUP($A176,input!$A:$BH,COLUMN(input!M$2),0)</f>
        <v>-8.2989303435917527</v>
      </c>
      <c r="K176" s="49">
        <f t="shared" si="18"/>
        <v>-0.18963306278915759</v>
      </c>
      <c r="L176" s="49">
        <f>VLOOKUP($A176,input!$A:$BH,COLUMN(input!N$2),0)</f>
        <v>-8.4885634063809103</v>
      </c>
      <c r="M176" s="49">
        <f>IF(D176=0,'KI Local Authority Dropdown'!$I$6,'KI Local Authority Dropdown'!$I$7)*'KI 2018-19'!I176</f>
        <v>2.2461051929296669</v>
      </c>
      <c r="N176" s="31">
        <f>IF(LEFT(D176,1)="P",0,VLOOKUP($A176,input!$A:$BH,COLUMN(input!Q$2),0))</f>
        <v>0.5</v>
      </c>
      <c r="O176" s="53">
        <f>VLOOKUP($A176,input!$A:$BH,COLUMN(input!V$2),0)</f>
        <v>0</v>
      </c>
      <c r="P176" s="49">
        <f>VLOOKUP($A176,input!$A:$BH,COLUMN(input!Z$2),0)</f>
        <v>0.17080655115635412</v>
      </c>
      <c r="Q176" s="53">
        <f>VLOOKUP($A176,input!$A:$BH,COLUMN(input!AD$2),0)</f>
        <v>0</v>
      </c>
      <c r="R176" s="53">
        <f>VLOOKUP($A176,input!$A:$BH,COLUMN(input!AH$2),0)</f>
        <v>0</v>
      </c>
      <c r="S176" s="62">
        <f>VLOOKUP($A176,input!$A:$BH,COLUMN(input!AL$2),0)</f>
        <v>0</v>
      </c>
      <c r="T176" s="53">
        <f>VLOOKUP($A176,input!$A:$BH,COLUMN(input!AP$2),0)</f>
        <v>0</v>
      </c>
      <c r="U176" s="49">
        <f>VLOOKUP($A176,input!$A:$BH,COLUMN(input!AT$2),0)</f>
        <v>2.4282218301942344</v>
      </c>
      <c r="V176" s="53">
        <f>VLOOKUP($A176,input!$A:$BH,COLUMN(input!AX$2),0)</f>
        <v>0</v>
      </c>
      <c r="W176" s="53">
        <f>VLOOKUP($A176,input!$A:$BH,COLUMN(input!BB$2),0)</f>
        <v>0</v>
      </c>
      <c r="X176" s="62">
        <f>VLOOKUP($A176,input!$A:$BH,COLUMN(input!BF$2),0)</f>
        <v>0</v>
      </c>
      <c r="Y176" s="53">
        <f t="shared" si="19"/>
        <v>0</v>
      </c>
      <c r="Z176" s="49">
        <f t="shared" si="20"/>
        <v>2.5990283813505886</v>
      </c>
      <c r="AA176" s="53">
        <f t="shared" si="21"/>
        <v>0</v>
      </c>
      <c r="AB176" s="53">
        <f t="shared" si="22"/>
        <v>0</v>
      </c>
      <c r="AC176" s="62">
        <f t="shared" si="23"/>
        <v>0</v>
      </c>
    </row>
    <row r="177" spans="1:29" x14ac:dyDescent="0.3">
      <c r="A177" s="27" t="s">
        <v>364</v>
      </c>
      <c r="B177" s="27" t="s">
        <v>994</v>
      </c>
      <c r="C177" s="27" t="s">
        <v>806</v>
      </c>
      <c r="D177" s="27">
        <v>0</v>
      </c>
      <c r="E177" s="30" t="s">
        <v>363</v>
      </c>
      <c r="F177" s="67">
        <f>IF(D177=0,VLOOKUP(C177,'KI Local Authority Dropdown'!$H$21:$I$31,2,0),(VLOOKUP(A177,input!$A:$B,COLUMN(input!B$2),0)))</f>
        <v>0.4</v>
      </c>
      <c r="G177" s="49">
        <f t="shared" si="17"/>
        <v>6.552520994180596</v>
      </c>
      <c r="H177" s="49">
        <f>VLOOKUP($A177,input!$A:$BH,COLUMN(input!E$2),0)</f>
        <v>1.2703799302653707</v>
      </c>
      <c r="I177" s="49">
        <f>VLOOKUP($A177,input!$A:$BH,COLUMN(input!I$2),0)</f>
        <v>5.2821410639152253</v>
      </c>
      <c r="J177" s="49">
        <f>VLOOKUP($A177,input!$A:$BH,COLUMN(input!M$2),0)</f>
        <v>-10.969117960456968</v>
      </c>
      <c r="K177" s="49">
        <f t="shared" si="18"/>
        <v>-0.19693962951370381</v>
      </c>
      <c r="L177" s="49">
        <f>VLOOKUP($A177,input!$A:$BH,COLUMN(input!N$2),0)</f>
        <v>-11.166057589970672</v>
      </c>
      <c r="M177" s="49">
        <f>IF(D177=0,'KI Local Authority Dropdown'!$I$6,'KI Local Authority Dropdown'!$I$7)*'KI 2018-19'!I177</f>
        <v>4.8859804841215837</v>
      </c>
      <c r="N177" s="31">
        <f>IF(LEFT(D177,1)="P",0,VLOOKUP($A177,input!$A:$BH,COLUMN(input!Q$2),0))</f>
        <v>0.5</v>
      </c>
      <c r="O177" s="53">
        <f>VLOOKUP($A177,input!$A:$BH,COLUMN(input!V$2),0)</f>
        <v>0</v>
      </c>
      <c r="P177" s="49">
        <f>VLOOKUP($A177,input!$A:$BH,COLUMN(input!Z$2),0)</f>
        <v>1.2703799302653707</v>
      </c>
      <c r="Q177" s="53">
        <f>VLOOKUP($A177,input!$A:$BH,COLUMN(input!AD$2),0)</f>
        <v>0</v>
      </c>
      <c r="R177" s="53">
        <f>VLOOKUP($A177,input!$A:$BH,COLUMN(input!AH$2),0)</f>
        <v>0</v>
      </c>
      <c r="S177" s="62">
        <f>VLOOKUP($A177,input!$A:$BH,COLUMN(input!AL$2),0)</f>
        <v>0</v>
      </c>
      <c r="T177" s="53">
        <f>VLOOKUP($A177,input!$A:$BH,COLUMN(input!AP$2),0)</f>
        <v>0</v>
      </c>
      <c r="U177" s="49">
        <f>VLOOKUP($A177,input!$A:$BH,COLUMN(input!AT$2),0)</f>
        <v>5.2821410639152253</v>
      </c>
      <c r="V177" s="53">
        <f>VLOOKUP($A177,input!$A:$BH,COLUMN(input!AX$2),0)</f>
        <v>0</v>
      </c>
      <c r="W177" s="53">
        <f>VLOOKUP($A177,input!$A:$BH,COLUMN(input!BB$2),0)</f>
        <v>0</v>
      </c>
      <c r="X177" s="62">
        <f>VLOOKUP($A177,input!$A:$BH,COLUMN(input!BF$2),0)</f>
        <v>0</v>
      </c>
      <c r="Y177" s="53">
        <f t="shared" si="19"/>
        <v>0</v>
      </c>
      <c r="Z177" s="49">
        <f t="shared" si="20"/>
        <v>6.552520994180596</v>
      </c>
      <c r="AA177" s="53">
        <f t="shared" si="21"/>
        <v>0</v>
      </c>
      <c r="AB177" s="53">
        <f t="shared" si="22"/>
        <v>0</v>
      </c>
      <c r="AC177" s="62">
        <f t="shared" si="23"/>
        <v>0</v>
      </c>
    </row>
    <row r="178" spans="1:29" x14ac:dyDescent="0.3">
      <c r="A178" s="27" t="s">
        <v>366</v>
      </c>
      <c r="B178" s="27" t="s">
        <v>995</v>
      </c>
      <c r="C178" s="27" t="s">
        <v>1250</v>
      </c>
      <c r="D178" s="27">
        <v>0</v>
      </c>
      <c r="E178" s="30" t="s">
        <v>365</v>
      </c>
      <c r="F178" s="67">
        <f>IF(D178=0,VLOOKUP(C178,'KI Local Authority Dropdown'!$H$21:$I$31,2,0),(VLOOKUP(A178,input!$A:$B,COLUMN(input!B$2),0)))</f>
        <v>0.49</v>
      </c>
      <c r="G178" s="49">
        <f t="shared" si="17"/>
        <v>110.29884123669108</v>
      </c>
      <c r="H178" s="49">
        <f>VLOOKUP($A178,input!$A:$BH,COLUMN(input!E$2),0)</f>
        <v>31.823662379118645</v>
      </c>
      <c r="I178" s="49">
        <f>VLOOKUP($A178,input!$A:$BH,COLUMN(input!I$2),0)</f>
        <v>78.475178857572431</v>
      </c>
      <c r="J178" s="49">
        <f>VLOOKUP($A178,input!$A:$BH,COLUMN(input!M$2),0)</f>
        <v>38.377075218805196</v>
      </c>
      <c r="K178" s="49">
        <f t="shared" si="18"/>
        <v>-0.90573587248534437</v>
      </c>
      <c r="L178" s="49">
        <f>VLOOKUP($A178,input!$A:$BH,COLUMN(input!N$2),0)</f>
        <v>37.471339346319851</v>
      </c>
      <c r="M178" s="49">
        <f>IF(D178=0,'KI Local Authority Dropdown'!$I$6,'KI Local Authority Dropdown'!$I$7)*'KI 2018-19'!I178</f>
        <v>72.589540443254506</v>
      </c>
      <c r="N178" s="31">
        <f>IF(LEFT(D178,1)="P",0,VLOOKUP($A178,input!$A:$BH,COLUMN(input!Q$2),0))</f>
        <v>0</v>
      </c>
      <c r="O178" s="53">
        <f>VLOOKUP($A178,input!$A:$BH,COLUMN(input!V$2),0)</f>
        <v>28.95501880037067</v>
      </c>
      <c r="P178" s="49">
        <f>VLOOKUP($A178,input!$A:$BH,COLUMN(input!Z$2),0)</f>
        <v>2.8686435787479709</v>
      </c>
      <c r="Q178" s="53">
        <f>VLOOKUP($A178,input!$A:$BH,COLUMN(input!AD$2),0)</f>
        <v>0</v>
      </c>
      <c r="R178" s="53">
        <f>VLOOKUP($A178,input!$A:$BH,COLUMN(input!AH$2),0)</f>
        <v>0</v>
      </c>
      <c r="S178" s="62">
        <f>VLOOKUP($A178,input!$A:$BH,COLUMN(input!AL$2),0)</f>
        <v>0</v>
      </c>
      <c r="T178" s="53">
        <f>VLOOKUP($A178,input!$A:$BH,COLUMN(input!AP$2),0)</f>
        <v>66.589088023275139</v>
      </c>
      <c r="U178" s="49">
        <f>VLOOKUP($A178,input!$A:$BH,COLUMN(input!AT$2),0)</f>
        <v>11.886090834297296</v>
      </c>
      <c r="V178" s="53">
        <f>VLOOKUP($A178,input!$A:$BH,COLUMN(input!AX$2),0)</f>
        <v>0</v>
      </c>
      <c r="W178" s="53">
        <f>VLOOKUP($A178,input!$A:$BH,COLUMN(input!BB$2),0)</f>
        <v>0</v>
      </c>
      <c r="X178" s="62">
        <f>VLOOKUP($A178,input!$A:$BH,COLUMN(input!BF$2),0)</f>
        <v>0</v>
      </c>
      <c r="Y178" s="53">
        <f t="shared" si="19"/>
        <v>95.544106823645805</v>
      </c>
      <c r="Z178" s="49">
        <f t="shared" si="20"/>
        <v>14.754734413045266</v>
      </c>
      <c r="AA178" s="53">
        <f t="shared" si="21"/>
        <v>0</v>
      </c>
      <c r="AB178" s="53">
        <f t="shared" si="22"/>
        <v>0</v>
      </c>
      <c r="AC178" s="62">
        <f t="shared" si="23"/>
        <v>0</v>
      </c>
    </row>
    <row r="179" spans="1:29" x14ac:dyDescent="0.3">
      <c r="A179" s="27" t="s">
        <v>368</v>
      </c>
      <c r="B179" s="27" t="s">
        <v>996</v>
      </c>
      <c r="C179" s="27" t="s">
        <v>1249</v>
      </c>
      <c r="D179" s="27" t="s">
        <v>1231</v>
      </c>
      <c r="E179" s="30" t="s">
        <v>367</v>
      </c>
      <c r="F179" s="67">
        <f>IF(D179=0,VLOOKUP(C179,'KI Local Authority Dropdown'!$H$21:$I$31,2,0),(VLOOKUP(A179,input!$A:$B,COLUMN(input!B$2),0)))</f>
        <v>0.64</v>
      </c>
      <c r="G179" s="49">
        <f t="shared" si="17"/>
        <v>22.770146100272232</v>
      </c>
      <c r="H179" s="49">
        <f>VLOOKUP($A179,input!$A:$BH,COLUMN(input!E$2),0)</f>
        <v>0</v>
      </c>
      <c r="I179" s="49">
        <f>VLOOKUP($A179,input!$A:$BH,COLUMN(input!I$2),0)</f>
        <v>22.770146100272232</v>
      </c>
      <c r="J179" s="49">
        <f>VLOOKUP($A179,input!$A:$BH,COLUMN(input!M$2),0)</f>
        <v>-31.370847714766747</v>
      </c>
      <c r="K179" s="49">
        <f t="shared" si="18"/>
        <v>0.11489141856168672</v>
      </c>
      <c r="L179" s="49">
        <f>VLOOKUP($A179,input!$A:$BH,COLUMN(input!N$2),0)</f>
        <v>-31.25595629620506</v>
      </c>
      <c r="M179" s="49">
        <f>IF(D179=0,'KI Local Authority Dropdown'!$I$6,'KI Local Authority Dropdown'!$I$7)*'KI 2018-19'!I179</f>
        <v>22.087041717264064</v>
      </c>
      <c r="N179" s="31">
        <f>IF(LEFT(D179,1)="P",0,VLOOKUP($A179,input!$A:$BH,COLUMN(input!Q$2),0))</f>
        <v>0</v>
      </c>
      <c r="O179" s="53">
        <f>VLOOKUP($A179,input!$A:$BH,COLUMN(input!V$2),0)</f>
        <v>0</v>
      </c>
      <c r="P179" s="49">
        <f>VLOOKUP($A179,input!$A:$BH,COLUMN(input!Z$2),0)</f>
        <v>0</v>
      </c>
      <c r="Q179" s="53">
        <f>VLOOKUP($A179,input!$A:$BH,COLUMN(input!AD$2),0)</f>
        <v>0</v>
      </c>
      <c r="R179" s="53">
        <f>VLOOKUP($A179,input!$A:$BH,COLUMN(input!AH$2),0)</f>
        <v>0</v>
      </c>
      <c r="S179" s="62">
        <f>VLOOKUP($A179,input!$A:$BH,COLUMN(input!AL$2),0)</f>
        <v>0</v>
      </c>
      <c r="T179" s="53">
        <f>VLOOKUP($A179,input!$A:$BH,COLUMN(input!AP$2),0)</f>
        <v>17.965645182157182</v>
      </c>
      <c r="U179" s="49">
        <f>VLOOKUP($A179,input!$A:$BH,COLUMN(input!AT$2),0)</f>
        <v>4.8045004170028349</v>
      </c>
      <c r="V179" s="53">
        <f>VLOOKUP($A179,input!$A:$BH,COLUMN(input!AX$2),0)</f>
        <v>0</v>
      </c>
      <c r="W179" s="53">
        <f>VLOOKUP($A179,input!$A:$BH,COLUMN(input!BB$2),0)</f>
        <v>0</v>
      </c>
      <c r="X179" s="62">
        <f>VLOOKUP($A179,input!$A:$BH,COLUMN(input!BF$2),0)</f>
        <v>0</v>
      </c>
      <c r="Y179" s="53">
        <f t="shared" si="19"/>
        <v>17.965645182157182</v>
      </c>
      <c r="Z179" s="49">
        <f t="shared" si="20"/>
        <v>4.8045004170028349</v>
      </c>
      <c r="AA179" s="53">
        <f t="shared" si="21"/>
        <v>0</v>
      </c>
      <c r="AB179" s="53">
        <f t="shared" si="22"/>
        <v>0</v>
      </c>
      <c r="AC179" s="62">
        <f t="shared" si="23"/>
        <v>0</v>
      </c>
    </row>
    <row r="180" spans="1:29" x14ac:dyDescent="0.3">
      <c r="A180" s="27" t="s">
        <v>370</v>
      </c>
      <c r="B180" s="27" t="s">
        <v>997</v>
      </c>
      <c r="C180" s="27" t="s">
        <v>820</v>
      </c>
      <c r="D180" s="27" t="s">
        <v>1237</v>
      </c>
      <c r="E180" s="30" t="s">
        <v>369</v>
      </c>
      <c r="F180" s="67">
        <f>IF(D180=0,VLOOKUP(C180,'KI Local Authority Dropdown'!$H$21:$I$31,2,0),(VLOOKUP(A180,input!$A:$B,COLUMN(input!B$2),0)))</f>
        <v>0.99</v>
      </c>
      <c r="G180" s="49">
        <f t="shared" si="17"/>
        <v>102.35553195399795</v>
      </c>
      <c r="H180" s="49">
        <f>VLOOKUP($A180,input!$A:$BH,COLUMN(input!E$2),0)</f>
        <v>0</v>
      </c>
      <c r="I180" s="49">
        <f>VLOOKUP($A180,input!$A:$BH,COLUMN(input!I$2),0)</f>
        <v>102.35553195399795</v>
      </c>
      <c r="J180" s="49">
        <f>VLOOKUP($A180,input!$A:$BH,COLUMN(input!M$2),0)</f>
        <v>-2.3403001288384946</v>
      </c>
      <c r="K180" s="49">
        <f t="shared" si="18"/>
        <v>0.22673973753613641</v>
      </c>
      <c r="L180" s="49">
        <f>VLOOKUP($A180,input!$A:$BH,COLUMN(input!N$2),0)</f>
        <v>-2.1135603913023582</v>
      </c>
      <c r="M180" s="49">
        <f>IF(D180=0,'KI Local Authority Dropdown'!$I$6,'KI Local Authority Dropdown'!$I$7)*'KI 2018-19'!I180</f>
        <v>99.284865995378013</v>
      </c>
      <c r="N180" s="31">
        <f>IF(LEFT(D180,1)="P",0,VLOOKUP($A180,input!$A:$BH,COLUMN(input!Q$2),0))</f>
        <v>0</v>
      </c>
      <c r="O180" s="53">
        <f>VLOOKUP($A180,input!$A:$BH,COLUMN(input!V$2),0)</f>
        <v>0</v>
      </c>
      <c r="P180" s="49">
        <f>VLOOKUP($A180,input!$A:$BH,COLUMN(input!Z$2),0)</f>
        <v>0</v>
      </c>
      <c r="Q180" s="53">
        <f>VLOOKUP($A180,input!$A:$BH,COLUMN(input!AD$2),0)</f>
        <v>0</v>
      </c>
      <c r="R180" s="53">
        <f>VLOOKUP($A180,input!$A:$BH,COLUMN(input!AH$2),0)</f>
        <v>0</v>
      </c>
      <c r="S180" s="62">
        <f>VLOOKUP($A180,input!$A:$BH,COLUMN(input!AL$2),0)</f>
        <v>0</v>
      </c>
      <c r="T180" s="53">
        <f>VLOOKUP($A180,input!$A:$BH,COLUMN(input!AP$2),0)</f>
        <v>88.917596741654009</v>
      </c>
      <c r="U180" s="49">
        <f>VLOOKUP($A180,input!$A:$BH,COLUMN(input!AT$2),0)</f>
        <v>13.43793512356352</v>
      </c>
      <c r="V180" s="53">
        <f>VLOOKUP($A180,input!$A:$BH,COLUMN(input!AX$2),0)</f>
        <v>0</v>
      </c>
      <c r="W180" s="53">
        <f>VLOOKUP($A180,input!$A:$BH,COLUMN(input!BB$2),0)</f>
        <v>0</v>
      </c>
      <c r="X180" s="62">
        <f>VLOOKUP($A180,input!$A:$BH,COLUMN(input!BF$2),0)</f>
        <v>0</v>
      </c>
      <c r="Y180" s="53">
        <f t="shared" si="19"/>
        <v>88.917596741654009</v>
      </c>
      <c r="Z180" s="49">
        <f t="shared" si="20"/>
        <v>13.43793512356352</v>
      </c>
      <c r="AA180" s="53">
        <f t="shared" si="21"/>
        <v>0</v>
      </c>
      <c r="AB180" s="53">
        <f t="shared" si="22"/>
        <v>0</v>
      </c>
      <c r="AC180" s="62">
        <f t="shared" si="23"/>
        <v>0</v>
      </c>
    </row>
    <row r="181" spans="1:29" x14ac:dyDescent="0.3">
      <c r="A181" s="27" t="s">
        <v>372</v>
      </c>
      <c r="B181" s="27" t="s">
        <v>998</v>
      </c>
      <c r="C181" s="27" t="s">
        <v>820</v>
      </c>
      <c r="D181" s="27" t="s">
        <v>1242</v>
      </c>
      <c r="E181" s="30" t="s">
        <v>371</v>
      </c>
      <c r="F181" s="67">
        <f>IF(D181=0,VLOOKUP(C181,'KI Local Authority Dropdown'!$H$21:$I$31,2,0),(VLOOKUP(A181,input!$A:$B,COLUMN(input!B$2),0)))</f>
        <v>0.99</v>
      </c>
      <c r="G181" s="49">
        <f t="shared" si="17"/>
        <v>95.637513940630228</v>
      </c>
      <c r="H181" s="49">
        <f>VLOOKUP($A181,input!$A:$BH,COLUMN(input!E$2),0)</f>
        <v>0</v>
      </c>
      <c r="I181" s="49">
        <f>VLOOKUP($A181,input!$A:$BH,COLUMN(input!I$2),0)</f>
        <v>95.637513940630228</v>
      </c>
      <c r="J181" s="49">
        <f>VLOOKUP($A181,input!$A:$BH,COLUMN(input!M$2),0)</f>
        <v>54.783309021197304</v>
      </c>
      <c r="K181" s="49">
        <f t="shared" si="18"/>
        <v>1.2620614041199758</v>
      </c>
      <c r="L181" s="49">
        <f>VLOOKUP($A181,input!$A:$BH,COLUMN(input!N$2),0)</f>
        <v>56.04537042531728</v>
      </c>
      <c r="M181" s="49">
        <f>IF(D181=0,'KI Local Authority Dropdown'!$I$6,'KI Local Authority Dropdown'!$I$7)*'KI 2018-19'!I181</f>
        <v>92.768388522411314</v>
      </c>
      <c r="N181" s="31">
        <f>IF(LEFT(D181,1)="P",0,VLOOKUP($A181,input!$A:$BH,COLUMN(input!Q$2),0))</f>
        <v>0</v>
      </c>
      <c r="O181" s="53">
        <f>VLOOKUP($A181,input!$A:$BH,COLUMN(input!V$2),0)</f>
        <v>0</v>
      </c>
      <c r="P181" s="49">
        <f>VLOOKUP($A181,input!$A:$BH,COLUMN(input!Z$2),0)</f>
        <v>0</v>
      </c>
      <c r="Q181" s="53">
        <f>VLOOKUP($A181,input!$A:$BH,COLUMN(input!AD$2),0)</f>
        <v>0</v>
      </c>
      <c r="R181" s="53">
        <f>VLOOKUP($A181,input!$A:$BH,COLUMN(input!AH$2),0)</f>
        <v>0</v>
      </c>
      <c r="S181" s="62">
        <f>VLOOKUP($A181,input!$A:$BH,COLUMN(input!AL$2),0)</f>
        <v>0</v>
      </c>
      <c r="T181" s="53">
        <f>VLOOKUP($A181,input!$A:$BH,COLUMN(input!AP$2),0)</f>
        <v>86.340223687147017</v>
      </c>
      <c r="U181" s="49">
        <f>VLOOKUP($A181,input!$A:$BH,COLUMN(input!AT$2),0)</f>
        <v>9.297290414128133</v>
      </c>
      <c r="V181" s="53">
        <f>VLOOKUP($A181,input!$A:$BH,COLUMN(input!AX$2),0)</f>
        <v>0</v>
      </c>
      <c r="W181" s="53">
        <f>VLOOKUP($A181,input!$A:$BH,COLUMN(input!BB$2),0)</f>
        <v>0</v>
      </c>
      <c r="X181" s="62">
        <f>VLOOKUP($A181,input!$A:$BH,COLUMN(input!BF$2),0)</f>
        <v>0</v>
      </c>
      <c r="Y181" s="53">
        <f t="shared" si="19"/>
        <v>86.340223687147017</v>
      </c>
      <c r="Z181" s="49">
        <f t="shared" si="20"/>
        <v>9.297290414128133</v>
      </c>
      <c r="AA181" s="53">
        <f t="shared" si="21"/>
        <v>0</v>
      </c>
      <c r="AB181" s="53">
        <f t="shared" si="22"/>
        <v>0</v>
      </c>
      <c r="AC181" s="62">
        <f t="shared" si="23"/>
        <v>0</v>
      </c>
    </row>
    <row r="182" spans="1:29" x14ac:dyDescent="0.3">
      <c r="A182" s="27" t="s">
        <v>374</v>
      </c>
      <c r="B182" s="27" t="s">
        <v>999</v>
      </c>
      <c r="C182" s="27" t="s">
        <v>1252</v>
      </c>
      <c r="D182" s="27" t="s">
        <v>1231</v>
      </c>
      <c r="E182" s="30" t="s">
        <v>373</v>
      </c>
      <c r="F182" s="67">
        <f>IF(D182=0,VLOOKUP(C182,'KI Local Authority Dropdown'!$H$21:$I$31,2,0),(VLOOKUP(A182,input!$A:$B,COLUMN(input!B$2),0)))</f>
        <v>0.64</v>
      </c>
      <c r="G182" s="49">
        <f t="shared" si="17"/>
        <v>150.04293817345697</v>
      </c>
      <c r="H182" s="49">
        <f>VLOOKUP($A182,input!$A:$BH,COLUMN(input!E$2),0)</f>
        <v>0</v>
      </c>
      <c r="I182" s="49">
        <f>VLOOKUP($A182,input!$A:$BH,COLUMN(input!I$2),0)</f>
        <v>150.04293817345697</v>
      </c>
      <c r="J182" s="49">
        <f>VLOOKUP($A182,input!$A:$BH,COLUMN(input!M$2),0)</f>
        <v>52.005465830509202</v>
      </c>
      <c r="K182" s="49">
        <f t="shared" si="18"/>
        <v>0.87555932561252092</v>
      </c>
      <c r="L182" s="49">
        <f>VLOOKUP($A182,input!$A:$BH,COLUMN(input!N$2),0)</f>
        <v>52.881025156121723</v>
      </c>
      <c r="M182" s="49">
        <f>IF(D182=0,'KI Local Authority Dropdown'!$I$6,'KI Local Authority Dropdown'!$I$7)*'KI 2018-19'!I182</f>
        <v>145.54165002825326</v>
      </c>
      <c r="N182" s="31">
        <f>IF(LEFT(D182,1)="P",0,VLOOKUP($A182,input!$A:$BH,COLUMN(input!Q$2),0))</f>
        <v>0</v>
      </c>
      <c r="O182" s="53">
        <f>VLOOKUP($A182,input!$A:$BH,COLUMN(input!V$2),0)</f>
        <v>0</v>
      </c>
      <c r="P182" s="49">
        <f>VLOOKUP($A182,input!$A:$BH,COLUMN(input!Z$2),0)</f>
        <v>0</v>
      </c>
      <c r="Q182" s="53">
        <f>VLOOKUP($A182,input!$A:$BH,COLUMN(input!AD$2),0)</f>
        <v>0</v>
      </c>
      <c r="R182" s="53">
        <f>VLOOKUP($A182,input!$A:$BH,COLUMN(input!AH$2),0)</f>
        <v>0</v>
      </c>
      <c r="S182" s="62">
        <f>VLOOKUP($A182,input!$A:$BH,COLUMN(input!AL$2),0)</f>
        <v>0</v>
      </c>
      <c r="T182" s="53">
        <f>VLOOKUP($A182,input!$A:$BH,COLUMN(input!AP$2),0)</f>
        <v>117.22477313022449</v>
      </c>
      <c r="U182" s="49">
        <f>VLOOKUP($A182,input!$A:$BH,COLUMN(input!AT$2),0)</f>
        <v>32.818164605797641</v>
      </c>
      <c r="V182" s="53">
        <f>VLOOKUP($A182,input!$A:$BH,COLUMN(input!AX$2),0)</f>
        <v>0</v>
      </c>
      <c r="W182" s="53">
        <f>VLOOKUP($A182,input!$A:$BH,COLUMN(input!BB$2),0)</f>
        <v>0</v>
      </c>
      <c r="X182" s="62">
        <f>VLOOKUP($A182,input!$A:$BH,COLUMN(input!BF$2),0)</f>
        <v>0</v>
      </c>
      <c r="Y182" s="53">
        <f t="shared" si="19"/>
        <v>117.22477313022449</v>
      </c>
      <c r="Z182" s="49">
        <f t="shared" si="20"/>
        <v>32.818164605797641</v>
      </c>
      <c r="AA182" s="53">
        <f t="shared" si="21"/>
        <v>0</v>
      </c>
      <c r="AB182" s="53">
        <f t="shared" si="22"/>
        <v>0</v>
      </c>
      <c r="AC182" s="62">
        <f t="shared" si="23"/>
        <v>0</v>
      </c>
    </row>
    <row r="183" spans="1:29" x14ac:dyDescent="0.3">
      <c r="A183" s="27" t="s">
        <v>376</v>
      </c>
      <c r="B183" s="27" t="s">
        <v>1000</v>
      </c>
      <c r="C183" s="27" t="s">
        <v>1251</v>
      </c>
      <c r="D183" s="27">
        <v>0</v>
      </c>
      <c r="E183" s="30" t="s">
        <v>375</v>
      </c>
      <c r="F183" s="67">
        <f>IF(D183=0,VLOOKUP(C183,'KI Local Authority Dropdown'!$H$21:$I$31,2,0),(VLOOKUP(A183,input!$A:$B,COLUMN(input!B$2),0)))</f>
        <v>0.09</v>
      </c>
      <c r="G183" s="49">
        <f t="shared" si="17"/>
        <v>239.2438150996451</v>
      </c>
      <c r="H183" s="49">
        <f>VLOOKUP($A183,input!$A:$BH,COLUMN(input!E$2),0)</f>
        <v>56.979607564061581</v>
      </c>
      <c r="I183" s="49">
        <f>VLOOKUP($A183,input!$A:$BH,COLUMN(input!I$2),0)</f>
        <v>182.26420753558352</v>
      </c>
      <c r="J183" s="49">
        <f>VLOOKUP($A183,input!$A:$BH,COLUMN(input!M$2),0)</f>
        <v>152.07889127045962</v>
      </c>
      <c r="K183" s="49">
        <f t="shared" si="18"/>
        <v>0.6010419141561556</v>
      </c>
      <c r="L183" s="49">
        <f>VLOOKUP($A183,input!$A:$BH,COLUMN(input!N$2),0)</f>
        <v>152.67993318461578</v>
      </c>
      <c r="M183" s="49">
        <f>IF(D183=0,'KI Local Authority Dropdown'!$I$6,'KI Local Authority Dropdown'!$I$7)*'KI 2018-19'!I183</f>
        <v>168.59439197041476</v>
      </c>
      <c r="N183" s="31">
        <f>IF(LEFT(D183,1)="P",0,VLOOKUP($A183,input!$A:$BH,COLUMN(input!Q$2),0))</f>
        <v>0</v>
      </c>
      <c r="O183" s="53">
        <f>VLOOKUP($A183,input!$A:$BH,COLUMN(input!V$2),0)</f>
        <v>56.979607564061581</v>
      </c>
      <c r="P183" s="49">
        <f>VLOOKUP($A183,input!$A:$BH,COLUMN(input!Z$2),0)</f>
        <v>0</v>
      </c>
      <c r="Q183" s="53">
        <f>VLOOKUP($A183,input!$A:$BH,COLUMN(input!AD$2),0)</f>
        <v>0</v>
      </c>
      <c r="R183" s="53">
        <f>VLOOKUP($A183,input!$A:$BH,COLUMN(input!AH$2),0)</f>
        <v>0</v>
      </c>
      <c r="S183" s="62">
        <f>VLOOKUP($A183,input!$A:$BH,COLUMN(input!AL$2),0)</f>
        <v>0</v>
      </c>
      <c r="T183" s="53">
        <f>VLOOKUP($A183,input!$A:$BH,COLUMN(input!AP$2),0)</f>
        <v>182.26420753558352</v>
      </c>
      <c r="U183" s="49">
        <f>VLOOKUP($A183,input!$A:$BH,COLUMN(input!AT$2),0)</f>
        <v>0</v>
      </c>
      <c r="V183" s="53">
        <f>VLOOKUP($A183,input!$A:$BH,COLUMN(input!AX$2),0)</f>
        <v>0</v>
      </c>
      <c r="W183" s="53">
        <f>VLOOKUP($A183,input!$A:$BH,COLUMN(input!BB$2),0)</f>
        <v>0</v>
      </c>
      <c r="X183" s="62">
        <f>VLOOKUP($A183,input!$A:$BH,COLUMN(input!BF$2),0)</f>
        <v>0</v>
      </c>
      <c r="Y183" s="53">
        <f t="shared" si="19"/>
        <v>239.2438150996451</v>
      </c>
      <c r="Z183" s="49">
        <f t="shared" si="20"/>
        <v>0</v>
      </c>
      <c r="AA183" s="53">
        <f t="shared" si="21"/>
        <v>0</v>
      </c>
      <c r="AB183" s="53">
        <f t="shared" si="22"/>
        <v>0</v>
      </c>
      <c r="AC183" s="62">
        <f t="shared" si="23"/>
        <v>0</v>
      </c>
    </row>
    <row r="184" spans="1:29" x14ac:dyDescent="0.3">
      <c r="A184" s="27" t="s">
        <v>378</v>
      </c>
      <c r="B184" s="27" t="s">
        <v>1001</v>
      </c>
      <c r="C184" s="27" t="s">
        <v>1248</v>
      </c>
      <c r="D184" s="27">
        <v>0</v>
      </c>
      <c r="E184" s="30" t="s">
        <v>1002</v>
      </c>
      <c r="F184" s="67">
        <f>IF(D184=0,VLOOKUP(C184,'KI Local Authority Dropdown'!$H$21:$I$31,2,0),(VLOOKUP(A184,input!$A:$B,COLUMN(input!B$2),0)))</f>
        <v>0.01</v>
      </c>
      <c r="G184" s="49">
        <f t="shared" si="17"/>
        <v>24.34607253398763</v>
      </c>
      <c r="H184" s="49">
        <f>VLOOKUP($A184,input!$A:$BH,COLUMN(input!E$2),0)</f>
        <v>9.2616487983101603</v>
      </c>
      <c r="I184" s="49">
        <f>VLOOKUP($A184,input!$A:$BH,COLUMN(input!I$2),0)</f>
        <v>15.084423735677472</v>
      </c>
      <c r="J184" s="49">
        <f>VLOOKUP($A184,input!$A:$BH,COLUMN(input!M$2),0)</f>
        <v>10.865213706371723</v>
      </c>
      <c r="K184" s="49">
        <f t="shared" si="18"/>
        <v>7.0921089769161227E-2</v>
      </c>
      <c r="L184" s="49">
        <f>VLOOKUP($A184,input!$A:$BH,COLUMN(input!N$2),0)</f>
        <v>10.936134796140884</v>
      </c>
      <c r="M184" s="49">
        <f>IF(D184=0,'KI Local Authority Dropdown'!$I$6,'KI Local Authority Dropdown'!$I$7)*'KI 2018-19'!I184</f>
        <v>13.953091955501662</v>
      </c>
      <c r="N184" s="31">
        <f>IF(LEFT(D184,1)="P",0,VLOOKUP($A184,input!$A:$BH,COLUMN(input!Q$2),0))</f>
        <v>0</v>
      </c>
      <c r="O184" s="53">
        <f>VLOOKUP($A184,input!$A:$BH,COLUMN(input!V$2),0)</f>
        <v>0</v>
      </c>
      <c r="P184" s="49">
        <f>VLOOKUP($A184,input!$A:$BH,COLUMN(input!Z$2),0)</f>
        <v>0</v>
      </c>
      <c r="Q184" s="53">
        <f>VLOOKUP($A184,input!$A:$BH,COLUMN(input!AD$2),0)</f>
        <v>9.2616487983101603</v>
      </c>
      <c r="R184" s="53">
        <f>VLOOKUP($A184,input!$A:$BH,COLUMN(input!AH$2),0)</f>
        <v>0</v>
      </c>
      <c r="S184" s="62">
        <f>VLOOKUP($A184,input!$A:$BH,COLUMN(input!AL$2),0)</f>
        <v>0</v>
      </c>
      <c r="T184" s="53">
        <f>VLOOKUP($A184,input!$A:$BH,COLUMN(input!AP$2),0)</f>
        <v>0</v>
      </c>
      <c r="U184" s="49">
        <f>VLOOKUP($A184,input!$A:$BH,COLUMN(input!AT$2),0)</f>
        <v>0</v>
      </c>
      <c r="V184" s="53">
        <f>VLOOKUP($A184,input!$A:$BH,COLUMN(input!AX$2),0)</f>
        <v>15.084423735677472</v>
      </c>
      <c r="W184" s="53">
        <f>VLOOKUP($A184,input!$A:$BH,COLUMN(input!BB$2),0)</f>
        <v>0</v>
      </c>
      <c r="X184" s="62">
        <f>VLOOKUP($A184,input!$A:$BH,COLUMN(input!BF$2),0)</f>
        <v>0</v>
      </c>
      <c r="Y184" s="53">
        <f t="shared" si="19"/>
        <v>0</v>
      </c>
      <c r="Z184" s="49">
        <f t="shared" si="20"/>
        <v>0</v>
      </c>
      <c r="AA184" s="53">
        <f t="shared" si="21"/>
        <v>24.34607253398763</v>
      </c>
      <c r="AB184" s="53">
        <f t="shared" si="22"/>
        <v>0</v>
      </c>
      <c r="AC184" s="62">
        <f t="shared" si="23"/>
        <v>0</v>
      </c>
    </row>
    <row r="185" spans="1:29" x14ac:dyDescent="0.3">
      <c r="A185" s="27" t="s">
        <v>380</v>
      </c>
      <c r="B185" s="27" t="s">
        <v>1003</v>
      </c>
      <c r="C185" s="27" t="s">
        <v>806</v>
      </c>
      <c r="D185" s="27">
        <v>0</v>
      </c>
      <c r="E185" s="30" t="s">
        <v>379</v>
      </c>
      <c r="F185" s="67">
        <f>IF(D185=0,VLOOKUP(C185,'KI Local Authority Dropdown'!$H$21:$I$31,2,0),(VLOOKUP(A185,input!$A:$B,COLUMN(input!B$2),0)))</f>
        <v>0.4</v>
      </c>
      <c r="G185" s="49">
        <f t="shared" si="17"/>
        <v>6.4595870916205564</v>
      </c>
      <c r="H185" s="49">
        <f>VLOOKUP($A185,input!$A:$BH,COLUMN(input!E$2),0)</f>
        <v>0.94125933760156111</v>
      </c>
      <c r="I185" s="49">
        <f>VLOOKUP($A185,input!$A:$BH,COLUMN(input!I$2),0)</f>
        <v>5.518327754018995</v>
      </c>
      <c r="J185" s="49">
        <f>VLOOKUP($A185,input!$A:$BH,COLUMN(input!M$2),0)</f>
        <v>-18.848052836798598</v>
      </c>
      <c r="K185" s="49">
        <f t="shared" si="18"/>
        <v>1.0749224797452577</v>
      </c>
      <c r="L185" s="49">
        <f>VLOOKUP($A185,input!$A:$BH,COLUMN(input!N$2),0)</f>
        <v>-17.77313035705334</v>
      </c>
      <c r="M185" s="49">
        <f>IF(D185=0,'KI Local Authority Dropdown'!$I$6,'KI Local Authority Dropdown'!$I$7)*'KI 2018-19'!I185</f>
        <v>5.1044531724675704</v>
      </c>
      <c r="N185" s="31">
        <f>IF(LEFT(D185,1)="P",0,VLOOKUP($A185,input!$A:$BH,COLUMN(input!Q$2),0))</f>
        <v>0.5</v>
      </c>
      <c r="O185" s="53">
        <f>VLOOKUP($A185,input!$A:$BH,COLUMN(input!V$2),0)</f>
        <v>0</v>
      </c>
      <c r="P185" s="49">
        <f>VLOOKUP($A185,input!$A:$BH,COLUMN(input!Z$2),0)</f>
        <v>0.94125933760156111</v>
      </c>
      <c r="Q185" s="53">
        <f>VLOOKUP($A185,input!$A:$BH,COLUMN(input!AD$2),0)</f>
        <v>0</v>
      </c>
      <c r="R185" s="53">
        <f>VLOOKUP($A185,input!$A:$BH,COLUMN(input!AH$2),0)</f>
        <v>0</v>
      </c>
      <c r="S185" s="62">
        <f>VLOOKUP($A185,input!$A:$BH,COLUMN(input!AL$2),0)</f>
        <v>0</v>
      </c>
      <c r="T185" s="53">
        <f>VLOOKUP($A185,input!$A:$BH,COLUMN(input!AP$2),0)</f>
        <v>0</v>
      </c>
      <c r="U185" s="49">
        <f>VLOOKUP($A185,input!$A:$BH,COLUMN(input!AT$2),0)</f>
        <v>5.518327754018995</v>
      </c>
      <c r="V185" s="53">
        <f>VLOOKUP($A185,input!$A:$BH,COLUMN(input!AX$2),0)</f>
        <v>0</v>
      </c>
      <c r="W185" s="53">
        <f>VLOOKUP($A185,input!$A:$BH,COLUMN(input!BB$2),0)</f>
        <v>0</v>
      </c>
      <c r="X185" s="62">
        <f>VLOOKUP($A185,input!$A:$BH,COLUMN(input!BF$2),0)</f>
        <v>0</v>
      </c>
      <c r="Y185" s="53">
        <f t="shared" si="19"/>
        <v>0</v>
      </c>
      <c r="Z185" s="49">
        <f t="shared" si="20"/>
        <v>6.4595870916205564</v>
      </c>
      <c r="AA185" s="53">
        <f t="shared" si="21"/>
        <v>0</v>
      </c>
      <c r="AB185" s="53">
        <f t="shared" si="22"/>
        <v>0</v>
      </c>
      <c r="AC185" s="62">
        <f t="shared" si="23"/>
        <v>0</v>
      </c>
    </row>
    <row r="186" spans="1:29" x14ac:dyDescent="0.3">
      <c r="A186" s="27" t="s">
        <v>382</v>
      </c>
      <c r="B186" s="27" t="s">
        <v>1004</v>
      </c>
      <c r="C186" s="27" t="s">
        <v>820</v>
      </c>
      <c r="D186" s="27" t="s">
        <v>1237</v>
      </c>
      <c r="E186" s="30" t="s">
        <v>381</v>
      </c>
      <c r="F186" s="67">
        <f>IF(D186=0,VLOOKUP(C186,'KI Local Authority Dropdown'!$H$21:$I$31,2,0),(VLOOKUP(A186,input!$A:$B,COLUMN(input!B$2),0)))</f>
        <v>0.99</v>
      </c>
      <c r="G186" s="49">
        <f t="shared" si="17"/>
        <v>198.88432570155484</v>
      </c>
      <c r="H186" s="49">
        <f>VLOOKUP($A186,input!$A:$BH,COLUMN(input!E$2),0)</f>
        <v>0</v>
      </c>
      <c r="I186" s="49">
        <f>VLOOKUP($A186,input!$A:$BH,COLUMN(input!I$2),0)</f>
        <v>198.88432570155484</v>
      </c>
      <c r="J186" s="49">
        <f>VLOOKUP($A186,input!$A:$BH,COLUMN(input!M$2),0)</f>
        <v>-136.93478019126184</v>
      </c>
      <c r="K186" s="49">
        <f t="shared" si="18"/>
        <v>-1.9279331526036003E-2</v>
      </c>
      <c r="L186" s="49">
        <f>VLOOKUP($A186,input!$A:$BH,COLUMN(input!N$2),0)</f>
        <v>-136.95405952278787</v>
      </c>
      <c r="M186" s="49">
        <f>IF(D186=0,'KI Local Authority Dropdown'!$I$6,'KI Local Authority Dropdown'!$I$7)*'KI 2018-19'!I186</f>
        <v>192.91779593050819</v>
      </c>
      <c r="N186" s="31">
        <f>IF(LEFT(D186,1)="P",0,VLOOKUP($A186,input!$A:$BH,COLUMN(input!Q$2),0))</f>
        <v>0</v>
      </c>
      <c r="O186" s="53">
        <f>VLOOKUP($A186,input!$A:$BH,COLUMN(input!V$2),0)</f>
        <v>0</v>
      </c>
      <c r="P186" s="49">
        <f>VLOOKUP($A186,input!$A:$BH,COLUMN(input!Z$2),0)</f>
        <v>0</v>
      </c>
      <c r="Q186" s="53">
        <f>VLOOKUP($A186,input!$A:$BH,COLUMN(input!AD$2),0)</f>
        <v>0</v>
      </c>
      <c r="R186" s="53">
        <f>VLOOKUP($A186,input!$A:$BH,COLUMN(input!AH$2),0)</f>
        <v>0</v>
      </c>
      <c r="S186" s="62">
        <f>VLOOKUP($A186,input!$A:$BH,COLUMN(input!AL$2),0)</f>
        <v>0</v>
      </c>
      <c r="T186" s="53">
        <f>VLOOKUP($A186,input!$A:$BH,COLUMN(input!AP$2),0)</f>
        <v>169.15860328746075</v>
      </c>
      <c r="U186" s="49">
        <f>VLOOKUP($A186,input!$A:$BH,COLUMN(input!AT$2),0)</f>
        <v>29.725721968610088</v>
      </c>
      <c r="V186" s="53">
        <f>VLOOKUP($A186,input!$A:$BH,COLUMN(input!AX$2),0)</f>
        <v>0</v>
      </c>
      <c r="W186" s="53">
        <f>VLOOKUP($A186,input!$A:$BH,COLUMN(input!BB$2),0)</f>
        <v>0</v>
      </c>
      <c r="X186" s="62">
        <f>VLOOKUP($A186,input!$A:$BH,COLUMN(input!BF$2),0)</f>
        <v>0</v>
      </c>
      <c r="Y186" s="53">
        <f t="shared" si="19"/>
        <v>169.15860328746075</v>
      </c>
      <c r="Z186" s="49">
        <f t="shared" si="20"/>
        <v>29.725721968610088</v>
      </c>
      <c r="AA186" s="53">
        <f t="shared" si="21"/>
        <v>0</v>
      </c>
      <c r="AB186" s="53">
        <f t="shared" si="22"/>
        <v>0</v>
      </c>
      <c r="AC186" s="62">
        <f t="shared" si="23"/>
        <v>0</v>
      </c>
    </row>
    <row r="187" spans="1:29" x14ac:dyDescent="0.3">
      <c r="A187" s="27" t="s">
        <v>384</v>
      </c>
      <c r="B187" s="27" t="s">
        <v>1005</v>
      </c>
      <c r="C187" s="27" t="s">
        <v>1250</v>
      </c>
      <c r="D187" s="27">
        <v>0</v>
      </c>
      <c r="E187" s="30" t="s">
        <v>383</v>
      </c>
      <c r="F187" s="67">
        <f>IF(D187=0,VLOOKUP(C187,'KI Local Authority Dropdown'!$H$21:$I$31,2,0),(VLOOKUP(A187,input!$A:$B,COLUMN(input!B$2),0)))</f>
        <v>0.49</v>
      </c>
      <c r="G187" s="49">
        <f t="shared" si="17"/>
        <v>135.82614573054676</v>
      </c>
      <c r="H187" s="49">
        <f>VLOOKUP($A187,input!$A:$BH,COLUMN(input!E$2),0)</f>
        <v>38.357791779071299</v>
      </c>
      <c r="I187" s="49">
        <f>VLOOKUP($A187,input!$A:$BH,COLUMN(input!I$2),0)</f>
        <v>97.46835395147545</v>
      </c>
      <c r="J187" s="49">
        <f>VLOOKUP($A187,input!$A:$BH,COLUMN(input!M$2),0)</f>
        <v>44.209130089277814</v>
      </c>
      <c r="K187" s="49">
        <f t="shared" si="18"/>
        <v>0.79066789307604068</v>
      </c>
      <c r="L187" s="49">
        <f>VLOOKUP($A187,input!$A:$BH,COLUMN(input!N$2),0)</f>
        <v>44.999797982353854</v>
      </c>
      <c r="M187" s="49">
        <f>IF(D187=0,'KI Local Authority Dropdown'!$I$6,'KI Local Authority Dropdown'!$I$7)*'KI 2018-19'!I187</f>
        <v>90.1582274051148</v>
      </c>
      <c r="N187" s="31">
        <f>IF(LEFT(D187,1)="P",0,VLOOKUP($A187,input!$A:$BH,COLUMN(input!Q$2),0))</f>
        <v>0</v>
      </c>
      <c r="O187" s="53">
        <f>VLOOKUP($A187,input!$A:$BH,COLUMN(input!V$2),0)</f>
        <v>34.426271916880161</v>
      </c>
      <c r="P187" s="49">
        <f>VLOOKUP($A187,input!$A:$BH,COLUMN(input!Z$2),0)</f>
        <v>3.9315198621911445</v>
      </c>
      <c r="Q187" s="53">
        <f>VLOOKUP($A187,input!$A:$BH,COLUMN(input!AD$2),0)</f>
        <v>0</v>
      </c>
      <c r="R187" s="53">
        <f>VLOOKUP($A187,input!$A:$BH,COLUMN(input!AH$2),0)</f>
        <v>0</v>
      </c>
      <c r="S187" s="62">
        <f>VLOOKUP($A187,input!$A:$BH,COLUMN(input!AL$2),0)</f>
        <v>0</v>
      </c>
      <c r="T187" s="53">
        <f>VLOOKUP($A187,input!$A:$BH,COLUMN(input!AP$2),0)</f>
        <v>80.710317358826543</v>
      </c>
      <c r="U187" s="49">
        <f>VLOOKUP($A187,input!$A:$BH,COLUMN(input!AT$2),0)</f>
        <v>16.758036592648907</v>
      </c>
      <c r="V187" s="53">
        <f>VLOOKUP($A187,input!$A:$BH,COLUMN(input!AX$2),0)</f>
        <v>0</v>
      </c>
      <c r="W187" s="53">
        <f>VLOOKUP($A187,input!$A:$BH,COLUMN(input!BB$2),0)</f>
        <v>0</v>
      </c>
      <c r="X187" s="62">
        <f>VLOOKUP($A187,input!$A:$BH,COLUMN(input!BF$2),0)</f>
        <v>0</v>
      </c>
      <c r="Y187" s="53">
        <f t="shared" si="19"/>
        <v>115.13658927570671</v>
      </c>
      <c r="Z187" s="49">
        <f t="shared" si="20"/>
        <v>20.689556454840051</v>
      </c>
      <c r="AA187" s="53">
        <f t="shared" si="21"/>
        <v>0</v>
      </c>
      <c r="AB187" s="53">
        <f t="shared" si="22"/>
        <v>0</v>
      </c>
      <c r="AC187" s="62">
        <f t="shared" si="23"/>
        <v>0</v>
      </c>
    </row>
    <row r="188" spans="1:29" x14ac:dyDescent="0.3">
      <c r="A188" s="27" t="s">
        <v>386</v>
      </c>
      <c r="B188" s="27" t="s">
        <v>1006</v>
      </c>
      <c r="C188" s="27" t="s">
        <v>1251</v>
      </c>
      <c r="D188" s="27">
        <v>0</v>
      </c>
      <c r="E188" s="30" t="s">
        <v>385</v>
      </c>
      <c r="F188" s="67">
        <f>IF(D188=0,VLOOKUP(C188,'KI Local Authority Dropdown'!$H$21:$I$31,2,0),(VLOOKUP(A188,input!$A:$B,COLUMN(input!B$2),0)))</f>
        <v>0.09</v>
      </c>
      <c r="G188" s="49">
        <f t="shared" si="17"/>
        <v>68.067397279990246</v>
      </c>
      <c r="H188" s="49">
        <f>VLOOKUP($A188,input!$A:$BH,COLUMN(input!E$2),0)</f>
        <v>8.548720524127722</v>
      </c>
      <c r="I188" s="49">
        <f>VLOOKUP($A188,input!$A:$BH,COLUMN(input!I$2),0)</f>
        <v>59.518676755862522</v>
      </c>
      <c r="J188" s="49">
        <f>VLOOKUP($A188,input!$A:$BH,COLUMN(input!M$2),0)</f>
        <v>38.810119654387833</v>
      </c>
      <c r="K188" s="49">
        <f t="shared" si="18"/>
        <v>0.11258008739373793</v>
      </c>
      <c r="L188" s="49">
        <f>VLOOKUP($A188,input!$A:$BH,COLUMN(input!N$2),0)</f>
        <v>38.922699741781571</v>
      </c>
      <c r="M188" s="49">
        <f>IF(D188=0,'KI Local Authority Dropdown'!$I$6,'KI Local Authority Dropdown'!$I$7)*'KI 2018-19'!I188</f>
        <v>55.054775999172833</v>
      </c>
      <c r="N188" s="31">
        <f>IF(LEFT(D188,1)="P",0,VLOOKUP($A188,input!$A:$BH,COLUMN(input!Q$2),0))</f>
        <v>0</v>
      </c>
      <c r="O188" s="53">
        <f>VLOOKUP($A188,input!$A:$BH,COLUMN(input!V$2),0)</f>
        <v>8.548720524127722</v>
      </c>
      <c r="P188" s="49">
        <f>VLOOKUP($A188,input!$A:$BH,COLUMN(input!Z$2),0)</f>
        <v>0</v>
      </c>
      <c r="Q188" s="53">
        <f>VLOOKUP($A188,input!$A:$BH,COLUMN(input!AD$2),0)</f>
        <v>0</v>
      </c>
      <c r="R188" s="53">
        <f>VLOOKUP($A188,input!$A:$BH,COLUMN(input!AH$2),0)</f>
        <v>0</v>
      </c>
      <c r="S188" s="62">
        <f>VLOOKUP($A188,input!$A:$BH,COLUMN(input!AL$2),0)</f>
        <v>0</v>
      </c>
      <c r="T188" s="53">
        <f>VLOOKUP($A188,input!$A:$BH,COLUMN(input!AP$2),0)</f>
        <v>59.518676755862522</v>
      </c>
      <c r="U188" s="49">
        <f>VLOOKUP($A188,input!$A:$BH,COLUMN(input!AT$2),0)</f>
        <v>0</v>
      </c>
      <c r="V188" s="53">
        <f>VLOOKUP($A188,input!$A:$BH,COLUMN(input!AX$2),0)</f>
        <v>0</v>
      </c>
      <c r="W188" s="53">
        <f>VLOOKUP($A188,input!$A:$BH,COLUMN(input!BB$2),0)</f>
        <v>0</v>
      </c>
      <c r="X188" s="62">
        <f>VLOOKUP($A188,input!$A:$BH,COLUMN(input!BF$2),0)</f>
        <v>0</v>
      </c>
      <c r="Y188" s="53">
        <f t="shared" si="19"/>
        <v>68.067397279990246</v>
      </c>
      <c r="Z188" s="49">
        <f t="shared" si="20"/>
        <v>0</v>
      </c>
      <c r="AA188" s="53">
        <f t="shared" si="21"/>
        <v>0</v>
      </c>
      <c r="AB188" s="53">
        <f t="shared" si="22"/>
        <v>0</v>
      </c>
      <c r="AC188" s="62">
        <f t="shared" si="23"/>
        <v>0</v>
      </c>
    </row>
    <row r="189" spans="1:29" x14ac:dyDescent="0.3">
      <c r="A189" s="27" t="s">
        <v>388</v>
      </c>
      <c r="B189" s="27" t="s">
        <v>1007</v>
      </c>
      <c r="C189" s="27" t="s">
        <v>1248</v>
      </c>
      <c r="D189" s="27">
        <v>0</v>
      </c>
      <c r="E189" s="30" t="s">
        <v>1008</v>
      </c>
      <c r="F189" s="67">
        <f>IF(D189=0,VLOOKUP(C189,'KI Local Authority Dropdown'!$H$21:$I$31,2,0),(VLOOKUP(A189,input!$A:$B,COLUMN(input!B$2),0)))</f>
        <v>0.01</v>
      </c>
      <c r="G189" s="49">
        <f t="shared" si="17"/>
        <v>13.43231702080006</v>
      </c>
      <c r="H189" s="49">
        <f>VLOOKUP($A189,input!$A:$BH,COLUMN(input!E$2),0)</f>
        <v>4.7676783413881365</v>
      </c>
      <c r="I189" s="49">
        <f>VLOOKUP($A189,input!$A:$BH,COLUMN(input!I$2),0)</f>
        <v>8.6646386794119241</v>
      </c>
      <c r="J189" s="49">
        <f>VLOOKUP($A189,input!$A:$BH,COLUMN(input!M$2),0)</f>
        <v>5.1668613587683403</v>
      </c>
      <c r="K189" s="49">
        <f t="shared" si="18"/>
        <v>2.8220306409461493E-2</v>
      </c>
      <c r="L189" s="49">
        <f>VLOOKUP($A189,input!$A:$BH,COLUMN(input!N$2),0)</f>
        <v>5.1950816651778018</v>
      </c>
      <c r="M189" s="49">
        <f>IF(D189=0,'KI Local Authority Dropdown'!$I$6,'KI Local Authority Dropdown'!$I$7)*'KI 2018-19'!I189</f>
        <v>8.0147907784560299</v>
      </c>
      <c r="N189" s="31">
        <f>IF(LEFT(D189,1)="P",0,VLOOKUP($A189,input!$A:$BH,COLUMN(input!Q$2),0))</f>
        <v>0</v>
      </c>
      <c r="O189" s="53">
        <f>VLOOKUP($A189,input!$A:$BH,COLUMN(input!V$2),0)</f>
        <v>0</v>
      </c>
      <c r="P189" s="49">
        <f>VLOOKUP($A189,input!$A:$BH,COLUMN(input!Z$2),0)</f>
        <v>0</v>
      </c>
      <c r="Q189" s="53">
        <f>VLOOKUP($A189,input!$A:$BH,COLUMN(input!AD$2),0)</f>
        <v>4.7676783413881365</v>
      </c>
      <c r="R189" s="53">
        <f>VLOOKUP($A189,input!$A:$BH,COLUMN(input!AH$2),0)</f>
        <v>0</v>
      </c>
      <c r="S189" s="62">
        <f>VLOOKUP($A189,input!$A:$BH,COLUMN(input!AL$2),0)</f>
        <v>0</v>
      </c>
      <c r="T189" s="53">
        <f>VLOOKUP($A189,input!$A:$BH,COLUMN(input!AP$2),0)</f>
        <v>0</v>
      </c>
      <c r="U189" s="49">
        <f>VLOOKUP($A189,input!$A:$BH,COLUMN(input!AT$2),0)</f>
        <v>0</v>
      </c>
      <c r="V189" s="53">
        <f>VLOOKUP($A189,input!$A:$BH,COLUMN(input!AX$2),0)</f>
        <v>8.6646386794119241</v>
      </c>
      <c r="W189" s="53">
        <f>VLOOKUP($A189,input!$A:$BH,COLUMN(input!BB$2),0)</f>
        <v>0</v>
      </c>
      <c r="X189" s="62">
        <f>VLOOKUP($A189,input!$A:$BH,COLUMN(input!BF$2),0)</f>
        <v>0</v>
      </c>
      <c r="Y189" s="53">
        <f t="shared" si="19"/>
        <v>0</v>
      </c>
      <c r="Z189" s="49">
        <f t="shared" si="20"/>
        <v>0</v>
      </c>
      <c r="AA189" s="53">
        <f t="shared" si="21"/>
        <v>13.43231702080006</v>
      </c>
      <c r="AB189" s="53">
        <f t="shared" si="22"/>
        <v>0</v>
      </c>
      <c r="AC189" s="62">
        <f t="shared" si="23"/>
        <v>0</v>
      </c>
    </row>
    <row r="190" spans="1:29" x14ac:dyDescent="0.3">
      <c r="A190" s="27" t="s">
        <v>390</v>
      </c>
      <c r="B190" s="27" t="s">
        <v>1009</v>
      </c>
      <c r="C190" s="27" t="s">
        <v>806</v>
      </c>
      <c r="D190" s="27">
        <v>0</v>
      </c>
      <c r="E190" s="30" t="s">
        <v>389</v>
      </c>
      <c r="F190" s="67">
        <f>IF(D190=0,VLOOKUP(C190,'KI Local Authority Dropdown'!$H$21:$I$31,2,0),(VLOOKUP(A190,input!$A:$B,COLUMN(input!B$2),0)))</f>
        <v>0.4</v>
      </c>
      <c r="G190" s="49">
        <f t="shared" si="17"/>
        <v>2.1597886944844964</v>
      </c>
      <c r="H190" s="49">
        <f>VLOOKUP($A190,input!$A:$BH,COLUMN(input!E$2),0)</f>
        <v>2.326673364751041E-3</v>
      </c>
      <c r="I190" s="49">
        <f>VLOOKUP($A190,input!$A:$BH,COLUMN(input!I$2),0)</f>
        <v>2.1574620211197453</v>
      </c>
      <c r="J190" s="49">
        <f>VLOOKUP($A190,input!$A:$BH,COLUMN(input!M$2),0)</f>
        <v>-7.5077948405545074</v>
      </c>
      <c r="K190" s="49">
        <f t="shared" si="18"/>
        <v>1.6216119919548078E-2</v>
      </c>
      <c r="L190" s="49">
        <f>VLOOKUP($A190,input!$A:$BH,COLUMN(input!N$2),0)</f>
        <v>-7.4915787206349593</v>
      </c>
      <c r="M190" s="49">
        <f>IF(D190=0,'KI Local Authority Dropdown'!$I$6,'KI Local Authority Dropdown'!$I$7)*'KI 2018-19'!I190</f>
        <v>1.9956523695357644</v>
      </c>
      <c r="N190" s="31">
        <f>IF(LEFT(D190,1)="P",0,VLOOKUP($A190,input!$A:$BH,COLUMN(input!Q$2),0))</f>
        <v>0.5</v>
      </c>
      <c r="O190" s="53">
        <f>VLOOKUP($A190,input!$A:$BH,COLUMN(input!V$2),0)</f>
        <v>0</v>
      </c>
      <c r="P190" s="49">
        <f>VLOOKUP($A190,input!$A:$BH,COLUMN(input!Z$2),0)</f>
        <v>2.326673364751041E-3</v>
      </c>
      <c r="Q190" s="53">
        <f>VLOOKUP($A190,input!$A:$BH,COLUMN(input!AD$2),0)</f>
        <v>0</v>
      </c>
      <c r="R190" s="53">
        <f>VLOOKUP($A190,input!$A:$BH,COLUMN(input!AH$2),0)</f>
        <v>0</v>
      </c>
      <c r="S190" s="62">
        <f>VLOOKUP($A190,input!$A:$BH,COLUMN(input!AL$2),0)</f>
        <v>0</v>
      </c>
      <c r="T190" s="53">
        <f>VLOOKUP($A190,input!$A:$BH,COLUMN(input!AP$2),0)</f>
        <v>0</v>
      </c>
      <c r="U190" s="49">
        <f>VLOOKUP($A190,input!$A:$BH,COLUMN(input!AT$2),0)</f>
        <v>2.1574620211197453</v>
      </c>
      <c r="V190" s="53">
        <f>VLOOKUP($A190,input!$A:$BH,COLUMN(input!AX$2),0)</f>
        <v>0</v>
      </c>
      <c r="W190" s="53">
        <f>VLOOKUP($A190,input!$A:$BH,COLUMN(input!BB$2),0)</f>
        <v>0</v>
      </c>
      <c r="X190" s="62">
        <f>VLOOKUP($A190,input!$A:$BH,COLUMN(input!BF$2),0)</f>
        <v>0</v>
      </c>
      <c r="Y190" s="53">
        <f t="shared" si="19"/>
        <v>0</v>
      </c>
      <c r="Z190" s="49">
        <f t="shared" si="20"/>
        <v>2.1597886944844964</v>
      </c>
      <c r="AA190" s="53">
        <f t="shared" si="21"/>
        <v>0</v>
      </c>
      <c r="AB190" s="53">
        <f t="shared" si="22"/>
        <v>0</v>
      </c>
      <c r="AC190" s="62">
        <f t="shared" si="23"/>
        <v>0</v>
      </c>
    </row>
    <row r="191" spans="1:29" x14ac:dyDescent="0.3">
      <c r="A191" s="27" t="s">
        <v>392</v>
      </c>
      <c r="B191" s="27" t="s">
        <v>1010</v>
      </c>
      <c r="C191" s="27" t="s">
        <v>1252</v>
      </c>
      <c r="D191" s="27" t="s">
        <v>1231</v>
      </c>
      <c r="E191" s="30" t="s">
        <v>391</v>
      </c>
      <c r="F191" s="67">
        <f>IF(D191=0,VLOOKUP(C191,'KI Local Authority Dropdown'!$H$21:$I$31,2,0),(VLOOKUP(A191,input!$A:$B,COLUMN(input!B$2),0)))</f>
        <v>0.64</v>
      </c>
      <c r="G191" s="49">
        <f t="shared" si="17"/>
        <v>128.4700806398028</v>
      </c>
      <c r="H191" s="49">
        <f>VLOOKUP($A191,input!$A:$BH,COLUMN(input!E$2),0)</f>
        <v>0</v>
      </c>
      <c r="I191" s="49">
        <f>VLOOKUP($A191,input!$A:$BH,COLUMN(input!I$2),0)</f>
        <v>128.4700806398028</v>
      </c>
      <c r="J191" s="49">
        <f>VLOOKUP($A191,input!$A:$BH,COLUMN(input!M$2),0)</f>
        <v>87.473811850133359</v>
      </c>
      <c r="K191" s="49">
        <f t="shared" si="18"/>
        <v>1.0272200944794605</v>
      </c>
      <c r="L191" s="49">
        <f>VLOOKUP($A191,input!$A:$BH,COLUMN(input!N$2),0)</f>
        <v>88.501031944612819</v>
      </c>
      <c r="M191" s="49">
        <f>IF(D191=0,'KI Local Authority Dropdown'!$I$6,'KI Local Authority Dropdown'!$I$7)*'KI 2018-19'!I191</f>
        <v>124.61597822060871</v>
      </c>
      <c r="N191" s="31">
        <f>IF(LEFT(D191,1)="P",0,VLOOKUP($A191,input!$A:$BH,COLUMN(input!Q$2),0))</f>
        <v>0</v>
      </c>
      <c r="O191" s="53">
        <f>VLOOKUP($A191,input!$A:$BH,COLUMN(input!V$2),0)</f>
        <v>0</v>
      </c>
      <c r="P191" s="49">
        <f>VLOOKUP($A191,input!$A:$BH,COLUMN(input!Z$2),0)</f>
        <v>0</v>
      </c>
      <c r="Q191" s="53">
        <f>VLOOKUP($A191,input!$A:$BH,COLUMN(input!AD$2),0)</f>
        <v>0</v>
      </c>
      <c r="R191" s="53">
        <f>VLOOKUP($A191,input!$A:$BH,COLUMN(input!AH$2),0)</f>
        <v>0</v>
      </c>
      <c r="S191" s="62">
        <f>VLOOKUP($A191,input!$A:$BH,COLUMN(input!AL$2),0)</f>
        <v>0</v>
      </c>
      <c r="T191" s="53">
        <f>VLOOKUP($A191,input!$A:$BH,COLUMN(input!AP$2),0)</f>
        <v>106.90390136344648</v>
      </c>
      <c r="U191" s="49">
        <f>VLOOKUP($A191,input!$A:$BH,COLUMN(input!AT$2),0)</f>
        <v>21.566179280050115</v>
      </c>
      <c r="V191" s="53">
        <f>VLOOKUP($A191,input!$A:$BH,COLUMN(input!AX$2),0)</f>
        <v>0</v>
      </c>
      <c r="W191" s="53">
        <f>VLOOKUP($A191,input!$A:$BH,COLUMN(input!BB$2),0)</f>
        <v>0</v>
      </c>
      <c r="X191" s="62">
        <f>VLOOKUP($A191,input!$A:$BH,COLUMN(input!BF$2),0)</f>
        <v>0</v>
      </c>
      <c r="Y191" s="53">
        <f t="shared" si="19"/>
        <v>106.90390136344648</v>
      </c>
      <c r="Z191" s="49">
        <f t="shared" si="20"/>
        <v>21.566179280050115</v>
      </c>
      <c r="AA191" s="53">
        <f t="shared" si="21"/>
        <v>0</v>
      </c>
      <c r="AB191" s="53">
        <f t="shared" si="22"/>
        <v>0</v>
      </c>
      <c r="AC191" s="62">
        <f t="shared" si="23"/>
        <v>0</v>
      </c>
    </row>
    <row r="192" spans="1:29" x14ac:dyDescent="0.3">
      <c r="A192" s="27" t="s">
        <v>394</v>
      </c>
      <c r="B192" s="27" t="s">
        <v>1011</v>
      </c>
      <c r="C192" s="27" t="s">
        <v>806</v>
      </c>
      <c r="D192" s="27">
        <v>0</v>
      </c>
      <c r="E192" s="30" t="s">
        <v>393</v>
      </c>
      <c r="F192" s="67">
        <f>IF(D192=0,VLOOKUP(C192,'KI Local Authority Dropdown'!$H$21:$I$31,2,0),(VLOOKUP(A192,input!$A:$B,COLUMN(input!B$2),0)))</f>
        <v>0.4</v>
      </c>
      <c r="G192" s="49">
        <f t="shared" si="17"/>
        <v>2.0361545941395685</v>
      </c>
      <c r="H192" s="49">
        <f>VLOOKUP($A192,input!$A:$BH,COLUMN(input!E$2),0)</f>
        <v>0</v>
      </c>
      <c r="I192" s="49">
        <f>VLOOKUP($A192,input!$A:$BH,COLUMN(input!I$2),0)</f>
        <v>2.0361545941395685</v>
      </c>
      <c r="J192" s="49">
        <f>VLOOKUP($A192,input!$A:$BH,COLUMN(input!M$2),0)</f>
        <v>-11.189162671740579</v>
      </c>
      <c r="K192" s="49">
        <f t="shared" si="18"/>
        <v>0.16292131791049336</v>
      </c>
      <c r="L192" s="49">
        <f>VLOOKUP($A192,input!$A:$BH,COLUMN(input!N$2),0)</f>
        <v>-11.026241353830086</v>
      </c>
      <c r="M192" s="49">
        <f>IF(D192=0,'KI Local Authority Dropdown'!$I$6,'KI Local Authority Dropdown'!$I$7)*'KI 2018-19'!I192</f>
        <v>1.8834429995791009</v>
      </c>
      <c r="N192" s="31">
        <f>IF(LEFT(D192,1)="P",0,VLOOKUP($A192,input!$A:$BH,COLUMN(input!Q$2),0))</f>
        <v>0.5</v>
      </c>
      <c r="O192" s="53">
        <f>VLOOKUP($A192,input!$A:$BH,COLUMN(input!V$2),0)</f>
        <v>0</v>
      </c>
      <c r="P192" s="49">
        <f>VLOOKUP($A192,input!$A:$BH,COLUMN(input!Z$2),0)</f>
        <v>0</v>
      </c>
      <c r="Q192" s="53">
        <f>VLOOKUP($A192,input!$A:$BH,COLUMN(input!AD$2),0)</f>
        <v>0</v>
      </c>
      <c r="R192" s="53">
        <f>VLOOKUP($A192,input!$A:$BH,COLUMN(input!AH$2),0)</f>
        <v>0</v>
      </c>
      <c r="S192" s="62">
        <f>VLOOKUP($A192,input!$A:$BH,COLUMN(input!AL$2),0)</f>
        <v>0</v>
      </c>
      <c r="T192" s="53">
        <f>VLOOKUP($A192,input!$A:$BH,COLUMN(input!AP$2),0)</f>
        <v>0</v>
      </c>
      <c r="U192" s="49">
        <f>VLOOKUP($A192,input!$A:$BH,COLUMN(input!AT$2),0)</f>
        <v>2.0361545941395685</v>
      </c>
      <c r="V192" s="53">
        <f>VLOOKUP($A192,input!$A:$BH,COLUMN(input!AX$2),0)</f>
        <v>0</v>
      </c>
      <c r="W192" s="53">
        <f>VLOOKUP($A192,input!$A:$BH,COLUMN(input!BB$2),0)</f>
        <v>0</v>
      </c>
      <c r="X192" s="62">
        <f>VLOOKUP($A192,input!$A:$BH,COLUMN(input!BF$2),0)</f>
        <v>0</v>
      </c>
      <c r="Y192" s="53">
        <f t="shared" si="19"/>
        <v>0</v>
      </c>
      <c r="Z192" s="49">
        <f t="shared" si="20"/>
        <v>2.0361545941395685</v>
      </c>
      <c r="AA192" s="53">
        <f t="shared" si="21"/>
        <v>0</v>
      </c>
      <c r="AB192" s="53">
        <f t="shared" si="22"/>
        <v>0</v>
      </c>
      <c r="AC192" s="62">
        <f t="shared" si="23"/>
        <v>0</v>
      </c>
    </row>
    <row r="193" spans="1:29" x14ac:dyDescent="0.3">
      <c r="A193" s="27" t="s">
        <v>396</v>
      </c>
      <c r="B193" s="27" t="s">
        <v>1012</v>
      </c>
      <c r="C193" s="27" t="s">
        <v>806</v>
      </c>
      <c r="D193" s="27" t="s">
        <v>1235</v>
      </c>
      <c r="E193" s="30" t="s">
        <v>395</v>
      </c>
      <c r="F193" s="67">
        <f>IF(D193=0,VLOOKUP(C193,'KI Local Authority Dropdown'!$H$21:$I$31,2,0),(VLOOKUP(A193,input!$A:$B,COLUMN(input!B$2),0)))</f>
        <v>0.60000000000000009</v>
      </c>
      <c r="G193" s="49">
        <f t="shared" si="17"/>
        <v>4.196915992183877</v>
      </c>
      <c r="H193" s="49">
        <f>VLOOKUP($A193,input!$A:$BH,COLUMN(input!E$2),0)</f>
        <v>0</v>
      </c>
      <c r="I193" s="49">
        <f>VLOOKUP($A193,input!$A:$BH,COLUMN(input!I$2),0)</f>
        <v>4.196915992183877</v>
      </c>
      <c r="J193" s="49">
        <f>VLOOKUP($A193,input!$A:$BH,COLUMN(input!M$2),0)</f>
        <v>-20.199490226463528</v>
      </c>
      <c r="K193" s="49">
        <f t="shared" si="18"/>
        <v>0.1694870999825504</v>
      </c>
      <c r="L193" s="49">
        <f>VLOOKUP($A193,input!$A:$BH,COLUMN(input!N$2),0)</f>
        <v>-20.030003126480977</v>
      </c>
      <c r="M193" s="49">
        <f>IF(D193=0,'KI Local Authority Dropdown'!$I$6,'KI Local Authority Dropdown'!$I$7)*'KI 2018-19'!I193</f>
        <v>4.0710085124183601</v>
      </c>
      <c r="N193" s="31">
        <f>IF(LEFT(D193,1)="P",0,VLOOKUP($A193,input!$A:$BH,COLUMN(input!Q$2),0))</f>
        <v>0</v>
      </c>
      <c r="O193" s="53">
        <f>VLOOKUP($A193,input!$A:$BH,COLUMN(input!V$2),0)</f>
        <v>0</v>
      </c>
      <c r="P193" s="49">
        <f>VLOOKUP($A193,input!$A:$BH,COLUMN(input!Z$2),0)</f>
        <v>0</v>
      </c>
      <c r="Q193" s="53">
        <f>VLOOKUP($A193,input!$A:$BH,COLUMN(input!AD$2),0)</f>
        <v>0</v>
      </c>
      <c r="R193" s="53">
        <f>VLOOKUP($A193,input!$A:$BH,COLUMN(input!AH$2),0)</f>
        <v>0</v>
      </c>
      <c r="S193" s="62">
        <f>VLOOKUP($A193,input!$A:$BH,COLUMN(input!AL$2),0)</f>
        <v>0</v>
      </c>
      <c r="T193" s="53">
        <f>VLOOKUP($A193,input!$A:$BH,COLUMN(input!AP$2),0)</f>
        <v>0</v>
      </c>
      <c r="U193" s="49">
        <f>VLOOKUP($A193,input!$A:$BH,COLUMN(input!AT$2),0)</f>
        <v>4.1969162657858483</v>
      </c>
      <c r="V193" s="53">
        <f>VLOOKUP($A193,input!$A:$BH,COLUMN(input!AX$2),0)</f>
        <v>0</v>
      </c>
      <c r="W193" s="53">
        <f>VLOOKUP($A193,input!$A:$BH,COLUMN(input!BB$2),0)</f>
        <v>0</v>
      </c>
      <c r="X193" s="62">
        <f>VLOOKUP($A193,input!$A:$BH,COLUMN(input!BF$2),0)</f>
        <v>0</v>
      </c>
      <c r="Y193" s="53">
        <f t="shared" si="19"/>
        <v>0</v>
      </c>
      <c r="Z193" s="49">
        <f t="shared" si="20"/>
        <v>4.1969162657858483</v>
      </c>
      <c r="AA193" s="53">
        <f t="shared" si="21"/>
        <v>0</v>
      </c>
      <c r="AB193" s="53">
        <f t="shared" si="22"/>
        <v>0</v>
      </c>
      <c r="AC193" s="62">
        <f t="shared" si="23"/>
        <v>0</v>
      </c>
    </row>
    <row r="194" spans="1:29" x14ac:dyDescent="0.3">
      <c r="A194" s="27" t="s">
        <v>398</v>
      </c>
      <c r="B194" s="27" t="s">
        <v>1013</v>
      </c>
      <c r="C194" s="27" t="s">
        <v>1254</v>
      </c>
      <c r="D194" s="27" t="s">
        <v>1235</v>
      </c>
      <c r="E194" s="30" t="s">
        <v>397</v>
      </c>
      <c r="F194" s="67">
        <f>IF(D194=0,VLOOKUP(C194,'KI Local Authority Dropdown'!$H$21:$I$31,2,0),(VLOOKUP(A194,input!$A:$B,COLUMN(input!B$2),0)))</f>
        <v>0.4</v>
      </c>
      <c r="G194" s="49">
        <f t="shared" si="17"/>
        <v>148.11899983654351</v>
      </c>
      <c r="H194" s="49">
        <f>VLOOKUP($A194,input!$A:$BH,COLUMN(input!E$2),0)</f>
        <v>0</v>
      </c>
      <c r="I194" s="49">
        <f>VLOOKUP($A194,input!$A:$BH,COLUMN(input!I$2),0)</f>
        <v>148.11899983654351</v>
      </c>
      <c r="J194" s="49">
        <f>VLOOKUP($A194,input!$A:$BH,COLUMN(input!M$2),0)</f>
        <v>70.542981605755813</v>
      </c>
      <c r="K194" s="49">
        <f t="shared" si="18"/>
        <v>0.11957121938065995</v>
      </c>
      <c r="L194" s="49">
        <f>VLOOKUP($A194,input!$A:$BH,COLUMN(input!N$2),0)</f>
        <v>70.662552825136473</v>
      </c>
      <c r="M194" s="49">
        <f>IF(D194=0,'KI Local Authority Dropdown'!$I$6,'KI Local Authority Dropdown'!$I$7)*'KI 2018-19'!I194</f>
        <v>143.6754298414472</v>
      </c>
      <c r="N194" s="31">
        <f>IF(LEFT(D194,1)="P",0,VLOOKUP($A194,input!$A:$BH,COLUMN(input!Q$2),0))</f>
        <v>0</v>
      </c>
      <c r="O194" s="53">
        <f>VLOOKUP($A194,input!$A:$BH,COLUMN(input!V$2),0)</f>
        <v>0</v>
      </c>
      <c r="P194" s="49">
        <f>VLOOKUP($A194,input!$A:$BH,COLUMN(input!Z$2),0)</f>
        <v>0</v>
      </c>
      <c r="Q194" s="53">
        <f>VLOOKUP($A194,input!$A:$BH,COLUMN(input!AD$2),0)</f>
        <v>0</v>
      </c>
      <c r="R194" s="53">
        <f>VLOOKUP($A194,input!$A:$BH,COLUMN(input!AH$2),0)</f>
        <v>0</v>
      </c>
      <c r="S194" s="62">
        <f>VLOOKUP($A194,input!$A:$BH,COLUMN(input!AL$2),0)</f>
        <v>0</v>
      </c>
      <c r="T194" s="53">
        <f>VLOOKUP($A194,input!$A:$BH,COLUMN(input!AP$2),0)</f>
        <v>138.26588381002355</v>
      </c>
      <c r="U194" s="49">
        <f>VLOOKUP($A194,input!$A:$BH,COLUMN(input!AT$2),0)</f>
        <v>0</v>
      </c>
      <c r="V194" s="53">
        <f>VLOOKUP($A194,input!$A:$BH,COLUMN(input!AX$2),0)</f>
        <v>9.8531165212021747</v>
      </c>
      <c r="W194" s="53">
        <f>VLOOKUP($A194,input!$A:$BH,COLUMN(input!BB$2),0)</f>
        <v>0</v>
      </c>
      <c r="X194" s="62">
        <f>VLOOKUP($A194,input!$A:$BH,COLUMN(input!BF$2),0)</f>
        <v>0</v>
      </c>
      <c r="Y194" s="53">
        <f t="shared" si="19"/>
        <v>138.26588381002355</v>
      </c>
      <c r="Z194" s="49">
        <f t="shared" si="20"/>
        <v>0</v>
      </c>
      <c r="AA194" s="53">
        <f t="shared" si="21"/>
        <v>9.8531165212021747</v>
      </c>
      <c r="AB194" s="53">
        <f t="shared" si="22"/>
        <v>0</v>
      </c>
      <c r="AC194" s="62">
        <f t="shared" si="23"/>
        <v>0</v>
      </c>
    </row>
    <row r="195" spans="1:29" x14ac:dyDescent="0.3">
      <c r="A195" s="27" t="s">
        <v>400</v>
      </c>
      <c r="B195" s="27" t="s">
        <v>1014</v>
      </c>
      <c r="C195" s="27" t="s">
        <v>820</v>
      </c>
      <c r="D195" s="27" t="s">
        <v>1242</v>
      </c>
      <c r="E195" s="30" t="s">
        <v>399</v>
      </c>
      <c r="F195" s="67">
        <f>IF(D195=0,VLOOKUP(C195,'KI Local Authority Dropdown'!$H$21:$I$31,2,0),(VLOOKUP(A195,input!$A:$B,COLUMN(input!B$2),0)))</f>
        <v>0.99</v>
      </c>
      <c r="G195" s="49">
        <f t="shared" si="17"/>
        <v>264.32512197238583</v>
      </c>
      <c r="H195" s="49">
        <f>VLOOKUP($A195,input!$A:$BH,COLUMN(input!E$2),0)</f>
        <v>0</v>
      </c>
      <c r="I195" s="49">
        <f>VLOOKUP($A195,input!$A:$BH,COLUMN(input!I$2),0)</f>
        <v>264.32512197238583</v>
      </c>
      <c r="J195" s="49">
        <f>VLOOKUP($A195,input!$A:$BH,COLUMN(input!M$2),0)</f>
        <v>72.819230297892332</v>
      </c>
      <c r="K195" s="49">
        <f t="shared" si="18"/>
        <v>0.36466251445949638</v>
      </c>
      <c r="L195" s="49">
        <f>VLOOKUP($A195,input!$A:$BH,COLUMN(input!N$2),0)</f>
        <v>73.183892812351829</v>
      </c>
      <c r="M195" s="49">
        <f>IF(D195=0,'KI Local Authority Dropdown'!$I$6,'KI Local Authority Dropdown'!$I$7)*'KI 2018-19'!I195</f>
        <v>256.39536831321425</v>
      </c>
      <c r="N195" s="31">
        <f>IF(LEFT(D195,1)="P",0,VLOOKUP($A195,input!$A:$BH,COLUMN(input!Q$2),0))</f>
        <v>0</v>
      </c>
      <c r="O195" s="53">
        <f>VLOOKUP($A195,input!$A:$BH,COLUMN(input!V$2),0)</f>
        <v>0</v>
      </c>
      <c r="P195" s="49">
        <f>VLOOKUP($A195,input!$A:$BH,COLUMN(input!Z$2),0)</f>
        <v>0</v>
      </c>
      <c r="Q195" s="53">
        <f>VLOOKUP($A195,input!$A:$BH,COLUMN(input!AD$2),0)</f>
        <v>0</v>
      </c>
      <c r="R195" s="53">
        <f>VLOOKUP($A195,input!$A:$BH,COLUMN(input!AH$2),0)</f>
        <v>0</v>
      </c>
      <c r="S195" s="62">
        <f>VLOOKUP($A195,input!$A:$BH,COLUMN(input!AL$2),0)</f>
        <v>0</v>
      </c>
      <c r="T195" s="53">
        <f>VLOOKUP($A195,input!$A:$BH,COLUMN(input!AP$2),0)</f>
        <v>231.46439442219514</v>
      </c>
      <c r="U195" s="49">
        <f>VLOOKUP($A195,input!$A:$BH,COLUMN(input!AT$2),0)</f>
        <v>32.860727854673542</v>
      </c>
      <c r="V195" s="53">
        <f>VLOOKUP($A195,input!$A:$BH,COLUMN(input!AX$2),0)</f>
        <v>0</v>
      </c>
      <c r="W195" s="53">
        <f>VLOOKUP($A195,input!$A:$BH,COLUMN(input!BB$2),0)</f>
        <v>0</v>
      </c>
      <c r="X195" s="62">
        <f>VLOOKUP($A195,input!$A:$BH,COLUMN(input!BF$2),0)</f>
        <v>0</v>
      </c>
      <c r="Y195" s="53">
        <f t="shared" si="19"/>
        <v>231.46439442219514</v>
      </c>
      <c r="Z195" s="49">
        <f t="shared" si="20"/>
        <v>32.860727854673542</v>
      </c>
      <c r="AA195" s="53">
        <f t="shared" si="21"/>
        <v>0</v>
      </c>
      <c r="AB195" s="53">
        <f t="shared" si="22"/>
        <v>0</v>
      </c>
      <c r="AC195" s="62">
        <f t="shared" si="23"/>
        <v>0</v>
      </c>
    </row>
    <row r="196" spans="1:29" x14ac:dyDescent="0.3">
      <c r="A196" s="27" t="s">
        <v>402</v>
      </c>
      <c r="B196" s="27" t="s">
        <v>1015</v>
      </c>
      <c r="C196" s="27" t="s">
        <v>1250</v>
      </c>
      <c r="D196" s="27">
        <v>0</v>
      </c>
      <c r="E196" s="30" t="s">
        <v>401</v>
      </c>
      <c r="F196" s="67">
        <f>IF(D196=0,VLOOKUP(C196,'KI Local Authority Dropdown'!$H$21:$I$31,2,0),(VLOOKUP(A196,input!$A:$B,COLUMN(input!B$2),0)))</f>
        <v>0.49</v>
      </c>
      <c r="G196" s="49">
        <f t="shared" si="17"/>
        <v>62.820504782570083</v>
      </c>
      <c r="H196" s="49">
        <f>VLOOKUP($A196,input!$A:$BH,COLUMN(input!E$2),0)</f>
        <v>15.941268319667959</v>
      </c>
      <c r="I196" s="49">
        <f>VLOOKUP($A196,input!$A:$BH,COLUMN(input!I$2),0)</f>
        <v>46.879236462902128</v>
      </c>
      <c r="J196" s="49">
        <f>VLOOKUP($A196,input!$A:$BH,COLUMN(input!M$2),0)</f>
        <v>13.955652609362687</v>
      </c>
      <c r="K196" s="49">
        <f t="shared" si="18"/>
        <v>0.68037484000738857</v>
      </c>
      <c r="L196" s="49">
        <f>VLOOKUP($A196,input!$A:$BH,COLUMN(input!N$2),0)</f>
        <v>14.636027449370076</v>
      </c>
      <c r="M196" s="49">
        <f>IF(D196=0,'KI Local Authority Dropdown'!$I$6,'KI Local Authority Dropdown'!$I$7)*'KI 2018-19'!I196</f>
        <v>43.363293728184473</v>
      </c>
      <c r="N196" s="31">
        <f>IF(LEFT(D196,1)="P",0,VLOOKUP($A196,input!$A:$BH,COLUMN(input!Q$2),0))</f>
        <v>0</v>
      </c>
      <c r="O196" s="53">
        <f>VLOOKUP($A196,input!$A:$BH,COLUMN(input!V$2),0)</f>
        <v>14.470844075234099</v>
      </c>
      <c r="P196" s="49">
        <f>VLOOKUP($A196,input!$A:$BH,COLUMN(input!Z$2),0)</f>
        <v>1.4704242444338593</v>
      </c>
      <c r="Q196" s="53">
        <f>VLOOKUP($A196,input!$A:$BH,COLUMN(input!AD$2),0)</f>
        <v>0</v>
      </c>
      <c r="R196" s="53">
        <f>VLOOKUP($A196,input!$A:$BH,COLUMN(input!AH$2),0)</f>
        <v>0</v>
      </c>
      <c r="S196" s="62">
        <f>VLOOKUP($A196,input!$A:$BH,COLUMN(input!AL$2),0)</f>
        <v>0</v>
      </c>
      <c r="T196" s="53">
        <f>VLOOKUP($A196,input!$A:$BH,COLUMN(input!AP$2),0)</f>
        <v>38.448512184049136</v>
      </c>
      <c r="U196" s="49">
        <f>VLOOKUP($A196,input!$A:$BH,COLUMN(input!AT$2),0)</f>
        <v>8.4307242788529937</v>
      </c>
      <c r="V196" s="53">
        <f>VLOOKUP($A196,input!$A:$BH,COLUMN(input!AX$2),0)</f>
        <v>0</v>
      </c>
      <c r="W196" s="53">
        <f>VLOOKUP($A196,input!$A:$BH,COLUMN(input!BB$2),0)</f>
        <v>0</v>
      </c>
      <c r="X196" s="62">
        <f>VLOOKUP($A196,input!$A:$BH,COLUMN(input!BF$2),0)</f>
        <v>0</v>
      </c>
      <c r="Y196" s="53">
        <f t="shared" si="19"/>
        <v>52.919356259283234</v>
      </c>
      <c r="Z196" s="49">
        <f t="shared" si="20"/>
        <v>9.901148523286853</v>
      </c>
      <c r="AA196" s="53">
        <f t="shared" si="21"/>
        <v>0</v>
      </c>
      <c r="AB196" s="53">
        <f t="shared" si="22"/>
        <v>0</v>
      </c>
      <c r="AC196" s="62">
        <f t="shared" si="23"/>
        <v>0</v>
      </c>
    </row>
    <row r="197" spans="1:29" x14ac:dyDescent="0.3">
      <c r="A197" s="27" t="s">
        <v>404</v>
      </c>
      <c r="B197" s="27" t="s">
        <v>1016</v>
      </c>
      <c r="C197" s="27" t="s">
        <v>806</v>
      </c>
      <c r="D197" s="27" t="s">
        <v>1229</v>
      </c>
      <c r="E197" s="30" t="s">
        <v>403</v>
      </c>
      <c r="F197" s="67">
        <f>IF(D197=0,VLOOKUP(C197,'KI Local Authority Dropdown'!$H$21:$I$31,2,0),(VLOOKUP(A197,input!$A:$B,COLUMN(input!B$2),0)))</f>
        <v>0.4</v>
      </c>
      <c r="G197" s="49">
        <f t="shared" si="17"/>
        <v>3.135707016154103</v>
      </c>
      <c r="H197" s="49">
        <f>VLOOKUP($A197,input!$A:$BH,COLUMN(input!E$2),0)</f>
        <v>0</v>
      </c>
      <c r="I197" s="49">
        <f>VLOOKUP($A197,input!$A:$BH,COLUMN(input!I$2),0)</f>
        <v>3.135707016154103</v>
      </c>
      <c r="J197" s="49">
        <f>VLOOKUP($A197,input!$A:$BH,COLUMN(input!M$2),0)</f>
        <v>-18.602194413172846</v>
      </c>
      <c r="K197" s="49">
        <f t="shared" si="18"/>
        <v>5.1000979980575067E-2</v>
      </c>
      <c r="L197" s="49">
        <f>VLOOKUP($A197,input!$A:$BH,COLUMN(input!N$2),0)</f>
        <v>-18.551193433192271</v>
      </c>
      <c r="M197" s="49">
        <f>IF(D197=0,'KI Local Authority Dropdown'!$I$6,'KI Local Authority Dropdown'!$I$7)*'KI 2018-19'!I197</f>
        <v>3.0416358056694799</v>
      </c>
      <c r="N197" s="31">
        <f>IF(LEFT(D197,1)="P",0,VLOOKUP($A197,input!$A:$BH,COLUMN(input!Q$2),0))</f>
        <v>0</v>
      </c>
      <c r="O197" s="53">
        <f>VLOOKUP($A197,input!$A:$BH,COLUMN(input!V$2),0)</f>
        <v>0</v>
      </c>
      <c r="P197" s="49">
        <f>VLOOKUP($A197,input!$A:$BH,COLUMN(input!Z$2),0)</f>
        <v>0</v>
      </c>
      <c r="Q197" s="53">
        <f>VLOOKUP($A197,input!$A:$BH,COLUMN(input!AD$2),0)</f>
        <v>0</v>
      </c>
      <c r="R197" s="53">
        <f>VLOOKUP($A197,input!$A:$BH,COLUMN(input!AH$2),0)</f>
        <v>0</v>
      </c>
      <c r="S197" s="62">
        <f>VLOOKUP($A197,input!$A:$BH,COLUMN(input!AL$2),0)</f>
        <v>0</v>
      </c>
      <c r="T197" s="53">
        <f>VLOOKUP($A197,input!$A:$BH,COLUMN(input!AP$2),0)</f>
        <v>0</v>
      </c>
      <c r="U197" s="49">
        <f>VLOOKUP($A197,input!$A:$BH,COLUMN(input!AT$2),0)</f>
        <v>3.135707016154103</v>
      </c>
      <c r="V197" s="53">
        <f>VLOOKUP($A197,input!$A:$BH,COLUMN(input!AX$2),0)</f>
        <v>0</v>
      </c>
      <c r="W197" s="53">
        <f>VLOOKUP($A197,input!$A:$BH,COLUMN(input!BB$2),0)</f>
        <v>0</v>
      </c>
      <c r="X197" s="62">
        <f>VLOOKUP($A197,input!$A:$BH,COLUMN(input!BF$2),0)</f>
        <v>0</v>
      </c>
      <c r="Y197" s="53">
        <f t="shared" si="19"/>
        <v>0</v>
      </c>
      <c r="Z197" s="49">
        <f t="shared" si="20"/>
        <v>3.135707016154103</v>
      </c>
      <c r="AA197" s="53">
        <f t="shared" si="21"/>
        <v>0</v>
      </c>
      <c r="AB197" s="53">
        <f t="shared" si="22"/>
        <v>0</v>
      </c>
      <c r="AC197" s="62">
        <f t="shared" si="23"/>
        <v>0</v>
      </c>
    </row>
    <row r="198" spans="1:29" x14ac:dyDescent="0.3">
      <c r="A198" s="27" t="s">
        <v>406</v>
      </c>
      <c r="B198" s="27" t="s">
        <v>1017</v>
      </c>
      <c r="C198" s="27" t="s">
        <v>806</v>
      </c>
      <c r="D198" s="27">
        <v>0</v>
      </c>
      <c r="E198" s="30" t="s">
        <v>405</v>
      </c>
      <c r="F198" s="67">
        <f>IF(D198=0,VLOOKUP(C198,'KI Local Authority Dropdown'!$H$21:$I$31,2,0),(VLOOKUP(A198,input!$A:$B,COLUMN(input!B$2),0)))</f>
        <v>0.4</v>
      </c>
      <c r="G198" s="49">
        <f t="shared" si="17"/>
        <v>1.4741346044812669</v>
      </c>
      <c r="H198" s="49">
        <f>VLOOKUP($A198,input!$A:$BH,COLUMN(input!E$2),0)</f>
        <v>0</v>
      </c>
      <c r="I198" s="49">
        <f>VLOOKUP($A198,input!$A:$BH,COLUMN(input!I$2),0)</f>
        <v>1.4741346044812669</v>
      </c>
      <c r="J198" s="49">
        <f>VLOOKUP($A198,input!$A:$BH,COLUMN(input!M$2),0)</f>
        <v>-3.7193100800429155</v>
      </c>
      <c r="K198" s="49">
        <f t="shared" si="18"/>
        <v>-1.7948460122904741E-2</v>
      </c>
      <c r="L198" s="49">
        <f>VLOOKUP($A198,input!$A:$BH,COLUMN(input!N$2),0)</f>
        <v>-3.7372585401658203</v>
      </c>
      <c r="M198" s="49">
        <f>IF(D198=0,'KI Local Authority Dropdown'!$I$6,'KI Local Authority Dropdown'!$I$7)*'KI 2018-19'!I198</f>
        <v>1.3635745091451719</v>
      </c>
      <c r="N198" s="31">
        <f>IF(LEFT(D198,1)="P",0,VLOOKUP($A198,input!$A:$BH,COLUMN(input!Q$2),0))</f>
        <v>0.5</v>
      </c>
      <c r="O198" s="53">
        <f>VLOOKUP($A198,input!$A:$BH,COLUMN(input!V$2),0)</f>
        <v>0</v>
      </c>
      <c r="P198" s="49">
        <f>VLOOKUP($A198,input!$A:$BH,COLUMN(input!Z$2),0)</f>
        <v>0</v>
      </c>
      <c r="Q198" s="53">
        <f>VLOOKUP($A198,input!$A:$BH,COLUMN(input!AD$2),0)</f>
        <v>0</v>
      </c>
      <c r="R198" s="53">
        <f>VLOOKUP($A198,input!$A:$BH,COLUMN(input!AH$2),0)</f>
        <v>0</v>
      </c>
      <c r="S198" s="62">
        <f>VLOOKUP($A198,input!$A:$BH,COLUMN(input!AL$2),0)</f>
        <v>0</v>
      </c>
      <c r="T198" s="53">
        <f>VLOOKUP($A198,input!$A:$BH,COLUMN(input!AP$2),0)</f>
        <v>0</v>
      </c>
      <c r="U198" s="49">
        <f>VLOOKUP($A198,input!$A:$BH,COLUMN(input!AT$2),0)</f>
        <v>1.4741346044812669</v>
      </c>
      <c r="V198" s="53">
        <f>VLOOKUP($A198,input!$A:$BH,COLUMN(input!AX$2),0)</f>
        <v>0</v>
      </c>
      <c r="W198" s="53">
        <f>VLOOKUP($A198,input!$A:$BH,COLUMN(input!BB$2),0)</f>
        <v>0</v>
      </c>
      <c r="X198" s="62">
        <f>VLOOKUP($A198,input!$A:$BH,COLUMN(input!BF$2),0)</f>
        <v>0</v>
      </c>
      <c r="Y198" s="53">
        <f t="shared" si="19"/>
        <v>0</v>
      </c>
      <c r="Z198" s="49">
        <f t="shared" si="20"/>
        <v>1.4741346044812669</v>
      </c>
      <c r="AA198" s="53">
        <f t="shared" si="21"/>
        <v>0</v>
      </c>
      <c r="AB198" s="53">
        <f t="shared" si="22"/>
        <v>0</v>
      </c>
      <c r="AC198" s="62">
        <f t="shared" si="23"/>
        <v>0</v>
      </c>
    </row>
    <row r="199" spans="1:29" x14ac:dyDescent="0.3">
      <c r="A199" s="27" t="s">
        <v>408</v>
      </c>
      <c r="B199" s="27" t="s">
        <v>1018</v>
      </c>
      <c r="C199" s="27" t="s">
        <v>806</v>
      </c>
      <c r="D199" s="27">
        <v>0</v>
      </c>
      <c r="E199" s="30" t="s">
        <v>407</v>
      </c>
      <c r="F199" s="67">
        <f>IF(D199=0,VLOOKUP(C199,'KI Local Authority Dropdown'!$H$21:$I$31,2,0),(VLOOKUP(A199,input!$A:$B,COLUMN(input!B$2),0)))</f>
        <v>0.4</v>
      </c>
      <c r="G199" s="49">
        <f t="shared" si="17"/>
        <v>1.8623541091215028</v>
      </c>
      <c r="H199" s="49">
        <f>VLOOKUP($A199,input!$A:$BH,COLUMN(input!E$2),0)</f>
        <v>0.10359529231048702</v>
      </c>
      <c r="I199" s="49">
        <f>VLOOKUP($A199,input!$A:$BH,COLUMN(input!I$2),0)</f>
        <v>1.7587588168110158</v>
      </c>
      <c r="J199" s="49">
        <f>VLOOKUP($A199,input!$A:$BH,COLUMN(input!M$2),0)</f>
        <v>-4.7902783969638438</v>
      </c>
      <c r="K199" s="49">
        <f t="shared" si="18"/>
        <v>1.2764020277989729E-2</v>
      </c>
      <c r="L199" s="49">
        <f>VLOOKUP($A199,input!$A:$BH,COLUMN(input!N$2),0)</f>
        <v>-4.7775143766858541</v>
      </c>
      <c r="M199" s="49">
        <f>IF(D199=0,'KI Local Authority Dropdown'!$I$6,'KI Local Authority Dropdown'!$I$7)*'KI 2018-19'!I199</f>
        <v>1.6268519055501895</v>
      </c>
      <c r="N199" s="31">
        <f>IF(LEFT(D199,1)="P",0,VLOOKUP($A199,input!$A:$BH,COLUMN(input!Q$2),0))</f>
        <v>0.5</v>
      </c>
      <c r="O199" s="53">
        <f>VLOOKUP($A199,input!$A:$BH,COLUMN(input!V$2),0)</f>
        <v>0</v>
      </c>
      <c r="P199" s="49">
        <f>VLOOKUP($A199,input!$A:$BH,COLUMN(input!Z$2),0)</f>
        <v>0.10359529231048702</v>
      </c>
      <c r="Q199" s="53">
        <f>VLOOKUP($A199,input!$A:$BH,COLUMN(input!AD$2),0)</f>
        <v>0</v>
      </c>
      <c r="R199" s="53">
        <f>VLOOKUP($A199,input!$A:$BH,COLUMN(input!AH$2),0)</f>
        <v>0</v>
      </c>
      <c r="S199" s="62">
        <f>VLOOKUP($A199,input!$A:$BH,COLUMN(input!AL$2),0)</f>
        <v>0</v>
      </c>
      <c r="T199" s="53">
        <f>VLOOKUP($A199,input!$A:$BH,COLUMN(input!AP$2),0)</f>
        <v>0</v>
      </c>
      <c r="U199" s="49">
        <f>VLOOKUP($A199,input!$A:$BH,COLUMN(input!AT$2),0)</f>
        <v>1.7587588168110158</v>
      </c>
      <c r="V199" s="53">
        <f>VLOOKUP($A199,input!$A:$BH,COLUMN(input!AX$2),0)</f>
        <v>0</v>
      </c>
      <c r="W199" s="53">
        <f>VLOOKUP($A199,input!$A:$BH,COLUMN(input!BB$2),0)</f>
        <v>0</v>
      </c>
      <c r="X199" s="62">
        <f>VLOOKUP($A199,input!$A:$BH,COLUMN(input!BF$2),0)</f>
        <v>0</v>
      </c>
      <c r="Y199" s="53">
        <f t="shared" si="19"/>
        <v>0</v>
      </c>
      <c r="Z199" s="49">
        <f t="shared" si="20"/>
        <v>1.8623541091215028</v>
      </c>
      <c r="AA199" s="53">
        <f t="shared" si="21"/>
        <v>0</v>
      </c>
      <c r="AB199" s="53">
        <f t="shared" si="22"/>
        <v>0</v>
      </c>
      <c r="AC199" s="62">
        <f t="shared" si="23"/>
        <v>0</v>
      </c>
    </row>
    <row r="200" spans="1:29" x14ac:dyDescent="0.3">
      <c r="A200" s="27" t="s">
        <v>410</v>
      </c>
      <c r="B200" s="27" t="s">
        <v>1019</v>
      </c>
      <c r="C200" s="27" t="s">
        <v>820</v>
      </c>
      <c r="D200" s="27" t="s">
        <v>1234</v>
      </c>
      <c r="E200" s="30" t="s">
        <v>409</v>
      </c>
      <c r="F200" s="67">
        <f>IF(D200=0,VLOOKUP(C200,'KI Local Authority Dropdown'!$H$21:$I$31,2,0),(VLOOKUP(A200,input!$A:$B,COLUMN(input!B$2),0)))</f>
        <v>0.99</v>
      </c>
      <c r="G200" s="49">
        <f t="shared" ref="G200:G263" si="24">H200+I200</f>
        <v>297.58153275209378</v>
      </c>
      <c r="H200" s="49">
        <f>VLOOKUP($A200,input!$A:$BH,COLUMN(input!E$2),0)</f>
        <v>0</v>
      </c>
      <c r="I200" s="49">
        <f>VLOOKUP($A200,input!$A:$BH,COLUMN(input!I$2),0)</f>
        <v>297.58153275209378</v>
      </c>
      <c r="J200" s="49">
        <f>VLOOKUP($A200,input!$A:$BH,COLUMN(input!M$2),0)</f>
        <v>-19.014917508270383</v>
      </c>
      <c r="K200" s="49">
        <f t="shared" ref="K200:K263" si="25">L200-J200</f>
        <v>2.3847044055094706</v>
      </c>
      <c r="L200" s="49">
        <f>VLOOKUP($A200,input!$A:$BH,COLUMN(input!N$2),0)</f>
        <v>-16.630213102760912</v>
      </c>
      <c r="M200" s="49">
        <f>IF(D200=0,'KI Local Authority Dropdown'!$I$6,'KI Local Authority Dropdown'!$I$7)*'KI 2018-19'!I200</f>
        <v>288.65408676953098</v>
      </c>
      <c r="N200" s="31">
        <f>IF(LEFT(D200,1)="P",0,VLOOKUP($A200,input!$A:$BH,COLUMN(input!Q$2),0))</f>
        <v>0</v>
      </c>
      <c r="O200" s="53">
        <f>VLOOKUP($A200,input!$A:$BH,COLUMN(input!V$2),0)</f>
        <v>0</v>
      </c>
      <c r="P200" s="49">
        <f>VLOOKUP($A200,input!$A:$BH,COLUMN(input!Z$2),0)</f>
        <v>0</v>
      </c>
      <c r="Q200" s="53">
        <f>VLOOKUP($A200,input!$A:$BH,COLUMN(input!AD$2),0)</f>
        <v>0</v>
      </c>
      <c r="R200" s="53">
        <f>VLOOKUP($A200,input!$A:$BH,COLUMN(input!AH$2),0)</f>
        <v>0</v>
      </c>
      <c r="S200" s="62">
        <f>VLOOKUP($A200,input!$A:$BH,COLUMN(input!AL$2),0)</f>
        <v>0</v>
      </c>
      <c r="T200" s="53">
        <f>VLOOKUP($A200,input!$A:$BH,COLUMN(input!AP$2),0)</f>
        <v>261.6743675740305</v>
      </c>
      <c r="U200" s="49">
        <f>VLOOKUP($A200,input!$A:$BH,COLUMN(input!AT$2),0)</f>
        <v>35.907165444454996</v>
      </c>
      <c r="V200" s="53">
        <f>VLOOKUP($A200,input!$A:$BH,COLUMN(input!AX$2),0)</f>
        <v>0</v>
      </c>
      <c r="W200" s="53">
        <f>VLOOKUP($A200,input!$A:$BH,COLUMN(input!BB$2),0)</f>
        <v>0</v>
      </c>
      <c r="X200" s="62">
        <f>VLOOKUP($A200,input!$A:$BH,COLUMN(input!BF$2),0)</f>
        <v>0</v>
      </c>
      <c r="Y200" s="53">
        <f t="shared" ref="Y200:Y263" si="26">O200+T200</f>
        <v>261.6743675740305</v>
      </c>
      <c r="Z200" s="49">
        <f t="shared" ref="Z200:Z263" si="27">P200+U200</f>
        <v>35.907165444454996</v>
      </c>
      <c r="AA200" s="53">
        <f t="shared" ref="AA200:AA263" si="28">Q200+V200</f>
        <v>0</v>
      </c>
      <c r="AB200" s="53">
        <f t="shared" ref="AB200:AB263" si="29">R200+W200</f>
        <v>0</v>
      </c>
      <c r="AC200" s="62">
        <f t="shared" ref="AC200:AC263" si="30">S200+X200</f>
        <v>0</v>
      </c>
    </row>
    <row r="201" spans="1:29" x14ac:dyDescent="0.3">
      <c r="A201" s="27" t="s">
        <v>412</v>
      </c>
      <c r="B201" s="27" t="s">
        <v>1020</v>
      </c>
      <c r="C201" s="27" t="s">
        <v>806</v>
      </c>
      <c r="D201" s="27">
        <v>0</v>
      </c>
      <c r="E201" s="30" t="s">
        <v>411</v>
      </c>
      <c r="F201" s="67">
        <f>IF(D201=0,VLOOKUP(C201,'KI Local Authority Dropdown'!$H$21:$I$31,2,0),(VLOOKUP(A201,input!$A:$B,COLUMN(input!B$2),0)))</f>
        <v>0.4</v>
      </c>
      <c r="G201" s="49">
        <f t="shared" si="24"/>
        <v>4.3219163105112877</v>
      </c>
      <c r="H201" s="49">
        <f>VLOOKUP($A201,input!$A:$BH,COLUMN(input!E$2),0)</f>
        <v>0.73199405251528138</v>
      </c>
      <c r="I201" s="49">
        <f>VLOOKUP($A201,input!$A:$BH,COLUMN(input!I$2),0)</f>
        <v>3.5899222579960064</v>
      </c>
      <c r="J201" s="49">
        <f>VLOOKUP($A201,input!$A:$BH,COLUMN(input!M$2),0)</f>
        <v>-7.1046581824319865</v>
      </c>
      <c r="K201" s="49">
        <f t="shared" si="25"/>
        <v>0.10529339488953138</v>
      </c>
      <c r="L201" s="49">
        <f>VLOOKUP($A201,input!$A:$BH,COLUMN(input!N$2),0)</f>
        <v>-6.9993647875424552</v>
      </c>
      <c r="M201" s="49">
        <f>IF(D201=0,'KI Local Authority Dropdown'!$I$6,'KI Local Authority Dropdown'!$I$7)*'KI 2018-19'!I201</f>
        <v>3.3206780886463059</v>
      </c>
      <c r="N201" s="31">
        <f>IF(LEFT(D201,1)="P",0,VLOOKUP($A201,input!$A:$BH,COLUMN(input!Q$2),0))</f>
        <v>0.5</v>
      </c>
      <c r="O201" s="53">
        <f>VLOOKUP($A201,input!$A:$BH,COLUMN(input!V$2),0)</f>
        <v>0</v>
      </c>
      <c r="P201" s="49">
        <f>VLOOKUP($A201,input!$A:$BH,COLUMN(input!Z$2),0)</f>
        <v>0.73199405251528138</v>
      </c>
      <c r="Q201" s="53">
        <f>VLOOKUP($A201,input!$A:$BH,COLUMN(input!AD$2),0)</f>
        <v>0</v>
      </c>
      <c r="R201" s="53">
        <f>VLOOKUP($A201,input!$A:$BH,COLUMN(input!AH$2),0)</f>
        <v>0</v>
      </c>
      <c r="S201" s="62">
        <f>VLOOKUP($A201,input!$A:$BH,COLUMN(input!AL$2),0)</f>
        <v>0</v>
      </c>
      <c r="T201" s="53">
        <f>VLOOKUP($A201,input!$A:$BH,COLUMN(input!AP$2),0)</f>
        <v>0</v>
      </c>
      <c r="U201" s="49">
        <f>VLOOKUP($A201,input!$A:$BH,COLUMN(input!AT$2),0)</f>
        <v>3.5899222579960064</v>
      </c>
      <c r="V201" s="53">
        <f>VLOOKUP($A201,input!$A:$BH,COLUMN(input!AX$2),0)</f>
        <v>0</v>
      </c>
      <c r="W201" s="53">
        <f>VLOOKUP($A201,input!$A:$BH,COLUMN(input!BB$2),0)</f>
        <v>0</v>
      </c>
      <c r="X201" s="62">
        <f>VLOOKUP($A201,input!$A:$BH,COLUMN(input!BF$2),0)</f>
        <v>0</v>
      </c>
      <c r="Y201" s="53">
        <f t="shared" si="26"/>
        <v>0</v>
      </c>
      <c r="Z201" s="49">
        <f t="shared" si="27"/>
        <v>4.3219163105112877</v>
      </c>
      <c r="AA201" s="53">
        <f t="shared" si="28"/>
        <v>0</v>
      </c>
      <c r="AB201" s="53">
        <f t="shared" si="29"/>
        <v>0</v>
      </c>
      <c r="AC201" s="62">
        <f t="shared" si="30"/>
        <v>0</v>
      </c>
    </row>
    <row r="202" spans="1:29" x14ac:dyDescent="0.3">
      <c r="A202" s="27" t="s">
        <v>414</v>
      </c>
      <c r="B202" s="27" t="s">
        <v>1021</v>
      </c>
      <c r="C202" s="27" t="s">
        <v>1250</v>
      </c>
      <c r="D202" s="27" t="s">
        <v>1229</v>
      </c>
      <c r="E202" s="30" t="s">
        <v>413</v>
      </c>
      <c r="F202" s="67">
        <f>IF(D202=0,VLOOKUP(C202,'KI Local Authority Dropdown'!$H$21:$I$31,2,0),(VLOOKUP(A202,input!$A:$B,COLUMN(input!B$2),0)))</f>
        <v>0.99</v>
      </c>
      <c r="G202" s="49">
        <f t="shared" si="24"/>
        <v>58.684662933564624</v>
      </c>
      <c r="H202" s="49">
        <f>VLOOKUP($A202,input!$A:$BH,COLUMN(input!E$2),0)</f>
        <v>0</v>
      </c>
      <c r="I202" s="49">
        <f>VLOOKUP($A202,input!$A:$BH,COLUMN(input!I$2),0)</f>
        <v>58.684662933564624</v>
      </c>
      <c r="J202" s="49">
        <f>VLOOKUP($A202,input!$A:$BH,COLUMN(input!M$2),0)</f>
        <v>-26.283398831406689</v>
      </c>
      <c r="K202" s="49">
        <f t="shared" si="25"/>
        <v>-0.34322667832908849</v>
      </c>
      <c r="L202" s="49">
        <f>VLOOKUP($A202,input!$A:$BH,COLUMN(input!N$2),0)</f>
        <v>-26.626625509735778</v>
      </c>
      <c r="M202" s="49">
        <f>IF(D202=0,'KI Local Authority Dropdown'!$I$6,'KI Local Authority Dropdown'!$I$7)*'KI 2018-19'!I202</f>
        <v>56.924123045557685</v>
      </c>
      <c r="N202" s="31">
        <f>IF(LEFT(D202,1)="P",0,VLOOKUP($A202,input!$A:$BH,COLUMN(input!Q$2),0))</f>
        <v>0</v>
      </c>
      <c r="O202" s="53">
        <f>VLOOKUP($A202,input!$A:$BH,COLUMN(input!V$2),0)</f>
        <v>0</v>
      </c>
      <c r="P202" s="49">
        <f>VLOOKUP($A202,input!$A:$BH,COLUMN(input!Z$2),0)</f>
        <v>0</v>
      </c>
      <c r="Q202" s="53">
        <f>VLOOKUP($A202,input!$A:$BH,COLUMN(input!AD$2),0)</f>
        <v>0</v>
      </c>
      <c r="R202" s="53">
        <f>VLOOKUP($A202,input!$A:$BH,COLUMN(input!AH$2),0)</f>
        <v>0</v>
      </c>
      <c r="S202" s="62">
        <f>VLOOKUP($A202,input!$A:$BH,COLUMN(input!AL$2),0)</f>
        <v>0</v>
      </c>
      <c r="T202" s="53">
        <f>VLOOKUP($A202,input!$A:$BH,COLUMN(input!AP$2),0)</f>
        <v>50.293003531591417</v>
      </c>
      <c r="U202" s="49">
        <f>VLOOKUP($A202,input!$A:$BH,COLUMN(input!AT$2),0)</f>
        <v>8.3916596525146385</v>
      </c>
      <c r="V202" s="53">
        <f>VLOOKUP($A202,input!$A:$BH,COLUMN(input!AX$2),0)</f>
        <v>0</v>
      </c>
      <c r="W202" s="53">
        <f>VLOOKUP($A202,input!$A:$BH,COLUMN(input!BB$2),0)</f>
        <v>0</v>
      </c>
      <c r="X202" s="62">
        <f>VLOOKUP($A202,input!$A:$BH,COLUMN(input!BF$2),0)</f>
        <v>0</v>
      </c>
      <c r="Y202" s="53">
        <f t="shared" si="26"/>
        <v>50.293003531591417</v>
      </c>
      <c r="Z202" s="49">
        <f t="shared" si="27"/>
        <v>8.3916596525146385</v>
      </c>
      <c r="AA202" s="53">
        <f t="shared" si="28"/>
        <v>0</v>
      </c>
      <c r="AB202" s="53">
        <f t="shared" si="29"/>
        <v>0</v>
      </c>
      <c r="AC202" s="62">
        <f t="shared" si="30"/>
        <v>0</v>
      </c>
    </row>
    <row r="203" spans="1:29" x14ac:dyDescent="0.3">
      <c r="A203" s="27" t="s">
        <v>416</v>
      </c>
      <c r="B203" s="27" t="s">
        <v>1022</v>
      </c>
      <c r="C203" s="27" t="s">
        <v>806</v>
      </c>
      <c r="D203" s="27">
        <v>0</v>
      </c>
      <c r="E203" s="30" t="s">
        <v>415</v>
      </c>
      <c r="F203" s="67">
        <f>IF(D203=0,VLOOKUP(C203,'KI Local Authority Dropdown'!$H$21:$I$31,2,0),(VLOOKUP(A203,input!$A:$B,COLUMN(input!B$2),0)))</f>
        <v>0.4</v>
      </c>
      <c r="G203" s="49">
        <f t="shared" si="24"/>
        <v>1.3294471558705154</v>
      </c>
      <c r="H203" s="49">
        <f>VLOOKUP($A203,input!$A:$BH,COLUMN(input!E$2),0)</f>
        <v>5.2367455920044333E-2</v>
      </c>
      <c r="I203" s="49">
        <f>VLOOKUP($A203,input!$A:$BH,COLUMN(input!I$2),0)</f>
        <v>1.277079699950471</v>
      </c>
      <c r="J203" s="49">
        <f>VLOOKUP($A203,input!$A:$BH,COLUMN(input!M$2),0)</f>
        <v>-4.1680886739165004</v>
      </c>
      <c r="K203" s="49">
        <f t="shared" si="25"/>
        <v>3.1010748748467876E-3</v>
      </c>
      <c r="L203" s="49">
        <f>VLOOKUP($A203,input!$A:$BH,COLUMN(input!N$2),0)</f>
        <v>-4.1649875990416536</v>
      </c>
      <c r="M203" s="49">
        <f>IF(D203=0,'KI Local Authority Dropdown'!$I$6,'KI Local Authority Dropdown'!$I$7)*'KI 2018-19'!I203</f>
        <v>1.1812987224541858</v>
      </c>
      <c r="N203" s="31">
        <f>IF(LEFT(D203,1)="P",0,VLOOKUP($A203,input!$A:$BH,COLUMN(input!Q$2),0))</f>
        <v>0.5</v>
      </c>
      <c r="O203" s="53">
        <f>VLOOKUP($A203,input!$A:$BH,COLUMN(input!V$2),0)</f>
        <v>0</v>
      </c>
      <c r="P203" s="49">
        <f>VLOOKUP($A203,input!$A:$BH,COLUMN(input!Z$2),0)</f>
        <v>5.2367455920044333E-2</v>
      </c>
      <c r="Q203" s="53">
        <f>VLOOKUP($A203,input!$A:$BH,COLUMN(input!AD$2),0)</f>
        <v>0</v>
      </c>
      <c r="R203" s="53">
        <f>VLOOKUP($A203,input!$A:$BH,COLUMN(input!AH$2),0)</f>
        <v>0</v>
      </c>
      <c r="S203" s="62">
        <f>VLOOKUP($A203,input!$A:$BH,COLUMN(input!AL$2),0)</f>
        <v>0</v>
      </c>
      <c r="T203" s="53">
        <f>VLOOKUP($A203,input!$A:$BH,COLUMN(input!AP$2),0)</f>
        <v>0</v>
      </c>
      <c r="U203" s="49">
        <f>VLOOKUP($A203,input!$A:$BH,COLUMN(input!AT$2),0)</f>
        <v>1.277079699950471</v>
      </c>
      <c r="V203" s="53">
        <f>VLOOKUP($A203,input!$A:$BH,COLUMN(input!AX$2),0)</f>
        <v>0</v>
      </c>
      <c r="W203" s="53">
        <f>VLOOKUP($A203,input!$A:$BH,COLUMN(input!BB$2),0)</f>
        <v>0</v>
      </c>
      <c r="X203" s="62">
        <f>VLOOKUP($A203,input!$A:$BH,COLUMN(input!BF$2),0)</f>
        <v>0</v>
      </c>
      <c r="Y203" s="53">
        <f t="shared" si="26"/>
        <v>0</v>
      </c>
      <c r="Z203" s="49">
        <f t="shared" si="27"/>
        <v>1.3294471558705154</v>
      </c>
      <c r="AA203" s="53">
        <f t="shared" si="28"/>
        <v>0</v>
      </c>
      <c r="AB203" s="53">
        <f t="shared" si="29"/>
        <v>0</v>
      </c>
      <c r="AC203" s="62">
        <f t="shared" si="30"/>
        <v>0</v>
      </c>
    </row>
    <row r="204" spans="1:29" x14ac:dyDescent="0.3">
      <c r="A204" s="27" t="s">
        <v>418</v>
      </c>
      <c r="B204" s="27" t="s">
        <v>1023</v>
      </c>
      <c r="C204" s="27" t="s">
        <v>806</v>
      </c>
      <c r="D204" s="27">
        <v>0</v>
      </c>
      <c r="E204" s="30" t="s">
        <v>417</v>
      </c>
      <c r="F204" s="67">
        <f>IF(D204=0,VLOOKUP(C204,'KI Local Authority Dropdown'!$H$21:$I$31,2,0),(VLOOKUP(A204,input!$A:$B,COLUMN(input!B$2),0)))</f>
        <v>0.4</v>
      </c>
      <c r="G204" s="49">
        <f t="shared" si="24"/>
        <v>3.1774683052380404</v>
      </c>
      <c r="H204" s="49">
        <f>VLOOKUP($A204,input!$A:$BH,COLUMN(input!E$2),0)</f>
        <v>0.38170901766474546</v>
      </c>
      <c r="I204" s="49">
        <f>VLOOKUP($A204,input!$A:$BH,COLUMN(input!I$2),0)</f>
        <v>2.7957592875732948</v>
      </c>
      <c r="J204" s="49">
        <f>VLOOKUP($A204,input!$A:$BH,COLUMN(input!M$2),0)</f>
        <v>-10.067942350464046</v>
      </c>
      <c r="K204" s="49">
        <f t="shared" si="25"/>
        <v>-0.17780552690879148</v>
      </c>
      <c r="L204" s="49">
        <f>VLOOKUP($A204,input!$A:$BH,COLUMN(input!N$2),0)</f>
        <v>-10.245747877372837</v>
      </c>
      <c r="M204" s="49">
        <f>IF(D204=0,'KI Local Authority Dropdown'!$I$6,'KI Local Authority Dropdown'!$I$7)*'KI 2018-19'!I204</f>
        <v>2.5860773410052977</v>
      </c>
      <c r="N204" s="31">
        <f>IF(LEFT(D204,1)="P",0,VLOOKUP($A204,input!$A:$BH,COLUMN(input!Q$2),0))</f>
        <v>0.5</v>
      </c>
      <c r="O204" s="53">
        <f>VLOOKUP($A204,input!$A:$BH,COLUMN(input!V$2),0)</f>
        <v>0</v>
      </c>
      <c r="P204" s="49">
        <f>VLOOKUP($A204,input!$A:$BH,COLUMN(input!Z$2),0)</f>
        <v>0.38170901766474546</v>
      </c>
      <c r="Q204" s="53">
        <f>VLOOKUP($A204,input!$A:$BH,COLUMN(input!AD$2),0)</f>
        <v>0</v>
      </c>
      <c r="R204" s="53">
        <f>VLOOKUP($A204,input!$A:$BH,COLUMN(input!AH$2),0)</f>
        <v>0</v>
      </c>
      <c r="S204" s="62">
        <f>VLOOKUP($A204,input!$A:$BH,COLUMN(input!AL$2),0)</f>
        <v>0</v>
      </c>
      <c r="T204" s="53">
        <f>VLOOKUP($A204,input!$A:$BH,COLUMN(input!AP$2),0)</f>
        <v>0</v>
      </c>
      <c r="U204" s="49">
        <f>VLOOKUP($A204,input!$A:$BH,COLUMN(input!AT$2),0)</f>
        <v>2.7957592875732948</v>
      </c>
      <c r="V204" s="53">
        <f>VLOOKUP($A204,input!$A:$BH,COLUMN(input!AX$2),0)</f>
        <v>0</v>
      </c>
      <c r="W204" s="53">
        <f>VLOOKUP($A204,input!$A:$BH,COLUMN(input!BB$2),0)</f>
        <v>0</v>
      </c>
      <c r="X204" s="62">
        <f>VLOOKUP($A204,input!$A:$BH,COLUMN(input!BF$2),0)</f>
        <v>0</v>
      </c>
      <c r="Y204" s="53">
        <f t="shared" si="26"/>
        <v>0</v>
      </c>
      <c r="Z204" s="49">
        <f t="shared" si="27"/>
        <v>3.1774683052380404</v>
      </c>
      <c r="AA204" s="53">
        <f t="shared" si="28"/>
        <v>0</v>
      </c>
      <c r="AB204" s="53">
        <f t="shared" si="29"/>
        <v>0</v>
      </c>
      <c r="AC204" s="62">
        <f t="shared" si="30"/>
        <v>0</v>
      </c>
    </row>
    <row r="205" spans="1:29" x14ac:dyDescent="0.3">
      <c r="A205" s="27" t="s">
        <v>420</v>
      </c>
      <c r="B205" s="27" t="s">
        <v>1024</v>
      </c>
      <c r="C205" s="27" t="s">
        <v>813</v>
      </c>
      <c r="D205" s="27">
        <v>0</v>
      </c>
      <c r="E205" s="30" t="s">
        <v>419</v>
      </c>
      <c r="F205" s="67">
        <f>IF(D205=0,VLOOKUP(C205,'KI Local Authority Dropdown'!$H$21:$I$31,2,0),(VLOOKUP(A205,input!$A:$B,COLUMN(input!B$2),0)))</f>
        <v>0.01</v>
      </c>
      <c r="G205" s="49">
        <f t="shared" si="24"/>
        <v>31.419594173759371</v>
      </c>
      <c r="H205" s="49">
        <f>VLOOKUP($A205,input!$A:$BH,COLUMN(input!E$2),0)</f>
        <v>12.050294969572462</v>
      </c>
      <c r="I205" s="49">
        <f>VLOOKUP($A205,input!$A:$BH,COLUMN(input!I$2),0)</f>
        <v>19.369299204186909</v>
      </c>
      <c r="J205" s="49">
        <f>VLOOKUP($A205,input!$A:$BH,COLUMN(input!M$2),0)</f>
        <v>15.236350822337908</v>
      </c>
      <c r="K205" s="49">
        <f t="shared" si="25"/>
        <v>3.671674692505178E-2</v>
      </c>
      <c r="L205" s="49">
        <f>VLOOKUP($A205,input!$A:$BH,COLUMN(input!N$2),0)</f>
        <v>15.27306756926296</v>
      </c>
      <c r="M205" s="49">
        <f>IF(D205=0,'KI Local Authority Dropdown'!$I$6,'KI Local Authority Dropdown'!$I$7)*'KI 2018-19'!I205</f>
        <v>17.91660176387289</v>
      </c>
      <c r="N205" s="31">
        <f>IF(LEFT(D205,1)="P",0,VLOOKUP($A205,input!$A:$BH,COLUMN(input!Q$2),0))</f>
        <v>0</v>
      </c>
      <c r="O205" s="53">
        <f>VLOOKUP($A205,input!$A:$BH,COLUMN(input!V$2),0)</f>
        <v>0</v>
      </c>
      <c r="P205" s="49">
        <f>VLOOKUP($A205,input!$A:$BH,COLUMN(input!Z$2),0)</f>
        <v>0</v>
      </c>
      <c r="Q205" s="53">
        <f>VLOOKUP($A205,input!$A:$BH,COLUMN(input!AD$2),0)</f>
        <v>12.050294969572462</v>
      </c>
      <c r="R205" s="53">
        <f>VLOOKUP($A205,input!$A:$BH,COLUMN(input!AH$2),0)</f>
        <v>0</v>
      </c>
      <c r="S205" s="62">
        <f>VLOOKUP($A205,input!$A:$BH,COLUMN(input!AL$2),0)</f>
        <v>0</v>
      </c>
      <c r="T205" s="53">
        <f>VLOOKUP($A205,input!$A:$BH,COLUMN(input!AP$2),0)</f>
        <v>0</v>
      </c>
      <c r="U205" s="49">
        <f>VLOOKUP($A205,input!$A:$BH,COLUMN(input!AT$2),0)</f>
        <v>0</v>
      </c>
      <c r="V205" s="53">
        <f>VLOOKUP($A205,input!$A:$BH,COLUMN(input!AX$2),0)</f>
        <v>19.369299204186909</v>
      </c>
      <c r="W205" s="53">
        <f>VLOOKUP($A205,input!$A:$BH,COLUMN(input!BB$2),0)</f>
        <v>0</v>
      </c>
      <c r="X205" s="62">
        <f>VLOOKUP($A205,input!$A:$BH,COLUMN(input!BF$2),0)</f>
        <v>0</v>
      </c>
      <c r="Y205" s="53">
        <f t="shared" si="26"/>
        <v>0</v>
      </c>
      <c r="Z205" s="49">
        <f t="shared" si="27"/>
        <v>0</v>
      </c>
      <c r="AA205" s="53">
        <f t="shared" si="28"/>
        <v>31.419594173759371</v>
      </c>
      <c r="AB205" s="53">
        <f t="shared" si="29"/>
        <v>0</v>
      </c>
      <c r="AC205" s="62">
        <f t="shared" si="30"/>
        <v>0</v>
      </c>
    </row>
    <row r="206" spans="1:29" x14ac:dyDescent="0.3">
      <c r="A206" s="27" t="s">
        <v>422</v>
      </c>
      <c r="B206" s="27" t="s">
        <v>1025</v>
      </c>
      <c r="C206" s="27" t="s">
        <v>1249</v>
      </c>
      <c r="D206" s="27" t="s">
        <v>1231</v>
      </c>
      <c r="E206" s="30" t="s">
        <v>421</v>
      </c>
      <c r="F206" s="67">
        <f>IF(D206=0,VLOOKUP(C206,'KI Local Authority Dropdown'!$H$21:$I$31,2,0),(VLOOKUP(A206,input!$A:$B,COLUMN(input!B$2),0)))</f>
        <v>0.64</v>
      </c>
      <c r="G206" s="49">
        <f t="shared" si="24"/>
        <v>44.662387181601453</v>
      </c>
      <c r="H206" s="49">
        <f>VLOOKUP($A206,input!$A:$BH,COLUMN(input!E$2),0)</f>
        <v>0</v>
      </c>
      <c r="I206" s="49">
        <f>VLOOKUP($A206,input!$A:$BH,COLUMN(input!I$2),0)</f>
        <v>44.662387181601453</v>
      </c>
      <c r="J206" s="49">
        <f>VLOOKUP($A206,input!$A:$BH,COLUMN(input!M$2),0)</f>
        <v>-9.5676059993341642</v>
      </c>
      <c r="K206" s="49">
        <f t="shared" si="25"/>
        <v>-0.17908568585980156</v>
      </c>
      <c r="L206" s="49">
        <f>VLOOKUP($A206,input!$A:$BH,COLUMN(input!N$2),0)</f>
        <v>-9.7466916851939658</v>
      </c>
      <c r="M206" s="49">
        <f>IF(D206=0,'KI Local Authority Dropdown'!$I$6,'KI Local Authority Dropdown'!$I$7)*'KI 2018-19'!I206</f>
        <v>43.322515566153406</v>
      </c>
      <c r="N206" s="31">
        <f>IF(LEFT(D206,1)="P",0,VLOOKUP($A206,input!$A:$BH,COLUMN(input!Q$2),0))</f>
        <v>0</v>
      </c>
      <c r="O206" s="53">
        <f>VLOOKUP($A206,input!$A:$BH,COLUMN(input!V$2),0)</f>
        <v>0</v>
      </c>
      <c r="P206" s="49">
        <f>VLOOKUP($A206,input!$A:$BH,COLUMN(input!Z$2),0)</f>
        <v>0</v>
      </c>
      <c r="Q206" s="53">
        <f>VLOOKUP($A206,input!$A:$BH,COLUMN(input!AD$2),0)</f>
        <v>0</v>
      </c>
      <c r="R206" s="53">
        <f>VLOOKUP($A206,input!$A:$BH,COLUMN(input!AH$2),0)</f>
        <v>0</v>
      </c>
      <c r="S206" s="62">
        <f>VLOOKUP($A206,input!$A:$BH,COLUMN(input!AL$2),0)</f>
        <v>0</v>
      </c>
      <c r="T206" s="53">
        <f>VLOOKUP($A206,input!$A:$BH,COLUMN(input!AP$2),0)</f>
        <v>35.122153068532704</v>
      </c>
      <c r="U206" s="49">
        <f>VLOOKUP($A206,input!$A:$BH,COLUMN(input!AT$2),0)</f>
        <v>9.5402338073256896</v>
      </c>
      <c r="V206" s="53">
        <f>VLOOKUP($A206,input!$A:$BH,COLUMN(input!AX$2),0)</f>
        <v>0</v>
      </c>
      <c r="W206" s="53">
        <f>VLOOKUP($A206,input!$A:$BH,COLUMN(input!BB$2),0)</f>
        <v>0</v>
      </c>
      <c r="X206" s="62">
        <f>VLOOKUP($A206,input!$A:$BH,COLUMN(input!BF$2),0)</f>
        <v>0</v>
      </c>
      <c r="Y206" s="53">
        <f t="shared" si="26"/>
        <v>35.122153068532704</v>
      </c>
      <c r="Z206" s="49">
        <f t="shared" si="27"/>
        <v>9.5402338073256896</v>
      </c>
      <c r="AA206" s="53">
        <f t="shared" si="28"/>
        <v>0</v>
      </c>
      <c r="AB206" s="53">
        <f t="shared" si="29"/>
        <v>0</v>
      </c>
      <c r="AC206" s="62">
        <f t="shared" si="30"/>
        <v>0</v>
      </c>
    </row>
    <row r="207" spans="1:29" x14ac:dyDescent="0.3">
      <c r="A207" s="27" t="s">
        <v>424</v>
      </c>
      <c r="B207" s="27" t="s">
        <v>1026</v>
      </c>
      <c r="C207" s="27" t="s">
        <v>806</v>
      </c>
      <c r="D207" s="27" t="s">
        <v>1240</v>
      </c>
      <c r="E207" s="30" t="s">
        <v>423</v>
      </c>
      <c r="F207" s="67">
        <f>IF(D207=0,VLOOKUP(C207,'KI Local Authority Dropdown'!$H$21:$I$31,2,0),(VLOOKUP(A207,input!$A:$B,COLUMN(input!B$2),0)))</f>
        <v>0.4</v>
      </c>
      <c r="G207" s="49">
        <f t="shared" si="24"/>
        <v>2.7747692448568997</v>
      </c>
      <c r="H207" s="49">
        <f>VLOOKUP($A207,input!$A:$BH,COLUMN(input!E$2),0)</f>
        <v>0</v>
      </c>
      <c r="I207" s="49">
        <f>VLOOKUP($A207,input!$A:$BH,COLUMN(input!I$2),0)</f>
        <v>2.7747692448568997</v>
      </c>
      <c r="J207" s="49">
        <f>VLOOKUP($A207,input!$A:$BH,COLUMN(input!M$2),0)</f>
        <v>-3.2309106110074977</v>
      </c>
      <c r="K207" s="49">
        <f t="shared" si="25"/>
        <v>1.0756084441480684E-2</v>
      </c>
      <c r="L207" s="49">
        <f>VLOOKUP($A207,input!$A:$BH,COLUMN(input!N$2),0)</f>
        <v>-3.220154526566017</v>
      </c>
      <c r="M207" s="49">
        <f>IF(D207=0,'KI Local Authority Dropdown'!$I$6,'KI Local Authority Dropdown'!$I$7)*'KI 2018-19'!I207</f>
        <v>2.6915261675111926</v>
      </c>
      <c r="N207" s="31">
        <f>IF(LEFT(D207,1)="P",0,VLOOKUP($A207,input!$A:$BH,COLUMN(input!Q$2),0))</f>
        <v>0</v>
      </c>
      <c r="O207" s="53">
        <f>VLOOKUP($A207,input!$A:$BH,COLUMN(input!V$2),0)</f>
        <v>0</v>
      </c>
      <c r="P207" s="49">
        <f>VLOOKUP($A207,input!$A:$BH,COLUMN(input!Z$2),0)</f>
        <v>0</v>
      </c>
      <c r="Q207" s="53">
        <f>VLOOKUP($A207,input!$A:$BH,COLUMN(input!AD$2),0)</f>
        <v>0</v>
      </c>
      <c r="R207" s="53">
        <f>VLOOKUP($A207,input!$A:$BH,COLUMN(input!AH$2),0)</f>
        <v>0</v>
      </c>
      <c r="S207" s="62">
        <f>VLOOKUP($A207,input!$A:$BH,COLUMN(input!AL$2),0)</f>
        <v>0</v>
      </c>
      <c r="T207" s="53">
        <f>VLOOKUP($A207,input!$A:$BH,COLUMN(input!AP$2),0)</f>
        <v>0</v>
      </c>
      <c r="U207" s="49">
        <f>VLOOKUP($A207,input!$A:$BH,COLUMN(input!AT$2),0)</f>
        <v>2.7747697326261269</v>
      </c>
      <c r="V207" s="53">
        <f>VLOOKUP($A207,input!$A:$BH,COLUMN(input!AX$2),0)</f>
        <v>0</v>
      </c>
      <c r="W207" s="53">
        <f>VLOOKUP($A207,input!$A:$BH,COLUMN(input!BB$2),0)</f>
        <v>0</v>
      </c>
      <c r="X207" s="62">
        <f>VLOOKUP($A207,input!$A:$BH,COLUMN(input!BF$2),0)</f>
        <v>0</v>
      </c>
      <c r="Y207" s="53">
        <f t="shared" si="26"/>
        <v>0</v>
      </c>
      <c r="Z207" s="49">
        <f t="shared" si="27"/>
        <v>2.7747697326261269</v>
      </c>
      <c r="AA207" s="53">
        <f t="shared" si="28"/>
        <v>0</v>
      </c>
      <c r="AB207" s="53">
        <f t="shared" si="29"/>
        <v>0</v>
      </c>
      <c r="AC207" s="62">
        <f t="shared" si="30"/>
        <v>0</v>
      </c>
    </row>
    <row r="208" spans="1:29" x14ac:dyDescent="0.3">
      <c r="A208" s="27" t="s">
        <v>426</v>
      </c>
      <c r="B208" s="27" t="s">
        <v>1027</v>
      </c>
      <c r="C208" s="27" t="s">
        <v>806</v>
      </c>
      <c r="D208" s="27" t="s">
        <v>1230</v>
      </c>
      <c r="E208" s="30" t="s">
        <v>425</v>
      </c>
      <c r="F208" s="67">
        <f>IF(D208=0,VLOOKUP(C208,'KI Local Authority Dropdown'!$H$21:$I$31,2,0),(VLOOKUP(A208,input!$A:$B,COLUMN(input!B$2),0)))</f>
        <v>0.8</v>
      </c>
      <c r="G208" s="49">
        <f t="shared" si="24"/>
        <v>2.6566968225008512</v>
      </c>
      <c r="H208" s="49">
        <f>VLOOKUP($A208,input!$A:$BH,COLUMN(input!E$2),0)</f>
        <v>0</v>
      </c>
      <c r="I208" s="49">
        <f>VLOOKUP($A208,input!$A:$BH,COLUMN(input!I$2),0)</f>
        <v>2.6566968225008512</v>
      </c>
      <c r="J208" s="49">
        <f>VLOOKUP($A208,input!$A:$BH,COLUMN(input!M$2),0)</f>
        <v>-14.805160325357136</v>
      </c>
      <c r="K208" s="49">
        <f t="shared" si="25"/>
        <v>0.15684601560235478</v>
      </c>
      <c r="L208" s="49">
        <f>VLOOKUP($A208,input!$A:$BH,COLUMN(input!N$2),0)</f>
        <v>-14.648314309754781</v>
      </c>
      <c r="M208" s="49">
        <f>IF(D208=0,'KI Local Authority Dropdown'!$I$6,'KI Local Authority Dropdown'!$I$7)*'KI 2018-19'!I208</f>
        <v>2.5769959178258257</v>
      </c>
      <c r="N208" s="31">
        <f>IF(LEFT(D208,1)="P",0,VLOOKUP($A208,input!$A:$BH,COLUMN(input!Q$2),0))</f>
        <v>0</v>
      </c>
      <c r="O208" s="53">
        <f>VLOOKUP($A208,input!$A:$BH,COLUMN(input!V$2),0)</f>
        <v>0</v>
      </c>
      <c r="P208" s="49">
        <f>VLOOKUP($A208,input!$A:$BH,COLUMN(input!Z$2),0)</f>
        <v>0</v>
      </c>
      <c r="Q208" s="53">
        <f>VLOOKUP($A208,input!$A:$BH,COLUMN(input!AD$2),0)</f>
        <v>0</v>
      </c>
      <c r="R208" s="53">
        <f>VLOOKUP($A208,input!$A:$BH,COLUMN(input!AH$2),0)</f>
        <v>0</v>
      </c>
      <c r="S208" s="62">
        <f>VLOOKUP($A208,input!$A:$BH,COLUMN(input!AL$2),0)</f>
        <v>0</v>
      </c>
      <c r="T208" s="53">
        <f>VLOOKUP($A208,input!$A:$BH,COLUMN(input!AP$2),0)</f>
        <v>0</v>
      </c>
      <c r="U208" s="49">
        <f>VLOOKUP($A208,input!$A:$BH,COLUMN(input!AT$2),0)</f>
        <v>2.6566970572423778</v>
      </c>
      <c r="V208" s="53">
        <f>VLOOKUP($A208,input!$A:$BH,COLUMN(input!AX$2),0)</f>
        <v>0</v>
      </c>
      <c r="W208" s="53">
        <f>VLOOKUP($A208,input!$A:$BH,COLUMN(input!BB$2),0)</f>
        <v>0</v>
      </c>
      <c r="X208" s="62">
        <f>VLOOKUP($A208,input!$A:$BH,COLUMN(input!BF$2),0)</f>
        <v>0</v>
      </c>
      <c r="Y208" s="53">
        <f t="shared" si="26"/>
        <v>0</v>
      </c>
      <c r="Z208" s="49">
        <f t="shared" si="27"/>
        <v>2.6566970572423778</v>
      </c>
      <c r="AA208" s="53">
        <f t="shared" si="28"/>
        <v>0</v>
      </c>
      <c r="AB208" s="53">
        <f t="shared" si="29"/>
        <v>0</v>
      </c>
      <c r="AC208" s="62">
        <f t="shared" si="30"/>
        <v>0</v>
      </c>
    </row>
    <row r="209" spans="1:29" x14ac:dyDescent="0.3">
      <c r="A209" s="27" t="s">
        <v>428</v>
      </c>
      <c r="B209" s="27" t="s">
        <v>1028</v>
      </c>
      <c r="C209" s="27" t="s">
        <v>806</v>
      </c>
      <c r="D209" s="27">
        <v>0</v>
      </c>
      <c r="E209" s="30" t="s">
        <v>427</v>
      </c>
      <c r="F209" s="67">
        <f>IF(D209=0,VLOOKUP(C209,'KI Local Authority Dropdown'!$H$21:$I$31,2,0),(VLOOKUP(A209,input!$A:$B,COLUMN(input!B$2),0)))</f>
        <v>0.4</v>
      </c>
      <c r="G209" s="49">
        <f t="shared" si="24"/>
        <v>2.0607031919504371</v>
      </c>
      <c r="H209" s="49">
        <f>VLOOKUP($A209,input!$A:$BH,COLUMN(input!E$2),0)</f>
        <v>0</v>
      </c>
      <c r="I209" s="49">
        <f>VLOOKUP($A209,input!$A:$BH,COLUMN(input!I$2),0)</f>
        <v>2.0607031919504371</v>
      </c>
      <c r="J209" s="49">
        <f>VLOOKUP($A209,input!$A:$BH,COLUMN(input!M$2),0)</f>
        <v>-15.429009492662047</v>
      </c>
      <c r="K209" s="49">
        <f t="shared" si="25"/>
        <v>-5.4632233403410169E-2</v>
      </c>
      <c r="L209" s="49">
        <f>VLOOKUP($A209,input!$A:$BH,COLUMN(input!N$2),0)</f>
        <v>-15.483641726065457</v>
      </c>
      <c r="M209" s="49">
        <f>IF(D209=0,'KI Local Authority Dropdown'!$I$6,'KI Local Authority Dropdown'!$I$7)*'KI 2018-19'!I209</f>
        <v>1.9061504525541544</v>
      </c>
      <c r="N209" s="31">
        <f>IF(LEFT(D209,1)="P",0,VLOOKUP($A209,input!$A:$BH,COLUMN(input!Q$2),0))</f>
        <v>0.5</v>
      </c>
      <c r="O209" s="53">
        <f>VLOOKUP($A209,input!$A:$BH,COLUMN(input!V$2),0)</f>
        <v>0</v>
      </c>
      <c r="P209" s="49">
        <f>VLOOKUP($A209,input!$A:$BH,COLUMN(input!Z$2),0)</f>
        <v>0</v>
      </c>
      <c r="Q209" s="53">
        <f>VLOOKUP($A209,input!$A:$BH,COLUMN(input!AD$2),0)</f>
        <v>0</v>
      </c>
      <c r="R209" s="53">
        <f>VLOOKUP($A209,input!$A:$BH,COLUMN(input!AH$2),0)</f>
        <v>0</v>
      </c>
      <c r="S209" s="62">
        <f>VLOOKUP($A209,input!$A:$BH,COLUMN(input!AL$2),0)</f>
        <v>0</v>
      </c>
      <c r="T209" s="53">
        <f>VLOOKUP($A209,input!$A:$BH,COLUMN(input!AP$2),0)</f>
        <v>0</v>
      </c>
      <c r="U209" s="49">
        <f>VLOOKUP($A209,input!$A:$BH,COLUMN(input!AT$2),0)</f>
        <v>2.0607031919504371</v>
      </c>
      <c r="V209" s="53">
        <f>VLOOKUP($A209,input!$A:$BH,COLUMN(input!AX$2),0)</f>
        <v>0</v>
      </c>
      <c r="W209" s="53">
        <f>VLOOKUP($A209,input!$A:$BH,COLUMN(input!BB$2),0)</f>
        <v>0</v>
      </c>
      <c r="X209" s="62">
        <f>VLOOKUP($A209,input!$A:$BH,COLUMN(input!BF$2),0)</f>
        <v>0</v>
      </c>
      <c r="Y209" s="53">
        <f t="shared" si="26"/>
        <v>0</v>
      </c>
      <c r="Z209" s="49">
        <f t="shared" si="27"/>
        <v>2.0607031919504371</v>
      </c>
      <c r="AA209" s="53">
        <f t="shared" si="28"/>
        <v>0</v>
      </c>
      <c r="AB209" s="53">
        <f t="shared" si="29"/>
        <v>0</v>
      </c>
      <c r="AC209" s="62">
        <f t="shared" si="30"/>
        <v>0</v>
      </c>
    </row>
    <row r="210" spans="1:29" x14ac:dyDescent="0.3">
      <c r="A210" s="27" t="s">
        <v>430</v>
      </c>
      <c r="B210" s="27" t="s">
        <v>1029</v>
      </c>
      <c r="C210" s="27" t="s">
        <v>1250</v>
      </c>
      <c r="D210" s="27">
        <v>0</v>
      </c>
      <c r="E210" s="30" t="s">
        <v>429</v>
      </c>
      <c r="F210" s="67">
        <f>IF(D210=0,VLOOKUP(C210,'KI Local Authority Dropdown'!$H$21:$I$31,2,0),(VLOOKUP(A210,input!$A:$B,COLUMN(input!B$2),0)))</f>
        <v>0.49</v>
      </c>
      <c r="G210" s="49">
        <f t="shared" si="24"/>
        <v>60.799298363071088</v>
      </c>
      <c r="H210" s="49">
        <f>VLOOKUP($A210,input!$A:$BH,COLUMN(input!E$2),0)</f>
        <v>16.533546706636209</v>
      </c>
      <c r="I210" s="49">
        <f>VLOOKUP($A210,input!$A:$BH,COLUMN(input!I$2),0)</f>
        <v>44.26575165643488</v>
      </c>
      <c r="J210" s="49">
        <f>VLOOKUP($A210,input!$A:$BH,COLUMN(input!M$2),0)</f>
        <v>26.259573542009448</v>
      </c>
      <c r="K210" s="49">
        <f t="shared" si="25"/>
        <v>-0.21791668157328559</v>
      </c>
      <c r="L210" s="49">
        <f>VLOOKUP($A210,input!$A:$BH,COLUMN(input!N$2),0)</f>
        <v>26.041656860436163</v>
      </c>
      <c r="M210" s="49">
        <f>IF(D210=0,'KI Local Authority Dropdown'!$I$6,'KI Local Authority Dropdown'!$I$7)*'KI 2018-19'!I210</f>
        <v>40.945820282202263</v>
      </c>
      <c r="N210" s="31">
        <f>IF(LEFT(D210,1)="P",0,VLOOKUP($A210,input!$A:$BH,COLUMN(input!Q$2),0))</f>
        <v>0</v>
      </c>
      <c r="O210" s="53">
        <f>VLOOKUP($A210,input!$A:$BH,COLUMN(input!V$2),0)</f>
        <v>15.087589903772548</v>
      </c>
      <c r="P210" s="49">
        <f>VLOOKUP($A210,input!$A:$BH,COLUMN(input!Z$2),0)</f>
        <v>1.4459568028636602</v>
      </c>
      <c r="Q210" s="53">
        <f>VLOOKUP($A210,input!$A:$BH,COLUMN(input!AD$2),0)</f>
        <v>0</v>
      </c>
      <c r="R210" s="53">
        <f>VLOOKUP($A210,input!$A:$BH,COLUMN(input!AH$2),0)</f>
        <v>0</v>
      </c>
      <c r="S210" s="62">
        <f>VLOOKUP($A210,input!$A:$BH,COLUMN(input!AL$2),0)</f>
        <v>0</v>
      </c>
      <c r="T210" s="53">
        <f>VLOOKUP($A210,input!$A:$BH,COLUMN(input!AP$2),0)</f>
        <v>37.826020855254008</v>
      </c>
      <c r="U210" s="49">
        <f>VLOOKUP($A210,input!$A:$BH,COLUMN(input!AT$2),0)</f>
        <v>6.4397308011808709</v>
      </c>
      <c r="V210" s="53">
        <f>VLOOKUP($A210,input!$A:$BH,COLUMN(input!AX$2),0)</f>
        <v>0</v>
      </c>
      <c r="W210" s="53">
        <f>VLOOKUP($A210,input!$A:$BH,COLUMN(input!BB$2),0)</f>
        <v>0</v>
      </c>
      <c r="X210" s="62">
        <f>VLOOKUP($A210,input!$A:$BH,COLUMN(input!BF$2),0)</f>
        <v>0</v>
      </c>
      <c r="Y210" s="53">
        <f t="shared" si="26"/>
        <v>52.913610759026554</v>
      </c>
      <c r="Z210" s="49">
        <f t="shared" si="27"/>
        <v>7.8856876040445307</v>
      </c>
      <c r="AA210" s="53">
        <f t="shared" si="28"/>
        <v>0</v>
      </c>
      <c r="AB210" s="53">
        <f t="shared" si="29"/>
        <v>0</v>
      </c>
      <c r="AC210" s="62">
        <f t="shared" si="30"/>
        <v>0</v>
      </c>
    </row>
    <row r="211" spans="1:29" x14ac:dyDescent="0.3">
      <c r="A211" s="27" t="s">
        <v>432</v>
      </c>
      <c r="B211" s="27" t="s">
        <v>1030</v>
      </c>
      <c r="C211" s="27" t="s">
        <v>1250</v>
      </c>
      <c r="D211" s="27">
        <v>0</v>
      </c>
      <c r="E211" s="30" t="s">
        <v>431</v>
      </c>
      <c r="F211" s="67">
        <f>IF(D211=0,VLOOKUP(C211,'KI Local Authority Dropdown'!$H$21:$I$31,2,0),(VLOOKUP(A211,input!$A:$B,COLUMN(input!B$2),0)))</f>
        <v>0.49</v>
      </c>
      <c r="G211" s="49">
        <f t="shared" si="24"/>
        <v>56.177662112924409</v>
      </c>
      <c r="H211" s="49">
        <f>VLOOKUP($A211,input!$A:$BH,COLUMN(input!E$2),0)</f>
        <v>11.476300930411869</v>
      </c>
      <c r="I211" s="49">
        <f>VLOOKUP($A211,input!$A:$BH,COLUMN(input!I$2),0)</f>
        <v>44.701361182512542</v>
      </c>
      <c r="J211" s="49">
        <f>VLOOKUP($A211,input!$A:$BH,COLUMN(input!M$2),0)</f>
        <v>-27.564207498959451</v>
      </c>
      <c r="K211" s="49">
        <f t="shared" si="25"/>
        <v>-0.17520909793753603</v>
      </c>
      <c r="L211" s="49">
        <f>VLOOKUP($A211,input!$A:$BH,COLUMN(input!N$2),0)</f>
        <v>-27.739416596896987</v>
      </c>
      <c r="M211" s="49">
        <f>IF(D211=0,'KI Local Authority Dropdown'!$I$6,'KI Local Authority Dropdown'!$I$7)*'KI 2018-19'!I211</f>
        <v>41.348759093824107</v>
      </c>
      <c r="N211" s="31">
        <f>IF(LEFT(D211,1)="P",0,VLOOKUP($A211,input!$A:$BH,COLUMN(input!Q$2),0))</f>
        <v>0.38142933138965951</v>
      </c>
      <c r="O211" s="53">
        <f>VLOOKUP($A211,input!$A:$BH,COLUMN(input!V$2),0)</f>
        <v>10.905150081176579</v>
      </c>
      <c r="P211" s="49">
        <f>VLOOKUP($A211,input!$A:$BH,COLUMN(input!Z$2),0)</f>
        <v>0.5711508492352888</v>
      </c>
      <c r="Q211" s="53">
        <f>VLOOKUP($A211,input!$A:$BH,COLUMN(input!AD$2),0)</f>
        <v>0</v>
      </c>
      <c r="R211" s="53">
        <f>VLOOKUP($A211,input!$A:$BH,COLUMN(input!AH$2),0)</f>
        <v>0</v>
      </c>
      <c r="S211" s="62">
        <f>VLOOKUP($A211,input!$A:$BH,COLUMN(input!AL$2),0)</f>
        <v>0</v>
      </c>
      <c r="T211" s="53">
        <f>VLOOKUP($A211,input!$A:$BH,COLUMN(input!AP$2),0)</f>
        <v>37.086855135039997</v>
      </c>
      <c r="U211" s="49">
        <f>VLOOKUP($A211,input!$A:$BH,COLUMN(input!AT$2),0)</f>
        <v>7.6145060474725446</v>
      </c>
      <c r="V211" s="53">
        <f>VLOOKUP($A211,input!$A:$BH,COLUMN(input!AX$2),0)</f>
        <v>0</v>
      </c>
      <c r="W211" s="53">
        <f>VLOOKUP($A211,input!$A:$BH,COLUMN(input!BB$2),0)</f>
        <v>0</v>
      </c>
      <c r="X211" s="62">
        <f>VLOOKUP($A211,input!$A:$BH,COLUMN(input!BF$2),0)</f>
        <v>0</v>
      </c>
      <c r="Y211" s="53">
        <f t="shared" si="26"/>
        <v>47.992005216216576</v>
      </c>
      <c r="Z211" s="49">
        <f t="shared" si="27"/>
        <v>8.1856568967078331</v>
      </c>
      <c r="AA211" s="53">
        <f t="shared" si="28"/>
        <v>0</v>
      </c>
      <c r="AB211" s="53">
        <f t="shared" si="29"/>
        <v>0</v>
      </c>
      <c r="AC211" s="62">
        <f t="shared" si="30"/>
        <v>0</v>
      </c>
    </row>
    <row r="212" spans="1:29" x14ac:dyDescent="0.3">
      <c r="A212" s="27" t="s">
        <v>434</v>
      </c>
      <c r="B212" s="27" t="s">
        <v>1031</v>
      </c>
      <c r="C212" s="27" t="s">
        <v>806</v>
      </c>
      <c r="D212" s="27" t="s">
        <v>1241</v>
      </c>
      <c r="E212" s="30" t="s">
        <v>433</v>
      </c>
      <c r="F212" s="67">
        <f>IF(D212=0,VLOOKUP(C212,'KI Local Authority Dropdown'!$H$21:$I$31,2,0),(VLOOKUP(A212,input!$A:$B,COLUMN(input!B$2),0)))</f>
        <v>0.30000000000000004</v>
      </c>
      <c r="G212" s="49">
        <f t="shared" si="24"/>
        <v>1.2372361774617797</v>
      </c>
      <c r="H212" s="49">
        <f>VLOOKUP($A212,input!$A:$BH,COLUMN(input!E$2),0)</f>
        <v>0</v>
      </c>
      <c r="I212" s="49">
        <f>VLOOKUP($A212,input!$A:$BH,COLUMN(input!I$2),0)</f>
        <v>1.2372361774617797</v>
      </c>
      <c r="J212" s="49">
        <f>VLOOKUP($A212,input!$A:$BH,COLUMN(input!M$2),0)</f>
        <v>-11.381790566326488</v>
      </c>
      <c r="K212" s="49">
        <f t="shared" si="25"/>
        <v>0.31850290393865421</v>
      </c>
      <c r="L212" s="49">
        <f>VLOOKUP($A212,input!$A:$BH,COLUMN(input!N$2),0)</f>
        <v>-11.063287662387834</v>
      </c>
      <c r="M212" s="49">
        <f>IF(D212=0,'KI Local Authority Dropdown'!$I$6,'KI Local Authority Dropdown'!$I$7)*'KI 2018-19'!I212</f>
        <v>1.2001190921379263</v>
      </c>
      <c r="N212" s="31">
        <f>IF(LEFT(D212,1)="P",0,VLOOKUP($A212,input!$A:$BH,COLUMN(input!Q$2),0))</f>
        <v>0</v>
      </c>
      <c r="O212" s="53">
        <f>VLOOKUP($A212,input!$A:$BH,COLUMN(input!V$2),0)</f>
        <v>0</v>
      </c>
      <c r="P212" s="49">
        <f>VLOOKUP($A212,input!$A:$BH,COLUMN(input!Z$2),0)</f>
        <v>0</v>
      </c>
      <c r="Q212" s="53">
        <f>VLOOKUP($A212,input!$A:$BH,COLUMN(input!AD$2),0)</f>
        <v>0</v>
      </c>
      <c r="R212" s="53">
        <f>VLOOKUP($A212,input!$A:$BH,COLUMN(input!AH$2),0)</f>
        <v>0</v>
      </c>
      <c r="S212" s="62">
        <f>VLOOKUP($A212,input!$A:$BH,COLUMN(input!AL$2),0)</f>
        <v>0</v>
      </c>
      <c r="T212" s="53">
        <f>VLOOKUP($A212,input!$A:$BH,COLUMN(input!AP$2),0)</f>
        <v>0</v>
      </c>
      <c r="U212" s="49">
        <f>VLOOKUP($A212,input!$A:$BH,COLUMN(input!AT$2),0)</f>
        <v>1.2372361774617797</v>
      </c>
      <c r="V212" s="53">
        <f>VLOOKUP($A212,input!$A:$BH,COLUMN(input!AX$2),0)</f>
        <v>0</v>
      </c>
      <c r="W212" s="53">
        <f>VLOOKUP($A212,input!$A:$BH,COLUMN(input!BB$2),0)</f>
        <v>0</v>
      </c>
      <c r="X212" s="62">
        <f>VLOOKUP($A212,input!$A:$BH,COLUMN(input!BF$2),0)</f>
        <v>0</v>
      </c>
      <c r="Y212" s="53">
        <f t="shared" si="26"/>
        <v>0</v>
      </c>
      <c r="Z212" s="49">
        <f t="shared" si="27"/>
        <v>1.2372361774617797</v>
      </c>
      <c r="AA212" s="53">
        <f t="shared" si="28"/>
        <v>0</v>
      </c>
      <c r="AB212" s="53">
        <f t="shared" si="29"/>
        <v>0</v>
      </c>
      <c r="AC212" s="62">
        <f t="shared" si="30"/>
        <v>0</v>
      </c>
    </row>
    <row r="213" spans="1:29" x14ac:dyDescent="0.3">
      <c r="A213" s="27" t="s">
        <v>436</v>
      </c>
      <c r="B213" s="27" t="s">
        <v>1032</v>
      </c>
      <c r="C213" s="27" t="s">
        <v>806</v>
      </c>
      <c r="D213" s="27">
        <v>0</v>
      </c>
      <c r="E213" s="30" t="s">
        <v>435</v>
      </c>
      <c r="F213" s="67">
        <f>IF(D213=0,VLOOKUP(C213,'KI Local Authority Dropdown'!$H$21:$I$31,2,0),(VLOOKUP(A213,input!$A:$B,COLUMN(input!B$2),0)))</f>
        <v>0.4</v>
      </c>
      <c r="G213" s="49">
        <f t="shared" si="24"/>
        <v>3.9375675504393919</v>
      </c>
      <c r="H213" s="49">
        <f>VLOOKUP($A213,input!$A:$BH,COLUMN(input!E$2),0)</f>
        <v>9.2375324448961765E-2</v>
      </c>
      <c r="I213" s="49">
        <f>VLOOKUP($A213,input!$A:$BH,COLUMN(input!I$2),0)</f>
        <v>3.8451922259904303</v>
      </c>
      <c r="J213" s="49">
        <f>VLOOKUP($A213,input!$A:$BH,COLUMN(input!M$2),0)</f>
        <v>-22.676098293009929</v>
      </c>
      <c r="K213" s="49">
        <f t="shared" si="25"/>
        <v>-0.28942373896294527</v>
      </c>
      <c r="L213" s="49">
        <f>VLOOKUP($A213,input!$A:$BH,COLUMN(input!N$2),0)</f>
        <v>-22.965522031972874</v>
      </c>
      <c r="M213" s="49">
        <f>IF(D213=0,'KI Local Authority Dropdown'!$I$6,'KI Local Authority Dropdown'!$I$7)*'KI 2018-19'!I213</f>
        <v>3.5568028090411481</v>
      </c>
      <c r="N213" s="31">
        <f>IF(LEFT(D213,1)="P",0,VLOOKUP($A213,input!$A:$BH,COLUMN(input!Q$2),0))</f>
        <v>0.5</v>
      </c>
      <c r="O213" s="53">
        <f>VLOOKUP($A213,input!$A:$BH,COLUMN(input!V$2),0)</f>
        <v>0</v>
      </c>
      <c r="P213" s="49">
        <f>VLOOKUP($A213,input!$A:$BH,COLUMN(input!Z$2),0)</f>
        <v>9.2375324448961765E-2</v>
      </c>
      <c r="Q213" s="53">
        <f>VLOOKUP($A213,input!$A:$BH,COLUMN(input!AD$2),0)</f>
        <v>0</v>
      </c>
      <c r="R213" s="53">
        <f>VLOOKUP($A213,input!$A:$BH,COLUMN(input!AH$2),0)</f>
        <v>0</v>
      </c>
      <c r="S213" s="62">
        <f>VLOOKUP($A213,input!$A:$BH,COLUMN(input!AL$2),0)</f>
        <v>0</v>
      </c>
      <c r="T213" s="53">
        <f>VLOOKUP($A213,input!$A:$BH,COLUMN(input!AP$2),0)</f>
        <v>0</v>
      </c>
      <c r="U213" s="49">
        <f>VLOOKUP($A213,input!$A:$BH,COLUMN(input!AT$2),0)</f>
        <v>3.8451922259904303</v>
      </c>
      <c r="V213" s="53">
        <f>VLOOKUP($A213,input!$A:$BH,COLUMN(input!AX$2),0)</f>
        <v>0</v>
      </c>
      <c r="W213" s="53">
        <f>VLOOKUP($A213,input!$A:$BH,COLUMN(input!BB$2),0)</f>
        <v>0</v>
      </c>
      <c r="X213" s="62">
        <f>VLOOKUP($A213,input!$A:$BH,COLUMN(input!BF$2),0)</f>
        <v>0</v>
      </c>
      <c r="Y213" s="53">
        <f t="shared" si="26"/>
        <v>0</v>
      </c>
      <c r="Z213" s="49">
        <f t="shared" si="27"/>
        <v>3.9375675504393919</v>
      </c>
      <c r="AA213" s="53">
        <f t="shared" si="28"/>
        <v>0</v>
      </c>
      <c r="AB213" s="53">
        <f t="shared" si="29"/>
        <v>0</v>
      </c>
      <c r="AC213" s="62">
        <f t="shared" si="30"/>
        <v>0</v>
      </c>
    </row>
    <row r="214" spans="1:29" x14ac:dyDescent="0.3">
      <c r="A214" s="27" t="s">
        <v>438</v>
      </c>
      <c r="B214" s="27" t="s">
        <v>1033</v>
      </c>
      <c r="C214" s="27" t="s">
        <v>806</v>
      </c>
      <c r="D214" s="27">
        <v>0</v>
      </c>
      <c r="E214" s="30" t="s">
        <v>437</v>
      </c>
      <c r="F214" s="67">
        <f>IF(D214=0,VLOOKUP(C214,'KI Local Authority Dropdown'!$H$21:$I$31,2,0),(VLOOKUP(A214,input!$A:$B,COLUMN(input!B$2),0)))</f>
        <v>0.4</v>
      </c>
      <c r="G214" s="49">
        <f t="shared" si="24"/>
        <v>4.1300763505561227</v>
      </c>
      <c r="H214" s="49">
        <f>VLOOKUP($A214,input!$A:$BH,COLUMN(input!E$2),0)</f>
        <v>0.59237422108980264</v>
      </c>
      <c r="I214" s="49">
        <f>VLOOKUP($A214,input!$A:$BH,COLUMN(input!I$2),0)</f>
        <v>3.5377021294663198</v>
      </c>
      <c r="J214" s="49">
        <f>VLOOKUP($A214,input!$A:$BH,COLUMN(input!M$2),0)</f>
        <v>-10.954501748979384</v>
      </c>
      <c r="K214" s="49">
        <f t="shared" si="25"/>
        <v>0.16488596266537847</v>
      </c>
      <c r="L214" s="49">
        <f>VLOOKUP($A214,input!$A:$BH,COLUMN(input!N$2),0)</f>
        <v>-10.789615786314005</v>
      </c>
      <c r="M214" s="49">
        <f>IF(D214=0,'KI Local Authority Dropdown'!$I$6,'KI Local Authority Dropdown'!$I$7)*'KI 2018-19'!I214</f>
        <v>3.2723744697563459</v>
      </c>
      <c r="N214" s="31">
        <f>IF(LEFT(D214,1)="P",0,VLOOKUP($A214,input!$A:$BH,COLUMN(input!Q$2),0))</f>
        <v>0.5</v>
      </c>
      <c r="O214" s="53">
        <f>VLOOKUP($A214,input!$A:$BH,COLUMN(input!V$2),0)</f>
        <v>0</v>
      </c>
      <c r="P214" s="49">
        <f>VLOOKUP($A214,input!$A:$BH,COLUMN(input!Z$2),0)</f>
        <v>0.59237422108980264</v>
      </c>
      <c r="Q214" s="53">
        <f>VLOOKUP($A214,input!$A:$BH,COLUMN(input!AD$2),0)</f>
        <v>0</v>
      </c>
      <c r="R214" s="53">
        <f>VLOOKUP($A214,input!$A:$BH,COLUMN(input!AH$2),0)</f>
        <v>0</v>
      </c>
      <c r="S214" s="62">
        <f>VLOOKUP($A214,input!$A:$BH,COLUMN(input!AL$2),0)</f>
        <v>0</v>
      </c>
      <c r="T214" s="53">
        <f>VLOOKUP($A214,input!$A:$BH,COLUMN(input!AP$2),0)</f>
        <v>0</v>
      </c>
      <c r="U214" s="49">
        <f>VLOOKUP($A214,input!$A:$BH,COLUMN(input!AT$2),0)</f>
        <v>3.5377021294663198</v>
      </c>
      <c r="V214" s="53">
        <f>VLOOKUP($A214,input!$A:$BH,COLUMN(input!AX$2),0)</f>
        <v>0</v>
      </c>
      <c r="W214" s="53">
        <f>VLOOKUP($A214,input!$A:$BH,COLUMN(input!BB$2),0)</f>
        <v>0</v>
      </c>
      <c r="X214" s="62">
        <f>VLOOKUP($A214,input!$A:$BH,COLUMN(input!BF$2),0)</f>
        <v>0</v>
      </c>
      <c r="Y214" s="53">
        <f t="shared" si="26"/>
        <v>0</v>
      </c>
      <c r="Z214" s="49">
        <f t="shared" si="27"/>
        <v>4.1300763505561227</v>
      </c>
      <c r="AA214" s="53">
        <f t="shared" si="28"/>
        <v>0</v>
      </c>
      <c r="AB214" s="53">
        <f t="shared" si="29"/>
        <v>0</v>
      </c>
      <c r="AC214" s="62">
        <f t="shared" si="30"/>
        <v>0</v>
      </c>
    </row>
    <row r="215" spans="1:29" x14ac:dyDescent="0.3">
      <c r="A215" s="27" t="s">
        <v>440</v>
      </c>
      <c r="B215" s="27" t="s">
        <v>1034</v>
      </c>
      <c r="C215" s="27" t="s">
        <v>820</v>
      </c>
      <c r="D215" s="27">
        <v>0</v>
      </c>
      <c r="E215" s="30" t="s">
        <v>439</v>
      </c>
      <c r="F215" s="67">
        <f>IF(D215=0,VLOOKUP(C215,'KI Local Authority Dropdown'!$H$21:$I$31,2,0),(VLOOKUP(A215,input!$A:$B,COLUMN(input!B$2),0)))</f>
        <v>0.49</v>
      </c>
      <c r="G215" s="49">
        <f t="shared" si="24"/>
        <v>122.34379764921796</v>
      </c>
      <c r="H215" s="49">
        <f>VLOOKUP($A215,input!$A:$BH,COLUMN(input!E$2),0)</f>
        <v>35.393712991115564</v>
      </c>
      <c r="I215" s="49">
        <f>VLOOKUP($A215,input!$A:$BH,COLUMN(input!I$2),0)</f>
        <v>86.950084658102398</v>
      </c>
      <c r="J215" s="49">
        <f>VLOOKUP($A215,input!$A:$BH,COLUMN(input!M$2),0)</f>
        <v>16.883780139008536</v>
      </c>
      <c r="K215" s="49">
        <f t="shared" si="25"/>
        <v>8.8232693599330503E-2</v>
      </c>
      <c r="L215" s="49">
        <f>VLOOKUP($A215,input!$A:$BH,COLUMN(input!N$2),0)</f>
        <v>16.972012832607867</v>
      </c>
      <c r="M215" s="49">
        <f>IF(D215=0,'KI Local Authority Dropdown'!$I$6,'KI Local Authority Dropdown'!$I$7)*'KI 2018-19'!I215</f>
        <v>80.428828308744727</v>
      </c>
      <c r="N215" s="31">
        <f>IF(LEFT(D215,1)="P",0,VLOOKUP($A215,input!$A:$BH,COLUMN(input!Q$2),0))</f>
        <v>0</v>
      </c>
      <c r="O215" s="53">
        <f>VLOOKUP($A215,input!$A:$BH,COLUMN(input!V$2),0)</f>
        <v>32.246146452869205</v>
      </c>
      <c r="P215" s="49">
        <f>VLOOKUP($A215,input!$A:$BH,COLUMN(input!Z$2),0)</f>
        <v>3.1475665382463558</v>
      </c>
      <c r="Q215" s="53">
        <f>VLOOKUP($A215,input!$A:$BH,COLUMN(input!AD$2),0)</f>
        <v>0</v>
      </c>
      <c r="R215" s="53">
        <f>VLOOKUP($A215,input!$A:$BH,COLUMN(input!AH$2),0)</f>
        <v>0</v>
      </c>
      <c r="S215" s="62">
        <f>VLOOKUP($A215,input!$A:$BH,COLUMN(input!AL$2),0)</f>
        <v>0</v>
      </c>
      <c r="T215" s="53">
        <f>VLOOKUP($A215,input!$A:$BH,COLUMN(input!AP$2),0)</f>
        <v>73.740887396025073</v>
      </c>
      <c r="U215" s="49">
        <f>VLOOKUP($A215,input!$A:$BH,COLUMN(input!AT$2),0)</f>
        <v>13.209197262077323</v>
      </c>
      <c r="V215" s="53">
        <f>VLOOKUP($A215,input!$A:$BH,COLUMN(input!AX$2),0)</f>
        <v>0</v>
      </c>
      <c r="W215" s="53">
        <f>VLOOKUP($A215,input!$A:$BH,COLUMN(input!BB$2),0)</f>
        <v>0</v>
      </c>
      <c r="X215" s="62">
        <f>VLOOKUP($A215,input!$A:$BH,COLUMN(input!BF$2),0)</f>
        <v>0</v>
      </c>
      <c r="Y215" s="53">
        <f t="shared" si="26"/>
        <v>105.98703384889427</v>
      </c>
      <c r="Z215" s="49">
        <f t="shared" si="27"/>
        <v>16.35676380032368</v>
      </c>
      <c r="AA215" s="53">
        <f t="shared" si="28"/>
        <v>0</v>
      </c>
      <c r="AB215" s="53">
        <f t="shared" si="29"/>
        <v>0</v>
      </c>
      <c r="AC215" s="62">
        <f t="shared" si="30"/>
        <v>0</v>
      </c>
    </row>
    <row r="216" spans="1:29" x14ac:dyDescent="0.3">
      <c r="A216" s="27" t="s">
        <v>442</v>
      </c>
      <c r="B216" s="27" t="s">
        <v>1035</v>
      </c>
      <c r="C216" s="27" t="s">
        <v>806</v>
      </c>
      <c r="D216" s="27">
        <v>0</v>
      </c>
      <c r="E216" s="30" t="s">
        <v>441</v>
      </c>
      <c r="F216" s="67">
        <f>IF(D216=0,VLOOKUP(C216,'KI Local Authority Dropdown'!$H$21:$I$31,2,0),(VLOOKUP(A216,input!$A:$B,COLUMN(input!B$2),0)))</f>
        <v>0.4</v>
      </c>
      <c r="G216" s="49">
        <f t="shared" si="24"/>
        <v>4.1825442119241751</v>
      </c>
      <c r="H216" s="49">
        <f>VLOOKUP($A216,input!$A:$BH,COLUMN(input!E$2),0)</f>
        <v>0.5887793775697332</v>
      </c>
      <c r="I216" s="49">
        <f>VLOOKUP($A216,input!$A:$BH,COLUMN(input!I$2),0)</f>
        <v>3.5937648343544422</v>
      </c>
      <c r="J216" s="49">
        <f>VLOOKUP($A216,input!$A:$BH,COLUMN(input!M$2),0)</f>
        <v>-9.0057087026675795</v>
      </c>
      <c r="K216" s="49">
        <f t="shared" si="25"/>
        <v>0.23769569728567141</v>
      </c>
      <c r="L216" s="49">
        <f>VLOOKUP($A216,input!$A:$BH,COLUMN(input!N$2),0)</f>
        <v>-8.7680130053819081</v>
      </c>
      <c r="M216" s="49">
        <f>IF(D216=0,'KI Local Authority Dropdown'!$I$6,'KI Local Authority Dropdown'!$I$7)*'KI 2018-19'!I216</f>
        <v>3.3242324717778593</v>
      </c>
      <c r="N216" s="31">
        <f>IF(LEFT(D216,1)="P",0,VLOOKUP($A216,input!$A:$BH,COLUMN(input!Q$2),0))</f>
        <v>0.5</v>
      </c>
      <c r="O216" s="53">
        <f>VLOOKUP($A216,input!$A:$BH,COLUMN(input!V$2),0)</f>
        <v>0</v>
      </c>
      <c r="P216" s="49">
        <f>VLOOKUP($A216,input!$A:$BH,COLUMN(input!Z$2),0)</f>
        <v>0.5887793775697332</v>
      </c>
      <c r="Q216" s="53">
        <f>VLOOKUP($A216,input!$A:$BH,COLUMN(input!AD$2),0)</f>
        <v>0</v>
      </c>
      <c r="R216" s="53">
        <f>VLOOKUP($A216,input!$A:$BH,COLUMN(input!AH$2),0)</f>
        <v>0</v>
      </c>
      <c r="S216" s="62">
        <f>VLOOKUP($A216,input!$A:$BH,COLUMN(input!AL$2),0)</f>
        <v>0</v>
      </c>
      <c r="T216" s="53">
        <f>VLOOKUP($A216,input!$A:$BH,COLUMN(input!AP$2),0)</f>
        <v>0</v>
      </c>
      <c r="U216" s="49">
        <f>VLOOKUP($A216,input!$A:$BH,COLUMN(input!AT$2),0)</f>
        <v>3.5937648343544422</v>
      </c>
      <c r="V216" s="53">
        <f>VLOOKUP($A216,input!$A:$BH,COLUMN(input!AX$2),0)</f>
        <v>0</v>
      </c>
      <c r="W216" s="53">
        <f>VLOOKUP($A216,input!$A:$BH,COLUMN(input!BB$2),0)</f>
        <v>0</v>
      </c>
      <c r="X216" s="62">
        <f>VLOOKUP($A216,input!$A:$BH,COLUMN(input!BF$2),0)</f>
        <v>0</v>
      </c>
      <c r="Y216" s="53">
        <f t="shared" si="26"/>
        <v>0</v>
      </c>
      <c r="Z216" s="49">
        <f t="shared" si="27"/>
        <v>4.1825442119241751</v>
      </c>
      <c r="AA216" s="53">
        <f t="shared" si="28"/>
        <v>0</v>
      </c>
      <c r="AB216" s="53">
        <f t="shared" si="29"/>
        <v>0</v>
      </c>
      <c r="AC216" s="62">
        <f t="shared" si="30"/>
        <v>0</v>
      </c>
    </row>
    <row r="217" spans="1:29" x14ac:dyDescent="0.3">
      <c r="A217" s="27" t="s">
        <v>444</v>
      </c>
      <c r="B217" s="27" t="s">
        <v>1036</v>
      </c>
      <c r="C217" s="27" t="s">
        <v>1249</v>
      </c>
      <c r="D217" s="27" t="s">
        <v>1231</v>
      </c>
      <c r="E217" s="30" t="s">
        <v>443</v>
      </c>
      <c r="F217" s="67">
        <f>IF(D217=0,VLOOKUP(C217,'KI Local Authority Dropdown'!$H$21:$I$31,2,0),(VLOOKUP(A217,input!$A:$B,COLUMN(input!B$2),0)))</f>
        <v>0.64</v>
      </c>
      <c r="G217" s="49">
        <f t="shared" si="24"/>
        <v>153.63791557440734</v>
      </c>
      <c r="H217" s="49">
        <f>VLOOKUP($A217,input!$A:$BH,COLUMN(input!E$2),0)</f>
        <v>0</v>
      </c>
      <c r="I217" s="49">
        <f>VLOOKUP($A217,input!$A:$BH,COLUMN(input!I$2),0)</f>
        <v>153.63791557440734</v>
      </c>
      <c r="J217" s="49">
        <f>VLOOKUP($A217,input!$A:$BH,COLUMN(input!M$2),0)</f>
        <v>78.248813868064587</v>
      </c>
      <c r="K217" s="49">
        <f t="shared" si="25"/>
        <v>0.38307379856826174</v>
      </c>
      <c r="L217" s="49">
        <f>VLOOKUP($A217,input!$A:$BH,COLUMN(input!N$2),0)</f>
        <v>78.631887666632849</v>
      </c>
      <c r="M217" s="49">
        <f>IF(D217=0,'KI Local Authority Dropdown'!$I$6,'KI Local Authority Dropdown'!$I$7)*'KI 2018-19'!I217</f>
        <v>149.02877810717513</v>
      </c>
      <c r="N217" s="31">
        <f>IF(LEFT(D217,1)="P",0,VLOOKUP($A217,input!$A:$BH,COLUMN(input!Q$2),0))</f>
        <v>0</v>
      </c>
      <c r="O217" s="53">
        <f>VLOOKUP($A217,input!$A:$BH,COLUMN(input!V$2),0)</f>
        <v>0</v>
      </c>
      <c r="P217" s="49">
        <f>VLOOKUP($A217,input!$A:$BH,COLUMN(input!Z$2),0)</f>
        <v>0</v>
      </c>
      <c r="Q217" s="53">
        <f>VLOOKUP($A217,input!$A:$BH,COLUMN(input!AD$2),0)</f>
        <v>0</v>
      </c>
      <c r="R217" s="53">
        <f>VLOOKUP($A217,input!$A:$BH,COLUMN(input!AH$2),0)</f>
        <v>0</v>
      </c>
      <c r="S217" s="62">
        <f>VLOOKUP($A217,input!$A:$BH,COLUMN(input!AL$2),0)</f>
        <v>0</v>
      </c>
      <c r="T217" s="53">
        <f>VLOOKUP($A217,input!$A:$BH,COLUMN(input!AP$2),0)</f>
        <v>123.54184630234376</v>
      </c>
      <c r="U217" s="49">
        <f>VLOOKUP($A217,input!$A:$BH,COLUMN(input!AT$2),0)</f>
        <v>30.09606920004726</v>
      </c>
      <c r="V217" s="53">
        <f>VLOOKUP($A217,input!$A:$BH,COLUMN(input!AX$2),0)</f>
        <v>0</v>
      </c>
      <c r="W217" s="53">
        <f>VLOOKUP($A217,input!$A:$BH,COLUMN(input!BB$2),0)</f>
        <v>0</v>
      </c>
      <c r="X217" s="62">
        <f>VLOOKUP($A217,input!$A:$BH,COLUMN(input!BF$2),0)</f>
        <v>0</v>
      </c>
      <c r="Y217" s="53">
        <f t="shared" si="26"/>
        <v>123.54184630234376</v>
      </c>
      <c r="Z217" s="49">
        <f t="shared" si="27"/>
        <v>30.09606920004726</v>
      </c>
      <c r="AA217" s="53">
        <f t="shared" si="28"/>
        <v>0</v>
      </c>
      <c r="AB217" s="53">
        <f t="shared" si="29"/>
        <v>0</v>
      </c>
      <c r="AC217" s="62">
        <f t="shared" si="30"/>
        <v>0</v>
      </c>
    </row>
    <row r="218" spans="1:29" x14ac:dyDescent="0.3">
      <c r="A218" s="27" t="s">
        <v>446</v>
      </c>
      <c r="B218" s="27" t="s">
        <v>1037</v>
      </c>
      <c r="C218" s="27" t="s">
        <v>1254</v>
      </c>
      <c r="D218" s="27">
        <v>0</v>
      </c>
      <c r="E218" s="30" t="s">
        <v>445</v>
      </c>
      <c r="F218" s="67">
        <f>IF(D218=0,VLOOKUP(C218,'KI Local Authority Dropdown'!$H$21:$I$31,2,0),(VLOOKUP(A218,input!$A:$B,COLUMN(input!B$2),0)))</f>
        <v>0.1</v>
      </c>
      <c r="G218" s="49">
        <f t="shared" si="24"/>
        <v>207.1510031701784</v>
      </c>
      <c r="H218" s="49">
        <f>VLOOKUP($A218,input!$A:$BH,COLUMN(input!E$2),0)</f>
        <v>58.034962954699637</v>
      </c>
      <c r="I218" s="49">
        <f>VLOOKUP($A218,input!$A:$BH,COLUMN(input!I$2),0)</f>
        <v>149.11604021547876</v>
      </c>
      <c r="J218" s="49">
        <f>VLOOKUP($A218,input!$A:$BH,COLUMN(input!M$2),0)</f>
        <v>123.02714678639823</v>
      </c>
      <c r="K218" s="49">
        <f t="shared" si="25"/>
        <v>8.7680145753182614E-2</v>
      </c>
      <c r="L218" s="49">
        <f>VLOOKUP($A218,input!$A:$BH,COLUMN(input!N$2),0)</f>
        <v>123.11482693215142</v>
      </c>
      <c r="M218" s="49">
        <f>IF(D218=0,'KI Local Authority Dropdown'!$I$6,'KI Local Authority Dropdown'!$I$7)*'KI 2018-19'!I218</f>
        <v>137.93233719931786</v>
      </c>
      <c r="N218" s="31">
        <f>IF(LEFT(D218,1)="P",0,VLOOKUP($A218,input!$A:$BH,COLUMN(input!Q$2),0))</f>
        <v>0</v>
      </c>
      <c r="O218" s="53">
        <f>VLOOKUP($A218,input!$A:$BH,COLUMN(input!V$2),0)</f>
        <v>53.535759162446382</v>
      </c>
      <c r="P218" s="49">
        <f>VLOOKUP($A218,input!$A:$BH,COLUMN(input!Z$2),0)</f>
        <v>0</v>
      </c>
      <c r="Q218" s="53">
        <f>VLOOKUP($A218,input!$A:$BH,COLUMN(input!AD$2),0)</f>
        <v>4.4992037922532599</v>
      </c>
      <c r="R218" s="53">
        <f>VLOOKUP($A218,input!$A:$BH,COLUMN(input!AH$2),0)</f>
        <v>0</v>
      </c>
      <c r="S218" s="62">
        <f>VLOOKUP($A218,input!$A:$BH,COLUMN(input!AL$2),0)</f>
        <v>0</v>
      </c>
      <c r="T218" s="53">
        <f>VLOOKUP($A218,input!$A:$BH,COLUMN(input!AP$2),0)</f>
        <v>141.53204941195884</v>
      </c>
      <c r="U218" s="49">
        <f>VLOOKUP($A218,input!$A:$BH,COLUMN(input!AT$2),0)</f>
        <v>0</v>
      </c>
      <c r="V218" s="53">
        <f>VLOOKUP($A218,input!$A:$BH,COLUMN(input!AX$2),0)</f>
        <v>7.5839908035199057</v>
      </c>
      <c r="W218" s="53">
        <f>VLOOKUP($A218,input!$A:$BH,COLUMN(input!BB$2),0)</f>
        <v>0</v>
      </c>
      <c r="X218" s="62">
        <f>VLOOKUP($A218,input!$A:$BH,COLUMN(input!BF$2),0)</f>
        <v>0</v>
      </c>
      <c r="Y218" s="53">
        <f t="shared" si="26"/>
        <v>195.06780857440521</v>
      </c>
      <c r="Z218" s="49">
        <f t="shared" si="27"/>
        <v>0</v>
      </c>
      <c r="AA218" s="53">
        <f t="shared" si="28"/>
        <v>12.083194595773165</v>
      </c>
      <c r="AB218" s="53">
        <f t="shared" si="29"/>
        <v>0</v>
      </c>
      <c r="AC218" s="62">
        <f t="shared" si="30"/>
        <v>0</v>
      </c>
    </row>
    <row r="219" spans="1:29" x14ac:dyDescent="0.3">
      <c r="A219" s="27" t="s">
        <v>448</v>
      </c>
      <c r="B219" s="27" t="s">
        <v>1038</v>
      </c>
      <c r="C219" s="27" t="s">
        <v>806</v>
      </c>
      <c r="D219" s="27" t="s">
        <v>1240</v>
      </c>
      <c r="E219" s="30" t="s">
        <v>447</v>
      </c>
      <c r="F219" s="67">
        <f>IF(D219=0,VLOOKUP(C219,'KI Local Authority Dropdown'!$H$21:$I$31,2,0),(VLOOKUP(A219,input!$A:$B,COLUMN(input!B$2),0)))</f>
        <v>0.4</v>
      </c>
      <c r="G219" s="49">
        <f t="shared" si="24"/>
        <v>3.6321383291981002</v>
      </c>
      <c r="H219" s="49">
        <f>VLOOKUP($A219,input!$A:$BH,COLUMN(input!E$2),0)</f>
        <v>0</v>
      </c>
      <c r="I219" s="49">
        <f>VLOOKUP($A219,input!$A:$BH,COLUMN(input!I$2),0)</f>
        <v>3.6321383291981002</v>
      </c>
      <c r="J219" s="49">
        <f>VLOOKUP($A219,input!$A:$BH,COLUMN(input!M$2),0)</f>
        <v>-8.8633576449871576</v>
      </c>
      <c r="K219" s="49">
        <f t="shared" si="25"/>
        <v>1.6943026768940328E-2</v>
      </c>
      <c r="L219" s="49">
        <f>VLOOKUP($A219,input!$A:$BH,COLUMN(input!N$2),0)</f>
        <v>-8.8464146182182173</v>
      </c>
      <c r="M219" s="49">
        <f>IF(D219=0,'KI Local Authority Dropdown'!$I$6,'KI Local Authority Dropdown'!$I$7)*'KI 2018-19'!I219</f>
        <v>3.5231741793221572</v>
      </c>
      <c r="N219" s="31">
        <f>IF(LEFT(D219,1)="P",0,VLOOKUP($A219,input!$A:$BH,COLUMN(input!Q$2),0))</f>
        <v>0</v>
      </c>
      <c r="O219" s="53">
        <f>VLOOKUP($A219,input!$A:$BH,COLUMN(input!V$2),0)</f>
        <v>0</v>
      </c>
      <c r="P219" s="49">
        <f>VLOOKUP($A219,input!$A:$BH,COLUMN(input!Z$2),0)</f>
        <v>0</v>
      </c>
      <c r="Q219" s="53">
        <f>VLOOKUP($A219,input!$A:$BH,COLUMN(input!AD$2),0)</f>
        <v>0</v>
      </c>
      <c r="R219" s="53">
        <f>VLOOKUP($A219,input!$A:$BH,COLUMN(input!AH$2),0)</f>
        <v>0</v>
      </c>
      <c r="S219" s="62">
        <f>VLOOKUP($A219,input!$A:$BH,COLUMN(input!AL$2),0)</f>
        <v>0</v>
      </c>
      <c r="T219" s="53">
        <f>VLOOKUP($A219,input!$A:$BH,COLUMN(input!AP$2),0)</f>
        <v>0</v>
      </c>
      <c r="U219" s="49">
        <f>VLOOKUP($A219,input!$A:$BH,COLUMN(input!AT$2),0)</f>
        <v>3.6321387989493186</v>
      </c>
      <c r="V219" s="53">
        <f>VLOOKUP($A219,input!$A:$BH,COLUMN(input!AX$2),0)</f>
        <v>0</v>
      </c>
      <c r="W219" s="53">
        <f>VLOOKUP($A219,input!$A:$BH,COLUMN(input!BB$2),0)</f>
        <v>0</v>
      </c>
      <c r="X219" s="62">
        <f>VLOOKUP($A219,input!$A:$BH,COLUMN(input!BF$2),0)</f>
        <v>0</v>
      </c>
      <c r="Y219" s="53">
        <f t="shared" si="26"/>
        <v>0</v>
      </c>
      <c r="Z219" s="49">
        <f t="shared" si="27"/>
        <v>3.6321387989493186</v>
      </c>
      <c r="AA219" s="53">
        <f t="shared" si="28"/>
        <v>0</v>
      </c>
      <c r="AB219" s="53">
        <f t="shared" si="29"/>
        <v>0</v>
      </c>
      <c r="AC219" s="62">
        <f t="shared" si="30"/>
        <v>0</v>
      </c>
    </row>
    <row r="220" spans="1:29" x14ac:dyDescent="0.3">
      <c r="A220" s="27" t="s">
        <v>450</v>
      </c>
      <c r="B220" s="27" t="s">
        <v>1039</v>
      </c>
      <c r="C220" s="27" t="s">
        <v>806</v>
      </c>
      <c r="D220" s="27">
        <v>0</v>
      </c>
      <c r="E220" s="30" t="s">
        <v>449</v>
      </c>
      <c r="F220" s="67">
        <f>IF(D220=0,VLOOKUP(C220,'KI Local Authority Dropdown'!$H$21:$I$31,2,0),(VLOOKUP(A220,input!$A:$B,COLUMN(input!B$2),0)))</f>
        <v>0.4</v>
      </c>
      <c r="G220" s="49">
        <f t="shared" si="24"/>
        <v>1.7788903445507844</v>
      </c>
      <c r="H220" s="49">
        <f>VLOOKUP($A220,input!$A:$BH,COLUMN(input!E$2),0)</f>
        <v>0.1827449445527112</v>
      </c>
      <c r="I220" s="49">
        <f>VLOOKUP($A220,input!$A:$BH,COLUMN(input!I$2),0)</f>
        <v>1.5961453999980733</v>
      </c>
      <c r="J220" s="49">
        <f>VLOOKUP($A220,input!$A:$BH,COLUMN(input!M$2),0)</f>
        <v>-4.3358809530357592</v>
      </c>
      <c r="K220" s="49">
        <f t="shared" si="25"/>
        <v>2.2540672138395834E-3</v>
      </c>
      <c r="L220" s="49">
        <f>VLOOKUP($A220,input!$A:$BH,COLUMN(input!N$2),0)</f>
        <v>-4.3336268858219196</v>
      </c>
      <c r="M220" s="49">
        <f>IF(D220=0,'KI Local Authority Dropdown'!$I$6,'KI Local Authority Dropdown'!$I$7)*'KI 2018-19'!I220</f>
        <v>1.4764344949982178</v>
      </c>
      <c r="N220" s="31">
        <f>IF(LEFT(D220,1)="P",0,VLOOKUP($A220,input!$A:$BH,COLUMN(input!Q$2),0))</f>
        <v>0.5</v>
      </c>
      <c r="O220" s="53">
        <f>VLOOKUP($A220,input!$A:$BH,COLUMN(input!V$2),0)</f>
        <v>0</v>
      </c>
      <c r="P220" s="49">
        <f>VLOOKUP($A220,input!$A:$BH,COLUMN(input!Z$2),0)</f>
        <v>0.1827449445527112</v>
      </c>
      <c r="Q220" s="53">
        <f>VLOOKUP($A220,input!$A:$BH,COLUMN(input!AD$2),0)</f>
        <v>0</v>
      </c>
      <c r="R220" s="53">
        <f>VLOOKUP($A220,input!$A:$BH,COLUMN(input!AH$2),0)</f>
        <v>0</v>
      </c>
      <c r="S220" s="62">
        <f>VLOOKUP($A220,input!$A:$BH,COLUMN(input!AL$2),0)</f>
        <v>0</v>
      </c>
      <c r="T220" s="53">
        <f>VLOOKUP($A220,input!$A:$BH,COLUMN(input!AP$2),0)</f>
        <v>0</v>
      </c>
      <c r="U220" s="49">
        <f>VLOOKUP($A220,input!$A:$BH,COLUMN(input!AT$2),0)</f>
        <v>1.5961453999980733</v>
      </c>
      <c r="V220" s="53">
        <f>VLOOKUP($A220,input!$A:$BH,COLUMN(input!AX$2),0)</f>
        <v>0</v>
      </c>
      <c r="W220" s="53">
        <f>VLOOKUP($A220,input!$A:$BH,COLUMN(input!BB$2),0)</f>
        <v>0</v>
      </c>
      <c r="X220" s="62">
        <f>VLOOKUP($A220,input!$A:$BH,COLUMN(input!BF$2),0)</f>
        <v>0</v>
      </c>
      <c r="Y220" s="53">
        <f t="shared" si="26"/>
        <v>0</v>
      </c>
      <c r="Z220" s="49">
        <f t="shared" si="27"/>
        <v>1.7788903445507844</v>
      </c>
      <c r="AA220" s="53">
        <f t="shared" si="28"/>
        <v>0</v>
      </c>
      <c r="AB220" s="53">
        <f t="shared" si="29"/>
        <v>0</v>
      </c>
      <c r="AC220" s="62">
        <f t="shared" si="30"/>
        <v>0</v>
      </c>
    </row>
    <row r="221" spans="1:29" x14ac:dyDescent="0.3">
      <c r="A221" s="27" t="s">
        <v>452</v>
      </c>
      <c r="B221" s="27" t="s">
        <v>1040</v>
      </c>
      <c r="C221" s="27" t="s">
        <v>806</v>
      </c>
      <c r="D221" s="27" t="s">
        <v>1228</v>
      </c>
      <c r="E221" s="30" t="s">
        <v>451</v>
      </c>
      <c r="F221" s="67">
        <f>IF(D221=0,VLOOKUP(C221,'KI Local Authority Dropdown'!$H$21:$I$31,2,0),(VLOOKUP(A221,input!$A:$B,COLUMN(input!B$2),0)))</f>
        <v>0.5</v>
      </c>
      <c r="G221" s="49">
        <f t="shared" si="24"/>
        <v>3.0360322714914036</v>
      </c>
      <c r="H221" s="49">
        <f>VLOOKUP($A221,input!$A:$BH,COLUMN(input!E$2),0)</f>
        <v>0</v>
      </c>
      <c r="I221" s="49">
        <f>VLOOKUP($A221,input!$A:$BH,COLUMN(input!I$2),0)</f>
        <v>3.0360322714914036</v>
      </c>
      <c r="J221" s="49">
        <f>VLOOKUP($A221,input!$A:$BH,COLUMN(input!M$2),0)</f>
        <v>-4.2507411204791614</v>
      </c>
      <c r="K221" s="49">
        <f t="shared" si="25"/>
        <v>1.8874915614377485E-3</v>
      </c>
      <c r="L221" s="49">
        <f>VLOOKUP($A221,input!$A:$BH,COLUMN(input!N$2),0)</f>
        <v>-4.2488536289177237</v>
      </c>
      <c r="M221" s="49">
        <f>IF(D221=0,'KI Local Authority Dropdown'!$I$6,'KI Local Authority Dropdown'!$I$7)*'KI 2018-19'!I221</f>
        <v>2.9449513033466617</v>
      </c>
      <c r="N221" s="31">
        <f>IF(LEFT(D221,1)="P",0,VLOOKUP($A221,input!$A:$BH,COLUMN(input!Q$2),0))</f>
        <v>0</v>
      </c>
      <c r="O221" s="53">
        <f>VLOOKUP($A221,input!$A:$BH,COLUMN(input!V$2),0)</f>
        <v>0</v>
      </c>
      <c r="P221" s="49">
        <f>VLOOKUP($A221,input!$A:$BH,COLUMN(input!Z$2),0)</f>
        <v>0</v>
      </c>
      <c r="Q221" s="53">
        <f>VLOOKUP($A221,input!$A:$BH,COLUMN(input!AD$2),0)</f>
        <v>0</v>
      </c>
      <c r="R221" s="53">
        <f>VLOOKUP($A221,input!$A:$BH,COLUMN(input!AH$2),0)</f>
        <v>0</v>
      </c>
      <c r="S221" s="62">
        <f>VLOOKUP($A221,input!$A:$BH,COLUMN(input!AL$2),0)</f>
        <v>0</v>
      </c>
      <c r="T221" s="53">
        <f>VLOOKUP($A221,input!$A:$BH,COLUMN(input!AP$2),0)</f>
        <v>0</v>
      </c>
      <c r="U221" s="49">
        <f>VLOOKUP($A221,input!$A:$BH,COLUMN(input!AT$2),0)</f>
        <v>3.0360320848327551</v>
      </c>
      <c r="V221" s="53">
        <f>VLOOKUP($A221,input!$A:$BH,COLUMN(input!AX$2),0)</f>
        <v>0</v>
      </c>
      <c r="W221" s="53">
        <f>VLOOKUP($A221,input!$A:$BH,COLUMN(input!BB$2),0)</f>
        <v>0</v>
      </c>
      <c r="X221" s="62">
        <f>VLOOKUP($A221,input!$A:$BH,COLUMN(input!BF$2),0)</f>
        <v>0</v>
      </c>
      <c r="Y221" s="53">
        <f t="shared" si="26"/>
        <v>0</v>
      </c>
      <c r="Z221" s="49">
        <f t="shared" si="27"/>
        <v>3.0360320848327551</v>
      </c>
      <c r="AA221" s="53">
        <f t="shared" si="28"/>
        <v>0</v>
      </c>
      <c r="AB221" s="53">
        <f t="shared" si="29"/>
        <v>0</v>
      </c>
      <c r="AC221" s="62">
        <f t="shared" si="30"/>
        <v>0</v>
      </c>
    </row>
    <row r="222" spans="1:29" x14ac:dyDescent="0.3">
      <c r="A222" s="27" t="s">
        <v>454</v>
      </c>
      <c r="B222" s="27" t="s">
        <v>1041</v>
      </c>
      <c r="C222" s="27" t="s">
        <v>1250</v>
      </c>
      <c r="D222" s="27">
        <v>0</v>
      </c>
      <c r="E222" s="30" t="s">
        <v>453</v>
      </c>
      <c r="F222" s="67">
        <f>IF(D222=0,VLOOKUP(C222,'KI Local Authority Dropdown'!$H$21:$I$31,2,0),(VLOOKUP(A222,input!$A:$B,COLUMN(input!B$2),0)))</f>
        <v>0.49</v>
      </c>
      <c r="G222" s="49">
        <f t="shared" si="24"/>
        <v>51.615296754560823</v>
      </c>
      <c r="H222" s="49">
        <f>VLOOKUP($A222,input!$A:$BH,COLUMN(input!E$2),0)</f>
        <v>13.396440957685572</v>
      </c>
      <c r="I222" s="49">
        <f>VLOOKUP($A222,input!$A:$BH,COLUMN(input!I$2),0)</f>
        <v>38.218855796875253</v>
      </c>
      <c r="J222" s="49">
        <f>VLOOKUP($A222,input!$A:$BH,COLUMN(input!M$2),0)</f>
        <v>8.909427681112728</v>
      </c>
      <c r="K222" s="49">
        <f t="shared" si="25"/>
        <v>0.6062555641319225</v>
      </c>
      <c r="L222" s="49">
        <f>VLOOKUP($A222,input!$A:$BH,COLUMN(input!N$2),0)</f>
        <v>9.5156832452446505</v>
      </c>
      <c r="M222" s="49">
        <f>IF(D222=0,'KI Local Authority Dropdown'!$I$6,'KI Local Authority Dropdown'!$I$7)*'KI 2018-19'!I222</f>
        <v>35.352441612109608</v>
      </c>
      <c r="N222" s="31">
        <f>IF(LEFT(D222,1)="P",0,VLOOKUP($A222,input!$A:$BH,COLUMN(input!Q$2),0))</f>
        <v>0</v>
      </c>
      <c r="O222" s="53">
        <f>VLOOKUP($A222,input!$A:$BH,COLUMN(input!V$2),0)</f>
        <v>12.435492854932896</v>
      </c>
      <c r="P222" s="49">
        <f>VLOOKUP($A222,input!$A:$BH,COLUMN(input!Z$2),0)</f>
        <v>0.96094810275267439</v>
      </c>
      <c r="Q222" s="53">
        <f>VLOOKUP($A222,input!$A:$BH,COLUMN(input!AD$2),0)</f>
        <v>0</v>
      </c>
      <c r="R222" s="53">
        <f>VLOOKUP($A222,input!$A:$BH,COLUMN(input!AH$2),0)</f>
        <v>0</v>
      </c>
      <c r="S222" s="62">
        <f>VLOOKUP($A222,input!$A:$BH,COLUMN(input!AL$2),0)</f>
        <v>0</v>
      </c>
      <c r="T222" s="53">
        <f>VLOOKUP($A222,input!$A:$BH,COLUMN(input!AP$2),0)</f>
        <v>32.41459066239414</v>
      </c>
      <c r="U222" s="49">
        <f>VLOOKUP($A222,input!$A:$BH,COLUMN(input!AT$2),0)</f>
        <v>5.8042651344811143</v>
      </c>
      <c r="V222" s="53">
        <f>VLOOKUP($A222,input!$A:$BH,COLUMN(input!AX$2),0)</f>
        <v>0</v>
      </c>
      <c r="W222" s="53">
        <f>VLOOKUP($A222,input!$A:$BH,COLUMN(input!BB$2),0)</f>
        <v>0</v>
      </c>
      <c r="X222" s="62">
        <f>VLOOKUP($A222,input!$A:$BH,COLUMN(input!BF$2),0)</f>
        <v>0</v>
      </c>
      <c r="Y222" s="53">
        <f t="shared" si="26"/>
        <v>44.850083517327036</v>
      </c>
      <c r="Z222" s="49">
        <f t="shared" si="27"/>
        <v>6.7652132372337883</v>
      </c>
      <c r="AA222" s="53">
        <f t="shared" si="28"/>
        <v>0</v>
      </c>
      <c r="AB222" s="53">
        <f t="shared" si="29"/>
        <v>0</v>
      </c>
      <c r="AC222" s="62">
        <f t="shared" si="30"/>
        <v>0</v>
      </c>
    </row>
    <row r="223" spans="1:29" x14ac:dyDescent="0.3">
      <c r="A223" s="27" t="s">
        <v>456</v>
      </c>
      <c r="B223" s="27" t="s">
        <v>1042</v>
      </c>
      <c r="C223" s="27" t="s">
        <v>806</v>
      </c>
      <c r="D223" s="27">
        <v>0</v>
      </c>
      <c r="E223" s="30" t="s">
        <v>455</v>
      </c>
      <c r="F223" s="67">
        <f>IF(D223=0,VLOOKUP(C223,'KI Local Authority Dropdown'!$H$21:$I$31,2,0),(VLOOKUP(A223,input!$A:$B,COLUMN(input!B$2),0)))</f>
        <v>0.4</v>
      </c>
      <c r="G223" s="49">
        <f t="shared" si="24"/>
        <v>2.6221583016541485</v>
      </c>
      <c r="H223" s="49">
        <f>VLOOKUP($A223,input!$A:$BH,COLUMN(input!E$2),0)</f>
        <v>0</v>
      </c>
      <c r="I223" s="49">
        <f>VLOOKUP($A223,input!$A:$BH,COLUMN(input!I$2),0)</f>
        <v>2.6221583016541485</v>
      </c>
      <c r="J223" s="49">
        <f>VLOOKUP($A223,input!$A:$BH,COLUMN(input!M$2),0)</f>
        <v>-12.48033443991141</v>
      </c>
      <c r="K223" s="49">
        <f t="shared" si="25"/>
        <v>1.6206772280440873E-2</v>
      </c>
      <c r="L223" s="49">
        <f>VLOOKUP($A223,input!$A:$BH,COLUMN(input!N$2),0)</f>
        <v>-12.464127667630969</v>
      </c>
      <c r="M223" s="49">
        <f>IF(D223=0,'KI Local Authority Dropdown'!$I$6,'KI Local Authority Dropdown'!$I$7)*'KI 2018-19'!I223</f>
        <v>2.4254964290300873</v>
      </c>
      <c r="N223" s="31">
        <f>IF(LEFT(D223,1)="P",0,VLOOKUP($A223,input!$A:$BH,COLUMN(input!Q$2),0))</f>
        <v>0.5</v>
      </c>
      <c r="O223" s="53">
        <f>VLOOKUP($A223,input!$A:$BH,COLUMN(input!V$2),0)</f>
        <v>0</v>
      </c>
      <c r="P223" s="49">
        <f>VLOOKUP($A223,input!$A:$BH,COLUMN(input!Z$2),0)</f>
        <v>0</v>
      </c>
      <c r="Q223" s="53">
        <f>VLOOKUP($A223,input!$A:$BH,COLUMN(input!AD$2),0)</f>
        <v>0</v>
      </c>
      <c r="R223" s="53">
        <f>VLOOKUP($A223,input!$A:$BH,COLUMN(input!AH$2),0)</f>
        <v>0</v>
      </c>
      <c r="S223" s="62">
        <f>VLOOKUP($A223,input!$A:$BH,COLUMN(input!AL$2),0)</f>
        <v>0</v>
      </c>
      <c r="T223" s="53">
        <f>VLOOKUP($A223,input!$A:$BH,COLUMN(input!AP$2),0)</f>
        <v>0</v>
      </c>
      <c r="U223" s="49">
        <f>VLOOKUP($A223,input!$A:$BH,COLUMN(input!AT$2),0)</f>
        <v>2.6221583016541485</v>
      </c>
      <c r="V223" s="53">
        <f>VLOOKUP($A223,input!$A:$BH,COLUMN(input!AX$2),0)</f>
        <v>0</v>
      </c>
      <c r="W223" s="53">
        <f>VLOOKUP($A223,input!$A:$BH,COLUMN(input!BB$2),0)</f>
        <v>0</v>
      </c>
      <c r="X223" s="62">
        <f>VLOOKUP($A223,input!$A:$BH,COLUMN(input!BF$2),0)</f>
        <v>0</v>
      </c>
      <c r="Y223" s="53">
        <f t="shared" si="26"/>
        <v>0</v>
      </c>
      <c r="Z223" s="49">
        <f t="shared" si="27"/>
        <v>2.6221583016541485</v>
      </c>
      <c r="AA223" s="53">
        <f t="shared" si="28"/>
        <v>0</v>
      </c>
      <c r="AB223" s="53">
        <f t="shared" si="29"/>
        <v>0</v>
      </c>
      <c r="AC223" s="62">
        <f t="shared" si="30"/>
        <v>0</v>
      </c>
    </row>
    <row r="224" spans="1:29" x14ac:dyDescent="0.3">
      <c r="A224" s="27" t="s">
        <v>458</v>
      </c>
      <c r="B224" s="27" t="s">
        <v>1043</v>
      </c>
      <c r="C224" s="27" t="s">
        <v>806</v>
      </c>
      <c r="D224" s="27" t="s">
        <v>1235</v>
      </c>
      <c r="E224" s="30" t="s">
        <v>457</v>
      </c>
      <c r="F224" s="67">
        <f>IF(D224=0,VLOOKUP(C224,'KI Local Authority Dropdown'!$H$21:$I$31,2,0),(VLOOKUP(A224,input!$A:$B,COLUMN(input!B$2),0)))</f>
        <v>0.60000000000000009</v>
      </c>
      <c r="G224" s="49">
        <f t="shared" si="24"/>
        <v>3.6953911096121494</v>
      </c>
      <c r="H224" s="49">
        <f>VLOOKUP($A224,input!$A:$BH,COLUMN(input!E$2),0)</f>
        <v>0</v>
      </c>
      <c r="I224" s="49">
        <f>VLOOKUP($A224,input!$A:$BH,COLUMN(input!I$2),0)</f>
        <v>3.6953911096121494</v>
      </c>
      <c r="J224" s="49">
        <f>VLOOKUP($A224,input!$A:$BH,COLUMN(input!M$2),0)</f>
        <v>-10.195818156702563</v>
      </c>
      <c r="K224" s="49">
        <f t="shared" si="25"/>
        <v>7.6602415627966991E-2</v>
      </c>
      <c r="L224" s="49">
        <f>VLOOKUP($A224,input!$A:$BH,COLUMN(input!N$2),0)</f>
        <v>-10.119215741074596</v>
      </c>
      <c r="M224" s="49">
        <f>IF(D224=0,'KI Local Authority Dropdown'!$I$6,'KI Local Authority Dropdown'!$I$7)*'KI 2018-19'!I224</f>
        <v>3.5845293763237849</v>
      </c>
      <c r="N224" s="31">
        <f>IF(LEFT(D224,1)="P",0,VLOOKUP($A224,input!$A:$BH,COLUMN(input!Q$2),0))</f>
        <v>0</v>
      </c>
      <c r="O224" s="53">
        <f>VLOOKUP($A224,input!$A:$BH,COLUMN(input!V$2),0)</f>
        <v>0</v>
      </c>
      <c r="P224" s="49">
        <f>VLOOKUP($A224,input!$A:$BH,COLUMN(input!Z$2),0)</f>
        <v>0</v>
      </c>
      <c r="Q224" s="53">
        <f>VLOOKUP($A224,input!$A:$BH,COLUMN(input!AD$2),0)</f>
        <v>0</v>
      </c>
      <c r="R224" s="53">
        <f>VLOOKUP($A224,input!$A:$BH,COLUMN(input!AH$2),0)</f>
        <v>0</v>
      </c>
      <c r="S224" s="62">
        <f>VLOOKUP($A224,input!$A:$BH,COLUMN(input!AL$2),0)</f>
        <v>0</v>
      </c>
      <c r="T224" s="53">
        <f>VLOOKUP($A224,input!$A:$BH,COLUMN(input!AP$2),0)</f>
        <v>0</v>
      </c>
      <c r="U224" s="49">
        <f>VLOOKUP($A224,input!$A:$BH,COLUMN(input!AT$2),0)</f>
        <v>3.6953914498082328</v>
      </c>
      <c r="V224" s="53">
        <f>VLOOKUP($A224,input!$A:$BH,COLUMN(input!AX$2),0)</f>
        <v>0</v>
      </c>
      <c r="W224" s="53">
        <f>VLOOKUP($A224,input!$A:$BH,COLUMN(input!BB$2),0)</f>
        <v>0</v>
      </c>
      <c r="X224" s="62">
        <f>VLOOKUP($A224,input!$A:$BH,COLUMN(input!BF$2),0)</f>
        <v>0</v>
      </c>
      <c r="Y224" s="53">
        <f t="shared" si="26"/>
        <v>0</v>
      </c>
      <c r="Z224" s="49">
        <f t="shared" si="27"/>
        <v>3.6953914498082328</v>
      </c>
      <c r="AA224" s="53">
        <f t="shared" si="28"/>
        <v>0</v>
      </c>
      <c r="AB224" s="53">
        <f t="shared" si="29"/>
        <v>0</v>
      </c>
      <c r="AC224" s="62">
        <f t="shared" si="30"/>
        <v>0</v>
      </c>
    </row>
    <row r="225" spans="1:29" x14ac:dyDescent="0.3">
      <c r="A225" s="27" t="s">
        <v>460</v>
      </c>
      <c r="B225" s="27" t="s">
        <v>1044</v>
      </c>
      <c r="C225" s="27" t="s">
        <v>1250</v>
      </c>
      <c r="D225" s="27" t="s">
        <v>1235</v>
      </c>
      <c r="E225" s="30" t="s">
        <v>459</v>
      </c>
      <c r="F225" s="67">
        <f>IF(D225=0,VLOOKUP(C225,'KI Local Authority Dropdown'!$H$21:$I$31,2,0),(VLOOKUP(A225,input!$A:$B,COLUMN(input!B$2),0)))</f>
        <v>0.99</v>
      </c>
      <c r="G225" s="49">
        <f t="shared" si="24"/>
        <v>42.328264629189661</v>
      </c>
      <c r="H225" s="49">
        <f>VLOOKUP($A225,input!$A:$BH,COLUMN(input!E$2),0)</f>
        <v>0</v>
      </c>
      <c r="I225" s="49">
        <f>VLOOKUP($A225,input!$A:$BH,COLUMN(input!I$2),0)</f>
        <v>42.328264629189661</v>
      </c>
      <c r="J225" s="49">
        <f>VLOOKUP($A225,input!$A:$BH,COLUMN(input!M$2),0)</f>
        <v>-29.421180685222172</v>
      </c>
      <c r="K225" s="49">
        <f t="shared" si="25"/>
        <v>-1.4607602353876814E-2</v>
      </c>
      <c r="L225" s="49">
        <f>VLOOKUP($A225,input!$A:$BH,COLUMN(input!N$2),0)</f>
        <v>-29.435788287576049</v>
      </c>
      <c r="M225" s="49">
        <f>IF(D225=0,'KI Local Authority Dropdown'!$I$6,'KI Local Authority Dropdown'!$I$7)*'KI 2018-19'!I225</f>
        <v>41.058416690313969</v>
      </c>
      <c r="N225" s="31">
        <f>IF(LEFT(D225,1)="P",0,VLOOKUP($A225,input!$A:$BH,COLUMN(input!Q$2),0))</f>
        <v>0</v>
      </c>
      <c r="O225" s="53">
        <f>VLOOKUP($A225,input!$A:$BH,COLUMN(input!V$2),0)</f>
        <v>0</v>
      </c>
      <c r="P225" s="49">
        <f>VLOOKUP($A225,input!$A:$BH,COLUMN(input!Z$2),0)</f>
        <v>0</v>
      </c>
      <c r="Q225" s="53">
        <f>VLOOKUP($A225,input!$A:$BH,COLUMN(input!AD$2),0)</f>
        <v>0</v>
      </c>
      <c r="R225" s="53">
        <f>VLOOKUP($A225,input!$A:$BH,COLUMN(input!AH$2),0)</f>
        <v>0</v>
      </c>
      <c r="S225" s="62">
        <f>VLOOKUP($A225,input!$A:$BH,COLUMN(input!AL$2),0)</f>
        <v>0</v>
      </c>
      <c r="T225" s="53">
        <f>VLOOKUP($A225,input!$A:$BH,COLUMN(input!AP$2),0)</f>
        <v>35.833154418990652</v>
      </c>
      <c r="U225" s="49">
        <f>VLOOKUP($A225,input!$A:$BH,COLUMN(input!AT$2),0)</f>
        <v>6.4951099931873415</v>
      </c>
      <c r="V225" s="53">
        <f>VLOOKUP($A225,input!$A:$BH,COLUMN(input!AX$2),0)</f>
        <v>0</v>
      </c>
      <c r="W225" s="53">
        <f>VLOOKUP($A225,input!$A:$BH,COLUMN(input!BB$2),0)</f>
        <v>0</v>
      </c>
      <c r="X225" s="62">
        <f>VLOOKUP($A225,input!$A:$BH,COLUMN(input!BF$2),0)</f>
        <v>0</v>
      </c>
      <c r="Y225" s="53">
        <f t="shared" si="26"/>
        <v>35.833154418990652</v>
      </c>
      <c r="Z225" s="49">
        <f t="shared" si="27"/>
        <v>6.4951099931873415</v>
      </c>
      <c r="AA225" s="53">
        <f t="shared" si="28"/>
        <v>0</v>
      </c>
      <c r="AB225" s="53">
        <f t="shared" si="29"/>
        <v>0</v>
      </c>
      <c r="AC225" s="62">
        <f t="shared" si="30"/>
        <v>0</v>
      </c>
    </row>
    <row r="226" spans="1:29" x14ac:dyDescent="0.3">
      <c r="A226" s="27" t="s">
        <v>462</v>
      </c>
      <c r="B226" s="27" t="s">
        <v>1045</v>
      </c>
      <c r="C226" s="27" t="s">
        <v>806</v>
      </c>
      <c r="D226" s="27">
        <v>0</v>
      </c>
      <c r="E226" s="30" t="s">
        <v>461</v>
      </c>
      <c r="F226" s="67">
        <f>IF(D226=0,VLOOKUP(C226,'KI Local Authority Dropdown'!$H$21:$I$31,2,0),(VLOOKUP(A226,input!$A:$B,COLUMN(input!B$2),0)))</f>
        <v>0.4</v>
      </c>
      <c r="G226" s="49">
        <f t="shared" si="24"/>
        <v>3.6380402281803841</v>
      </c>
      <c r="H226" s="49">
        <f>VLOOKUP($A226,input!$A:$BH,COLUMN(input!E$2),0)</f>
        <v>0.5356187989479182</v>
      </c>
      <c r="I226" s="49">
        <f>VLOOKUP($A226,input!$A:$BH,COLUMN(input!I$2),0)</f>
        <v>3.1024214292324657</v>
      </c>
      <c r="J226" s="49">
        <f>VLOOKUP($A226,input!$A:$BH,COLUMN(input!M$2),0)</f>
        <v>-7.6880993032516605</v>
      </c>
      <c r="K226" s="49">
        <f t="shared" si="25"/>
        <v>-3.5598663986215584E-2</v>
      </c>
      <c r="L226" s="49">
        <f>VLOOKUP($A226,input!$A:$BH,COLUMN(input!N$2),0)</f>
        <v>-7.723697967237876</v>
      </c>
      <c r="M226" s="49">
        <f>IF(D226=0,'KI Local Authority Dropdown'!$I$6,'KI Local Authority Dropdown'!$I$7)*'KI 2018-19'!I226</f>
        <v>2.8697398220400308</v>
      </c>
      <c r="N226" s="31">
        <f>IF(LEFT(D226,1)="P",0,VLOOKUP($A226,input!$A:$BH,COLUMN(input!Q$2),0))</f>
        <v>0.5</v>
      </c>
      <c r="O226" s="53">
        <f>VLOOKUP($A226,input!$A:$BH,COLUMN(input!V$2),0)</f>
        <v>0</v>
      </c>
      <c r="P226" s="49">
        <f>VLOOKUP($A226,input!$A:$BH,COLUMN(input!Z$2),0)</f>
        <v>0.5356187989479182</v>
      </c>
      <c r="Q226" s="53">
        <f>VLOOKUP($A226,input!$A:$BH,COLUMN(input!AD$2),0)</f>
        <v>0</v>
      </c>
      <c r="R226" s="53">
        <f>VLOOKUP($A226,input!$A:$BH,COLUMN(input!AH$2),0)</f>
        <v>0</v>
      </c>
      <c r="S226" s="62">
        <f>VLOOKUP($A226,input!$A:$BH,COLUMN(input!AL$2),0)</f>
        <v>0</v>
      </c>
      <c r="T226" s="53">
        <f>VLOOKUP($A226,input!$A:$BH,COLUMN(input!AP$2),0)</f>
        <v>0</v>
      </c>
      <c r="U226" s="49">
        <f>VLOOKUP($A226,input!$A:$BH,COLUMN(input!AT$2),0)</f>
        <v>3.1024214292324657</v>
      </c>
      <c r="V226" s="53">
        <f>VLOOKUP($A226,input!$A:$BH,COLUMN(input!AX$2),0)</f>
        <v>0</v>
      </c>
      <c r="W226" s="53">
        <f>VLOOKUP($A226,input!$A:$BH,COLUMN(input!BB$2),0)</f>
        <v>0</v>
      </c>
      <c r="X226" s="62">
        <f>VLOOKUP($A226,input!$A:$BH,COLUMN(input!BF$2),0)</f>
        <v>0</v>
      </c>
      <c r="Y226" s="53">
        <f t="shared" si="26"/>
        <v>0</v>
      </c>
      <c r="Z226" s="49">
        <f t="shared" si="27"/>
        <v>3.6380402281803841</v>
      </c>
      <c r="AA226" s="53">
        <f t="shared" si="28"/>
        <v>0</v>
      </c>
      <c r="AB226" s="53">
        <f t="shared" si="29"/>
        <v>0</v>
      </c>
      <c r="AC226" s="62">
        <f t="shared" si="30"/>
        <v>0</v>
      </c>
    </row>
    <row r="227" spans="1:29" x14ac:dyDescent="0.3">
      <c r="A227" s="27" t="s">
        <v>464</v>
      </c>
      <c r="B227" s="27" t="s">
        <v>1046</v>
      </c>
      <c r="C227" s="27" t="s">
        <v>1250</v>
      </c>
      <c r="D227" s="27">
        <v>0</v>
      </c>
      <c r="E227" s="30" t="s">
        <v>463</v>
      </c>
      <c r="F227" s="67">
        <f>IF(D227=0,VLOOKUP(C227,'KI Local Authority Dropdown'!$H$21:$I$31,2,0),(VLOOKUP(A227,input!$A:$B,COLUMN(input!B$2),0)))</f>
        <v>0.49</v>
      </c>
      <c r="G227" s="49">
        <f t="shared" si="24"/>
        <v>37.491810722991808</v>
      </c>
      <c r="H227" s="49">
        <f>VLOOKUP($A227,input!$A:$BH,COLUMN(input!E$2),0)</f>
        <v>6.9189430109632051</v>
      </c>
      <c r="I227" s="49">
        <f>VLOOKUP($A227,input!$A:$BH,COLUMN(input!I$2),0)</f>
        <v>30.5728677120286</v>
      </c>
      <c r="J227" s="49">
        <f>VLOOKUP($A227,input!$A:$BH,COLUMN(input!M$2),0)</f>
        <v>2.5510666532032285</v>
      </c>
      <c r="K227" s="49">
        <f t="shared" si="25"/>
        <v>-0.45150695551179298</v>
      </c>
      <c r="L227" s="49">
        <f>VLOOKUP($A227,input!$A:$BH,COLUMN(input!N$2),0)</f>
        <v>2.0995596976914355</v>
      </c>
      <c r="M227" s="49">
        <f>IF(D227=0,'KI Local Authority Dropdown'!$I$6,'KI Local Authority Dropdown'!$I$7)*'KI 2018-19'!I227</f>
        <v>28.279902633626456</v>
      </c>
      <c r="N227" s="31">
        <f>IF(LEFT(D227,1)="P",0,VLOOKUP($A227,input!$A:$BH,COLUMN(input!Q$2),0))</f>
        <v>0</v>
      </c>
      <c r="O227" s="53">
        <f>VLOOKUP($A227,input!$A:$BH,COLUMN(input!V$2),0)</f>
        <v>7.1317143003702466</v>
      </c>
      <c r="P227" s="49">
        <f>VLOOKUP($A227,input!$A:$BH,COLUMN(input!Z$2),0)</f>
        <v>-0.21277128940704093</v>
      </c>
      <c r="Q227" s="53">
        <f>VLOOKUP($A227,input!$A:$BH,COLUMN(input!AD$2),0)</f>
        <v>0</v>
      </c>
      <c r="R227" s="53">
        <f>VLOOKUP($A227,input!$A:$BH,COLUMN(input!AH$2),0)</f>
        <v>0</v>
      </c>
      <c r="S227" s="62">
        <f>VLOOKUP($A227,input!$A:$BH,COLUMN(input!AL$2),0)</f>
        <v>0</v>
      </c>
      <c r="T227" s="53">
        <f>VLOOKUP($A227,input!$A:$BH,COLUMN(input!AP$2),0)</f>
        <v>25.7663531278356</v>
      </c>
      <c r="U227" s="49">
        <f>VLOOKUP($A227,input!$A:$BH,COLUMN(input!AT$2),0)</f>
        <v>4.8065145841929979</v>
      </c>
      <c r="V227" s="53">
        <f>VLOOKUP($A227,input!$A:$BH,COLUMN(input!AX$2),0)</f>
        <v>0</v>
      </c>
      <c r="W227" s="53">
        <f>VLOOKUP($A227,input!$A:$BH,COLUMN(input!BB$2),0)</f>
        <v>0</v>
      </c>
      <c r="X227" s="62">
        <f>VLOOKUP($A227,input!$A:$BH,COLUMN(input!BF$2),0)</f>
        <v>0</v>
      </c>
      <c r="Y227" s="53">
        <f t="shared" si="26"/>
        <v>32.898067428205849</v>
      </c>
      <c r="Z227" s="49">
        <f t="shared" si="27"/>
        <v>4.5937432947859573</v>
      </c>
      <c r="AA227" s="53">
        <f t="shared" si="28"/>
        <v>0</v>
      </c>
      <c r="AB227" s="53">
        <f t="shared" si="29"/>
        <v>0</v>
      </c>
      <c r="AC227" s="62">
        <f t="shared" si="30"/>
        <v>0</v>
      </c>
    </row>
    <row r="228" spans="1:29" x14ac:dyDescent="0.3">
      <c r="A228" s="27" t="s">
        <v>466</v>
      </c>
      <c r="B228" s="27" t="s">
        <v>1047</v>
      </c>
      <c r="C228" s="27" t="s">
        <v>820</v>
      </c>
      <c r="D228" s="27">
        <v>0</v>
      </c>
      <c r="E228" s="30" t="s">
        <v>465</v>
      </c>
      <c r="F228" s="67">
        <f>IF(D228=0,VLOOKUP(C228,'KI Local Authority Dropdown'!$H$21:$I$31,2,0),(VLOOKUP(A228,input!$A:$B,COLUMN(input!B$2),0)))</f>
        <v>0.49</v>
      </c>
      <c r="G228" s="49">
        <f t="shared" si="24"/>
        <v>63.37669081166257</v>
      </c>
      <c r="H228" s="49">
        <f>VLOOKUP($A228,input!$A:$BH,COLUMN(input!E$2),0)</f>
        <v>16.914498933252233</v>
      </c>
      <c r="I228" s="49">
        <f>VLOOKUP($A228,input!$A:$BH,COLUMN(input!I$2),0)</f>
        <v>46.462191878410337</v>
      </c>
      <c r="J228" s="49">
        <f>VLOOKUP($A228,input!$A:$BH,COLUMN(input!M$2),0)</f>
        <v>19.724271234399936</v>
      </c>
      <c r="K228" s="49">
        <f t="shared" si="25"/>
        <v>-4.0127445765676839E-2</v>
      </c>
      <c r="L228" s="49">
        <f>VLOOKUP($A228,input!$A:$BH,COLUMN(input!N$2),0)</f>
        <v>19.684143788634259</v>
      </c>
      <c r="M228" s="49">
        <f>IF(D228=0,'KI Local Authority Dropdown'!$I$6,'KI Local Authority Dropdown'!$I$7)*'KI 2018-19'!I228</f>
        <v>42.977527487529564</v>
      </c>
      <c r="N228" s="31">
        <f>IF(LEFT(D228,1)="P",0,VLOOKUP($A228,input!$A:$BH,COLUMN(input!Q$2),0))</f>
        <v>0</v>
      </c>
      <c r="O228" s="53">
        <f>VLOOKUP($A228,input!$A:$BH,COLUMN(input!V$2),0)</f>
        <v>15.809949073883928</v>
      </c>
      <c r="P228" s="49">
        <f>VLOOKUP($A228,input!$A:$BH,COLUMN(input!Z$2),0)</f>
        <v>1.1045498593683056</v>
      </c>
      <c r="Q228" s="53">
        <f>VLOOKUP($A228,input!$A:$BH,COLUMN(input!AD$2),0)</f>
        <v>0</v>
      </c>
      <c r="R228" s="53">
        <f>VLOOKUP($A228,input!$A:$BH,COLUMN(input!AH$2),0)</f>
        <v>0</v>
      </c>
      <c r="S228" s="62">
        <f>VLOOKUP($A228,input!$A:$BH,COLUMN(input!AL$2),0)</f>
        <v>0</v>
      </c>
      <c r="T228" s="53">
        <f>VLOOKUP($A228,input!$A:$BH,COLUMN(input!AP$2),0)</f>
        <v>39.765054928396509</v>
      </c>
      <c r="U228" s="49">
        <f>VLOOKUP($A228,input!$A:$BH,COLUMN(input!AT$2),0)</f>
        <v>6.6971369500138342</v>
      </c>
      <c r="V228" s="53">
        <f>VLOOKUP($A228,input!$A:$BH,COLUMN(input!AX$2),0)</f>
        <v>0</v>
      </c>
      <c r="W228" s="53">
        <f>VLOOKUP($A228,input!$A:$BH,COLUMN(input!BB$2),0)</f>
        <v>0</v>
      </c>
      <c r="X228" s="62">
        <f>VLOOKUP($A228,input!$A:$BH,COLUMN(input!BF$2),0)</f>
        <v>0</v>
      </c>
      <c r="Y228" s="53">
        <f t="shared" si="26"/>
        <v>55.575004002280437</v>
      </c>
      <c r="Z228" s="49">
        <f t="shared" si="27"/>
        <v>7.8016868093821401</v>
      </c>
      <c r="AA228" s="53">
        <f t="shared" si="28"/>
        <v>0</v>
      </c>
      <c r="AB228" s="53">
        <f t="shared" si="29"/>
        <v>0</v>
      </c>
      <c r="AC228" s="62">
        <f t="shared" si="30"/>
        <v>0</v>
      </c>
    </row>
    <row r="229" spans="1:29" x14ac:dyDescent="0.3">
      <c r="A229" s="27" t="s">
        <v>468</v>
      </c>
      <c r="B229" s="27" t="s">
        <v>1048</v>
      </c>
      <c r="C229" s="27" t="s">
        <v>806</v>
      </c>
      <c r="D229" s="27">
        <v>0</v>
      </c>
      <c r="E229" s="30" t="s">
        <v>467</v>
      </c>
      <c r="F229" s="67">
        <f>IF(D229=0,VLOOKUP(C229,'KI Local Authority Dropdown'!$H$21:$I$31,2,0),(VLOOKUP(A229,input!$A:$B,COLUMN(input!B$2),0)))</f>
        <v>0.4</v>
      </c>
      <c r="G229" s="49">
        <f t="shared" si="24"/>
        <v>2.0399563724195811</v>
      </c>
      <c r="H229" s="49">
        <f>VLOOKUP($A229,input!$A:$BH,COLUMN(input!E$2),0)</f>
        <v>0.19146994647027085</v>
      </c>
      <c r="I229" s="49">
        <f>VLOOKUP($A229,input!$A:$BH,COLUMN(input!I$2),0)</f>
        <v>1.8484864259493103</v>
      </c>
      <c r="J229" s="49">
        <f>VLOOKUP($A229,input!$A:$BH,COLUMN(input!M$2),0)</f>
        <v>-14.760923811340296</v>
      </c>
      <c r="K229" s="49">
        <f t="shared" si="25"/>
        <v>0.14159617928284618</v>
      </c>
      <c r="L229" s="49">
        <f>VLOOKUP($A229,input!$A:$BH,COLUMN(input!N$2),0)</f>
        <v>-14.61932763205745</v>
      </c>
      <c r="M229" s="49">
        <f>IF(D229=0,'KI Local Authority Dropdown'!$I$6,'KI Local Authority Dropdown'!$I$7)*'KI 2018-19'!I229</f>
        <v>1.7098499440031121</v>
      </c>
      <c r="N229" s="31">
        <f>IF(LEFT(D229,1)="P",0,VLOOKUP($A229,input!$A:$BH,COLUMN(input!Q$2),0))</f>
        <v>0.5</v>
      </c>
      <c r="O229" s="53">
        <f>VLOOKUP($A229,input!$A:$BH,COLUMN(input!V$2),0)</f>
        <v>0</v>
      </c>
      <c r="P229" s="49">
        <f>VLOOKUP($A229,input!$A:$BH,COLUMN(input!Z$2),0)</f>
        <v>0.19146994647027085</v>
      </c>
      <c r="Q229" s="53">
        <f>VLOOKUP($A229,input!$A:$BH,COLUMN(input!AD$2),0)</f>
        <v>0</v>
      </c>
      <c r="R229" s="53">
        <f>VLOOKUP($A229,input!$A:$BH,COLUMN(input!AH$2),0)</f>
        <v>0</v>
      </c>
      <c r="S229" s="62">
        <f>VLOOKUP($A229,input!$A:$BH,COLUMN(input!AL$2),0)</f>
        <v>0</v>
      </c>
      <c r="T229" s="53">
        <f>VLOOKUP($A229,input!$A:$BH,COLUMN(input!AP$2),0)</f>
        <v>0</v>
      </c>
      <c r="U229" s="49">
        <f>VLOOKUP($A229,input!$A:$BH,COLUMN(input!AT$2),0)</f>
        <v>1.8484864259493103</v>
      </c>
      <c r="V229" s="53">
        <f>VLOOKUP($A229,input!$A:$BH,COLUMN(input!AX$2),0)</f>
        <v>0</v>
      </c>
      <c r="W229" s="53">
        <f>VLOOKUP($A229,input!$A:$BH,COLUMN(input!BB$2),0)</f>
        <v>0</v>
      </c>
      <c r="X229" s="62">
        <f>VLOOKUP($A229,input!$A:$BH,COLUMN(input!BF$2),0)</f>
        <v>0</v>
      </c>
      <c r="Y229" s="53">
        <f t="shared" si="26"/>
        <v>0</v>
      </c>
      <c r="Z229" s="49">
        <f t="shared" si="27"/>
        <v>2.0399563724195811</v>
      </c>
      <c r="AA229" s="53">
        <f t="shared" si="28"/>
        <v>0</v>
      </c>
      <c r="AB229" s="53">
        <f t="shared" si="29"/>
        <v>0</v>
      </c>
      <c r="AC229" s="62">
        <f t="shared" si="30"/>
        <v>0</v>
      </c>
    </row>
    <row r="230" spans="1:29" x14ac:dyDescent="0.3">
      <c r="A230" s="27" t="s">
        <v>470</v>
      </c>
      <c r="B230" s="27" t="s">
        <v>1049</v>
      </c>
      <c r="C230" s="27" t="s">
        <v>806</v>
      </c>
      <c r="D230" s="27">
        <v>0</v>
      </c>
      <c r="E230" s="30" t="s">
        <v>469</v>
      </c>
      <c r="F230" s="67">
        <f>IF(D230=0,VLOOKUP(C230,'KI Local Authority Dropdown'!$H$21:$I$31,2,0),(VLOOKUP(A230,input!$A:$B,COLUMN(input!B$2),0)))</f>
        <v>0.4</v>
      </c>
      <c r="G230" s="49">
        <f t="shared" si="24"/>
        <v>2.547422470626409</v>
      </c>
      <c r="H230" s="49">
        <f>VLOOKUP($A230,input!$A:$BH,COLUMN(input!E$2),0)</f>
        <v>0.23532566875070893</v>
      </c>
      <c r="I230" s="49">
        <f>VLOOKUP($A230,input!$A:$BH,COLUMN(input!I$2),0)</f>
        <v>2.3120968018757</v>
      </c>
      <c r="J230" s="49">
        <f>VLOOKUP($A230,input!$A:$BH,COLUMN(input!M$2),0)</f>
        <v>-17.523525409042715</v>
      </c>
      <c r="K230" s="49">
        <f t="shared" si="25"/>
        <v>-3.1344617741417835E-3</v>
      </c>
      <c r="L230" s="49">
        <f>VLOOKUP($A230,input!$A:$BH,COLUMN(input!N$2),0)</f>
        <v>-17.526659870816857</v>
      </c>
      <c r="M230" s="49">
        <f>IF(D230=0,'KI Local Authority Dropdown'!$I$6,'KI Local Authority Dropdown'!$I$7)*'KI 2018-19'!I230</f>
        <v>2.1386895417350225</v>
      </c>
      <c r="N230" s="31">
        <f>IF(LEFT(D230,1)="P",0,VLOOKUP($A230,input!$A:$BH,COLUMN(input!Q$2),0))</f>
        <v>0.5</v>
      </c>
      <c r="O230" s="53">
        <f>VLOOKUP($A230,input!$A:$BH,COLUMN(input!V$2),0)</f>
        <v>0</v>
      </c>
      <c r="P230" s="49">
        <f>VLOOKUP($A230,input!$A:$BH,COLUMN(input!Z$2),0)</f>
        <v>0.23532566875070893</v>
      </c>
      <c r="Q230" s="53">
        <f>VLOOKUP($A230,input!$A:$BH,COLUMN(input!AD$2),0)</f>
        <v>0</v>
      </c>
      <c r="R230" s="53">
        <f>VLOOKUP($A230,input!$A:$BH,COLUMN(input!AH$2),0)</f>
        <v>0</v>
      </c>
      <c r="S230" s="62">
        <f>VLOOKUP($A230,input!$A:$BH,COLUMN(input!AL$2),0)</f>
        <v>0</v>
      </c>
      <c r="T230" s="53">
        <f>VLOOKUP($A230,input!$A:$BH,COLUMN(input!AP$2),0)</f>
        <v>0</v>
      </c>
      <c r="U230" s="49">
        <f>VLOOKUP($A230,input!$A:$BH,COLUMN(input!AT$2),0)</f>
        <v>2.3120968018757</v>
      </c>
      <c r="V230" s="53">
        <f>VLOOKUP($A230,input!$A:$BH,COLUMN(input!AX$2),0)</f>
        <v>0</v>
      </c>
      <c r="W230" s="53">
        <f>VLOOKUP($A230,input!$A:$BH,COLUMN(input!BB$2),0)</f>
        <v>0</v>
      </c>
      <c r="X230" s="62">
        <f>VLOOKUP($A230,input!$A:$BH,COLUMN(input!BF$2),0)</f>
        <v>0</v>
      </c>
      <c r="Y230" s="53">
        <f t="shared" si="26"/>
        <v>0</v>
      </c>
      <c r="Z230" s="49">
        <f t="shared" si="27"/>
        <v>2.547422470626409</v>
      </c>
      <c r="AA230" s="53">
        <f t="shared" si="28"/>
        <v>0</v>
      </c>
      <c r="AB230" s="53">
        <f t="shared" si="29"/>
        <v>0</v>
      </c>
      <c r="AC230" s="62">
        <f t="shared" si="30"/>
        <v>0</v>
      </c>
    </row>
    <row r="231" spans="1:29" x14ac:dyDescent="0.3">
      <c r="A231" s="27" t="s">
        <v>472</v>
      </c>
      <c r="B231" s="27" t="s">
        <v>1050</v>
      </c>
      <c r="C231" s="27" t="s">
        <v>1251</v>
      </c>
      <c r="D231" s="27">
        <v>0</v>
      </c>
      <c r="E231" s="30" t="s">
        <v>471</v>
      </c>
      <c r="F231" s="67">
        <f>IF(D231=0,VLOOKUP(C231,'KI Local Authority Dropdown'!$H$21:$I$31,2,0),(VLOOKUP(A231,input!$A:$B,COLUMN(input!B$2),0)))</f>
        <v>0.09</v>
      </c>
      <c r="G231" s="49">
        <f t="shared" si="24"/>
        <v>72.695104638466475</v>
      </c>
      <c r="H231" s="49">
        <f>VLOOKUP($A231,input!$A:$BH,COLUMN(input!E$2),0)</f>
        <v>7.5570645943967101</v>
      </c>
      <c r="I231" s="49">
        <f>VLOOKUP($A231,input!$A:$BH,COLUMN(input!I$2),0)</f>
        <v>65.138040044069768</v>
      </c>
      <c r="J231" s="49">
        <f>VLOOKUP($A231,input!$A:$BH,COLUMN(input!M$2),0)</f>
        <v>46.213550562750875</v>
      </c>
      <c r="K231" s="49">
        <f t="shared" si="25"/>
        <v>0.21329565574576037</v>
      </c>
      <c r="L231" s="49">
        <f>VLOOKUP($A231,input!$A:$BH,COLUMN(input!N$2),0)</f>
        <v>46.426846218496635</v>
      </c>
      <c r="M231" s="49">
        <f>IF(D231=0,'KI Local Authority Dropdown'!$I$6,'KI Local Authority Dropdown'!$I$7)*'KI 2018-19'!I231</f>
        <v>60.252687040764542</v>
      </c>
      <c r="N231" s="31">
        <f>IF(LEFT(D231,1)="P",0,VLOOKUP($A231,input!$A:$BH,COLUMN(input!Q$2),0))</f>
        <v>0</v>
      </c>
      <c r="O231" s="53">
        <f>VLOOKUP($A231,input!$A:$BH,COLUMN(input!V$2),0)</f>
        <v>7.5570645943967101</v>
      </c>
      <c r="P231" s="49">
        <f>VLOOKUP($A231,input!$A:$BH,COLUMN(input!Z$2),0)</f>
        <v>0</v>
      </c>
      <c r="Q231" s="53">
        <f>VLOOKUP($A231,input!$A:$BH,COLUMN(input!AD$2),0)</f>
        <v>0</v>
      </c>
      <c r="R231" s="53">
        <f>VLOOKUP($A231,input!$A:$BH,COLUMN(input!AH$2),0)</f>
        <v>0</v>
      </c>
      <c r="S231" s="62">
        <f>VLOOKUP($A231,input!$A:$BH,COLUMN(input!AL$2),0)</f>
        <v>0</v>
      </c>
      <c r="T231" s="53">
        <f>VLOOKUP($A231,input!$A:$BH,COLUMN(input!AP$2),0)</f>
        <v>65.138040044069768</v>
      </c>
      <c r="U231" s="49">
        <f>VLOOKUP($A231,input!$A:$BH,COLUMN(input!AT$2),0)</f>
        <v>0</v>
      </c>
      <c r="V231" s="53">
        <f>VLOOKUP($A231,input!$A:$BH,COLUMN(input!AX$2),0)</f>
        <v>0</v>
      </c>
      <c r="W231" s="53">
        <f>VLOOKUP($A231,input!$A:$BH,COLUMN(input!BB$2),0)</f>
        <v>0</v>
      </c>
      <c r="X231" s="62">
        <f>VLOOKUP($A231,input!$A:$BH,COLUMN(input!BF$2),0)</f>
        <v>0</v>
      </c>
      <c r="Y231" s="53">
        <f t="shared" si="26"/>
        <v>72.695104638466475</v>
      </c>
      <c r="Z231" s="49">
        <f t="shared" si="27"/>
        <v>0</v>
      </c>
      <c r="AA231" s="53">
        <f t="shared" si="28"/>
        <v>0</v>
      </c>
      <c r="AB231" s="53">
        <f t="shared" si="29"/>
        <v>0</v>
      </c>
      <c r="AC231" s="62">
        <f t="shared" si="30"/>
        <v>0</v>
      </c>
    </row>
    <row r="232" spans="1:29" x14ac:dyDescent="0.3">
      <c r="A232" s="27" t="s">
        <v>474</v>
      </c>
      <c r="B232" s="27" t="s">
        <v>1051</v>
      </c>
      <c r="C232" s="27" t="s">
        <v>1248</v>
      </c>
      <c r="D232" s="27">
        <v>0</v>
      </c>
      <c r="E232" s="30" t="s">
        <v>1052</v>
      </c>
      <c r="F232" s="67">
        <f>IF(D232=0,VLOOKUP(C232,'KI Local Authority Dropdown'!$H$21:$I$31,2,0),(VLOOKUP(A232,input!$A:$B,COLUMN(input!B$2),0)))</f>
        <v>0.01</v>
      </c>
      <c r="G232" s="49">
        <f t="shared" si="24"/>
        <v>8.8174343051177182</v>
      </c>
      <c r="H232" s="49">
        <f>VLOOKUP($A232,input!$A:$BH,COLUMN(input!E$2),0)</f>
        <v>2.8970674861808421</v>
      </c>
      <c r="I232" s="49">
        <f>VLOOKUP($A232,input!$A:$BH,COLUMN(input!I$2),0)</f>
        <v>5.9203668189368761</v>
      </c>
      <c r="J232" s="49">
        <f>VLOOKUP($A232,input!$A:$BH,COLUMN(input!M$2),0)</f>
        <v>2.8729488818204705</v>
      </c>
      <c r="K232" s="49">
        <f t="shared" si="25"/>
        <v>2.9354013646187394E-2</v>
      </c>
      <c r="L232" s="49">
        <f>VLOOKUP($A232,input!$A:$BH,COLUMN(input!N$2),0)</f>
        <v>2.9023028954666579</v>
      </c>
      <c r="M232" s="49">
        <f>IF(D232=0,'KI Local Authority Dropdown'!$I$6,'KI Local Authority Dropdown'!$I$7)*'KI 2018-19'!I232</f>
        <v>5.4763393075166107</v>
      </c>
      <c r="N232" s="31">
        <f>IF(LEFT(D232,1)="P",0,VLOOKUP($A232,input!$A:$BH,COLUMN(input!Q$2),0))</f>
        <v>0</v>
      </c>
      <c r="O232" s="53">
        <f>VLOOKUP($A232,input!$A:$BH,COLUMN(input!V$2),0)</f>
        <v>0</v>
      </c>
      <c r="P232" s="49">
        <f>VLOOKUP($A232,input!$A:$BH,COLUMN(input!Z$2),0)</f>
        <v>0</v>
      </c>
      <c r="Q232" s="53">
        <f>VLOOKUP($A232,input!$A:$BH,COLUMN(input!AD$2),0)</f>
        <v>2.8970674861808421</v>
      </c>
      <c r="R232" s="53">
        <f>VLOOKUP($A232,input!$A:$BH,COLUMN(input!AH$2),0)</f>
        <v>0</v>
      </c>
      <c r="S232" s="62">
        <f>VLOOKUP($A232,input!$A:$BH,COLUMN(input!AL$2),0)</f>
        <v>0</v>
      </c>
      <c r="T232" s="53">
        <f>VLOOKUP($A232,input!$A:$BH,COLUMN(input!AP$2),0)</f>
        <v>0</v>
      </c>
      <c r="U232" s="49">
        <f>VLOOKUP($A232,input!$A:$BH,COLUMN(input!AT$2),0)</f>
        <v>0</v>
      </c>
      <c r="V232" s="53">
        <f>VLOOKUP($A232,input!$A:$BH,COLUMN(input!AX$2),0)</f>
        <v>5.9203668189368761</v>
      </c>
      <c r="W232" s="53">
        <f>VLOOKUP($A232,input!$A:$BH,COLUMN(input!BB$2),0)</f>
        <v>0</v>
      </c>
      <c r="X232" s="62">
        <f>VLOOKUP($A232,input!$A:$BH,COLUMN(input!BF$2),0)</f>
        <v>0</v>
      </c>
      <c r="Y232" s="53">
        <f t="shared" si="26"/>
        <v>0</v>
      </c>
      <c r="Z232" s="49">
        <f t="shared" si="27"/>
        <v>0</v>
      </c>
      <c r="AA232" s="53">
        <f t="shared" si="28"/>
        <v>8.8174343051177182</v>
      </c>
      <c r="AB232" s="53">
        <f t="shared" si="29"/>
        <v>0</v>
      </c>
      <c r="AC232" s="62">
        <f t="shared" si="30"/>
        <v>0</v>
      </c>
    </row>
    <row r="233" spans="1:29" x14ac:dyDescent="0.3">
      <c r="A233" s="27" t="s">
        <v>476</v>
      </c>
      <c r="B233" s="27" t="s">
        <v>1053</v>
      </c>
      <c r="C233" s="27" t="s">
        <v>806</v>
      </c>
      <c r="D233" s="27">
        <v>0</v>
      </c>
      <c r="E233" s="30" t="s">
        <v>475</v>
      </c>
      <c r="F233" s="67">
        <f>IF(D233=0,VLOOKUP(C233,'KI Local Authority Dropdown'!$H$21:$I$31,2,0),(VLOOKUP(A233,input!$A:$B,COLUMN(input!B$2),0)))</f>
        <v>0.4</v>
      </c>
      <c r="G233" s="49">
        <f t="shared" si="24"/>
        <v>7.4575831597533542</v>
      </c>
      <c r="H233" s="49">
        <f>VLOOKUP($A233,input!$A:$BH,COLUMN(input!E$2),0)</f>
        <v>0.88601400978518841</v>
      </c>
      <c r="I233" s="49">
        <f>VLOOKUP($A233,input!$A:$BH,COLUMN(input!I$2),0)</f>
        <v>6.5715691499681661</v>
      </c>
      <c r="J233" s="49">
        <f>VLOOKUP($A233,input!$A:$BH,COLUMN(input!M$2),0)</f>
        <v>-29.99498423963043</v>
      </c>
      <c r="K233" s="49">
        <f t="shared" si="25"/>
        <v>-8.3869734669161033E-2</v>
      </c>
      <c r="L233" s="49">
        <f>VLOOKUP($A233,input!$A:$BH,COLUMN(input!N$2),0)</f>
        <v>-30.078853974299591</v>
      </c>
      <c r="M233" s="49">
        <f>IF(D233=0,'KI Local Authority Dropdown'!$I$6,'KI Local Authority Dropdown'!$I$7)*'KI 2018-19'!I233</f>
        <v>6.0787014637205541</v>
      </c>
      <c r="N233" s="31">
        <f>IF(LEFT(D233,1)="P",0,VLOOKUP($A233,input!$A:$BH,COLUMN(input!Q$2),0))</f>
        <v>0.5</v>
      </c>
      <c r="O233" s="53">
        <f>VLOOKUP($A233,input!$A:$BH,COLUMN(input!V$2),0)</f>
        <v>0</v>
      </c>
      <c r="P233" s="49">
        <f>VLOOKUP($A233,input!$A:$BH,COLUMN(input!Z$2),0)</f>
        <v>0.88601400978518841</v>
      </c>
      <c r="Q233" s="53">
        <f>VLOOKUP($A233,input!$A:$BH,COLUMN(input!AD$2),0)</f>
        <v>0</v>
      </c>
      <c r="R233" s="53">
        <f>VLOOKUP($A233,input!$A:$BH,COLUMN(input!AH$2),0)</f>
        <v>0</v>
      </c>
      <c r="S233" s="62">
        <f>VLOOKUP($A233,input!$A:$BH,COLUMN(input!AL$2),0)</f>
        <v>0</v>
      </c>
      <c r="T233" s="53">
        <f>VLOOKUP($A233,input!$A:$BH,COLUMN(input!AP$2),0)</f>
        <v>0</v>
      </c>
      <c r="U233" s="49">
        <f>VLOOKUP($A233,input!$A:$BH,COLUMN(input!AT$2),0)</f>
        <v>6.5715691499681661</v>
      </c>
      <c r="V233" s="53">
        <f>VLOOKUP($A233,input!$A:$BH,COLUMN(input!AX$2),0)</f>
        <v>0</v>
      </c>
      <c r="W233" s="53">
        <f>VLOOKUP($A233,input!$A:$BH,COLUMN(input!BB$2),0)</f>
        <v>0</v>
      </c>
      <c r="X233" s="62">
        <f>VLOOKUP($A233,input!$A:$BH,COLUMN(input!BF$2),0)</f>
        <v>0</v>
      </c>
      <c r="Y233" s="53">
        <f t="shared" si="26"/>
        <v>0</v>
      </c>
      <c r="Z233" s="49">
        <f t="shared" si="27"/>
        <v>7.4575831597533542</v>
      </c>
      <c r="AA233" s="53">
        <f t="shared" si="28"/>
        <v>0</v>
      </c>
      <c r="AB233" s="53">
        <f t="shared" si="29"/>
        <v>0</v>
      </c>
      <c r="AC233" s="62">
        <f t="shared" si="30"/>
        <v>0</v>
      </c>
    </row>
    <row r="234" spans="1:29" x14ac:dyDescent="0.3">
      <c r="A234" s="27" t="s">
        <v>478</v>
      </c>
      <c r="B234" s="27" t="s">
        <v>1054</v>
      </c>
      <c r="C234" s="27" t="s">
        <v>1254</v>
      </c>
      <c r="D234" s="27">
        <v>0</v>
      </c>
      <c r="E234" s="30" t="s">
        <v>477</v>
      </c>
      <c r="F234" s="67">
        <f>IF(D234=0,VLOOKUP(C234,'KI Local Authority Dropdown'!$H$21:$I$31,2,0),(VLOOKUP(A234,input!$A:$B,COLUMN(input!B$2),0)))</f>
        <v>0.1</v>
      </c>
      <c r="G234" s="49">
        <f t="shared" si="24"/>
        <v>111.00691281800303</v>
      </c>
      <c r="H234" s="49">
        <f>VLOOKUP($A234,input!$A:$BH,COLUMN(input!E$2),0)</f>
        <v>22.493063169829767</v>
      </c>
      <c r="I234" s="49">
        <f>VLOOKUP($A234,input!$A:$BH,COLUMN(input!I$2),0)</f>
        <v>88.513849648173263</v>
      </c>
      <c r="J234" s="49">
        <f>VLOOKUP($A234,input!$A:$BH,COLUMN(input!M$2),0)</f>
        <v>63.633698092928199</v>
      </c>
      <c r="K234" s="49">
        <f t="shared" si="25"/>
        <v>-0.20838313303788425</v>
      </c>
      <c r="L234" s="49">
        <f>VLOOKUP($A234,input!$A:$BH,COLUMN(input!N$2),0)</f>
        <v>63.425314959890315</v>
      </c>
      <c r="M234" s="49">
        <f>IF(D234=0,'KI Local Authority Dropdown'!$I$6,'KI Local Authority Dropdown'!$I$7)*'KI 2018-19'!I234</f>
        <v>81.875310924560267</v>
      </c>
      <c r="N234" s="31">
        <f>IF(LEFT(D234,1)="P",0,VLOOKUP($A234,input!$A:$BH,COLUMN(input!Q$2),0))</f>
        <v>0</v>
      </c>
      <c r="O234" s="53">
        <f>VLOOKUP($A234,input!$A:$BH,COLUMN(input!V$2),0)</f>
        <v>19.916691693561344</v>
      </c>
      <c r="P234" s="49">
        <f>VLOOKUP($A234,input!$A:$BH,COLUMN(input!Z$2),0)</f>
        <v>0</v>
      </c>
      <c r="Q234" s="53">
        <f>VLOOKUP($A234,input!$A:$BH,COLUMN(input!AD$2),0)</f>
        <v>2.576371476268422</v>
      </c>
      <c r="R234" s="53">
        <f>VLOOKUP($A234,input!$A:$BH,COLUMN(input!AH$2),0)</f>
        <v>0</v>
      </c>
      <c r="S234" s="62">
        <f>VLOOKUP($A234,input!$A:$BH,COLUMN(input!AL$2),0)</f>
        <v>0</v>
      </c>
      <c r="T234" s="53">
        <f>VLOOKUP($A234,input!$A:$BH,COLUMN(input!AP$2),0)</f>
        <v>83.319233084393915</v>
      </c>
      <c r="U234" s="49">
        <f>VLOOKUP($A234,input!$A:$BH,COLUMN(input!AT$2),0)</f>
        <v>0</v>
      </c>
      <c r="V234" s="53">
        <f>VLOOKUP($A234,input!$A:$BH,COLUMN(input!AX$2),0)</f>
        <v>5.1946165637793351</v>
      </c>
      <c r="W234" s="53">
        <f>VLOOKUP($A234,input!$A:$BH,COLUMN(input!BB$2),0)</f>
        <v>0</v>
      </c>
      <c r="X234" s="62">
        <f>VLOOKUP($A234,input!$A:$BH,COLUMN(input!BF$2),0)</f>
        <v>0</v>
      </c>
      <c r="Y234" s="53">
        <f t="shared" si="26"/>
        <v>103.23592477795526</v>
      </c>
      <c r="Z234" s="49">
        <f t="shared" si="27"/>
        <v>0</v>
      </c>
      <c r="AA234" s="53">
        <f t="shared" si="28"/>
        <v>7.7709880400477571</v>
      </c>
      <c r="AB234" s="53">
        <f t="shared" si="29"/>
        <v>0</v>
      </c>
      <c r="AC234" s="62">
        <f t="shared" si="30"/>
        <v>0</v>
      </c>
    </row>
    <row r="235" spans="1:29" x14ac:dyDescent="0.3">
      <c r="A235" s="27" t="s">
        <v>480</v>
      </c>
      <c r="B235" s="27" t="s">
        <v>1055</v>
      </c>
      <c r="C235" s="27" t="s">
        <v>1253</v>
      </c>
      <c r="D235" s="27">
        <v>0</v>
      </c>
      <c r="E235" s="30" t="s">
        <v>479</v>
      </c>
      <c r="F235" s="67">
        <f>IF(D235=0,VLOOKUP(C235,'KI Local Authority Dropdown'!$H$21:$I$31,2,0),(VLOOKUP(A235,input!$A:$B,COLUMN(input!B$2),0)))</f>
        <v>0.5</v>
      </c>
      <c r="G235" s="49">
        <f t="shared" si="24"/>
        <v>85.280502211591823</v>
      </c>
      <c r="H235" s="49">
        <f>VLOOKUP($A235,input!$A:$BH,COLUMN(input!E$2),0)</f>
        <v>18.989969114239994</v>
      </c>
      <c r="I235" s="49">
        <f>VLOOKUP($A235,input!$A:$BH,COLUMN(input!I$2),0)</f>
        <v>66.290533097351826</v>
      </c>
      <c r="J235" s="49">
        <f>VLOOKUP($A235,input!$A:$BH,COLUMN(input!M$2),0)</f>
        <v>26.486317230947122</v>
      </c>
      <c r="K235" s="49">
        <f t="shared" si="25"/>
        <v>-4.2734193909296891E-2</v>
      </c>
      <c r="L235" s="49">
        <f>VLOOKUP($A235,input!$A:$BH,COLUMN(input!N$2),0)</f>
        <v>26.443583037037826</v>
      </c>
      <c r="M235" s="49">
        <f>IF(D235=0,'KI Local Authority Dropdown'!$I$6,'KI Local Authority Dropdown'!$I$7)*'KI 2018-19'!I235</f>
        <v>61.318743115050445</v>
      </c>
      <c r="N235" s="31">
        <f>IF(LEFT(D235,1)="P",0,VLOOKUP($A235,input!$A:$BH,COLUMN(input!Q$2),0))</f>
        <v>0</v>
      </c>
      <c r="O235" s="53">
        <f>VLOOKUP($A235,input!$A:$BH,COLUMN(input!V$2),0)</f>
        <v>16.468948602779253</v>
      </c>
      <c r="P235" s="49">
        <f>VLOOKUP($A235,input!$A:$BH,COLUMN(input!Z$2),0)</f>
        <v>0.56136703618919848</v>
      </c>
      <c r="Q235" s="53">
        <f>VLOOKUP($A235,input!$A:$BH,COLUMN(input!AD$2),0)</f>
        <v>1.9596534752715415</v>
      </c>
      <c r="R235" s="53">
        <f>VLOOKUP($A235,input!$A:$BH,COLUMN(input!AH$2),0)</f>
        <v>0</v>
      </c>
      <c r="S235" s="62">
        <f>VLOOKUP($A235,input!$A:$BH,COLUMN(input!AL$2),0)</f>
        <v>0</v>
      </c>
      <c r="T235" s="53">
        <f>VLOOKUP($A235,input!$A:$BH,COLUMN(input!AP$2),0)</f>
        <v>53.048961824258633</v>
      </c>
      <c r="U235" s="49">
        <f>VLOOKUP($A235,input!$A:$BH,COLUMN(input!AT$2),0)</f>
        <v>9.6869647741331537</v>
      </c>
      <c r="V235" s="53">
        <f>VLOOKUP($A235,input!$A:$BH,COLUMN(input!AX$2),0)</f>
        <v>3.5546064989600392</v>
      </c>
      <c r="W235" s="53">
        <f>VLOOKUP($A235,input!$A:$BH,COLUMN(input!BB$2),0)</f>
        <v>0</v>
      </c>
      <c r="X235" s="62">
        <f>VLOOKUP($A235,input!$A:$BH,COLUMN(input!BF$2),0)</f>
        <v>0</v>
      </c>
      <c r="Y235" s="53">
        <f t="shared" si="26"/>
        <v>69.51791042703789</v>
      </c>
      <c r="Z235" s="49">
        <f t="shared" si="27"/>
        <v>10.248331810322352</v>
      </c>
      <c r="AA235" s="53">
        <f t="shared" si="28"/>
        <v>5.5142599742315808</v>
      </c>
      <c r="AB235" s="53">
        <f t="shared" si="29"/>
        <v>0</v>
      </c>
      <c r="AC235" s="62">
        <f t="shared" si="30"/>
        <v>0</v>
      </c>
    </row>
    <row r="236" spans="1:29" x14ac:dyDescent="0.3">
      <c r="A236" s="27" t="s">
        <v>482</v>
      </c>
      <c r="B236" s="27" t="s">
        <v>1056</v>
      </c>
      <c r="C236" s="27" t="s">
        <v>806</v>
      </c>
      <c r="D236" s="27">
        <v>0</v>
      </c>
      <c r="E236" s="30" t="s">
        <v>481</v>
      </c>
      <c r="F236" s="67">
        <f>IF(D236=0,VLOOKUP(C236,'KI Local Authority Dropdown'!$H$21:$I$31,2,0),(VLOOKUP(A236,input!$A:$B,COLUMN(input!B$2),0)))</f>
        <v>0.4</v>
      </c>
      <c r="G236" s="49">
        <f t="shared" si="24"/>
        <v>6.7406547387016165</v>
      </c>
      <c r="H236" s="49">
        <f>VLOOKUP($A236,input!$A:$BH,COLUMN(input!E$2),0)</f>
        <v>0.98201788857960326</v>
      </c>
      <c r="I236" s="49">
        <f>VLOOKUP($A236,input!$A:$BH,COLUMN(input!I$2),0)</f>
        <v>5.7586368501220129</v>
      </c>
      <c r="J236" s="49">
        <f>VLOOKUP($A236,input!$A:$BH,COLUMN(input!M$2),0)</f>
        <v>-25.49652037772174</v>
      </c>
      <c r="K236" s="49">
        <f t="shared" si="25"/>
        <v>0.27991241434041214</v>
      </c>
      <c r="L236" s="49">
        <f>VLOOKUP($A236,input!$A:$BH,COLUMN(input!N$2),0)</f>
        <v>-25.216607963381328</v>
      </c>
      <c r="M236" s="49">
        <f>IF(D236=0,'KI Local Authority Dropdown'!$I$6,'KI Local Authority Dropdown'!$I$7)*'KI 2018-19'!I236</f>
        <v>5.3267390863628625</v>
      </c>
      <c r="N236" s="31">
        <f>IF(LEFT(D236,1)="P",0,VLOOKUP($A236,input!$A:$BH,COLUMN(input!Q$2),0))</f>
        <v>0.5</v>
      </c>
      <c r="O236" s="53">
        <f>VLOOKUP($A236,input!$A:$BH,COLUMN(input!V$2),0)</f>
        <v>0</v>
      </c>
      <c r="P236" s="49">
        <f>VLOOKUP($A236,input!$A:$BH,COLUMN(input!Z$2),0)</f>
        <v>0.98201788857960326</v>
      </c>
      <c r="Q236" s="53">
        <f>VLOOKUP($A236,input!$A:$BH,COLUMN(input!AD$2),0)</f>
        <v>0</v>
      </c>
      <c r="R236" s="53">
        <f>VLOOKUP($A236,input!$A:$BH,COLUMN(input!AH$2),0)</f>
        <v>0</v>
      </c>
      <c r="S236" s="62">
        <f>VLOOKUP($A236,input!$A:$BH,COLUMN(input!AL$2),0)</f>
        <v>0</v>
      </c>
      <c r="T236" s="53">
        <f>VLOOKUP($A236,input!$A:$BH,COLUMN(input!AP$2),0)</f>
        <v>0</v>
      </c>
      <c r="U236" s="49">
        <f>VLOOKUP($A236,input!$A:$BH,COLUMN(input!AT$2),0)</f>
        <v>5.7586368501220129</v>
      </c>
      <c r="V236" s="53">
        <f>VLOOKUP($A236,input!$A:$BH,COLUMN(input!AX$2),0)</f>
        <v>0</v>
      </c>
      <c r="W236" s="53">
        <f>VLOOKUP($A236,input!$A:$BH,COLUMN(input!BB$2),0)</f>
        <v>0</v>
      </c>
      <c r="X236" s="62">
        <f>VLOOKUP($A236,input!$A:$BH,COLUMN(input!BF$2),0)</f>
        <v>0</v>
      </c>
      <c r="Y236" s="53">
        <f t="shared" si="26"/>
        <v>0</v>
      </c>
      <c r="Z236" s="49">
        <f t="shared" si="27"/>
        <v>6.7406547387016165</v>
      </c>
      <c r="AA236" s="53">
        <f t="shared" si="28"/>
        <v>0</v>
      </c>
      <c r="AB236" s="53">
        <f t="shared" si="29"/>
        <v>0</v>
      </c>
      <c r="AC236" s="62">
        <f t="shared" si="30"/>
        <v>0</v>
      </c>
    </row>
    <row r="237" spans="1:29" x14ac:dyDescent="0.3">
      <c r="A237" s="27" t="s">
        <v>484</v>
      </c>
      <c r="B237" s="27" t="s">
        <v>1057</v>
      </c>
      <c r="C237" s="27" t="s">
        <v>1250</v>
      </c>
      <c r="D237" s="27">
        <v>0</v>
      </c>
      <c r="E237" s="30" t="s">
        <v>483</v>
      </c>
      <c r="F237" s="67">
        <f>IF(D237=0,VLOOKUP(C237,'KI Local Authority Dropdown'!$H$21:$I$31,2,0),(VLOOKUP(A237,input!$A:$B,COLUMN(input!B$2),0)))</f>
        <v>0.49</v>
      </c>
      <c r="G237" s="49">
        <f t="shared" si="24"/>
        <v>127.88245603438693</v>
      </c>
      <c r="H237" s="49">
        <f>VLOOKUP($A237,input!$A:$BH,COLUMN(input!E$2),0)</f>
        <v>34.981222836010197</v>
      </c>
      <c r="I237" s="49">
        <f>VLOOKUP($A237,input!$A:$BH,COLUMN(input!I$2),0)</f>
        <v>92.901233198376744</v>
      </c>
      <c r="J237" s="49">
        <f>VLOOKUP($A237,input!$A:$BH,COLUMN(input!M$2),0)</f>
        <v>27.495221400977488</v>
      </c>
      <c r="K237" s="49">
        <f t="shared" si="25"/>
        <v>1.0884174164621427</v>
      </c>
      <c r="L237" s="49">
        <f>VLOOKUP($A237,input!$A:$BH,COLUMN(input!N$2),0)</f>
        <v>28.583638817439631</v>
      </c>
      <c r="M237" s="49">
        <f>IF(D237=0,'KI Local Authority Dropdown'!$I$6,'KI Local Authority Dropdown'!$I$7)*'KI 2018-19'!I237</f>
        <v>85.933640708498487</v>
      </c>
      <c r="N237" s="31">
        <f>IF(LEFT(D237,1)="P",0,VLOOKUP($A237,input!$A:$BH,COLUMN(input!Q$2),0))</f>
        <v>0</v>
      </c>
      <c r="O237" s="53">
        <f>VLOOKUP($A237,input!$A:$BH,COLUMN(input!V$2),0)</f>
        <v>31.493111518891439</v>
      </c>
      <c r="P237" s="49">
        <f>VLOOKUP($A237,input!$A:$BH,COLUMN(input!Z$2),0)</f>
        <v>3.4881113171187565</v>
      </c>
      <c r="Q237" s="53">
        <f>VLOOKUP($A237,input!$A:$BH,COLUMN(input!AD$2),0)</f>
        <v>0</v>
      </c>
      <c r="R237" s="53">
        <f>VLOOKUP($A237,input!$A:$BH,COLUMN(input!AH$2),0)</f>
        <v>0</v>
      </c>
      <c r="S237" s="62">
        <f>VLOOKUP($A237,input!$A:$BH,COLUMN(input!AL$2),0)</f>
        <v>0</v>
      </c>
      <c r="T237" s="53">
        <f>VLOOKUP($A237,input!$A:$BH,COLUMN(input!AP$2),0)</f>
        <v>77.471324544088986</v>
      </c>
      <c r="U237" s="49">
        <f>VLOOKUP($A237,input!$A:$BH,COLUMN(input!AT$2),0)</f>
        <v>15.429908654287763</v>
      </c>
      <c r="V237" s="53">
        <f>VLOOKUP($A237,input!$A:$BH,COLUMN(input!AX$2),0)</f>
        <v>0</v>
      </c>
      <c r="W237" s="53">
        <f>VLOOKUP($A237,input!$A:$BH,COLUMN(input!BB$2),0)</f>
        <v>0</v>
      </c>
      <c r="X237" s="62">
        <f>VLOOKUP($A237,input!$A:$BH,COLUMN(input!BF$2),0)</f>
        <v>0</v>
      </c>
      <c r="Y237" s="53">
        <f t="shared" si="26"/>
        <v>108.96443606298043</v>
      </c>
      <c r="Z237" s="49">
        <f t="shared" si="27"/>
        <v>18.918019971406519</v>
      </c>
      <c r="AA237" s="53">
        <f t="shared" si="28"/>
        <v>0</v>
      </c>
      <c r="AB237" s="53">
        <f t="shared" si="29"/>
        <v>0</v>
      </c>
      <c r="AC237" s="62">
        <f t="shared" si="30"/>
        <v>0</v>
      </c>
    </row>
    <row r="238" spans="1:29" x14ac:dyDescent="0.3">
      <c r="A238" s="27" t="s">
        <v>486</v>
      </c>
      <c r="B238" s="27" t="s">
        <v>1058</v>
      </c>
      <c r="C238" s="27" t="s">
        <v>1251</v>
      </c>
      <c r="D238" s="27">
        <v>0</v>
      </c>
      <c r="E238" s="30" t="s">
        <v>485</v>
      </c>
      <c r="F238" s="67">
        <f>IF(D238=0,VLOOKUP(C238,'KI Local Authority Dropdown'!$H$21:$I$31,2,0),(VLOOKUP(A238,input!$A:$B,COLUMN(input!B$2),0)))</f>
        <v>0.09</v>
      </c>
      <c r="G238" s="49">
        <f t="shared" si="24"/>
        <v>127.30533599658699</v>
      </c>
      <c r="H238" s="49">
        <f>VLOOKUP($A238,input!$A:$BH,COLUMN(input!E$2),0)</f>
        <v>22.553184765588998</v>
      </c>
      <c r="I238" s="49">
        <f>VLOOKUP($A238,input!$A:$BH,COLUMN(input!I$2),0)</f>
        <v>104.752151230998</v>
      </c>
      <c r="J238" s="49">
        <f>VLOOKUP($A238,input!$A:$BH,COLUMN(input!M$2),0)</f>
        <v>85.908608717983782</v>
      </c>
      <c r="K238" s="49">
        <f t="shared" si="25"/>
        <v>0.14561210541587855</v>
      </c>
      <c r="L238" s="49">
        <f>VLOOKUP($A238,input!$A:$BH,COLUMN(input!N$2),0)</f>
        <v>86.05422082339966</v>
      </c>
      <c r="M238" s="49">
        <f>IF(D238=0,'KI Local Authority Dropdown'!$I$6,'KI Local Authority Dropdown'!$I$7)*'KI 2018-19'!I238</f>
        <v>96.895739888673148</v>
      </c>
      <c r="N238" s="31">
        <f>IF(LEFT(D238,1)="P",0,VLOOKUP($A238,input!$A:$BH,COLUMN(input!Q$2),0))</f>
        <v>0</v>
      </c>
      <c r="O238" s="53">
        <f>VLOOKUP($A238,input!$A:$BH,COLUMN(input!V$2),0)</f>
        <v>22.553184765588998</v>
      </c>
      <c r="P238" s="49">
        <f>VLOOKUP($A238,input!$A:$BH,COLUMN(input!Z$2),0)</f>
        <v>0</v>
      </c>
      <c r="Q238" s="53">
        <f>VLOOKUP($A238,input!$A:$BH,COLUMN(input!AD$2),0)</f>
        <v>0</v>
      </c>
      <c r="R238" s="53">
        <f>VLOOKUP($A238,input!$A:$BH,COLUMN(input!AH$2),0)</f>
        <v>0</v>
      </c>
      <c r="S238" s="62">
        <f>VLOOKUP($A238,input!$A:$BH,COLUMN(input!AL$2),0)</f>
        <v>0</v>
      </c>
      <c r="T238" s="53">
        <f>VLOOKUP($A238,input!$A:$BH,COLUMN(input!AP$2),0)</f>
        <v>104.752151230998</v>
      </c>
      <c r="U238" s="49">
        <f>VLOOKUP($A238,input!$A:$BH,COLUMN(input!AT$2),0)</f>
        <v>0</v>
      </c>
      <c r="V238" s="53">
        <f>VLOOKUP($A238,input!$A:$BH,COLUMN(input!AX$2),0)</f>
        <v>0</v>
      </c>
      <c r="W238" s="53">
        <f>VLOOKUP($A238,input!$A:$BH,COLUMN(input!BB$2),0)</f>
        <v>0</v>
      </c>
      <c r="X238" s="62">
        <f>VLOOKUP($A238,input!$A:$BH,COLUMN(input!BF$2),0)</f>
        <v>0</v>
      </c>
      <c r="Y238" s="53">
        <f t="shared" si="26"/>
        <v>127.30533599658699</v>
      </c>
      <c r="Z238" s="49">
        <f t="shared" si="27"/>
        <v>0</v>
      </c>
      <c r="AA238" s="53">
        <f t="shared" si="28"/>
        <v>0</v>
      </c>
      <c r="AB238" s="53">
        <f t="shared" si="29"/>
        <v>0</v>
      </c>
      <c r="AC238" s="62">
        <f t="shared" si="30"/>
        <v>0</v>
      </c>
    </row>
    <row r="239" spans="1:29" x14ac:dyDescent="0.3">
      <c r="A239" s="27" t="s">
        <v>488</v>
      </c>
      <c r="B239" s="27" t="s">
        <v>1059</v>
      </c>
      <c r="C239" s="27" t="s">
        <v>1248</v>
      </c>
      <c r="D239" s="27">
        <v>0</v>
      </c>
      <c r="E239" s="30" t="s">
        <v>1060</v>
      </c>
      <c r="F239" s="67">
        <f>IF(D239=0,VLOOKUP(C239,'KI Local Authority Dropdown'!$H$21:$I$31,2,0),(VLOOKUP(A239,input!$A:$B,COLUMN(input!B$2),0)))</f>
        <v>0.01</v>
      </c>
      <c r="G239" s="49">
        <f t="shared" si="24"/>
        <v>16.3948978979274</v>
      </c>
      <c r="H239" s="49">
        <f>VLOOKUP($A239,input!$A:$BH,COLUMN(input!E$2),0)</f>
        <v>5.9614724487777799</v>
      </c>
      <c r="I239" s="49">
        <f>VLOOKUP($A239,input!$A:$BH,COLUMN(input!I$2),0)</f>
        <v>10.433425449149619</v>
      </c>
      <c r="J239" s="49">
        <f>VLOOKUP($A239,input!$A:$BH,COLUMN(input!M$2),0)</f>
        <v>6.999939284394217</v>
      </c>
      <c r="K239" s="49">
        <f t="shared" si="25"/>
        <v>4.7681793287103424E-2</v>
      </c>
      <c r="L239" s="49">
        <f>VLOOKUP($A239,input!$A:$BH,COLUMN(input!N$2),0)</f>
        <v>7.0476210776813204</v>
      </c>
      <c r="M239" s="49">
        <f>IF(D239=0,'KI Local Authority Dropdown'!$I$6,'KI Local Authority Dropdown'!$I$7)*'KI 2018-19'!I239</f>
        <v>9.6509185404633975</v>
      </c>
      <c r="N239" s="31">
        <f>IF(LEFT(D239,1)="P",0,VLOOKUP($A239,input!$A:$BH,COLUMN(input!Q$2),0))</f>
        <v>0</v>
      </c>
      <c r="O239" s="53">
        <f>VLOOKUP($A239,input!$A:$BH,COLUMN(input!V$2),0)</f>
        <v>0</v>
      </c>
      <c r="P239" s="49">
        <f>VLOOKUP($A239,input!$A:$BH,COLUMN(input!Z$2),0)</f>
        <v>0</v>
      </c>
      <c r="Q239" s="53">
        <f>VLOOKUP($A239,input!$A:$BH,COLUMN(input!AD$2),0)</f>
        <v>5.9614724487777799</v>
      </c>
      <c r="R239" s="53">
        <f>VLOOKUP($A239,input!$A:$BH,COLUMN(input!AH$2),0)</f>
        <v>0</v>
      </c>
      <c r="S239" s="62">
        <f>VLOOKUP($A239,input!$A:$BH,COLUMN(input!AL$2),0)</f>
        <v>0</v>
      </c>
      <c r="T239" s="53">
        <f>VLOOKUP($A239,input!$A:$BH,COLUMN(input!AP$2),0)</f>
        <v>0</v>
      </c>
      <c r="U239" s="49">
        <f>VLOOKUP($A239,input!$A:$BH,COLUMN(input!AT$2),0)</f>
        <v>0</v>
      </c>
      <c r="V239" s="53">
        <f>VLOOKUP($A239,input!$A:$BH,COLUMN(input!AX$2),0)</f>
        <v>10.433425449149619</v>
      </c>
      <c r="W239" s="53">
        <f>VLOOKUP($A239,input!$A:$BH,COLUMN(input!BB$2),0)</f>
        <v>0</v>
      </c>
      <c r="X239" s="62">
        <f>VLOOKUP($A239,input!$A:$BH,COLUMN(input!BF$2),0)</f>
        <v>0</v>
      </c>
      <c r="Y239" s="53">
        <f t="shared" si="26"/>
        <v>0</v>
      </c>
      <c r="Z239" s="49">
        <f t="shared" si="27"/>
        <v>0</v>
      </c>
      <c r="AA239" s="53">
        <f t="shared" si="28"/>
        <v>16.3948978979274</v>
      </c>
      <c r="AB239" s="53">
        <f t="shared" si="29"/>
        <v>0</v>
      </c>
      <c r="AC239" s="62">
        <f t="shared" si="30"/>
        <v>0</v>
      </c>
    </row>
    <row r="240" spans="1:29" x14ac:dyDescent="0.3">
      <c r="A240" s="27" t="s">
        <v>490</v>
      </c>
      <c r="B240" s="27" t="s">
        <v>1061</v>
      </c>
      <c r="C240" s="27" t="s">
        <v>806</v>
      </c>
      <c r="D240" s="27">
        <v>0</v>
      </c>
      <c r="E240" s="30" t="s">
        <v>489</v>
      </c>
      <c r="F240" s="67">
        <f>IF(D240=0,VLOOKUP(C240,'KI Local Authority Dropdown'!$H$21:$I$31,2,0),(VLOOKUP(A240,input!$A:$B,COLUMN(input!B$2),0)))</f>
        <v>0.4</v>
      </c>
      <c r="G240" s="49">
        <f t="shared" si="24"/>
        <v>3.8198680610540041</v>
      </c>
      <c r="H240" s="49">
        <f>VLOOKUP($A240,input!$A:$BH,COLUMN(input!E$2),0)</f>
        <v>0.26871182774076424</v>
      </c>
      <c r="I240" s="49">
        <f>VLOOKUP($A240,input!$A:$BH,COLUMN(input!I$2),0)</f>
        <v>3.55115623331324</v>
      </c>
      <c r="J240" s="49">
        <f>VLOOKUP($A240,input!$A:$BH,COLUMN(input!M$2),0)</f>
        <v>-9.0560232369711162</v>
      </c>
      <c r="K240" s="49">
        <f t="shared" si="25"/>
        <v>4.6919914632077564E-3</v>
      </c>
      <c r="L240" s="49">
        <f>VLOOKUP($A240,input!$A:$BH,COLUMN(input!N$2),0)</f>
        <v>-9.0513312455079085</v>
      </c>
      <c r="M240" s="49">
        <f>IF(D240=0,'KI Local Authority Dropdown'!$I$6,'KI Local Authority Dropdown'!$I$7)*'KI 2018-19'!I240</f>
        <v>3.2848195158147471</v>
      </c>
      <c r="N240" s="31">
        <f>IF(LEFT(D240,1)="P",0,VLOOKUP($A240,input!$A:$BH,COLUMN(input!Q$2),0))</f>
        <v>0.5</v>
      </c>
      <c r="O240" s="53">
        <f>VLOOKUP($A240,input!$A:$BH,COLUMN(input!V$2),0)</f>
        <v>0</v>
      </c>
      <c r="P240" s="49">
        <f>VLOOKUP($A240,input!$A:$BH,COLUMN(input!Z$2),0)</f>
        <v>0.26871182774076424</v>
      </c>
      <c r="Q240" s="53">
        <f>VLOOKUP($A240,input!$A:$BH,COLUMN(input!AD$2),0)</f>
        <v>0</v>
      </c>
      <c r="R240" s="53">
        <f>VLOOKUP($A240,input!$A:$BH,COLUMN(input!AH$2),0)</f>
        <v>0</v>
      </c>
      <c r="S240" s="62">
        <f>VLOOKUP($A240,input!$A:$BH,COLUMN(input!AL$2),0)</f>
        <v>0</v>
      </c>
      <c r="T240" s="53">
        <f>VLOOKUP($A240,input!$A:$BH,COLUMN(input!AP$2),0)</f>
        <v>0</v>
      </c>
      <c r="U240" s="49">
        <f>VLOOKUP($A240,input!$A:$BH,COLUMN(input!AT$2),0)</f>
        <v>3.55115623331324</v>
      </c>
      <c r="V240" s="53">
        <f>VLOOKUP($A240,input!$A:$BH,COLUMN(input!AX$2),0)</f>
        <v>0</v>
      </c>
      <c r="W240" s="53">
        <f>VLOOKUP($A240,input!$A:$BH,COLUMN(input!BB$2),0)</f>
        <v>0</v>
      </c>
      <c r="X240" s="62">
        <f>VLOOKUP($A240,input!$A:$BH,COLUMN(input!BF$2),0)</f>
        <v>0</v>
      </c>
      <c r="Y240" s="53">
        <f t="shared" si="26"/>
        <v>0</v>
      </c>
      <c r="Z240" s="49">
        <f t="shared" si="27"/>
        <v>3.8198680610540041</v>
      </c>
      <c r="AA240" s="53">
        <f t="shared" si="28"/>
        <v>0</v>
      </c>
      <c r="AB240" s="53">
        <f t="shared" si="29"/>
        <v>0</v>
      </c>
      <c r="AC240" s="62">
        <f t="shared" si="30"/>
        <v>0</v>
      </c>
    </row>
    <row r="241" spans="1:29" x14ac:dyDescent="0.3">
      <c r="A241" s="27" t="s">
        <v>492</v>
      </c>
      <c r="B241" s="27" t="s">
        <v>1062</v>
      </c>
      <c r="C241" s="27" t="s">
        <v>806</v>
      </c>
      <c r="D241" s="27">
        <v>0</v>
      </c>
      <c r="E241" s="30" t="s">
        <v>491</v>
      </c>
      <c r="F241" s="67">
        <f>IF(D241=0,VLOOKUP(C241,'KI Local Authority Dropdown'!$H$21:$I$31,2,0),(VLOOKUP(A241,input!$A:$B,COLUMN(input!B$2),0)))</f>
        <v>0.4</v>
      </c>
      <c r="G241" s="49">
        <f t="shared" si="24"/>
        <v>1.6244130298131174</v>
      </c>
      <c r="H241" s="49">
        <f>VLOOKUP($A241,input!$A:$BH,COLUMN(input!E$2),0)</f>
        <v>0.14086439393124264</v>
      </c>
      <c r="I241" s="49">
        <f>VLOOKUP($A241,input!$A:$BH,COLUMN(input!I$2),0)</f>
        <v>1.4835486358818748</v>
      </c>
      <c r="J241" s="49">
        <f>VLOOKUP($A241,input!$A:$BH,COLUMN(input!M$2),0)</f>
        <v>-3.6180459063258845</v>
      </c>
      <c r="K241" s="49">
        <f t="shared" si="25"/>
        <v>6.34275729697098E-4</v>
      </c>
      <c r="L241" s="49">
        <f>VLOOKUP($A241,input!$A:$BH,COLUMN(input!N$2),0)</f>
        <v>-3.6174116305961874</v>
      </c>
      <c r="M241" s="49">
        <f>IF(D241=0,'KI Local Authority Dropdown'!$I$6,'KI Local Authority Dropdown'!$I$7)*'KI 2018-19'!I241</f>
        <v>1.3722824881907343</v>
      </c>
      <c r="N241" s="31">
        <f>IF(LEFT(D241,1)="P",0,VLOOKUP($A241,input!$A:$BH,COLUMN(input!Q$2),0))</f>
        <v>0.5</v>
      </c>
      <c r="O241" s="53">
        <f>VLOOKUP($A241,input!$A:$BH,COLUMN(input!V$2),0)</f>
        <v>0</v>
      </c>
      <c r="P241" s="49">
        <f>VLOOKUP($A241,input!$A:$BH,COLUMN(input!Z$2),0)</f>
        <v>0.14086439393124264</v>
      </c>
      <c r="Q241" s="53">
        <f>VLOOKUP($A241,input!$A:$BH,COLUMN(input!AD$2),0)</f>
        <v>0</v>
      </c>
      <c r="R241" s="53">
        <f>VLOOKUP($A241,input!$A:$BH,COLUMN(input!AH$2),0)</f>
        <v>0</v>
      </c>
      <c r="S241" s="62">
        <f>VLOOKUP($A241,input!$A:$BH,COLUMN(input!AL$2),0)</f>
        <v>0</v>
      </c>
      <c r="T241" s="53">
        <f>VLOOKUP($A241,input!$A:$BH,COLUMN(input!AP$2),0)</f>
        <v>0</v>
      </c>
      <c r="U241" s="49">
        <f>VLOOKUP($A241,input!$A:$BH,COLUMN(input!AT$2),0)</f>
        <v>1.4835486358818748</v>
      </c>
      <c r="V241" s="53">
        <f>VLOOKUP($A241,input!$A:$BH,COLUMN(input!AX$2),0)</f>
        <v>0</v>
      </c>
      <c r="W241" s="53">
        <f>VLOOKUP($A241,input!$A:$BH,COLUMN(input!BB$2),0)</f>
        <v>0</v>
      </c>
      <c r="X241" s="62">
        <f>VLOOKUP($A241,input!$A:$BH,COLUMN(input!BF$2),0)</f>
        <v>0</v>
      </c>
      <c r="Y241" s="53">
        <f t="shared" si="26"/>
        <v>0</v>
      </c>
      <c r="Z241" s="49">
        <f t="shared" si="27"/>
        <v>1.6244130298131174</v>
      </c>
      <c r="AA241" s="53">
        <f t="shared" si="28"/>
        <v>0</v>
      </c>
      <c r="AB241" s="53">
        <f t="shared" si="29"/>
        <v>0</v>
      </c>
      <c r="AC241" s="62">
        <f t="shared" si="30"/>
        <v>0</v>
      </c>
    </row>
    <row r="242" spans="1:29" x14ac:dyDescent="0.3">
      <c r="A242" s="27" t="s">
        <v>494</v>
      </c>
      <c r="B242" s="27" t="s">
        <v>1063</v>
      </c>
      <c r="C242" s="27" t="s">
        <v>820</v>
      </c>
      <c r="D242" s="27" t="s">
        <v>1234</v>
      </c>
      <c r="E242" s="30" t="s">
        <v>493</v>
      </c>
      <c r="F242" s="67">
        <f>IF(D242=0,VLOOKUP(C242,'KI Local Authority Dropdown'!$H$21:$I$31,2,0),(VLOOKUP(A242,input!$A:$B,COLUMN(input!B$2),0)))</f>
        <v>0.99</v>
      </c>
      <c r="G242" s="49">
        <f t="shared" si="24"/>
        <v>102.81605779329264</v>
      </c>
      <c r="H242" s="49">
        <f>VLOOKUP($A242,input!$A:$BH,COLUMN(input!E$2),0)</f>
        <v>0</v>
      </c>
      <c r="I242" s="49">
        <f>VLOOKUP($A242,input!$A:$BH,COLUMN(input!I$2),0)</f>
        <v>102.81605779329264</v>
      </c>
      <c r="J242" s="49">
        <f>VLOOKUP($A242,input!$A:$BH,COLUMN(input!M$2),0)</f>
        <v>47.830647469265898</v>
      </c>
      <c r="K242" s="49">
        <f t="shared" si="25"/>
        <v>0.14455617272422217</v>
      </c>
      <c r="L242" s="49">
        <f>VLOOKUP($A242,input!$A:$BH,COLUMN(input!N$2),0)</f>
        <v>47.97520364199012</v>
      </c>
      <c r="M242" s="49">
        <f>IF(D242=0,'KI Local Authority Dropdown'!$I$6,'KI Local Authority Dropdown'!$I$7)*'KI 2018-19'!I242</f>
        <v>99.731576059493861</v>
      </c>
      <c r="N242" s="31">
        <f>IF(LEFT(D242,1)="P",0,VLOOKUP($A242,input!$A:$BH,COLUMN(input!Q$2),0))</f>
        <v>0</v>
      </c>
      <c r="O242" s="53">
        <f>VLOOKUP($A242,input!$A:$BH,COLUMN(input!V$2),0)</f>
        <v>0</v>
      </c>
      <c r="P242" s="49">
        <f>VLOOKUP($A242,input!$A:$BH,COLUMN(input!Z$2),0)</f>
        <v>0</v>
      </c>
      <c r="Q242" s="53">
        <f>VLOOKUP($A242,input!$A:$BH,COLUMN(input!AD$2),0)</f>
        <v>0</v>
      </c>
      <c r="R242" s="53">
        <f>VLOOKUP($A242,input!$A:$BH,COLUMN(input!AH$2),0)</f>
        <v>0</v>
      </c>
      <c r="S242" s="62">
        <f>VLOOKUP($A242,input!$A:$BH,COLUMN(input!AL$2),0)</f>
        <v>0</v>
      </c>
      <c r="T242" s="53">
        <f>VLOOKUP($A242,input!$A:$BH,COLUMN(input!AP$2),0)</f>
        <v>91.748033129159253</v>
      </c>
      <c r="U242" s="49">
        <f>VLOOKUP($A242,input!$A:$BH,COLUMN(input!AT$2),0)</f>
        <v>11.068024328358435</v>
      </c>
      <c r="V242" s="53">
        <f>VLOOKUP($A242,input!$A:$BH,COLUMN(input!AX$2),0)</f>
        <v>0</v>
      </c>
      <c r="W242" s="53">
        <f>VLOOKUP($A242,input!$A:$BH,COLUMN(input!BB$2),0)</f>
        <v>0</v>
      </c>
      <c r="X242" s="62">
        <f>VLOOKUP($A242,input!$A:$BH,COLUMN(input!BF$2),0)</f>
        <v>0</v>
      </c>
      <c r="Y242" s="53">
        <f t="shared" si="26"/>
        <v>91.748033129159253</v>
      </c>
      <c r="Z242" s="49">
        <f t="shared" si="27"/>
        <v>11.068024328358435</v>
      </c>
      <c r="AA242" s="53">
        <f t="shared" si="28"/>
        <v>0</v>
      </c>
      <c r="AB242" s="53">
        <f t="shared" si="29"/>
        <v>0</v>
      </c>
      <c r="AC242" s="62">
        <f t="shared" si="30"/>
        <v>0</v>
      </c>
    </row>
    <row r="243" spans="1:29" x14ac:dyDescent="0.3">
      <c r="A243" s="27" t="s">
        <v>496</v>
      </c>
      <c r="B243" s="27" t="s">
        <v>1064</v>
      </c>
      <c r="C243" s="27" t="s">
        <v>806</v>
      </c>
      <c r="D243" s="27">
        <v>0</v>
      </c>
      <c r="E243" s="30" t="s">
        <v>495</v>
      </c>
      <c r="F243" s="67">
        <f>IF(D243=0,VLOOKUP(C243,'KI Local Authority Dropdown'!$H$21:$I$31,2,0),(VLOOKUP(A243,input!$A:$B,COLUMN(input!B$2),0)))</f>
        <v>0.4</v>
      </c>
      <c r="G243" s="49">
        <f t="shared" si="24"/>
        <v>6.6513533966016141</v>
      </c>
      <c r="H243" s="49">
        <f>VLOOKUP($A243,input!$A:$BH,COLUMN(input!E$2),0)</f>
        <v>0.62987833286989858</v>
      </c>
      <c r="I243" s="49">
        <f>VLOOKUP($A243,input!$A:$BH,COLUMN(input!I$2),0)</f>
        <v>6.0214750637317156</v>
      </c>
      <c r="J243" s="49">
        <f>VLOOKUP($A243,input!$A:$BH,COLUMN(input!M$2),0)</f>
        <v>-29.239904985121477</v>
      </c>
      <c r="K243" s="49">
        <f t="shared" si="25"/>
        <v>0.20856550256788609</v>
      </c>
      <c r="L243" s="49">
        <f>VLOOKUP($A243,input!$A:$BH,COLUMN(input!N$2),0)</f>
        <v>-29.031339482553591</v>
      </c>
      <c r="M243" s="49">
        <f>IF(D243=0,'KI Local Authority Dropdown'!$I$6,'KI Local Authority Dropdown'!$I$7)*'KI 2018-19'!I243</f>
        <v>5.5698644339518371</v>
      </c>
      <c r="N243" s="31">
        <f>IF(LEFT(D243,1)="P",0,VLOOKUP($A243,input!$A:$BH,COLUMN(input!Q$2),0))</f>
        <v>0.5</v>
      </c>
      <c r="O243" s="53">
        <f>VLOOKUP($A243,input!$A:$BH,COLUMN(input!V$2),0)</f>
        <v>0</v>
      </c>
      <c r="P243" s="49">
        <f>VLOOKUP($A243,input!$A:$BH,COLUMN(input!Z$2),0)</f>
        <v>0.62987833286989858</v>
      </c>
      <c r="Q243" s="53">
        <f>VLOOKUP($A243,input!$A:$BH,COLUMN(input!AD$2),0)</f>
        <v>0</v>
      </c>
      <c r="R243" s="53">
        <f>VLOOKUP($A243,input!$A:$BH,COLUMN(input!AH$2),0)</f>
        <v>0</v>
      </c>
      <c r="S243" s="62">
        <f>VLOOKUP($A243,input!$A:$BH,COLUMN(input!AL$2),0)</f>
        <v>0</v>
      </c>
      <c r="T243" s="53">
        <f>VLOOKUP($A243,input!$A:$BH,COLUMN(input!AP$2),0)</f>
        <v>0</v>
      </c>
      <c r="U243" s="49">
        <f>VLOOKUP($A243,input!$A:$BH,COLUMN(input!AT$2),0)</f>
        <v>6.0214750637317156</v>
      </c>
      <c r="V243" s="53">
        <f>VLOOKUP($A243,input!$A:$BH,COLUMN(input!AX$2),0)</f>
        <v>0</v>
      </c>
      <c r="W243" s="53">
        <f>VLOOKUP($A243,input!$A:$BH,COLUMN(input!BB$2),0)</f>
        <v>0</v>
      </c>
      <c r="X243" s="62">
        <f>VLOOKUP($A243,input!$A:$BH,COLUMN(input!BF$2),0)</f>
        <v>0</v>
      </c>
      <c r="Y243" s="53">
        <f t="shared" si="26"/>
        <v>0</v>
      </c>
      <c r="Z243" s="49">
        <f t="shared" si="27"/>
        <v>6.6513533966016141</v>
      </c>
      <c r="AA243" s="53">
        <f t="shared" si="28"/>
        <v>0</v>
      </c>
      <c r="AB243" s="53">
        <f t="shared" si="29"/>
        <v>0</v>
      </c>
      <c r="AC243" s="62">
        <f t="shared" si="30"/>
        <v>0</v>
      </c>
    </row>
    <row r="244" spans="1:29" x14ac:dyDescent="0.3">
      <c r="A244" s="27" t="s">
        <v>498</v>
      </c>
      <c r="B244" s="27" t="s">
        <v>1065</v>
      </c>
      <c r="C244" s="27" t="s">
        <v>1254</v>
      </c>
      <c r="D244" s="27">
        <v>0</v>
      </c>
      <c r="E244" s="30" t="s">
        <v>497</v>
      </c>
      <c r="F244" s="67">
        <f>IF(D244=0,VLOOKUP(C244,'KI Local Authority Dropdown'!$H$21:$I$31,2,0),(VLOOKUP(A244,input!$A:$B,COLUMN(input!B$2),0)))</f>
        <v>0.1</v>
      </c>
      <c r="G244" s="49">
        <f t="shared" si="24"/>
        <v>75.084468323008863</v>
      </c>
      <c r="H244" s="49">
        <f>VLOOKUP($A244,input!$A:$BH,COLUMN(input!E$2),0)</f>
        <v>5.8684046132343228</v>
      </c>
      <c r="I244" s="49">
        <f>VLOOKUP($A244,input!$A:$BH,COLUMN(input!I$2),0)</f>
        <v>69.216063709774545</v>
      </c>
      <c r="J244" s="49">
        <f>VLOOKUP($A244,input!$A:$BH,COLUMN(input!M$2),0)</f>
        <v>39.002563365942279</v>
      </c>
      <c r="K244" s="49">
        <f t="shared" si="25"/>
        <v>4.3796588030147632E-2</v>
      </c>
      <c r="L244" s="49">
        <f>VLOOKUP($A244,input!$A:$BH,COLUMN(input!N$2),0)</f>
        <v>39.046359953972427</v>
      </c>
      <c r="M244" s="49">
        <f>IF(D244=0,'KI Local Authority Dropdown'!$I$6,'KI Local Authority Dropdown'!$I$7)*'KI 2018-19'!I244</f>
        <v>64.024858931541459</v>
      </c>
      <c r="N244" s="31">
        <f>IF(LEFT(D244,1)="P",0,VLOOKUP($A244,input!$A:$BH,COLUMN(input!Q$2),0))</f>
        <v>0</v>
      </c>
      <c r="O244" s="53">
        <f>VLOOKUP($A244,input!$A:$BH,COLUMN(input!V$2),0)</f>
        <v>4.5227658852843344</v>
      </c>
      <c r="P244" s="49">
        <f>VLOOKUP($A244,input!$A:$BH,COLUMN(input!Z$2),0)</f>
        <v>0</v>
      </c>
      <c r="Q244" s="53">
        <f>VLOOKUP($A244,input!$A:$BH,COLUMN(input!AD$2),0)</f>
        <v>1.3456387279499882</v>
      </c>
      <c r="R244" s="53">
        <f>VLOOKUP($A244,input!$A:$BH,COLUMN(input!AH$2),0)</f>
        <v>0</v>
      </c>
      <c r="S244" s="62">
        <f>VLOOKUP($A244,input!$A:$BH,COLUMN(input!AL$2),0)</f>
        <v>0</v>
      </c>
      <c r="T244" s="53">
        <f>VLOOKUP($A244,input!$A:$BH,COLUMN(input!AP$2),0)</f>
        <v>64.21233596398497</v>
      </c>
      <c r="U244" s="49">
        <f>VLOOKUP($A244,input!$A:$BH,COLUMN(input!AT$2),0)</f>
        <v>0</v>
      </c>
      <c r="V244" s="53">
        <f>VLOOKUP($A244,input!$A:$BH,COLUMN(input!AX$2),0)</f>
        <v>5.0037277457895657</v>
      </c>
      <c r="W244" s="53">
        <f>VLOOKUP($A244,input!$A:$BH,COLUMN(input!BB$2),0)</f>
        <v>0</v>
      </c>
      <c r="X244" s="62">
        <f>VLOOKUP($A244,input!$A:$BH,COLUMN(input!BF$2),0)</f>
        <v>0</v>
      </c>
      <c r="Y244" s="53">
        <f t="shared" si="26"/>
        <v>68.735101849269299</v>
      </c>
      <c r="Z244" s="49">
        <f t="shared" si="27"/>
        <v>0</v>
      </c>
      <c r="AA244" s="53">
        <f t="shared" si="28"/>
        <v>6.3493664737395541</v>
      </c>
      <c r="AB244" s="53">
        <f t="shared" si="29"/>
        <v>0</v>
      </c>
      <c r="AC244" s="62">
        <f t="shared" si="30"/>
        <v>0</v>
      </c>
    </row>
    <row r="245" spans="1:29" x14ac:dyDescent="0.3">
      <c r="A245" s="27" t="s">
        <v>500</v>
      </c>
      <c r="B245" s="27" t="s">
        <v>1066</v>
      </c>
      <c r="C245" s="27" t="s">
        <v>806</v>
      </c>
      <c r="D245" s="27">
        <v>0</v>
      </c>
      <c r="E245" s="30" t="s">
        <v>499</v>
      </c>
      <c r="F245" s="67">
        <f>IF(D245=0,VLOOKUP(C245,'KI Local Authority Dropdown'!$H$21:$I$31,2,0),(VLOOKUP(A245,input!$A:$B,COLUMN(input!B$2),0)))</f>
        <v>0.4</v>
      </c>
      <c r="G245" s="49">
        <f t="shared" si="24"/>
        <v>5.623629384422955</v>
      </c>
      <c r="H245" s="49">
        <f>VLOOKUP($A245,input!$A:$BH,COLUMN(input!E$2),0)</f>
        <v>1.7072637173638028</v>
      </c>
      <c r="I245" s="49">
        <f>VLOOKUP($A245,input!$A:$BH,COLUMN(input!I$2),0)</f>
        <v>3.9163656670591518</v>
      </c>
      <c r="J245" s="49">
        <f>VLOOKUP($A245,input!$A:$BH,COLUMN(input!M$2),0)</f>
        <v>-3.259592738431389</v>
      </c>
      <c r="K245" s="49">
        <f t="shared" si="25"/>
        <v>8.3241050932418403E-2</v>
      </c>
      <c r="L245" s="49">
        <f>VLOOKUP($A245,input!$A:$BH,COLUMN(input!N$2),0)</f>
        <v>-3.1763516874989706</v>
      </c>
      <c r="M245" s="49">
        <f>IF(D245=0,'KI Local Authority Dropdown'!$I$6,'KI Local Authority Dropdown'!$I$7)*'KI 2018-19'!I245</f>
        <v>3.6226382420297156</v>
      </c>
      <c r="N245" s="31">
        <f>IF(LEFT(D245,1)="P",0,VLOOKUP($A245,input!$A:$BH,COLUMN(input!Q$2),0))</f>
        <v>0.45423799423206235</v>
      </c>
      <c r="O245" s="53">
        <f>VLOOKUP($A245,input!$A:$BH,COLUMN(input!V$2),0)</f>
        <v>0</v>
      </c>
      <c r="P245" s="49">
        <f>VLOOKUP($A245,input!$A:$BH,COLUMN(input!Z$2),0)</f>
        <v>1.7072637173638028</v>
      </c>
      <c r="Q245" s="53">
        <f>VLOOKUP($A245,input!$A:$BH,COLUMN(input!AD$2),0)</f>
        <v>0</v>
      </c>
      <c r="R245" s="53">
        <f>VLOOKUP($A245,input!$A:$BH,COLUMN(input!AH$2),0)</f>
        <v>0</v>
      </c>
      <c r="S245" s="62">
        <f>VLOOKUP($A245,input!$A:$BH,COLUMN(input!AL$2),0)</f>
        <v>0</v>
      </c>
      <c r="T245" s="53">
        <f>VLOOKUP($A245,input!$A:$BH,COLUMN(input!AP$2),0)</f>
        <v>0</v>
      </c>
      <c r="U245" s="49">
        <f>VLOOKUP($A245,input!$A:$BH,COLUMN(input!AT$2),0)</f>
        <v>3.9163656670591518</v>
      </c>
      <c r="V245" s="53">
        <f>VLOOKUP($A245,input!$A:$BH,COLUMN(input!AX$2),0)</f>
        <v>0</v>
      </c>
      <c r="W245" s="53">
        <f>VLOOKUP($A245,input!$A:$BH,COLUMN(input!BB$2),0)</f>
        <v>0</v>
      </c>
      <c r="X245" s="62">
        <f>VLOOKUP($A245,input!$A:$BH,COLUMN(input!BF$2),0)</f>
        <v>0</v>
      </c>
      <c r="Y245" s="53">
        <f t="shared" si="26"/>
        <v>0</v>
      </c>
      <c r="Z245" s="49">
        <f t="shared" si="27"/>
        <v>5.623629384422955</v>
      </c>
      <c r="AA245" s="53">
        <f t="shared" si="28"/>
        <v>0</v>
      </c>
      <c r="AB245" s="53">
        <f t="shared" si="29"/>
        <v>0</v>
      </c>
      <c r="AC245" s="62">
        <f t="shared" si="30"/>
        <v>0</v>
      </c>
    </row>
    <row r="246" spans="1:29" x14ac:dyDescent="0.3">
      <c r="A246" s="27" t="s">
        <v>502</v>
      </c>
      <c r="B246" s="27" t="s">
        <v>1067</v>
      </c>
      <c r="C246" s="27" t="s">
        <v>1250</v>
      </c>
      <c r="D246" s="27">
        <v>0</v>
      </c>
      <c r="E246" s="30" t="s">
        <v>501</v>
      </c>
      <c r="F246" s="67">
        <f>IF(D246=0,VLOOKUP(C246,'KI Local Authority Dropdown'!$H$21:$I$31,2,0),(VLOOKUP(A246,input!$A:$B,COLUMN(input!B$2),0)))</f>
        <v>0.49</v>
      </c>
      <c r="G246" s="49">
        <f t="shared" si="24"/>
        <v>55.467281609032582</v>
      </c>
      <c r="H246" s="49">
        <f>VLOOKUP($A246,input!$A:$BH,COLUMN(input!E$2),0)</f>
        <v>15.055762767335573</v>
      </c>
      <c r="I246" s="49">
        <f>VLOOKUP($A246,input!$A:$BH,COLUMN(input!I$2),0)</f>
        <v>40.41151884169701</v>
      </c>
      <c r="J246" s="49">
        <f>VLOOKUP($A246,input!$A:$BH,COLUMN(input!M$2),0)</f>
        <v>-2.3698495507808364</v>
      </c>
      <c r="K246" s="49">
        <f t="shared" si="25"/>
        <v>-0.16898424045748017</v>
      </c>
      <c r="L246" s="49">
        <f>VLOOKUP($A246,input!$A:$BH,COLUMN(input!N$2),0)</f>
        <v>-2.5388337912383165</v>
      </c>
      <c r="M246" s="49">
        <f>IF(D246=0,'KI Local Authority Dropdown'!$I$6,'KI Local Authority Dropdown'!$I$7)*'KI 2018-19'!I246</f>
        <v>37.380654928569733</v>
      </c>
      <c r="N246" s="31">
        <f>IF(LEFT(D246,1)="P",0,VLOOKUP($A246,input!$A:$BH,COLUMN(input!Q$2),0))</f>
        <v>5.5394419855965271E-2</v>
      </c>
      <c r="O246" s="53">
        <f>VLOOKUP($A246,input!$A:$BH,COLUMN(input!V$2),0)</f>
        <v>13.897721363716663</v>
      </c>
      <c r="P246" s="49">
        <f>VLOOKUP($A246,input!$A:$BH,COLUMN(input!Z$2),0)</f>
        <v>1.1580414036189113</v>
      </c>
      <c r="Q246" s="53">
        <f>VLOOKUP($A246,input!$A:$BH,COLUMN(input!AD$2),0)</f>
        <v>0</v>
      </c>
      <c r="R246" s="53">
        <f>VLOOKUP($A246,input!$A:$BH,COLUMN(input!AH$2),0)</f>
        <v>0</v>
      </c>
      <c r="S246" s="62">
        <f>VLOOKUP($A246,input!$A:$BH,COLUMN(input!AL$2),0)</f>
        <v>0</v>
      </c>
      <c r="T246" s="53">
        <f>VLOOKUP($A246,input!$A:$BH,COLUMN(input!AP$2),0)</f>
        <v>34.054070716330145</v>
      </c>
      <c r="U246" s="49">
        <f>VLOOKUP($A246,input!$A:$BH,COLUMN(input!AT$2),0)</f>
        <v>6.3574481253668607</v>
      </c>
      <c r="V246" s="53">
        <f>VLOOKUP($A246,input!$A:$BH,COLUMN(input!AX$2),0)</f>
        <v>0</v>
      </c>
      <c r="W246" s="53">
        <f>VLOOKUP($A246,input!$A:$BH,COLUMN(input!BB$2),0)</f>
        <v>0</v>
      </c>
      <c r="X246" s="62">
        <f>VLOOKUP($A246,input!$A:$BH,COLUMN(input!BF$2),0)</f>
        <v>0</v>
      </c>
      <c r="Y246" s="53">
        <f t="shared" si="26"/>
        <v>47.951792080046808</v>
      </c>
      <c r="Z246" s="49">
        <f t="shared" si="27"/>
        <v>7.5154895289857722</v>
      </c>
      <c r="AA246" s="53">
        <f t="shared" si="28"/>
        <v>0</v>
      </c>
      <c r="AB246" s="53">
        <f t="shared" si="29"/>
        <v>0</v>
      </c>
      <c r="AC246" s="62">
        <f t="shared" si="30"/>
        <v>0</v>
      </c>
    </row>
    <row r="247" spans="1:29" x14ac:dyDescent="0.3">
      <c r="A247" s="27" t="s">
        <v>504</v>
      </c>
      <c r="B247" s="27" t="s">
        <v>1068</v>
      </c>
      <c r="C247" s="27" t="s">
        <v>1250</v>
      </c>
      <c r="D247" s="27" t="s">
        <v>1240</v>
      </c>
      <c r="E247" s="30" t="s">
        <v>503</v>
      </c>
      <c r="F247" s="67">
        <f>IF(D247=0,VLOOKUP(C247,'KI Local Authority Dropdown'!$H$21:$I$31,2,0),(VLOOKUP(A247,input!$A:$B,COLUMN(input!B$2),0)))</f>
        <v>0.99</v>
      </c>
      <c r="G247" s="49">
        <f t="shared" si="24"/>
        <v>72.436399026208903</v>
      </c>
      <c r="H247" s="49">
        <f>VLOOKUP($A247,input!$A:$BH,COLUMN(input!E$2),0)</f>
        <v>0</v>
      </c>
      <c r="I247" s="49">
        <f>VLOOKUP($A247,input!$A:$BH,COLUMN(input!I$2),0)</f>
        <v>72.436399026208903</v>
      </c>
      <c r="J247" s="49">
        <f>VLOOKUP($A247,input!$A:$BH,COLUMN(input!M$2),0)</f>
        <v>-12.103665189112037</v>
      </c>
      <c r="K247" s="49">
        <f t="shared" si="25"/>
        <v>8.8991401629384015E-2</v>
      </c>
      <c r="L247" s="49">
        <f>VLOOKUP($A247,input!$A:$BH,COLUMN(input!N$2),0)</f>
        <v>-12.014673787482653</v>
      </c>
      <c r="M247" s="49">
        <f>IF(D247=0,'KI Local Authority Dropdown'!$I$6,'KI Local Authority Dropdown'!$I$7)*'KI 2018-19'!I247</f>
        <v>70.263307055422629</v>
      </c>
      <c r="N247" s="31">
        <f>IF(LEFT(D247,1)="P",0,VLOOKUP($A247,input!$A:$BH,COLUMN(input!Q$2),0))</f>
        <v>0</v>
      </c>
      <c r="O247" s="53">
        <f>VLOOKUP($A247,input!$A:$BH,COLUMN(input!V$2),0)</f>
        <v>0</v>
      </c>
      <c r="P247" s="49">
        <f>VLOOKUP($A247,input!$A:$BH,COLUMN(input!Z$2),0)</f>
        <v>0</v>
      </c>
      <c r="Q247" s="53">
        <f>VLOOKUP($A247,input!$A:$BH,COLUMN(input!AD$2),0)</f>
        <v>0</v>
      </c>
      <c r="R247" s="53">
        <f>VLOOKUP($A247,input!$A:$BH,COLUMN(input!AH$2),0)</f>
        <v>0</v>
      </c>
      <c r="S247" s="62">
        <f>VLOOKUP($A247,input!$A:$BH,COLUMN(input!AL$2),0)</f>
        <v>0</v>
      </c>
      <c r="T247" s="53">
        <f>VLOOKUP($A247,input!$A:$BH,COLUMN(input!AP$2),0)</f>
        <v>62.484653105553548</v>
      </c>
      <c r="U247" s="49">
        <f>VLOOKUP($A247,input!$A:$BH,COLUMN(input!AT$2),0)</f>
        <v>9.9517454828470555</v>
      </c>
      <c r="V247" s="53">
        <f>VLOOKUP($A247,input!$A:$BH,COLUMN(input!AX$2),0)</f>
        <v>0</v>
      </c>
      <c r="W247" s="53">
        <f>VLOOKUP($A247,input!$A:$BH,COLUMN(input!BB$2),0)</f>
        <v>0</v>
      </c>
      <c r="X247" s="62">
        <f>VLOOKUP($A247,input!$A:$BH,COLUMN(input!BF$2),0)</f>
        <v>0</v>
      </c>
      <c r="Y247" s="53">
        <f t="shared" si="26"/>
        <v>62.484653105553548</v>
      </c>
      <c r="Z247" s="49">
        <f t="shared" si="27"/>
        <v>9.9517454828470555</v>
      </c>
      <c r="AA247" s="53">
        <f t="shared" si="28"/>
        <v>0</v>
      </c>
      <c r="AB247" s="53">
        <f t="shared" si="29"/>
        <v>0</v>
      </c>
      <c r="AC247" s="62">
        <f t="shared" si="30"/>
        <v>0</v>
      </c>
    </row>
    <row r="248" spans="1:29" x14ac:dyDescent="0.3">
      <c r="A248" s="27" t="s">
        <v>506</v>
      </c>
      <c r="B248" s="27" t="s">
        <v>1069</v>
      </c>
      <c r="C248" s="27" t="s">
        <v>1250</v>
      </c>
      <c r="D248" s="27">
        <v>0</v>
      </c>
      <c r="E248" s="30" t="s">
        <v>505</v>
      </c>
      <c r="F248" s="67">
        <f>IF(D248=0,VLOOKUP(C248,'KI Local Authority Dropdown'!$H$21:$I$31,2,0),(VLOOKUP(A248,input!$A:$B,COLUMN(input!B$2),0)))</f>
        <v>0.49</v>
      </c>
      <c r="G248" s="49">
        <f t="shared" si="24"/>
        <v>18.415406561600712</v>
      </c>
      <c r="H248" s="49">
        <f>VLOOKUP($A248,input!$A:$BH,COLUMN(input!E$2),0)</f>
        <v>1.725291415696798</v>
      </c>
      <c r="I248" s="49">
        <f>VLOOKUP($A248,input!$A:$BH,COLUMN(input!I$2),0)</f>
        <v>16.690115145903913</v>
      </c>
      <c r="J248" s="49">
        <f>VLOOKUP($A248,input!$A:$BH,COLUMN(input!M$2),0)</f>
        <v>-13.296457508763069</v>
      </c>
      <c r="K248" s="49">
        <f t="shared" si="25"/>
        <v>0.18059824275811209</v>
      </c>
      <c r="L248" s="49">
        <f>VLOOKUP($A248,input!$A:$BH,COLUMN(input!N$2),0)</f>
        <v>-13.115859266004957</v>
      </c>
      <c r="M248" s="49">
        <f>IF(D248=0,'KI Local Authority Dropdown'!$I$6,'KI Local Authority Dropdown'!$I$7)*'KI 2018-19'!I248</f>
        <v>15.438356509961121</v>
      </c>
      <c r="N248" s="31">
        <f>IF(LEFT(D248,1)="P",0,VLOOKUP($A248,input!$A:$BH,COLUMN(input!Q$2),0))</f>
        <v>0.44341370713377326</v>
      </c>
      <c r="O248" s="53">
        <f>VLOOKUP($A248,input!$A:$BH,COLUMN(input!V$2),0)</f>
        <v>2.0350686136879923</v>
      </c>
      <c r="P248" s="49">
        <f>VLOOKUP($A248,input!$A:$BH,COLUMN(input!Z$2),0)</f>
        <v>-0.30977719799119419</v>
      </c>
      <c r="Q248" s="53">
        <f>VLOOKUP($A248,input!$A:$BH,COLUMN(input!AD$2),0)</f>
        <v>0</v>
      </c>
      <c r="R248" s="53">
        <f>VLOOKUP($A248,input!$A:$BH,COLUMN(input!AH$2),0)</f>
        <v>0</v>
      </c>
      <c r="S248" s="62">
        <f>VLOOKUP($A248,input!$A:$BH,COLUMN(input!AL$2),0)</f>
        <v>0</v>
      </c>
      <c r="T248" s="53">
        <f>VLOOKUP($A248,input!$A:$BH,COLUMN(input!AP$2),0)</f>
        <v>13.835026513778997</v>
      </c>
      <c r="U248" s="49">
        <f>VLOOKUP($A248,input!$A:$BH,COLUMN(input!AT$2),0)</f>
        <v>2.8550886321249167</v>
      </c>
      <c r="V248" s="53">
        <f>VLOOKUP($A248,input!$A:$BH,COLUMN(input!AX$2),0)</f>
        <v>0</v>
      </c>
      <c r="W248" s="53">
        <f>VLOOKUP($A248,input!$A:$BH,COLUMN(input!BB$2),0)</f>
        <v>0</v>
      </c>
      <c r="X248" s="62">
        <f>VLOOKUP($A248,input!$A:$BH,COLUMN(input!BF$2),0)</f>
        <v>0</v>
      </c>
      <c r="Y248" s="53">
        <f t="shared" si="26"/>
        <v>15.870095127466989</v>
      </c>
      <c r="Z248" s="49">
        <f t="shared" si="27"/>
        <v>2.5453114341337226</v>
      </c>
      <c r="AA248" s="53">
        <f t="shared" si="28"/>
        <v>0</v>
      </c>
      <c r="AB248" s="53">
        <f t="shared" si="29"/>
        <v>0</v>
      </c>
      <c r="AC248" s="62">
        <f t="shared" si="30"/>
        <v>0</v>
      </c>
    </row>
    <row r="249" spans="1:29" x14ac:dyDescent="0.3">
      <c r="A249" s="27" t="s">
        <v>508</v>
      </c>
      <c r="B249" s="27" t="s">
        <v>1070</v>
      </c>
      <c r="C249" s="27" t="s">
        <v>1250</v>
      </c>
      <c r="D249" s="27" t="s">
        <v>1243</v>
      </c>
      <c r="E249" s="30" t="s">
        <v>507</v>
      </c>
      <c r="F249" s="67">
        <f>IF(D249=0,VLOOKUP(C249,'KI Local Authority Dropdown'!$H$21:$I$31,2,0),(VLOOKUP(A249,input!$A:$B,COLUMN(input!B$2),0)))</f>
        <v>0.99</v>
      </c>
      <c r="G249" s="49">
        <f t="shared" si="24"/>
        <v>63.630060255896204</v>
      </c>
      <c r="H249" s="49">
        <f>VLOOKUP($A249,input!$A:$BH,COLUMN(input!E$2),0)</f>
        <v>0</v>
      </c>
      <c r="I249" s="49">
        <f>VLOOKUP($A249,input!$A:$BH,COLUMN(input!I$2),0)</f>
        <v>63.630060255896204</v>
      </c>
      <c r="J249" s="49">
        <f>VLOOKUP($A249,input!$A:$BH,COLUMN(input!M$2),0)</f>
        <v>-17.157504592867845</v>
      </c>
      <c r="K249" s="49">
        <f t="shared" si="25"/>
        <v>0.50864909389011714</v>
      </c>
      <c r="L249" s="49">
        <f>VLOOKUP($A249,input!$A:$BH,COLUMN(input!N$2),0)</f>
        <v>-16.648855498977728</v>
      </c>
      <c r="M249" s="49">
        <f>IF(D249=0,'KI Local Authority Dropdown'!$I$6,'KI Local Authority Dropdown'!$I$7)*'KI 2018-19'!I249</f>
        <v>61.721158448219313</v>
      </c>
      <c r="N249" s="31">
        <f>IF(LEFT(D249,1)="P",0,VLOOKUP($A249,input!$A:$BH,COLUMN(input!Q$2),0))</f>
        <v>0</v>
      </c>
      <c r="O249" s="53">
        <f>VLOOKUP($A249,input!$A:$BH,COLUMN(input!V$2),0)</f>
        <v>0</v>
      </c>
      <c r="P249" s="49">
        <f>VLOOKUP($A249,input!$A:$BH,COLUMN(input!Z$2),0)</f>
        <v>0</v>
      </c>
      <c r="Q249" s="53">
        <f>VLOOKUP($A249,input!$A:$BH,COLUMN(input!AD$2),0)</f>
        <v>0</v>
      </c>
      <c r="R249" s="53">
        <f>VLOOKUP($A249,input!$A:$BH,COLUMN(input!AH$2),0)</f>
        <v>0</v>
      </c>
      <c r="S249" s="62">
        <f>VLOOKUP($A249,input!$A:$BH,COLUMN(input!AL$2),0)</f>
        <v>0</v>
      </c>
      <c r="T249" s="53">
        <f>VLOOKUP($A249,input!$A:$BH,COLUMN(input!AP$2),0)</f>
        <v>50.350400930680372</v>
      </c>
      <c r="U249" s="49">
        <f>VLOOKUP($A249,input!$A:$BH,COLUMN(input!AT$2),0)</f>
        <v>13.279659566406993</v>
      </c>
      <c r="V249" s="53">
        <f>VLOOKUP($A249,input!$A:$BH,COLUMN(input!AX$2),0)</f>
        <v>0</v>
      </c>
      <c r="W249" s="53">
        <f>VLOOKUP($A249,input!$A:$BH,COLUMN(input!BB$2),0)</f>
        <v>0</v>
      </c>
      <c r="X249" s="62">
        <f>VLOOKUP($A249,input!$A:$BH,COLUMN(input!BF$2),0)</f>
        <v>0</v>
      </c>
      <c r="Y249" s="53">
        <f t="shared" si="26"/>
        <v>50.350400930680372</v>
      </c>
      <c r="Z249" s="49">
        <f t="shared" si="27"/>
        <v>13.279659566406993</v>
      </c>
      <c r="AA249" s="53">
        <f t="shared" si="28"/>
        <v>0</v>
      </c>
      <c r="AB249" s="53">
        <f t="shared" si="29"/>
        <v>0</v>
      </c>
      <c r="AC249" s="62">
        <f t="shared" si="30"/>
        <v>0</v>
      </c>
    </row>
    <row r="250" spans="1:29" x14ac:dyDescent="0.3">
      <c r="A250" s="27" t="s">
        <v>510</v>
      </c>
      <c r="B250" s="27" t="s">
        <v>1071</v>
      </c>
      <c r="C250" s="27" t="s">
        <v>806</v>
      </c>
      <c r="D250" s="27">
        <v>0</v>
      </c>
      <c r="E250" s="30" t="s">
        <v>509</v>
      </c>
      <c r="F250" s="67">
        <f>IF(D250=0,VLOOKUP(C250,'KI Local Authority Dropdown'!$H$21:$I$31,2,0),(VLOOKUP(A250,input!$A:$B,COLUMN(input!B$2),0)))</f>
        <v>0.4</v>
      </c>
      <c r="G250" s="49">
        <f t="shared" si="24"/>
        <v>6.0131380953893876</v>
      </c>
      <c r="H250" s="49">
        <f>VLOOKUP($A250,input!$A:$BH,COLUMN(input!E$2),0)</f>
        <v>0.66524079904880751</v>
      </c>
      <c r="I250" s="49">
        <f>VLOOKUP($A250,input!$A:$BH,COLUMN(input!I$2),0)</f>
        <v>5.3478972963405802</v>
      </c>
      <c r="J250" s="49">
        <f>VLOOKUP($A250,input!$A:$BH,COLUMN(input!M$2),0)</f>
        <v>-17.452569256777441</v>
      </c>
      <c r="K250" s="49">
        <f t="shared" si="25"/>
        <v>0.16050547892061218</v>
      </c>
      <c r="L250" s="49">
        <f>VLOOKUP($A250,input!$A:$BH,COLUMN(input!N$2),0)</f>
        <v>-17.292063777856828</v>
      </c>
      <c r="M250" s="49">
        <f>IF(D250=0,'KI Local Authority Dropdown'!$I$6,'KI Local Authority Dropdown'!$I$7)*'KI 2018-19'!I250</f>
        <v>4.9468049991150371</v>
      </c>
      <c r="N250" s="31">
        <f>IF(LEFT(D250,1)="P",0,VLOOKUP($A250,input!$A:$BH,COLUMN(input!Q$2),0))</f>
        <v>0.5</v>
      </c>
      <c r="O250" s="53">
        <f>VLOOKUP($A250,input!$A:$BH,COLUMN(input!V$2),0)</f>
        <v>0</v>
      </c>
      <c r="P250" s="49">
        <f>VLOOKUP($A250,input!$A:$BH,COLUMN(input!Z$2),0)</f>
        <v>0.66524079904880751</v>
      </c>
      <c r="Q250" s="53">
        <f>VLOOKUP($A250,input!$A:$BH,COLUMN(input!AD$2),0)</f>
        <v>0</v>
      </c>
      <c r="R250" s="53">
        <f>VLOOKUP($A250,input!$A:$BH,COLUMN(input!AH$2),0)</f>
        <v>0</v>
      </c>
      <c r="S250" s="62">
        <f>VLOOKUP($A250,input!$A:$BH,COLUMN(input!AL$2),0)</f>
        <v>0</v>
      </c>
      <c r="T250" s="53">
        <f>VLOOKUP($A250,input!$A:$BH,COLUMN(input!AP$2),0)</f>
        <v>0</v>
      </c>
      <c r="U250" s="49">
        <f>VLOOKUP($A250,input!$A:$BH,COLUMN(input!AT$2),0)</f>
        <v>5.3478972963405802</v>
      </c>
      <c r="V250" s="53">
        <f>VLOOKUP($A250,input!$A:$BH,COLUMN(input!AX$2),0)</f>
        <v>0</v>
      </c>
      <c r="W250" s="53">
        <f>VLOOKUP($A250,input!$A:$BH,COLUMN(input!BB$2),0)</f>
        <v>0</v>
      </c>
      <c r="X250" s="62">
        <f>VLOOKUP($A250,input!$A:$BH,COLUMN(input!BF$2),0)</f>
        <v>0</v>
      </c>
      <c r="Y250" s="53">
        <f t="shared" si="26"/>
        <v>0</v>
      </c>
      <c r="Z250" s="49">
        <f t="shared" si="27"/>
        <v>6.0131380953893876</v>
      </c>
      <c r="AA250" s="53">
        <f t="shared" si="28"/>
        <v>0</v>
      </c>
      <c r="AB250" s="53">
        <f t="shared" si="29"/>
        <v>0</v>
      </c>
      <c r="AC250" s="62">
        <f t="shared" si="30"/>
        <v>0</v>
      </c>
    </row>
    <row r="251" spans="1:29" x14ac:dyDescent="0.3">
      <c r="A251" s="27" t="s">
        <v>512</v>
      </c>
      <c r="B251" s="27" t="s">
        <v>1072</v>
      </c>
      <c r="C251" s="27" t="s">
        <v>806</v>
      </c>
      <c r="D251" s="27">
        <v>0</v>
      </c>
      <c r="E251" s="30" t="s">
        <v>511</v>
      </c>
      <c r="F251" s="67">
        <f>IF(D251=0,VLOOKUP(C251,'KI Local Authority Dropdown'!$H$21:$I$31,2,0),(VLOOKUP(A251,input!$A:$B,COLUMN(input!B$2),0)))</f>
        <v>0.4</v>
      </c>
      <c r="G251" s="49">
        <f t="shared" si="24"/>
        <v>1.1117216121154556</v>
      </c>
      <c r="H251" s="49">
        <f>VLOOKUP($A251,input!$A:$BH,COLUMN(input!E$2),0)</f>
        <v>0</v>
      </c>
      <c r="I251" s="49">
        <f>VLOOKUP($A251,input!$A:$BH,COLUMN(input!I$2),0)</f>
        <v>1.1117216121154556</v>
      </c>
      <c r="J251" s="49">
        <f>VLOOKUP($A251,input!$A:$BH,COLUMN(input!M$2),0)</f>
        <v>-6.281423991391839</v>
      </c>
      <c r="K251" s="49">
        <f t="shared" si="25"/>
        <v>-6.9125488162392834E-2</v>
      </c>
      <c r="L251" s="49">
        <f>VLOOKUP($A251,input!$A:$BH,COLUMN(input!N$2),0)</f>
        <v>-6.3505494795542319</v>
      </c>
      <c r="M251" s="49">
        <f>IF(D251=0,'KI Local Authority Dropdown'!$I$6,'KI Local Authority Dropdown'!$I$7)*'KI 2018-19'!I251</f>
        <v>1.0283424912067964</v>
      </c>
      <c r="N251" s="31">
        <f>IF(LEFT(D251,1)="P",0,VLOOKUP($A251,input!$A:$BH,COLUMN(input!Q$2),0))</f>
        <v>0.5</v>
      </c>
      <c r="O251" s="53">
        <f>VLOOKUP($A251,input!$A:$BH,COLUMN(input!V$2),0)</f>
        <v>0</v>
      </c>
      <c r="P251" s="49">
        <f>VLOOKUP($A251,input!$A:$BH,COLUMN(input!Z$2),0)</f>
        <v>0</v>
      </c>
      <c r="Q251" s="53">
        <f>VLOOKUP($A251,input!$A:$BH,COLUMN(input!AD$2),0)</f>
        <v>0</v>
      </c>
      <c r="R251" s="53">
        <f>VLOOKUP($A251,input!$A:$BH,COLUMN(input!AH$2),0)</f>
        <v>0</v>
      </c>
      <c r="S251" s="62">
        <f>VLOOKUP($A251,input!$A:$BH,COLUMN(input!AL$2),0)</f>
        <v>0</v>
      </c>
      <c r="T251" s="53">
        <f>VLOOKUP($A251,input!$A:$BH,COLUMN(input!AP$2),0)</f>
        <v>0</v>
      </c>
      <c r="U251" s="49">
        <f>VLOOKUP($A251,input!$A:$BH,COLUMN(input!AT$2),0)</f>
        <v>1.1117216121154556</v>
      </c>
      <c r="V251" s="53">
        <f>VLOOKUP($A251,input!$A:$BH,COLUMN(input!AX$2),0)</f>
        <v>0</v>
      </c>
      <c r="W251" s="53">
        <f>VLOOKUP($A251,input!$A:$BH,COLUMN(input!BB$2),0)</f>
        <v>0</v>
      </c>
      <c r="X251" s="62">
        <f>VLOOKUP($A251,input!$A:$BH,COLUMN(input!BF$2),0)</f>
        <v>0</v>
      </c>
      <c r="Y251" s="53">
        <f t="shared" si="26"/>
        <v>0</v>
      </c>
      <c r="Z251" s="49">
        <f t="shared" si="27"/>
        <v>1.1117216121154556</v>
      </c>
      <c r="AA251" s="53">
        <f t="shared" si="28"/>
        <v>0</v>
      </c>
      <c r="AB251" s="53">
        <f t="shared" si="29"/>
        <v>0</v>
      </c>
      <c r="AC251" s="62">
        <f t="shared" si="30"/>
        <v>0</v>
      </c>
    </row>
    <row r="252" spans="1:29" x14ac:dyDescent="0.3">
      <c r="A252" s="27" t="s">
        <v>198</v>
      </c>
      <c r="B252" s="27" t="s">
        <v>1073</v>
      </c>
      <c r="C252" s="27" t="s">
        <v>1248</v>
      </c>
      <c r="D252" s="27">
        <v>0</v>
      </c>
      <c r="E252" s="48" t="s">
        <v>197</v>
      </c>
      <c r="F252" s="67">
        <f>IF(D252=0,VLOOKUP(C252,'KI Local Authority Dropdown'!$H$21:$I$31,2,0),(VLOOKUP(A252,input!$A:$B,COLUMN(input!B$2),0)))</f>
        <v>0.01</v>
      </c>
      <c r="G252" s="49">
        <f t="shared" si="24"/>
        <v>22.618367871096893</v>
      </c>
      <c r="H252" s="49">
        <f>VLOOKUP($A252,input!$A:$BH,COLUMN(input!E$2),0)</f>
        <v>7.2949917109329183</v>
      </c>
      <c r="I252" s="49">
        <f>VLOOKUP($A252,input!$A:$BH,COLUMN(input!I$2),0)</f>
        <v>15.323376160163976</v>
      </c>
      <c r="J252" s="49">
        <f>VLOOKUP($A252,input!$A:$BH,COLUMN(input!M$2),0)</f>
        <v>10.152703627341586</v>
      </c>
      <c r="K252" s="49">
        <f t="shared" si="25"/>
        <v>6.0647565050665264E-2</v>
      </c>
      <c r="L252" s="49">
        <f>VLOOKUP($A252,input!$A:$BH,COLUMN(input!N$2),0)</f>
        <v>10.213351192392251</v>
      </c>
      <c r="M252" s="49">
        <f>IF(D252=0,'KI Local Authority Dropdown'!$I$6,'KI Local Authority Dropdown'!$I$7)*'KI 2018-19'!I252</f>
        <v>14.174122948151679</v>
      </c>
      <c r="N252" s="31">
        <f>IF(LEFT(D252,1)="P",0,VLOOKUP($A252,input!$A:$BH,COLUMN(input!Q$2),0))</f>
        <v>0</v>
      </c>
      <c r="O252" s="53">
        <f>VLOOKUP($A252,input!$A:$BH,COLUMN(input!V$2),0)</f>
        <v>0</v>
      </c>
      <c r="P252" s="49">
        <f>VLOOKUP($A252,input!$A:$BH,COLUMN(input!Z$2),0)</f>
        <v>0</v>
      </c>
      <c r="Q252" s="53">
        <f>VLOOKUP($A252,input!$A:$BH,COLUMN(input!AD$2),0)</f>
        <v>7.2949917109329183</v>
      </c>
      <c r="R252" s="53">
        <f>VLOOKUP($A252,input!$A:$BH,COLUMN(input!AH$2),0)</f>
        <v>0</v>
      </c>
      <c r="S252" s="62">
        <f>VLOOKUP($A252,input!$A:$BH,COLUMN(input!AL$2),0)</f>
        <v>0</v>
      </c>
      <c r="T252" s="53">
        <f>VLOOKUP($A252,input!$A:$BH,COLUMN(input!AP$2),0)</f>
        <v>0</v>
      </c>
      <c r="U252" s="49">
        <f>VLOOKUP($A252,input!$A:$BH,COLUMN(input!AT$2),0)</f>
        <v>0</v>
      </c>
      <c r="V252" s="53">
        <f>VLOOKUP($A252,input!$A:$BH,COLUMN(input!AX$2),0)</f>
        <v>15.323376160163976</v>
      </c>
      <c r="W252" s="53">
        <f>VLOOKUP($A252,input!$A:$BH,COLUMN(input!BB$2),0)</f>
        <v>0</v>
      </c>
      <c r="X252" s="62">
        <f>VLOOKUP($A252,input!$A:$BH,COLUMN(input!BF$2),0)</f>
        <v>0</v>
      </c>
      <c r="Y252" s="53">
        <f t="shared" si="26"/>
        <v>0</v>
      </c>
      <c r="Z252" s="49">
        <f t="shared" si="27"/>
        <v>0</v>
      </c>
      <c r="AA252" s="53">
        <f t="shared" si="28"/>
        <v>22.618367871096893</v>
      </c>
      <c r="AB252" s="53">
        <f t="shared" si="29"/>
        <v>0</v>
      </c>
      <c r="AC252" s="62">
        <f t="shared" si="30"/>
        <v>0</v>
      </c>
    </row>
    <row r="253" spans="1:29" x14ac:dyDescent="0.3">
      <c r="A253" s="27" t="s">
        <v>204</v>
      </c>
      <c r="B253" s="27" t="s">
        <v>1074</v>
      </c>
      <c r="C253" s="27" t="s">
        <v>1248</v>
      </c>
      <c r="D253" s="27">
        <v>0</v>
      </c>
      <c r="E253" s="48" t="s">
        <v>1247</v>
      </c>
      <c r="F253" s="67">
        <f>IF(D253=0,VLOOKUP(C253,'KI Local Authority Dropdown'!$H$21:$I$31,2,0),(VLOOKUP(A253,input!$A:$B,COLUMN(input!B$2),0)))</f>
        <v>0.01</v>
      </c>
      <c r="G253" s="49">
        <f t="shared" si="24"/>
        <v>14.548923384535577</v>
      </c>
      <c r="H253" s="49">
        <f>VLOOKUP($A253,input!$A:$BH,COLUMN(input!E$2),0)</f>
        <v>4.4931011353334487</v>
      </c>
      <c r="I253" s="49">
        <f>VLOOKUP($A253,input!$A:$BH,COLUMN(input!I$2),0)</f>
        <v>10.055822249202128</v>
      </c>
      <c r="J253" s="49">
        <f>VLOOKUP($A253,input!$A:$BH,COLUMN(input!M$2),0)</f>
        <v>5.1714235171399796</v>
      </c>
      <c r="K253" s="49">
        <f t="shared" si="25"/>
        <v>4.7038491275834815E-3</v>
      </c>
      <c r="L253" s="49">
        <f>VLOOKUP($A253,input!$A:$BH,COLUMN(input!N$2),0)</f>
        <v>5.1761273662675631</v>
      </c>
      <c r="M253" s="49">
        <f>IF(D253=0,'KI Local Authority Dropdown'!$I$6,'KI Local Authority Dropdown'!$I$7)*'KI 2018-19'!I253</f>
        <v>9.3016355805119684</v>
      </c>
      <c r="N253" s="31">
        <f>IF(LEFT(D253,1)="P",0,VLOOKUP($A253,input!$A:$BH,COLUMN(input!Q$2),0))</f>
        <v>0</v>
      </c>
      <c r="O253" s="53">
        <f>VLOOKUP($A253,input!$A:$BH,COLUMN(input!V$2),0)</f>
        <v>0</v>
      </c>
      <c r="P253" s="49">
        <f>VLOOKUP($A253,input!$A:$BH,COLUMN(input!Z$2),0)</f>
        <v>0</v>
      </c>
      <c r="Q253" s="53">
        <f>VLOOKUP($A253,input!$A:$BH,COLUMN(input!AD$2),0)</f>
        <v>4.4931011353334487</v>
      </c>
      <c r="R253" s="53">
        <f>VLOOKUP($A253,input!$A:$BH,COLUMN(input!AH$2),0)</f>
        <v>0</v>
      </c>
      <c r="S253" s="62">
        <f>VLOOKUP($A253,input!$A:$BH,COLUMN(input!AL$2),0)</f>
        <v>0</v>
      </c>
      <c r="T253" s="53">
        <f>VLOOKUP($A253,input!$A:$BH,COLUMN(input!AP$2),0)</f>
        <v>0</v>
      </c>
      <c r="U253" s="49">
        <f>VLOOKUP($A253,input!$A:$BH,COLUMN(input!AT$2),0)</f>
        <v>0</v>
      </c>
      <c r="V253" s="53">
        <f>VLOOKUP($A253,input!$A:$BH,COLUMN(input!AX$2),0)</f>
        <v>10.055822249202128</v>
      </c>
      <c r="W253" s="53">
        <f>VLOOKUP($A253,input!$A:$BH,COLUMN(input!BB$2),0)</f>
        <v>0</v>
      </c>
      <c r="X253" s="62">
        <f>VLOOKUP($A253,input!$A:$BH,COLUMN(input!BF$2),0)</f>
        <v>0</v>
      </c>
      <c r="Y253" s="53">
        <f t="shared" si="26"/>
        <v>0</v>
      </c>
      <c r="Z253" s="49">
        <f t="shared" si="27"/>
        <v>0</v>
      </c>
      <c r="AA253" s="53">
        <f t="shared" si="28"/>
        <v>14.548923384535577</v>
      </c>
      <c r="AB253" s="53">
        <f t="shared" si="29"/>
        <v>0</v>
      </c>
      <c r="AC253" s="62">
        <f t="shared" si="30"/>
        <v>0</v>
      </c>
    </row>
    <row r="254" spans="1:29" x14ac:dyDescent="0.3">
      <c r="A254" s="27" t="s">
        <v>514</v>
      </c>
      <c r="B254" s="27" t="s">
        <v>1075</v>
      </c>
      <c r="C254" s="27" t="s">
        <v>1250</v>
      </c>
      <c r="D254" s="27" t="s">
        <v>1236</v>
      </c>
      <c r="E254" s="30" t="s">
        <v>513</v>
      </c>
      <c r="F254" s="67">
        <f>IF(D254=0,VLOOKUP(C254,'KI Local Authority Dropdown'!$H$21:$I$31,2,0),(VLOOKUP(A254,input!$A:$B,COLUMN(input!B$2),0)))</f>
        <v>0.99</v>
      </c>
      <c r="G254" s="49">
        <f t="shared" si="24"/>
        <v>35.735715158345748</v>
      </c>
      <c r="H254" s="49">
        <f>VLOOKUP($A254,input!$A:$BH,COLUMN(input!E$2),0)</f>
        <v>0</v>
      </c>
      <c r="I254" s="49">
        <f>VLOOKUP($A254,input!$A:$BH,COLUMN(input!I$2),0)</f>
        <v>35.735715158345748</v>
      </c>
      <c r="J254" s="49">
        <f>VLOOKUP($A254,input!$A:$BH,COLUMN(input!M$2),0)</f>
        <v>-81.036854289107055</v>
      </c>
      <c r="K254" s="49">
        <f t="shared" si="25"/>
        <v>3.7813739052495521E-2</v>
      </c>
      <c r="L254" s="49">
        <f>VLOOKUP($A254,input!$A:$BH,COLUMN(input!N$2),0)</f>
        <v>-80.999040550054559</v>
      </c>
      <c r="M254" s="49">
        <f>IF(D254=0,'KI Local Authority Dropdown'!$I$6,'KI Local Authority Dropdown'!$I$7)*'KI 2018-19'!I254</f>
        <v>34.663643703595376</v>
      </c>
      <c r="N254" s="31">
        <f>IF(LEFT(D254,1)="P",0,VLOOKUP($A254,input!$A:$BH,COLUMN(input!Q$2),0))</f>
        <v>0</v>
      </c>
      <c r="O254" s="53">
        <f>VLOOKUP($A254,input!$A:$BH,COLUMN(input!V$2),0)</f>
        <v>0</v>
      </c>
      <c r="P254" s="49">
        <f>VLOOKUP($A254,input!$A:$BH,COLUMN(input!Z$2),0)</f>
        <v>0</v>
      </c>
      <c r="Q254" s="53">
        <f>VLOOKUP($A254,input!$A:$BH,COLUMN(input!AD$2),0)</f>
        <v>0</v>
      </c>
      <c r="R254" s="53">
        <f>VLOOKUP($A254,input!$A:$BH,COLUMN(input!AH$2),0)</f>
        <v>0</v>
      </c>
      <c r="S254" s="62">
        <f>VLOOKUP($A254,input!$A:$BH,COLUMN(input!AL$2),0)</f>
        <v>0</v>
      </c>
      <c r="T254" s="53">
        <f>VLOOKUP($A254,input!$A:$BH,COLUMN(input!AP$2),0)</f>
        <v>29.671100355972495</v>
      </c>
      <c r="U254" s="49">
        <f>VLOOKUP($A254,input!$A:$BH,COLUMN(input!AT$2),0)</f>
        <v>6.0646144189356903</v>
      </c>
      <c r="V254" s="53">
        <f>VLOOKUP($A254,input!$A:$BH,COLUMN(input!AX$2),0)</f>
        <v>0</v>
      </c>
      <c r="W254" s="53">
        <f>VLOOKUP($A254,input!$A:$BH,COLUMN(input!BB$2),0)</f>
        <v>0</v>
      </c>
      <c r="X254" s="62">
        <f>VLOOKUP($A254,input!$A:$BH,COLUMN(input!BF$2),0)</f>
        <v>0</v>
      </c>
      <c r="Y254" s="53">
        <f t="shared" si="26"/>
        <v>29.671100355972495</v>
      </c>
      <c r="Z254" s="49">
        <f t="shared" si="27"/>
        <v>6.0646144189356903</v>
      </c>
      <c r="AA254" s="53">
        <f t="shared" si="28"/>
        <v>0</v>
      </c>
      <c r="AB254" s="53">
        <f t="shared" si="29"/>
        <v>0</v>
      </c>
      <c r="AC254" s="62">
        <f t="shared" si="30"/>
        <v>0</v>
      </c>
    </row>
    <row r="255" spans="1:29" x14ac:dyDescent="0.3">
      <c r="A255" s="27" t="s">
        <v>516</v>
      </c>
      <c r="B255" s="27" t="s">
        <v>1076</v>
      </c>
      <c r="C255" s="27" t="s">
        <v>1249</v>
      </c>
      <c r="D255" s="27" t="s">
        <v>1231</v>
      </c>
      <c r="E255" s="30" t="s">
        <v>515</v>
      </c>
      <c r="F255" s="67">
        <f>IF(D255=0,VLOOKUP(C255,'KI Local Authority Dropdown'!$H$21:$I$31,2,0),(VLOOKUP(A255,input!$A:$B,COLUMN(input!B$2),0)))</f>
        <v>0.64</v>
      </c>
      <c r="G255" s="49">
        <f t="shared" si="24"/>
        <v>68.184933637152156</v>
      </c>
      <c r="H255" s="49">
        <f>VLOOKUP($A255,input!$A:$BH,COLUMN(input!E$2),0)</f>
        <v>0</v>
      </c>
      <c r="I255" s="49">
        <f>VLOOKUP($A255,input!$A:$BH,COLUMN(input!I$2),0)</f>
        <v>68.184933637152156</v>
      </c>
      <c r="J255" s="49">
        <f>VLOOKUP($A255,input!$A:$BH,COLUMN(input!M$2),0)</f>
        <v>28.388180859216735</v>
      </c>
      <c r="K255" s="49">
        <f t="shared" si="25"/>
        <v>1.1478188652841226E-2</v>
      </c>
      <c r="L255" s="49">
        <f>VLOOKUP($A255,input!$A:$BH,COLUMN(input!N$2),0)</f>
        <v>28.399659047869577</v>
      </c>
      <c r="M255" s="49">
        <f>IF(D255=0,'KI Local Authority Dropdown'!$I$6,'KI Local Authority Dropdown'!$I$7)*'KI 2018-19'!I255</f>
        <v>66.139385628037587</v>
      </c>
      <c r="N255" s="31">
        <f>IF(LEFT(D255,1)="P",0,VLOOKUP($A255,input!$A:$BH,COLUMN(input!Q$2),0))</f>
        <v>0</v>
      </c>
      <c r="O255" s="53">
        <f>VLOOKUP($A255,input!$A:$BH,COLUMN(input!V$2),0)</f>
        <v>0</v>
      </c>
      <c r="P255" s="49">
        <f>VLOOKUP($A255,input!$A:$BH,COLUMN(input!Z$2),0)</f>
        <v>0</v>
      </c>
      <c r="Q255" s="53">
        <f>VLOOKUP($A255,input!$A:$BH,COLUMN(input!AD$2),0)</f>
        <v>0</v>
      </c>
      <c r="R255" s="53">
        <f>VLOOKUP($A255,input!$A:$BH,COLUMN(input!AH$2),0)</f>
        <v>0</v>
      </c>
      <c r="S255" s="62">
        <f>VLOOKUP($A255,input!$A:$BH,COLUMN(input!AL$2),0)</f>
        <v>0</v>
      </c>
      <c r="T255" s="53">
        <f>VLOOKUP($A255,input!$A:$BH,COLUMN(input!AP$2),0)</f>
        <v>55.16782015302968</v>
      </c>
      <c r="U255" s="49">
        <f>VLOOKUP($A255,input!$A:$BH,COLUMN(input!AT$2),0)</f>
        <v>13.017113503998875</v>
      </c>
      <c r="V255" s="53">
        <f>VLOOKUP($A255,input!$A:$BH,COLUMN(input!AX$2),0)</f>
        <v>0</v>
      </c>
      <c r="W255" s="53">
        <f>VLOOKUP($A255,input!$A:$BH,COLUMN(input!BB$2),0)</f>
        <v>0</v>
      </c>
      <c r="X255" s="62">
        <f>VLOOKUP($A255,input!$A:$BH,COLUMN(input!BF$2),0)</f>
        <v>0</v>
      </c>
      <c r="Y255" s="53">
        <f t="shared" si="26"/>
        <v>55.16782015302968</v>
      </c>
      <c r="Z255" s="49">
        <f t="shared" si="27"/>
        <v>13.017113503998875</v>
      </c>
      <c r="AA255" s="53">
        <f t="shared" si="28"/>
        <v>0</v>
      </c>
      <c r="AB255" s="53">
        <f t="shared" si="29"/>
        <v>0</v>
      </c>
      <c r="AC255" s="62">
        <f t="shared" si="30"/>
        <v>0</v>
      </c>
    </row>
    <row r="256" spans="1:29" x14ac:dyDescent="0.3">
      <c r="A256" s="27" t="s">
        <v>518</v>
      </c>
      <c r="B256" s="27" t="s">
        <v>1077</v>
      </c>
      <c r="C256" s="27" t="s">
        <v>1250</v>
      </c>
      <c r="D256" s="27">
        <v>0</v>
      </c>
      <c r="E256" s="30" t="s">
        <v>517</v>
      </c>
      <c r="F256" s="67">
        <f>IF(D256=0,VLOOKUP(C256,'KI Local Authority Dropdown'!$H$21:$I$31,2,0),(VLOOKUP(A256,input!$A:$B,COLUMN(input!B$2),0)))</f>
        <v>0.49</v>
      </c>
      <c r="G256" s="49">
        <f t="shared" si="24"/>
        <v>46.085674192878059</v>
      </c>
      <c r="H256" s="49">
        <f>VLOOKUP($A256,input!$A:$BH,COLUMN(input!E$2),0)</f>
        <v>11.402812914610093</v>
      </c>
      <c r="I256" s="49">
        <f>VLOOKUP($A256,input!$A:$BH,COLUMN(input!I$2),0)</f>
        <v>34.682861278267964</v>
      </c>
      <c r="J256" s="49">
        <f>VLOOKUP($A256,input!$A:$BH,COLUMN(input!M$2),0)</f>
        <v>14.171449830096453</v>
      </c>
      <c r="K256" s="49">
        <f t="shared" si="25"/>
        <v>-0.53244177832856643</v>
      </c>
      <c r="L256" s="49">
        <f>VLOOKUP($A256,input!$A:$BH,COLUMN(input!N$2),0)</f>
        <v>13.639008051767886</v>
      </c>
      <c r="M256" s="49">
        <f>IF(D256=0,'KI Local Authority Dropdown'!$I$6,'KI Local Authority Dropdown'!$I$7)*'KI 2018-19'!I256</f>
        <v>32.081646682397867</v>
      </c>
      <c r="N256" s="31">
        <f>IF(LEFT(D256,1)="P",0,VLOOKUP($A256,input!$A:$BH,COLUMN(input!Q$2),0))</f>
        <v>0</v>
      </c>
      <c r="O256" s="53">
        <f>VLOOKUP($A256,input!$A:$BH,COLUMN(input!V$2),0)</f>
        <v>10.616811020756565</v>
      </c>
      <c r="P256" s="49">
        <f>VLOOKUP($A256,input!$A:$BH,COLUMN(input!Z$2),0)</f>
        <v>0.78600189385352848</v>
      </c>
      <c r="Q256" s="53">
        <f>VLOOKUP($A256,input!$A:$BH,COLUMN(input!AD$2),0)</f>
        <v>0</v>
      </c>
      <c r="R256" s="53">
        <f>VLOOKUP($A256,input!$A:$BH,COLUMN(input!AH$2),0)</f>
        <v>0</v>
      </c>
      <c r="S256" s="62">
        <f>VLOOKUP($A256,input!$A:$BH,COLUMN(input!AL$2),0)</f>
        <v>0</v>
      </c>
      <c r="T256" s="53">
        <f>VLOOKUP($A256,input!$A:$BH,COLUMN(input!AP$2),0)</f>
        <v>29.655862051515065</v>
      </c>
      <c r="U256" s="49">
        <f>VLOOKUP($A256,input!$A:$BH,COLUMN(input!AT$2),0)</f>
        <v>5.0269992267529027</v>
      </c>
      <c r="V256" s="53">
        <f>VLOOKUP($A256,input!$A:$BH,COLUMN(input!AX$2),0)</f>
        <v>0</v>
      </c>
      <c r="W256" s="53">
        <f>VLOOKUP($A256,input!$A:$BH,COLUMN(input!BB$2),0)</f>
        <v>0</v>
      </c>
      <c r="X256" s="62">
        <f>VLOOKUP($A256,input!$A:$BH,COLUMN(input!BF$2),0)</f>
        <v>0</v>
      </c>
      <c r="Y256" s="53">
        <f t="shared" si="26"/>
        <v>40.27267307227163</v>
      </c>
      <c r="Z256" s="49">
        <f t="shared" si="27"/>
        <v>5.8130011206064314</v>
      </c>
      <c r="AA256" s="53">
        <f t="shared" si="28"/>
        <v>0</v>
      </c>
      <c r="AB256" s="53">
        <f t="shared" si="29"/>
        <v>0</v>
      </c>
      <c r="AC256" s="62">
        <f t="shared" si="30"/>
        <v>0</v>
      </c>
    </row>
    <row r="257" spans="1:29" x14ac:dyDescent="0.3">
      <c r="A257" s="27" t="s">
        <v>520</v>
      </c>
      <c r="B257" s="27" t="s">
        <v>1078</v>
      </c>
      <c r="C257" s="27" t="s">
        <v>806</v>
      </c>
      <c r="D257" s="27">
        <v>0</v>
      </c>
      <c r="E257" s="30" t="s">
        <v>519</v>
      </c>
      <c r="F257" s="67">
        <f>IF(D257=0,VLOOKUP(C257,'KI Local Authority Dropdown'!$H$21:$I$31,2,0),(VLOOKUP(A257,input!$A:$B,COLUMN(input!B$2),0)))</f>
        <v>0.4</v>
      </c>
      <c r="G257" s="49">
        <f t="shared" si="24"/>
        <v>2.1578185971447117</v>
      </c>
      <c r="H257" s="49">
        <f>VLOOKUP($A257,input!$A:$BH,COLUMN(input!E$2),0)</f>
        <v>3.5447261391058561E-2</v>
      </c>
      <c r="I257" s="49">
        <f>VLOOKUP($A257,input!$A:$BH,COLUMN(input!I$2),0)</f>
        <v>2.1223713357536531</v>
      </c>
      <c r="J257" s="49">
        <f>VLOOKUP($A257,input!$A:$BH,COLUMN(input!M$2),0)</f>
        <v>-10.771892880595113</v>
      </c>
      <c r="K257" s="49">
        <f t="shared" si="25"/>
        <v>-7.3570701741990874E-2</v>
      </c>
      <c r="L257" s="49">
        <f>VLOOKUP($A257,input!$A:$BH,COLUMN(input!N$2),0)</f>
        <v>-10.845463582337104</v>
      </c>
      <c r="M257" s="49">
        <f>IF(D257=0,'KI Local Authority Dropdown'!$I$6,'KI Local Authority Dropdown'!$I$7)*'KI 2018-19'!I257</f>
        <v>1.9631934855721291</v>
      </c>
      <c r="N257" s="31">
        <f>IF(LEFT(D257,1)="P",0,VLOOKUP($A257,input!$A:$BH,COLUMN(input!Q$2),0))</f>
        <v>0.5</v>
      </c>
      <c r="O257" s="53">
        <f>VLOOKUP($A257,input!$A:$BH,COLUMN(input!V$2),0)</f>
        <v>0</v>
      </c>
      <c r="P257" s="49">
        <f>VLOOKUP($A257,input!$A:$BH,COLUMN(input!Z$2),0)</f>
        <v>3.5447261391058561E-2</v>
      </c>
      <c r="Q257" s="53">
        <f>VLOOKUP($A257,input!$A:$BH,COLUMN(input!AD$2),0)</f>
        <v>0</v>
      </c>
      <c r="R257" s="53">
        <f>VLOOKUP($A257,input!$A:$BH,COLUMN(input!AH$2),0)</f>
        <v>0</v>
      </c>
      <c r="S257" s="62">
        <f>VLOOKUP($A257,input!$A:$BH,COLUMN(input!AL$2),0)</f>
        <v>0</v>
      </c>
      <c r="T257" s="53">
        <f>VLOOKUP($A257,input!$A:$BH,COLUMN(input!AP$2),0)</f>
        <v>0</v>
      </c>
      <c r="U257" s="49">
        <f>VLOOKUP($A257,input!$A:$BH,COLUMN(input!AT$2),0)</f>
        <v>2.1223713357536531</v>
      </c>
      <c r="V257" s="53">
        <f>VLOOKUP($A257,input!$A:$BH,COLUMN(input!AX$2),0)</f>
        <v>0</v>
      </c>
      <c r="W257" s="53">
        <f>VLOOKUP($A257,input!$A:$BH,COLUMN(input!BB$2),0)</f>
        <v>0</v>
      </c>
      <c r="X257" s="62">
        <f>VLOOKUP($A257,input!$A:$BH,COLUMN(input!BF$2),0)</f>
        <v>0</v>
      </c>
      <c r="Y257" s="53">
        <f t="shared" si="26"/>
        <v>0</v>
      </c>
      <c r="Z257" s="49">
        <f t="shared" si="27"/>
        <v>2.1578185971447117</v>
      </c>
      <c r="AA257" s="53">
        <f t="shared" si="28"/>
        <v>0</v>
      </c>
      <c r="AB257" s="53">
        <f t="shared" si="29"/>
        <v>0</v>
      </c>
      <c r="AC257" s="62">
        <f t="shared" si="30"/>
        <v>0</v>
      </c>
    </row>
    <row r="258" spans="1:29" x14ac:dyDescent="0.3">
      <c r="A258" s="27" t="s">
        <v>522</v>
      </c>
      <c r="B258" s="27" t="s">
        <v>1079</v>
      </c>
      <c r="C258" s="27" t="s">
        <v>806</v>
      </c>
      <c r="D258" s="27" t="s">
        <v>1241</v>
      </c>
      <c r="E258" s="30" t="s">
        <v>521</v>
      </c>
      <c r="F258" s="67">
        <f>IF(D258=0,VLOOKUP(C258,'KI Local Authority Dropdown'!$H$21:$I$31,2,0),(VLOOKUP(A258,input!$A:$B,COLUMN(input!B$2),0)))</f>
        <v>0.30000000000000004</v>
      </c>
      <c r="G258" s="49">
        <f t="shared" si="24"/>
        <v>2.2947267955904986</v>
      </c>
      <c r="H258" s="49">
        <f>VLOOKUP($A258,input!$A:$BH,COLUMN(input!E$2),0)</f>
        <v>0</v>
      </c>
      <c r="I258" s="49">
        <f>VLOOKUP($A258,input!$A:$BH,COLUMN(input!I$2),0)</f>
        <v>2.2947267955904986</v>
      </c>
      <c r="J258" s="49">
        <f>VLOOKUP($A258,input!$A:$BH,COLUMN(input!M$2),0)</f>
        <v>-13.490460324566245</v>
      </c>
      <c r="K258" s="49">
        <f t="shared" si="25"/>
        <v>0.20687978136756691</v>
      </c>
      <c r="L258" s="49">
        <f>VLOOKUP($A258,input!$A:$BH,COLUMN(input!N$2),0)</f>
        <v>-13.283580543198678</v>
      </c>
      <c r="M258" s="49">
        <f>IF(D258=0,'KI Local Authority Dropdown'!$I$6,'KI Local Authority Dropdown'!$I$7)*'KI 2018-19'!I258</f>
        <v>2.2258849917227836</v>
      </c>
      <c r="N258" s="31">
        <f>IF(LEFT(D258,1)="P",0,VLOOKUP($A258,input!$A:$BH,COLUMN(input!Q$2),0))</f>
        <v>0</v>
      </c>
      <c r="O258" s="53">
        <f>VLOOKUP($A258,input!$A:$BH,COLUMN(input!V$2),0)</f>
        <v>0</v>
      </c>
      <c r="P258" s="49">
        <f>VLOOKUP($A258,input!$A:$BH,COLUMN(input!Z$2),0)</f>
        <v>0</v>
      </c>
      <c r="Q258" s="53">
        <f>VLOOKUP($A258,input!$A:$BH,COLUMN(input!AD$2),0)</f>
        <v>0</v>
      </c>
      <c r="R258" s="53">
        <f>VLOOKUP($A258,input!$A:$BH,COLUMN(input!AH$2),0)</f>
        <v>0</v>
      </c>
      <c r="S258" s="62">
        <f>VLOOKUP($A258,input!$A:$BH,COLUMN(input!AL$2),0)</f>
        <v>0</v>
      </c>
      <c r="T258" s="53">
        <f>VLOOKUP($A258,input!$A:$BH,COLUMN(input!AP$2),0)</f>
        <v>0</v>
      </c>
      <c r="U258" s="49">
        <f>VLOOKUP($A258,input!$A:$BH,COLUMN(input!AT$2),0)</f>
        <v>2.2947267955904986</v>
      </c>
      <c r="V258" s="53">
        <f>VLOOKUP($A258,input!$A:$BH,COLUMN(input!AX$2),0)</f>
        <v>0</v>
      </c>
      <c r="W258" s="53">
        <f>VLOOKUP($A258,input!$A:$BH,COLUMN(input!BB$2),0)</f>
        <v>0</v>
      </c>
      <c r="X258" s="62">
        <f>VLOOKUP($A258,input!$A:$BH,COLUMN(input!BF$2),0)</f>
        <v>0</v>
      </c>
      <c r="Y258" s="53">
        <f t="shared" si="26"/>
        <v>0</v>
      </c>
      <c r="Z258" s="49">
        <f t="shared" si="27"/>
        <v>2.2947267955904986</v>
      </c>
      <c r="AA258" s="53">
        <f t="shared" si="28"/>
        <v>0</v>
      </c>
      <c r="AB258" s="53">
        <f t="shared" si="29"/>
        <v>0</v>
      </c>
      <c r="AC258" s="62">
        <f t="shared" si="30"/>
        <v>0</v>
      </c>
    </row>
    <row r="259" spans="1:29" x14ac:dyDescent="0.3">
      <c r="A259" s="27" t="s">
        <v>524</v>
      </c>
      <c r="B259" s="27" t="s">
        <v>1080</v>
      </c>
      <c r="C259" s="27" t="s">
        <v>806</v>
      </c>
      <c r="D259" s="27">
        <v>0</v>
      </c>
      <c r="E259" s="30" t="s">
        <v>523</v>
      </c>
      <c r="F259" s="67">
        <f>IF(D259=0,VLOOKUP(C259,'KI Local Authority Dropdown'!$H$21:$I$31,2,0),(VLOOKUP(A259,input!$A:$B,COLUMN(input!B$2),0)))</f>
        <v>0.4</v>
      </c>
      <c r="G259" s="49">
        <f t="shared" si="24"/>
        <v>1.4119720704287737</v>
      </c>
      <c r="H259" s="49">
        <f>VLOOKUP($A259,input!$A:$BH,COLUMN(input!E$2),0)</f>
        <v>0.10914891747108288</v>
      </c>
      <c r="I259" s="49">
        <f>VLOOKUP($A259,input!$A:$BH,COLUMN(input!I$2),0)</f>
        <v>1.3028231529576908</v>
      </c>
      <c r="J259" s="49">
        <f>VLOOKUP($A259,input!$A:$BH,COLUMN(input!M$2),0)</f>
        <v>-4.1472616158854203</v>
      </c>
      <c r="K259" s="49">
        <f t="shared" si="25"/>
        <v>-2.8828193431040816E-2</v>
      </c>
      <c r="L259" s="49">
        <f>VLOOKUP($A259,input!$A:$BH,COLUMN(input!N$2),0)</f>
        <v>-4.1760898093164611</v>
      </c>
      <c r="M259" s="49">
        <f>IF(D259=0,'KI Local Authority Dropdown'!$I$6,'KI Local Authority Dropdown'!$I$7)*'KI 2018-19'!I259</f>
        <v>1.2051114164858641</v>
      </c>
      <c r="N259" s="31">
        <f>IF(LEFT(D259,1)="P",0,VLOOKUP($A259,input!$A:$BH,COLUMN(input!Q$2),0))</f>
        <v>0.5</v>
      </c>
      <c r="O259" s="53">
        <f>VLOOKUP($A259,input!$A:$BH,COLUMN(input!V$2),0)</f>
        <v>0</v>
      </c>
      <c r="P259" s="49">
        <f>VLOOKUP($A259,input!$A:$BH,COLUMN(input!Z$2),0)</f>
        <v>0.10914891747108288</v>
      </c>
      <c r="Q259" s="53">
        <f>VLOOKUP($A259,input!$A:$BH,COLUMN(input!AD$2),0)</f>
        <v>0</v>
      </c>
      <c r="R259" s="53">
        <f>VLOOKUP($A259,input!$A:$BH,COLUMN(input!AH$2),0)</f>
        <v>0</v>
      </c>
      <c r="S259" s="62">
        <f>VLOOKUP($A259,input!$A:$BH,COLUMN(input!AL$2),0)</f>
        <v>0</v>
      </c>
      <c r="T259" s="53">
        <f>VLOOKUP($A259,input!$A:$BH,COLUMN(input!AP$2),0)</f>
        <v>0</v>
      </c>
      <c r="U259" s="49">
        <f>VLOOKUP($A259,input!$A:$BH,COLUMN(input!AT$2),0)</f>
        <v>1.3028231529576908</v>
      </c>
      <c r="V259" s="53">
        <f>VLOOKUP($A259,input!$A:$BH,COLUMN(input!AX$2),0)</f>
        <v>0</v>
      </c>
      <c r="W259" s="53">
        <f>VLOOKUP($A259,input!$A:$BH,COLUMN(input!BB$2),0)</f>
        <v>0</v>
      </c>
      <c r="X259" s="62">
        <f>VLOOKUP($A259,input!$A:$BH,COLUMN(input!BF$2),0)</f>
        <v>0</v>
      </c>
      <c r="Y259" s="53">
        <f t="shared" si="26"/>
        <v>0</v>
      </c>
      <c r="Z259" s="49">
        <f t="shared" si="27"/>
        <v>1.4119720704287737</v>
      </c>
      <c r="AA259" s="53">
        <f t="shared" si="28"/>
        <v>0</v>
      </c>
      <c r="AB259" s="53">
        <f t="shared" si="29"/>
        <v>0</v>
      </c>
      <c r="AC259" s="62">
        <f t="shared" si="30"/>
        <v>0</v>
      </c>
    </row>
    <row r="260" spans="1:29" x14ac:dyDescent="0.3">
      <c r="A260" s="27" t="s">
        <v>526</v>
      </c>
      <c r="B260" s="27" t="s">
        <v>1081</v>
      </c>
      <c r="C260" s="27" t="s">
        <v>1249</v>
      </c>
      <c r="D260" s="27" t="s">
        <v>1231</v>
      </c>
      <c r="E260" s="30" t="s">
        <v>525</v>
      </c>
      <c r="F260" s="67">
        <f>IF(D260=0,VLOOKUP(C260,'KI Local Authority Dropdown'!$H$21:$I$31,2,0),(VLOOKUP(A260,input!$A:$B,COLUMN(input!B$2),0)))</f>
        <v>0.64</v>
      </c>
      <c r="G260" s="49">
        <f t="shared" si="24"/>
        <v>21.714303706927137</v>
      </c>
      <c r="H260" s="49">
        <f>VLOOKUP($A260,input!$A:$BH,COLUMN(input!E$2),0)</f>
        <v>0</v>
      </c>
      <c r="I260" s="49">
        <f>VLOOKUP($A260,input!$A:$BH,COLUMN(input!I$2),0)</f>
        <v>21.714303706927137</v>
      </c>
      <c r="J260" s="49">
        <f>VLOOKUP($A260,input!$A:$BH,COLUMN(input!M$2),0)</f>
        <v>-34.781572106767996</v>
      </c>
      <c r="K260" s="49">
        <f t="shared" si="25"/>
        <v>1.1311438070158886E-2</v>
      </c>
      <c r="L260" s="49">
        <f>VLOOKUP($A260,input!$A:$BH,COLUMN(input!N$2),0)</f>
        <v>-34.770260668697837</v>
      </c>
      <c r="M260" s="49">
        <f>IF(D260=0,'KI Local Authority Dropdown'!$I$6,'KI Local Authority Dropdown'!$I$7)*'KI 2018-19'!I260</f>
        <v>21.062874595719322</v>
      </c>
      <c r="N260" s="31">
        <f>IF(LEFT(D260,1)="P",0,VLOOKUP($A260,input!$A:$BH,COLUMN(input!Q$2),0))</f>
        <v>0</v>
      </c>
      <c r="O260" s="53">
        <f>VLOOKUP($A260,input!$A:$BH,COLUMN(input!V$2),0)</f>
        <v>0</v>
      </c>
      <c r="P260" s="49">
        <f>VLOOKUP($A260,input!$A:$BH,COLUMN(input!Z$2),0)</f>
        <v>0</v>
      </c>
      <c r="Q260" s="53">
        <f>VLOOKUP($A260,input!$A:$BH,COLUMN(input!AD$2),0)</f>
        <v>0</v>
      </c>
      <c r="R260" s="53">
        <f>VLOOKUP($A260,input!$A:$BH,COLUMN(input!AH$2),0)</f>
        <v>0</v>
      </c>
      <c r="S260" s="62">
        <f>VLOOKUP($A260,input!$A:$BH,COLUMN(input!AL$2),0)</f>
        <v>0</v>
      </c>
      <c r="T260" s="53">
        <f>VLOOKUP($A260,input!$A:$BH,COLUMN(input!AP$2),0)</f>
        <v>7.8649799541059613</v>
      </c>
      <c r="U260" s="49">
        <f>VLOOKUP($A260,input!$A:$BH,COLUMN(input!AT$2),0)</f>
        <v>13.849323752821176</v>
      </c>
      <c r="V260" s="53">
        <f>VLOOKUP($A260,input!$A:$BH,COLUMN(input!AX$2),0)</f>
        <v>0</v>
      </c>
      <c r="W260" s="53">
        <f>VLOOKUP($A260,input!$A:$BH,COLUMN(input!BB$2),0)</f>
        <v>0</v>
      </c>
      <c r="X260" s="62">
        <f>VLOOKUP($A260,input!$A:$BH,COLUMN(input!BF$2),0)</f>
        <v>0</v>
      </c>
      <c r="Y260" s="53">
        <f t="shared" si="26"/>
        <v>7.8649799541059613</v>
      </c>
      <c r="Z260" s="49">
        <f t="shared" si="27"/>
        <v>13.849323752821176</v>
      </c>
      <c r="AA260" s="53">
        <f t="shared" si="28"/>
        <v>0</v>
      </c>
      <c r="AB260" s="53">
        <f t="shared" si="29"/>
        <v>0</v>
      </c>
      <c r="AC260" s="62">
        <f t="shared" si="30"/>
        <v>0</v>
      </c>
    </row>
    <row r="261" spans="1:29" x14ac:dyDescent="0.3">
      <c r="A261" s="27" t="s">
        <v>528</v>
      </c>
      <c r="B261" s="27" t="s">
        <v>1082</v>
      </c>
      <c r="C261" s="27" t="s">
        <v>806</v>
      </c>
      <c r="D261" s="27">
        <v>0</v>
      </c>
      <c r="E261" s="30" t="s">
        <v>527</v>
      </c>
      <c r="F261" s="67">
        <f>IF(D261=0,VLOOKUP(C261,'KI Local Authority Dropdown'!$H$21:$I$31,2,0),(VLOOKUP(A261,input!$A:$B,COLUMN(input!B$2),0)))</f>
        <v>0.4</v>
      </c>
      <c r="G261" s="49">
        <f t="shared" si="24"/>
        <v>1.4617324904981159</v>
      </c>
      <c r="H261" s="49">
        <f>VLOOKUP($A261,input!$A:$BH,COLUMN(input!E$2),0)</f>
        <v>1.4755678387654946E-2</v>
      </c>
      <c r="I261" s="49">
        <f>VLOOKUP($A261,input!$A:$BH,COLUMN(input!I$2),0)</f>
        <v>1.4469768121104609</v>
      </c>
      <c r="J261" s="49">
        <f>VLOOKUP($A261,input!$A:$BH,COLUMN(input!M$2),0)</f>
        <v>-3.7142666526038806</v>
      </c>
      <c r="K261" s="49">
        <f t="shared" si="25"/>
        <v>0.14870727164956632</v>
      </c>
      <c r="L261" s="49">
        <f>VLOOKUP($A261,input!$A:$BH,COLUMN(input!N$2),0)</f>
        <v>-3.5655593809543142</v>
      </c>
      <c r="M261" s="49">
        <f>IF(D261=0,'KI Local Authority Dropdown'!$I$6,'KI Local Authority Dropdown'!$I$7)*'KI 2018-19'!I261</f>
        <v>1.3384535512021765</v>
      </c>
      <c r="N261" s="31">
        <f>IF(LEFT(D261,1)="P",0,VLOOKUP($A261,input!$A:$BH,COLUMN(input!Q$2),0))</f>
        <v>0.5</v>
      </c>
      <c r="O261" s="53">
        <f>VLOOKUP($A261,input!$A:$BH,COLUMN(input!V$2),0)</f>
        <v>0</v>
      </c>
      <c r="P261" s="49">
        <f>VLOOKUP($A261,input!$A:$BH,COLUMN(input!Z$2),0)</f>
        <v>1.4755678387654946E-2</v>
      </c>
      <c r="Q261" s="53">
        <f>VLOOKUP($A261,input!$A:$BH,COLUMN(input!AD$2),0)</f>
        <v>0</v>
      </c>
      <c r="R261" s="53">
        <f>VLOOKUP($A261,input!$A:$BH,COLUMN(input!AH$2),0)</f>
        <v>0</v>
      </c>
      <c r="S261" s="62">
        <f>VLOOKUP($A261,input!$A:$BH,COLUMN(input!AL$2),0)</f>
        <v>0</v>
      </c>
      <c r="T261" s="53">
        <f>VLOOKUP($A261,input!$A:$BH,COLUMN(input!AP$2),0)</f>
        <v>0</v>
      </c>
      <c r="U261" s="49">
        <f>VLOOKUP($A261,input!$A:$BH,COLUMN(input!AT$2),0)</f>
        <v>1.4469768121104609</v>
      </c>
      <c r="V261" s="53">
        <f>VLOOKUP($A261,input!$A:$BH,COLUMN(input!AX$2),0)</f>
        <v>0</v>
      </c>
      <c r="W261" s="53">
        <f>VLOOKUP($A261,input!$A:$BH,COLUMN(input!BB$2),0)</f>
        <v>0</v>
      </c>
      <c r="X261" s="62">
        <f>VLOOKUP($A261,input!$A:$BH,COLUMN(input!BF$2),0)</f>
        <v>0</v>
      </c>
      <c r="Y261" s="53">
        <f t="shared" si="26"/>
        <v>0</v>
      </c>
      <c r="Z261" s="49">
        <f t="shared" si="27"/>
        <v>1.4617324904981159</v>
      </c>
      <c r="AA261" s="53">
        <f t="shared" si="28"/>
        <v>0</v>
      </c>
      <c r="AB261" s="53">
        <f t="shared" si="29"/>
        <v>0</v>
      </c>
      <c r="AC261" s="62">
        <f t="shared" si="30"/>
        <v>0</v>
      </c>
    </row>
    <row r="262" spans="1:29" x14ac:dyDescent="0.3">
      <c r="A262" s="27" t="s">
        <v>530</v>
      </c>
      <c r="B262" s="27" t="s">
        <v>1083</v>
      </c>
      <c r="C262" s="27" t="s">
        <v>820</v>
      </c>
      <c r="D262" s="27" t="s">
        <v>1234</v>
      </c>
      <c r="E262" s="30" t="s">
        <v>529</v>
      </c>
      <c r="F262" s="67">
        <f>IF(D262=0,VLOOKUP(C262,'KI Local Authority Dropdown'!$H$21:$I$31,2,0),(VLOOKUP(A262,input!$A:$B,COLUMN(input!B$2),0)))</f>
        <v>0.99</v>
      </c>
      <c r="G262" s="49">
        <f t="shared" si="24"/>
        <v>99.163473910555822</v>
      </c>
      <c r="H262" s="49">
        <f>VLOOKUP($A262,input!$A:$BH,COLUMN(input!E$2),0)</f>
        <v>0</v>
      </c>
      <c r="I262" s="49">
        <f>VLOOKUP($A262,input!$A:$BH,COLUMN(input!I$2),0)</f>
        <v>99.163473910555822</v>
      </c>
      <c r="J262" s="49">
        <f>VLOOKUP($A262,input!$A:$BH,COLUMN(input!M$2),0)</f>
        <v>42.450860016177245</v>
      </c>
      <c r="K262" s="49">
        <f t="shared" si="25"/>
        <v>-0.17342720270158907</v>
      </c>
      <c r="L262" s="49">
        <f>VLOOKUP($A262,input!$A:$BH,COLUMN(input!N$2),0)</f>
        <v>42.277432813475656</v>
      </c>
      <c r="M262" s="49">
        <f>IF(D262=0,'KI Local Authority Dropdown'!$I$6,'KI Local Authority Dropdown'!$I$7)*'KI 2018-19'!I262</f>
        <v>96.188569693239145</v>
      </c>
      <c r="N262" s="31">
        <f>IF(LEFT(D262,1)="P",0,VLOOKUP($A262,input!$A:$BH,COLUMN(input!Q$2),0))</f>
        <v>0</v>
      </c>
      <c r="O262" s="53">
        <f>VLOOKUP($A262,input!$A:$BH,COLUMN(input!V$2),0)</f>
        <v>0</v>
      </c>
      <c r="P262" s="49">
        <f>VLOOKUP($A262,input!$A:$BH,COLUMN(input!Z$2),0)</f>
        <v>0</v>
      </c>
      <c r="Q262" s="53">
        <f>VLOOKUP($A262,input!$A:$BH,COLUMN(input!AD$2),0)</f>
        <v>0</v>
      </c>
      <c r="R262" s="53">
        <f>VLOOKUP($A262,input!$A:$BH,COLUMN(input!AH$2),0)</f>
        <v>0</v>
      </c>
      <c r="S262" s="62">
        <f>VLOOKUP($A262,input!$A:$BH,COLUMN(input!AL$2),0)</f>
        <v>0</v>
      </c>
      <c r="T262" s="53">
        <f>VLOOKUP($A262,input!$A:$BH,COLUMN(input!AP$2),0)</f>
        <v>89.255076114276719</v>
      </c>
      <c r="U262" s="49">
        <f>VLOOKUP($A262,input!$A:$BH,COLUMN(input!AT$2),0)</f>
        <v>9.9083976538152569</v>
      </c>
      <c r="V262" s="53">
        <f>VLOOKUP($A262,input!$A:$BH,COLUMN(input!AX$2),0)</f>
        <v>0</v>
      </c>
      <c r="W262" s="53">
        <f>VLOOKUP($A262,input!$A:$BH,COLUMN(input!BB$2),0)</f>
        <v>0</v>
      </c>
      <c r="X262" s="62">
        <f>VLOOKUP($A262,input!$A:$BH,COLUMN(input!BF$2),0)</f>
        <v>0</v>
      </c>
      <c r="Y262" s="53">
        <f t="shared" si="26"/>
        <v>89.255076114276719</v>
      </c>
      <c r="Z262" s="49">
        <f t="shared" si="27"/>
        <v>9.9083976538152569</v>
      </c>
      <c r="AA262" s="53">
        <f t="shared" si="28"/>
        <v>0</v>
      </c>
      <c r="AB262" s="53">
        <f t="shared" si="29"/>
        <v>0</v>
      </c>
      <c r="AC262" s="62">
        <f t="shared" si="30"/>
        <v>0</v>
      </c>
    </row>
    <row r="263" spans="1:29" x14ac:dyDescent="0.3">
      <c r="A263" s="27" t="s">
        <v>532</v>
      </c>
      <c r="B263" s="27" t="s">
        <v>1084</v>
      </c>
      <c r="C263" s="27" t="s">
        <v>806</v>
      </c>
      <c r="D263" s="27">
        <v>0</v>
      </c>
      <c r="E263" s="30" t="s">
        <v>531</v>
      </c>
      <c r="F263" s="67">
        <f>IF(D263=0,VLOOKUP(C263,'KI Local Authority Dropdown'!$H$21:$I$31,2,0),(VLOOKUP(A263,input!$A:$B,COLUMN(input!B$2),0)))</f>
        <v>0.4</v>
      </c>
      <c r="G263" s="49">
        <f t="shared" si="24"/>
        <v>1.6716350600042365</v>
      </c>
      <c r="H263" s="49">
        <f>VLOOKUP($A263,input!$A:$BH,COLUMN(input!E$2),0)</f>
        <v>0</v>
      </c>
      <c r="I263" s="49">
        <f>VLOOKUP($A263,input!$A:$BH,COLUMN(input!I$2),0)</f>
        <v>1.6716350600042365</v>
      </c>
      <c r="J263" s="49">
        <f>VLOOKUP($A263,input!$A:$BH,COLUMN(input!M$2),0)</f>
        <v>-4.962304485250435</v>
      </c>
      <c r="K263" s="49">
        <f t="shared" si="25"/>
        <v>-7.1585333108131088E-2</v>
      </c>
      <c r="L263" s="49">
        <f>VLOOKUP($A263,input!$A:$BH,COLUMN(input!N$2),0)</f>
        <v>-5.0338898183585661</v>
      </c>
      <c r="M263" s="49">
        <f>IF(D263=0,'KI Local Authority Dropdown'!$I$6,'KI Local Authority Dropdown'!$I$7)*'KI 2018-19'!I263</f>
        <v>1.5462624305039188</v>
      </c>
      <c r="N263" s="31">
        <f>IF(LEFT(D263,1)="P",0,VLOOKUP($A263,input!$A:$BH,COLUMN(input!Q$2),0))</f>
        <v>0.5</v>
      </c>
      <c r="O263" s="53">
        <f>VLOOKUP($A263,input!$A:$BH,COLUMN(input!V$2),0)</f>
        <v>0</v>
      </c>
      <c r="P263" s="49">
        <f>VLOOKUP($A263,input!$A:$BH,COLUMN(input!Z$2),0)</f>
        <v>0</v>
      </c>
      <c r="Q263" s="53">
        <f>VLOOKUP($A263,input!$A:$BH,COLUMN(input!AD$2),0)</f>
        <v>0</v>
      </c>
      <c r="R263" s="53">
        <f>VLOOKUP($A263,input!$A:$BH,COLUMN(input!AH$2),0)</f>
        <v>0</v>
      </c>
      <c r="S263" s="62">
        <f>VLOOKUP($A263,input!$A:$BH,COLUMN(input!AL$2),0)</f>
        <v>0</v>
      </c>
      <c r="T263" s="53">
        <f>VLOOKUP($A263,input!$A:$BH,COLUMN(input!AP$2),0)</f>
        <v>0</v>
      </c>
      <c r="U263" s="49">
        <f>VLOOKUP($A263,input!$A:$BH,COLUMN(input!AT$2),0)</f>
        <v>1.6716350600042365</v>
      </c>
      <c r="V263" s="53">
        <f>VLOOKUP($A263,input!$A:$BH,COLUMN(input!AX$2),0)</f>
        <v>0</v>
      </c>
      <c r="W263" s="53">
        <f>VLOOKUP($A263,input!$A:$BH,COLUMN(input!BB$2),0)</f>
        <v>0</v>
      </c>
      <c r="X263" s="62">
        <f>VLOOKUP($A263,input!$A:$BH,COLUMN(input!BF$2),0)</f>
        <v>0</v>
      </c>
      <c r="Y263" s="53">
        <f t="shared" si="26"/>
        <v>0</v>
      </c>
      <c r="Z263" s="49">
        <f t="shared" si="27"/>
        <v>1.6716350600042365</v>
      </c>
      <c r="AA263" s="53">
        <f t="shared" si="28"/>
        <v>0</v>
      </c>
      <c r="AB263" s="53">
        <f t="shared" si="29"/>
        <v>0</v>
      </c>
      <c r="AC263" s="62">
        <f t="shared" si="30"/>
        <v>0</v>
      </c>
    </row>
    <row r="264" spans="1:29" x14ac:dyDescent="0.3">
      <c r="A264" s="27" t="s">
        <v>534</v>
      </c>
      <c r="B264" s="27" t="s">
        <v>1085</v>
      </c>
      <c r="C264" s="27" t="s">
        <v>806</v>
      </c>
      <c r="D264" s="27">
        <v>0</v>
      </c>
      <c r="E264" s="30" t="s">
        <v>533</v>
      </c>
      <c r="F264" s="67">
        <f>IF(D264=0,VLOOKUP(C264,'KI Local Authority Dropdown'!$H$21:$I$31,2,0),(VLOOKUP(A264,input!$A:$B,COLUMN(input!B$2),0)))</f>
        <v>0.4</v>
      </c>
      <c r="G264" s="49">
        <f t="shared" ref="G264:G327" si="31">H264+I264</f>
        <v>2.2860425500422297</v>
      </c>
      <c r="H264" s="49">
        <f>VLOOKUP($A264,input!$A:$BH,COLUMN(input!E$2),0)</f>
        <v>0.18947393080816233</v>
      </c>
      <c r="I264" s="49">
        <f>VLOOKUP($A264,input!$A:$BH,COLUMN(input!I$2),0)</f>
        <v>2.0965686192340676</v>
      </c>
      <c r="J264" s="49">
        <f>VLOOKUP($A264,input!$A:$BH,COLUMN(input!M$2),0)</f>
        <v>-2.6101988740561795</v>
      </c>
      <c r="K264" s="49">
        <f t="shared" ref="K264:K327" si="32">L264-J264</f>
        <v>8.2242328714657198E-2</v>
      </c>
      <c r="L264" s="49">
        <f>VLOOKUP($A264,input!$A:$BH,COLUMN(input!N$2),0)</f>
        <v>-2.5279565453415223</v>
      </c>
      <c r="M264" s="49">
        <f>IF(D264=0,'KI Local Authority Dropdown'!$I$6,'KI Local Authority Dropdown'!$I$7)*'KI 2018-19'!I264</f>
        <v>1.9393259727915126</v>
      </c>
      <c r="N264" s="31">
        <f>IF(LEFT(D264,1)="P",0,VLOOKUP($A264,input!$A:$BH,COLUMN(input!Q$2),0))</f>
        <v>0.5</v>
      </c>
      <c r="O264" s="53">
        <f>VLOOKUP($A264,input!$A:$BH,COLUMN(input!V$2),0)</f>
        <v>0</v>
      </c>
      <c r="P264" s="49">
        <f>VLOOKUP($A264,input!$A:$BH,COLUMN(input!Z$2),0)</f>
        <v>0.18947393080816233</v>
      </c>
      <c r="Q264" s="53">
        <f>VLOOKUP($A264,input!$A:$BH,COLUMN(input!AD$2),0)</f>
        <v>0</v>
      </c>
      <c r="R264" s="53">
        <f>VLOOKUP($A264,input!$A:$BH,COLUMN(input!AH$2),0)</f>
        <v>0</v>
      </c>
      <c r="S264" s="62">
        <f>VLOOKUP($A264,input!$A:$BH,COLUMN(input!AL$2),0)</f>
        <v>0</v>
      </c>
      <c r="T264" s="53">
        <f>VLOOKUP($A264,input!$A:$BH,COLUMN(input!AP$2),0)</f>
        <v>0</v>
      </c>
      <c r="U264" s="49">
        <f>VLOOKUP($A264,input!$A:$BH,COLUMN(input!AT$2),0)</f>
        <v>2.0965686192340676</v>
      </c>
      <c r="V264" s="53">
        <f>VLOOKUP($A264,input!$A:$BH,COLUMN(input!AX$2),0)</f>
        <v>0</v>
      </c>
      <c r="W264" s="53">
        <f>VLOOKUP($A264,input!$A:$BH,COLUMN(input!BB$2),0)</f>
        <v>0</v>
      </c>
      <c r="X264" s="62">
        <f>VLOOKUP($A264,input!$A:$BH,COLUMN(input!BF$2),0)</f>
        <v>0</v>
      </c>
      <c r="Y264" s="53">
        <f t="shared" ref="Y264:Y327" si="33">O264+T264</f>
        <v>0</v>
      </c>
      <c r="Z264" s="49">
        <f t="shared" ref="Z264:Z327" si="34">P264+U264</f>
        <v>2.2860425500422297</v>
      </c>
      <c r="AA264" s="53">
        <f t="shared" ref="AA264:AA327" si="35">Q264+V264</f>
        <v>0</v>
      </c>
      <c r="AB264" s="53">
        <f t="shared" ref="AB264:AB327" si="36">R264+W264</f>
        <v>0</v>
      </c>
      <c r="AC264" s="62">
        <f t="shared" ref="AC264:AC327" si="37">S264+X264</f>
        <v>0</v>
      </c>
    </row>
    <row r="265" spans="1:29" x14ac:dyDescent="0.3">
      <c r="A265" s="27" t="s">
        <v>536</v>
      </c>
      <c r="B265" s="27" t="s">
        <v>1086</v>
      </c>
      <c r="C265" s="27" t="s">
        <v>806</v>
      </c>
      <c r="D265" s="27">
        <v>0</v>
      </c>
      <c r="E265" s="30" t="s">
        <v>535</v>
      </c>
      <c r="F265" s="67">
        <f>IF(D265=0,VLOOKUP(C265,'KI Local Authority Dropdown'!$H$21:$I$31,2,0),(VLOOKUP(A265,input!$A:$B,COLUMN(input!B$2),0)))</f>
        <v>0.4</v>
      </c>
      <c r="G265" s="49">
        <f t="shared" si="31"/>
        <v>2.3574657681325064</v>
      </c>
      <c r="H265" s="49">
        <f>VLOOKUP($A265,input!$A:$BH,COLUMN(input!E$2),0)</f>
        <v>7.2506718481630081E-2</v>
      </c>
      <c r="I265" s="49">
        <f>VLOOKUP($A265,input!$A:$BH,COLUMN(input!I$2),0)</f>
        <v>2.2849590496508765</v>
      </c>
      <c r="J265" s="49">
        <f>VLOOKUP($A265,input!$A:$BH,COLUMN(input!M$2),0)</f>
        <v>-4.9257903857881802</v>
      </c>
      <c r="K265" s="49">
        <f t="shared" si="32"/>
        <v>1.0106042421851313E-3</v>
      </c>
      <c r="L265" s="49">
        <f>VLOOKUP($A265,input!$A:$BH,COLUMN(input!N$2),0)</f>
        <v>-4.924779781545995</v>
      </c>
      <c r="M265" s="49">
        <f>IF(D265=0,'KI Local Authority Dropdown'!$I$6,'KI Local Authority Dropdown'!$I$7)*'KI 2018-19'!I265</f>
        <v>2.1135871209270607</v>
      </c>
      <c r="N265" s="31">
        <f>IF(LEFT(D265,1)="P",0,VLOOKUP($A265,input!$A:$BH,COLUMN(input!Q$2),0))</f>
        <v>0.5</v>
      </c>
      <c r="O265" s="53">
        <f>VLOOKUP($A265,input!$A:$BH,COLUMN(input!V$2),0)</f>
        <v>0</v>
      </c>
      <c r="P265" s="49">
        <f>VLOOKUP($A265,input!$A:$BH,COLUMN(input!Z$2),0)</f>
        <v>7.2506718481630081E-2</v>
      </c>
      <c r="Q265" s="53">
        <f>VLOOKUP($A265,input!$A:$BH,COLUMN(input!AD$2),0)</f>
        <v>0</v>
      </c>
      <c r="R265" s="53">
        <f>VLOOKUP($A265,input!$A:$BH,COLUMN(input!AH$2),0)</f>
        <v>0</v>
      </c>
      <c r="S265" s="62">
        <f>VLOOKUP($A265,input!$A:$BH,COLUMN(input!AL$2),0)</f>
        <v>0</v>
      </c>
      <c r="T265" s="53">
        <f>VLOOKUP($A265,input!$A:$BH,COLUMN(input!AP$2),0)</f>
        <v>0</v>
      </c>
      <c r="U265" s="49">
        <f>VLOOKUP($A265,input!$A:$BH,COLUMN(input!AT$2),0)</f>
        <v>2.2849590496508765</v>
      </c>
      <c r="V265" s="53">
        <f>VLOOKUP($A265,input!$A:$BH,COLUMN(input!AX$2),0)</f>
        <v>0</v>
      </c>
      <c r="W265" s="53">
        <f>VLOOKUP($A265,input!$A:$BH,COLUMN(input!BB$2),0)</f>
        <v>0</v>
      </c>
      <c r="X265" s="62">
        <f>VLOOKUP($A265,input!$A:$BH,COLUMN(input!BF$2),0)</f>
        <v>0</v>
      </c>
      <c r="Y265" s="53">
        <f t="shared" si="33"/>
        <v>0</v>
      </c>
      <c r="Z265" s="49">
        <f t="shared" si="34"/>
        <v>2.3574657681325064</v>
      </c>
      <c r="AA265" s="53">
        <f t="shared" si="35"/>
        <v>0</v>
      </c>
      <c r="AB265" s="53">
        <f t="shared" si="36"/>
        <v>0</v>
      </c>
      <c r="AC265" s="62">
        <f t="shared" si="37"/>
        <v>0</v>
      </c>
    </row>
    <row r="266" spans="1:29" x14ac:dyDescent="0.3">
      <c r="A266" s="27" t="s">
        <v>538</v>
      </c>
      <c r="B266" s="27" t="s">
        <v>1087</v>
      </c>
      <c r="C266" s="27" t="s">
        <v>820</v>
      </c>
      <c r="D266" s="27">
        <v>0</v>
      </c>
      <c r="E266" s="30" t="s">
        <v>537</v>
      </c>
      <c r="F266" s="67">
        <f>IF(D266=0,VLOOKUP(C266,'KI Local Authority Dropdown'!$H$21:$I$31,2,0),(VLOOKUP(A266,input!$A:$B,COLUMN(input!B$2),0)))</f>
        <v>0.49</v>
      </c>
      <c r="G266" s="49">
        <f t="shared" si="31"/>
        <v>83.678296713160762</v>
      </c>
      <c r="H266" s="49">
        <f>VLOOKUP($A266,input!$A:$BH,COLUMN(input!E$2),0)</f>
        <v>21.922972787740786</v>
      </c>
      <c r="I266" s="49">
        <f>VLOOKUP($A266,input!$A:$BH,COLUMN(input!I$2),0)</f>
        <v>61.755323925419972</v>
      </c>
      <c r="J266" s="49">
        <f>VLOOKUP($A266,input!$A:$BH,COLUMN(input!M$2),0)</f>
        <v>28.295189075411322</v>
      </c>
      <c r="K266" s="49">
        <f t="shared" si="32"/>
        <v>-0.22187665775360443</v>
      </c>
      <c r="L266" s="49">
        <f>VLOOKUP($A266,input!$A:$BH,COLUMN(input!N$2),0)</f>
        <v>28.073312417657718</v>
      </c>
      <c r="M266" s="49">
        <f>IF(D266=0,'KI Local Authority Dropdown'!$I$6,'KI Local Authority Dropdown'!$I$7)*'KI 2018-19'!I266</f>
        <v>57.123674631013479</v>
      </c>
      <c r="N266" s="31">
        <f>IF(LEFT(D266,1)="P",0,VLOOKUP($A266,input!$A:$BH,COLUMN(input!Q$2),0))</f>
        <v>0</v>
      </c>
      <c r="O266" s="53">
        <f>VLOOKUP($A266,input!$A:$BH,COLUMN(input!V$2),0)</f>
        <v>20.54780726388362</v>
      </c>
      <c r="P266" s="49">
        <f>VLOOKUP($A266,input!$A:$BH,COLUMN(input!Z$2),0)</f>
        <v>1.3751655238571652</v>
      </c>
      <c r="Q266" s="53">
        <f>VLOOKUP($A266,input!$A:$BH,COLUMN(input!AD$2),0)</f>
        <v>0</v>
      </c>
      <c r="R266" s="53">
        <f>VLOOKUP($A266,input!$A:$BH,COLUMN(input!AH$2),0)</f>
        <v>0</v>
      </c>
      <c r="S266" s="62">
        <f>VLOOKUP($A266,input!$A:$BH,COLUMN(input!AL$2),0)</f>
        <v>0</v>
      </c>
      <c r="T266" s="53">
        <f>VLOOKUP($A266,input!$A:$BH,COLUMN(input!AP$2),0)</f>
        <v>53.758749151901526</v>
      </c>
      <c r="U266" s="49">
        <f>VLOOKUP($A266,input!$A:$BH,COLUMN(input!AT$2),0)</f>
        <v>7.9965747735184394</v>
      </c>
      <c r="V266" s="53">
        <f>VLOOKUP($A266,input!$A:$BH,COLUMN(input!AX$2),0)</f>
        <v>0</v>
      </c>
      <c r="W266" s="53">
        <f>VLOOKUP($A266,input!$A:$BH,COLUMN(input!BB$2),0)</f>
        <v>0</v>
      </c>
      <c r="X266" s="62">
        <f>VLOOKUP($A266,input!$A:$BH,COLUMN(input!BF$2),0)</f>
        <v>0</v>
      </c>
      <c r="Y266" s="53">
        <f t="shared" si="33"/>
        <v>74.306556415785138</v>
      </c>
      <c r="Z266" s="49">
        <f t="shared" si="34"/>
        <v>9.3717402973756041</v>
      </c>
      <c r="AA266" s="53">
        <f t="shared" si="35"/>
        <v>0</v>
      </c>
      <c r="AB266" s="53">
        <f t="shared" si="36"/>
        <v>0</v>
      </c>
      <c r="AC266" s="62">
        <f t="shared" si="37"/>
        <v>0</v>
      </c>
    </row>
    <row r="267" spans="1:29" x14ac:dyDescent="0.3">
      <c r="A267" s="27" t="s">
        <v>540</v>
      </c>
      <c r="B267" s="27" t="s">
        <v>1088</v>
      </c>
      <c r="C267" s="27" t="s">
        <v>806</v>
      </c>
      <c r="D267" s="27">
        <v>0</v>
      </c>
      <c r="E267" s="30" t="s">
        <v>539</v>
      </c>
      <c r="F267" s="67">
        <f>IF(D267=0,VLOOKUP(C267,'KI Local Authority Dropdown'!$H$21:$I$31,2,0),(VLOOKUP(A267,input!$A:$B,COLUMN(input!B$2),0)))</f>
        <v>0.4</v>
      </c>
      <c r="G267" s="49">
        <f t="shared" si="31"/>
        <v>2.4751104278320368</v>
      </c>
      <c r="H267" s="49">
        <f>VLOOKUP($A267,input!$A:$BH,COLUMN(input!E$2),0)</f>
        <v>0.15268077822070383</v>
      </c>
      <c r="I267" s="49">
        <f>VLOOKUP($A267,input!$A:$BH,COLUMN(input!I$2),0)</f>
        <v>2.3224296496113328</v>
      </c>
      <c r="J267" s="49">
        <f>VLOOKUP($A267,input!$A:$BH,COLUMN(input!M$2),0)</f>
        <v>-12.767130408910489</v>
      </c>
      <c r="K267" s="49">
        <f t="shared" si="32"/>
        <v>7.8993194581878257E-2</v>
      </c>
      <c r="L267" s="49">
        <f>VLOOKUP($A267,input!$A:$BH,COLUMN(input!N$2),0)</f>
        <v>-12.688137214328611</v>
      </c>
      <c r="M267" s="49">
        <f>IF(D267=0,'KI Local Authority Dropdown'!$I$6,'KI Local Authority Dropdown'!$I$7)*'KI 2018-19'!I267</f>
        <v>2.1482474258904829</v>
      </c>
      <c r="N267" s="31">
        <f>IF(LEFT(D267,1)="P",0,VLOOKUP($A267,input!$A:$BH,COLUMN(input!Q$2),0))</f>
        <v>0.5</v>
      </c>
      <c r="O267" s="53">
        <f>VLOOKUP($A267,input!$A:$BH,COLUMN(input!V$2),0)</f>
        <v>0</v>
      </c>
      <c r="P267" s="49">
        <f>VLOOKUP($A267,input!$A:$BH,COLUMN(input!Z$2),0)</f>
        <v>0.15268077822070383</v>
      </c>
      <c r="Q267" s="53">
        <f>VLOOKUP($A267,input!$A:$BH,COLUMN(input!AD$2),0)</f>
        <v>0</v>
      </c>
      <c r="R267" s="53">
        <f>VLOOKUP($A267,input!$A:$BH,COLUMN(input!AH$2),0)</f>
        <v>0</v>
      </c>
      <c r="S267" s="62">
        <f>VLOOKUP($A267,input!$A:$BH,COLUMN(input!AL$2),0)</f>
        <v>0</v>
      </c>
      <c r="T267" s="53">
        <f>VLOOKUP($A267,input!$A:$BH,COLUMN(input!AP$2),0)</f>
        <v>0</v>
      </c>
      <c r="U267" s="49">
        <f>VLOOKUP($A267,input!$A:$BH,COLUMN(input!AT$2),0)</f>
        <v>2.3224296496113328</v>
      </c>
      <c r="V267" s="53">
        <f>VLOOKUP($A267,input!$A:$BH,COLUMN(input!AX$2),0)</f>
        <v>0</v>
      </c>
      <c r="W267" s="53">
        <f>VLOOKUP($A267,input!$A:$BH,COLUMN(input!BB$2),0)</f>
        <v>0</v>
      </c>
      <c r="X267" s="62">
        <f>VLOOKUP($A267,input!$A:$BH,COLUMN(input!BF$2),0)</f>
        <v>0</v>
      </c>
      <c r="Y267" s="53">
        <f t="shared" si="33"/>
        <v>0</v>
      </c>
      <c r="Z267" s="49">
        <f t="shared" si="34"/>
        <v>2.4751104278320368</v>
      </c>
      <c r="AA267" s="53">
        <f t="shared" si="35"/>
        <v>0</v>
      </c>
      <c r="AB267" s="53">
        <f t="shared" si="36"/>
        <v>0</v>
      </c>
      <c r="AC267" s="62">
        <f t="shared" si="37"/>
        <v>0</v>
      </c>
    </row>
    <row r="268" spans="1:29" x14ac:dyDescent="0.3">
      <c r="A268" s="27" t="s">
        <v>542</v>
      </c>
      <c r="B268" s="27" t="s">
        <v>1089</v>
      </c>
      <c r="C268" s="27" t="s">
        <v>806</v>
      </c>
      <c r="D268" s="27" t="s">
        <v>1241</v>
      </c>
      <c r="E268" s="30" t="s">
        <v>541</v>
      </c>
      <c r="F268" s="67">
        <f>IF(D268=0,VLOOKUP(C268,'KI Local Authority Dropdown'!$H$21:$I$31,2,0),(VLOOKUP(A268,input!$A:$B,COLUMN(input!B$2),0)))</f>
        <v>0.30000000000000004</v>
      </c>
      <c r="G268" s="49">
        <f t="shared" si="31"/>
        <v>1.7934413932147011</v>
      </c>
      <c r="H268" s="49">
        <f>VLOOKUP($A268,input!$A:$BH,COLUMN(input!E$2),0)</f>
        <v>0</v>
      </c>
      <c r="I268" s="49">
        <f>VLOOKUP($A268,input!$A:$BH,COLUMN(input!I$2),0)</f>
        <v>1.7934413932147011</v>
      </c>
      <c r="J268" s="49">
        <f>VLOOKUP($A268,input!$A:$BH,COLUMN(input!M$2),0)</f>
        <v>-13.899759603579341</v>
      </c>
      <c r="K268" s="49">
        <f t="shared" si="32"/>
        <v>0.17738748484009825</v>
      </c>
      <c r="L268" s="49">
        <f>VLOOKUP($A268,input!$A:$BH,COLUMN(input!N$2),0)</f>
        <v>-13.722372118739242</v>
      </c>
      <c r="M268" s="49">
        <f>IF(D268=0,'KI Local Authority Dropdown'!$I$6,'KI Local Authority Dropdown'!$I$7)*'KI 2018-19'!I268</f>
        <v>1.7396381514182599</v>
      </c>
      <c r="N268" s="31">
        <f>IF(LEFT(D268,1)="P",0,VLOOKUP($A268,input!$A:$BH,COLUMN(input!Q$2),0))</f>
        <v>0</v>
      </c>
      <c r="O268" s="53">
        <f>VLOOKUP($A268,input!$A:$BH,COLUMN(input!V$2),0)</f>
        <v>0</v>
      </c>
      <c r="P268" s="49">
        <f>VLOOKUP($A268,input!$A:$BH,COLUMN(input!Z$2),0)</f>
        <v>0</v>
      </c>
      <c r="Q268" s="53">
        <f>VLOOKUP($A268,input!$A:$BH,COLUMN(input!AD$2),0)</f>
        <v>0</v>
      </c>
      <c r="R268" s="53">
        <f>VLOOKUP($A268,input!$A:$BH,COLUMN(input!AH$2),0)</f>
        <v>0</v>
      </c>
      <c r="S268" s="62">
        <f>VLOOKUP($A268,input!$A:$BH,COLUMN(input!AL$2),0)</f>
        <v>0</v>
      </c>
      <c r="T268" s="53">
        <f>VLOOKUP($A268,input!$A:$BH,COLUMN(input!AP$2),0)</f>
        <v>0</v>
      </c>
      <c r="U268" s="49">
        <f>VLOOKUP($A268,input!$A:$BH,COLUMN(input!AT$2),0)</f>
        <v>1.7934417948476722</v>
      </c>
      <c r="V268" s="53">
        <f>VLOOKUP($A268,input!$A:$BH,COLUMN(input!AX$2),0)</f>
        <v>0</v>
      </c>
      <c r="W268" s="53">
        <f>VLOOKUP($A268,input!$A:$BH,COLUMN(input!BB$2),0)</f>
        <v>0</v>
      </c>
      <c r="X268" s="62">
        <f>VLOOKUP($A268,input!$A:$BH,COLUMN(input!BF$2),0)</f>
        <v>0</v>
      </c>
      <c r="Y268" s="53">
        <f t="shared" si="33"/>
        <v>0</v>
      </c>
      <c r="Z268" s="49">
        <f t="shared" si="34"/>
        <v>1.7934417948476722</v>
      </c>
      <c r="AA268" s="53">
        <f t="shared" si="35"/>
        <v>0</v>
      </c>
      <c r="AB268" s="53">
        <f t="shared" si="36"/>
        <v>0</v>
      </c>
      <c r="AC268" s="62">
        <f t="shared" si="37"/>
        <v>0</v>
      </c>
    </row>
    <row r="269" spans="1:29" x14ac:dyDescent="0.3">
      <c r="A269" s="27" t="s">
        <v>544</v>
      </c>
      <c r="B269" s="27" t="s">
        <v>1090</v>
      </c>
      <c r="C269" s="27" t="s">
        <v>806</v>
      </c>
      <c r="D269" s="27">
        <v>0</v>
      </c>
      <c r="E269" s="30" t="s">
        <v>543</v>
      </c>
      <c r="F269" s="67">
        <f>IF(D269=0,VLOOKUP(C269,'KI Local Authority Dropdown'!$H$21:$I$31,2,0),(VLOOKUP(A269,input!$A:$B,COLUMN(input!B$2),0)))</f>
        <v>0.4</v>
      </c>
      <c r="G269" s="49">
        <f t="shared" si="31"/>
        <v>2.4234778205560175</v>
      </c>
      <c r="H269" s="49">
        <f>VLOOKUP($A269,input!$A:$BH,COLUMN(input!E$2),0)</f>
        <v>0.12994049720124343</v>
      </c>
      <c r="I269" s="49">
        <f>VLOOKUP($A269,input!$A:$BH,COLUMN(input!I$2),0)</f>
        <v>2.2935373233547742</v>
      </c>
      <c r="J269" s="49">
        <f>VLOOKUP($A269,input!$A:$BH,COLUMN(input!M$2),0)</f>
        <v>-7.8557765733290132</v>
      </c>
      <c r="K269" s="49">
        <f t="shared" si="32"/>
        <v>0.21999076352109181</v>
      </c>
      <c r="L269" s="49">
        <f>VLOOKUP($A269,input!$A:$BH,COLUMN(input!N$2),0)</f>
        <v>-7.6357858098079214</v>
      </c>
      <c r="M269" s="49">
        <f>IF(D269=0,'KI Local Authority Dropdown'!$I$6,'KI Local Authority Dropdown'!$I$7)*'KI 2018-19'!I269</f>
        <v>2.1215220241031663</v>
      </c>
      <c r="N269" s="31">
        <f>IF(LEFT(D269,1)="P",0,VLOOKUP($A269,input!$A:$BH,COLUMN(input!Q$2),0))</f>
        <v>0.5</v>
      </c>
      <c r="O269" s="53">
        <f>VLOOKUP($A269,input!$A:$BH,COLUMN(input!V$2),0)</f>
        <v>0</v>
      </c>
      <c r="P269" s="49">
        <f>VLOOKUP($A269,input!$A:$BH,COLUMN(input!Z$2),0)</f>
        <v>0.12994049720124343</v>
      </c>
      <c r="Q269" s="53">
        <f>VLOOKUP($A269,input!$A:$BH,COLUMN(input!AD$2),0)</f>
        <v>0</v>
      </c>
      <c r="R269" s="53">
        <f>VLOOKUP($A269,input!$A:$BH,COLUMN(input!AH$2),0)</f>
        <v>0</v>
      </c>
      <c r="S269" s="62">
        <f>VLOOKUP($A269,input!$A:$BH,COLUMN(input!AL$2),0)</f>
        <v>0</v>
      </c>
      <c r="T269" s="53">
        <f>VLOOKUP($A269,input!$A:$BH,COLUMN(input!AP$2),0)</f>
        <v>0</v>
      </c>
      <c r="U269" s="49">
        <f>VLOOKUP($A269,input!$A:$BH,COLUMN(input!AT$2),0)</f>
        <v>2.2935373233547742</v>
      </c>
      <c r="V269" s="53">
        <f>VLOOKUP($A269,input!$A:$BH,COLUMN(input!AX$2),0)</f>
        <v>0</v>
      </c>
      <c r="W269" s="53">
        <f>VLOOKUP($A269,input!$A:$BH,COLUMN(input!BB$2),0)</f>
        <v>0</v>
      </c>
      <c r="X269" s="62">
        <f>VLOOKUP($A269,input!$A:$BH,COLUMN(input!BF$2),0)</f>
        <v>0</v>
      </c>
      <c r="Y269" s="53">
        <f t="shared" si="33"/>
        <v>0</v>
      </c>
      <c r="Z269" s="49">
        <f t="shared" si="34"/>
        <v>2.4234778205560175</v>
      </c>
      <c r="AA269" s="53">
        <f t="shared" si="35"/>
        <v>0</v>
      </c>
      <c r="AB269" s="53">
        <f t="shared" si="36"/>
        <v>0</v>
      </c>
      <c r="AC269" s="62">
        <f t="shared" si="37"/>
        <v>0</v>
      </c>
    </row>
    <row r="270" spans="1:29" x14ac:dyDescent="0.3">
      <c r="A270" s="27" t="s">
        <v>546</v>
      </c>
      <c r="B270" s="27" t="s">
        <v>1091</v>
      </c>
      <c r="C270" s="27" t="s">
        <v>806</v>
      </c>
      <c r="D270" s="27">
        <v>0</v>
      </c>
      <c r="E270" s="30" t="s">
        <v>545</v>
      </c>
      <c r="F270" s="67">
        <f>IF(D270=0,VLOOKUP(C270,'KI Local Authority Dropdown'!$H$21:$I$31,2,0),(VLOOKUP(A270,input!$A:$B,COLUMN(input!B$2),0)))</f>
        <v>0.4</v>
      </c>
      <c r="G270" s="49">
        <f t="shared" si="31"/>
        <v>2.479859673176366</v>
      </c>
      <c r="H270" s="49">
        <f>VLOOKUP($A270,input!$A:$BH,COLUMN(input!E$2),0)</f>
        <v>0.18958033958469517</v>
      </c>
      <c r="I270" s="49">
        <f>VLOOKUP($A270,input!$A:$BH,COLUMN(input!I$2),0)</f>
        <v>2.2902793335916707</v>
      </c>
      <c r="J270" s="49">
        <f>VLOOKUP($A270,input!$A:$BH,COLUMN(input!M$2),0)</f>
        <v>-15.709956033095299</v>
      </c>
      <c r="K270" s="49">
        <f t="shared" si="32"/>
        <v>0.19149664691519419</v>
      </c>
      <c r="L270" s="49">
        <f>VLOOKUP($A270,input!$A:$BH,COLUMN(input!N$2),0)</f>
        <v>-15.518459386180105</v>
      </c>
      <c r="M270" s="49">
        <f>IF(D270=0,'KI Local Authority Dropdown'!$I$6,'KI Local Authority Dropdown'!$I$7)*'KI 2018-19'!I270</f>
        <v>2.1185083835722955</v>
      </c>
      <c r="N270" s="31">
        <f>IF(LEFT(D270,1)="P",0,VLOOKUP($A270,input!$A:$BH,COLUMN(input!Q$2),0))</f>
        <v>0.5</v>
      </c>
      <c r="O270" s="53">
        <f>VLOOKUP($A270,input!$A:$BH,COLUMN(input!V$2),0)</f>
        <v>0</v>
      </c>
      <c r="P270" s="49">
        <f>VLOOKUP($A270,input!$A:$BH,COLUMN(input!Z$2),0)</f>
        <v>0.18958033958469517</v>
      </c>
      <c r="Q270" s="53">
        <f>VLOOKUP($A270,input!$A:$BH,COLUMN(input!AD$2),0)</f>
        <v>0</v>
      </c>
      <c r="R270" s="53">
        <f>VLOOKUP($A270,input!$A:$BH,COLUMN(input!AH$2),0)</f>
        <v>0</v>
      </c>
      <c r="S270" s="62">
        <f>VLOOKUP($A270,input!$A:$BH,COLUMN(input!AL$2),0)</f>
        <v>0</v>
      </c>
      <c r="T270" s="53">
        <f>VLOOKUP($A270,input!$A:$BH,COLUMN(input!AP$2),0)</f>
        <v>0</v>
      </c>
      <c r="U270" s="49">
        <f>VLOOKUP($A270,input!$A:$BH,COLUMN(input!AT$2),0)</f>
        <v>2.2902793335916707</v>
      </c>
      <c r="V270" s="53">
        <f>VLOOKUP($A270,input!$A:$BH,COLUMN(input!AX$2),0)</f>
        <v>0</v>
      </c>
      <c r="W270" s="53">
        <f>VLOOKUP($A270,input!$A:$BH,COLUMN(input!BB$2),0)</f>
        <v>0</v>
      </c>
      <c r="X270" s="62">
        <f>VLOOKUP($A270,input!$A:$BH,COLUMN(input!BF$2),0)</f>
        <v>0</v>
      </c>
      <c r="Y270" s="53">
        <f t="shared" si="33"/>
        <v>0</v>
      </c>
      <c r="Z270" s="49">
        <f t="shared" si="34"/>
        <v>2.479859673176366</v>
      </c>
      <c r="AA270" s="53">
        <f t="shared" si="35"/>
        <v>0</v>
      </c>
      <c r="AB270" s="53">
        <f t="shared" si="36"/>
        <v>0</v>
      </c>
      <c r="AC270" s="62">
        <f t="shared" si="37"/>
        <v>0</v>
      </c>
    </row>
    <row r="271" spans="1:29" x14ac:dyDescent="0.3">
      <c r="A271" s="27" t="s">
        <v>548</v>
      </c>
      <c r="B271" s="27" t="s">
        <v>1092</v>
      </c>
      <c r="C271" s="27" t="s">
        <v>1250</v>
      </c>
      <c r="D271" s="27">
        <v>0</v>
      </c>
      <c r="E271" s="30" t="s">
        <v>547</v>
      </c>
      <c r="F271" s="67">
        <f>IF(D271=0,VLOOKUP(C271,'KI Local Authority Dropdown'!$H$21:$I$31,2,0),(VLOOKUP(A271,input!$A:$B,COLUMN(input!B$2),0)))</f>
        <v>0.49</v>
      </c>
      <c r="G271" s="49">
        <f t="shared" si="31"/>
        <v>4.2848449384874199</v>
      </c>
      <c r="H271" s="49">
        <f>VLOOKUP($A271,input!$A:$BH,COLUMN(input!E$2),0)</f>
        <v>0</v>
      </c>
      <c r="I271" s="49">
        <f>VLOOKUP($A271,input!$A:$BH,COLUMN(input!I$2),0)</f>
        <v>4.2848449384874199</v>
      </c>
      <c r="J271" s="49">
        <f>VLOOKUP($A271,input!$A:$BH,COLUMN(input!M$2),0)</f>
        <v>-0.99987146225241852</v>
      </c>
      <c r="K271" s="49">
        <f t="shared" si="32"/>
        <v>3.9195724178273883E-2</v>
      </c>
      <c r="L271" s="49">
        <f>VLOOKUP($A271,input!$A:$BH,COLUMN(input!N$2),0)</f>
        <v>-0.96067573807414464</v>
      </c>
      <c r="M271" s="49">
        <f>IF(D271=0,'KI Local Authority Dropdown'!$I$6,'KI Local Authority Dropdown'!$I$7)*'KI 2018-19'!I271</f>
        <v>3.9634815681008635</v>
      </c>
      <c r="N271" s="31">
        <f>IF(LEFT(D271,1)="P",0,VLOOKUP($A271,input!$A:$BH,COLUMN(input!Q$2),0))</f>
        <v>0.18920061567160273</v>
      </c>
      <c r="O271" s="53">
        <f>VLOOKUP($A271,input!$A:$BH,COLUMN(input!V$2),0)</f>
        <v>0</v>
      </c>
      <c r="P271" s="49">
        <f>VLOOKUP($A271,input!$A:$BH,COLUMN(input!Z$2),0)</f>
        <v>0</v>
      </c>
      <c r="Q271" s="53">
        <f>VLOOKUP($A271,input!$A:$BH,COLUMN(input!AD$2),0)</f>
        <v>0</v>
      </c>
      <c r="R271" s="53">
        <f>VLOOKUP($A271,input!$A:$BH,COLUMN(input!AH$2),0)</f>
        <v>0</v>
      </c>
      <c r="S271" s="62">
        <f>VLOOKUP($A271,input!$A:$BH,COLUMN(input!AL$2),0)</f>
        <v>0</v>
      </c>
      <c r="T271" s="53">
        <f>VLOOKUP($A271,input!$A:$BH,COLUMN(input!AP$2),0)</f>
        <v>3.2749543805164278</v>
      </c>
      <c r="U271" s="49">
        <f>VLOOKUP($A271,input!$A:$BH,COLUMN(input!AT$2),0)</f>
        <v>1.0098905579709923</v>
      </c>
      <c r="V271" s="53">
        <f>VLOOKUP($A271,input!$A:$BH,COLUMN(input!AX$2),0)</f>
        <v>0</v>
      </c>
      <c r="W271" s="53">
        <f>VLOOKUP($A271,input!$A:$BH,COLUMN(input!BB$2),0)</f>
        <v>0</v>
      </c>
      <c r="X271" s="62">
        <f>VLOOKUP($A271,input!$A:$BH,COLUMN(input!BF$2),0)</f>
        <v>0</v>
      </c>
      <c r="Y271" s="53">
        <f t="shared" si="33"/>
        <v>3.2749543805164278</v>
      </c>
      <c r="Z271" s="49">
        <f t="shared" si="34"/>
        <v>1.0098905579709923</v>
      </c>
      <c r="AA271" s="53">
        <f t="shared" si="35"/>
        <v>0</v>
      </c>
      <c r="AB271" s="53">
        <f t="shared" si="36"/>
        <v>0</v>
      </c>
      <c r="AC271" s="62">
        <f t="shared" si="37"/>
        <v>0</v>
      </c>
    </row>
    <row r="272" spans="1:29" x14ac:dyDescent="0.3">
      <c r="A272" s="27" t="s">
        <v>550</v>
      </c>
      <c r="B272" s="27" t="s">
        <v>1093</v>
      </c>
      <c r="C272" s="27" t="s">
        <v>806</v>
      </c>
      <c r="D272" s="27">
        <v>0</v>
      </c>
      <c r="E272" s="30" t="s">
        <v>549</v>
      </c>
      <c r="F272" s="67">
        <f>IF(D272=0,VLOOKUP(C272,'KI Local Authority Dropdown'!$H$21:$I$31,2,0),(VLOOKUP(A272,input!$A:$B,COLUMN(input!B$2),0)))</f>
        <v>0.4</v>
      </c>
      <c r="G272" s="49">
        <f t="shared" si="31"/>
        <v>1.7192659432313944</v>
      </c>
      <c r="H272" s="49">
        <f>VLOOKUP($A272,input!$A:$BH,COLUMN(input!E$2),0)</f>
        <v>0.143023570543902</v>
      </c>
      <c r="I272" s="49">
        <f>VLOOKUP($A272,input!$A:$BH,COLUMN(input!I$2),0)</f>
        <v>1.5762423726874923</v>
      </c>
      <c r="J272" s="49">
        <f>VLOOKUP($A272,input!$A:$BH,COLUMN(input!M$2),0)</f>
        <v>-5.5033739792281313</v>
      </c>
      <c r="K272" s="49">
        <f t="shared" si="32"/>
        <v>3.338587752165445E-2</v>
      </c>
      <c r="L272" s="49">
        <f>VLOOKUP($A272,input!$A:$BH,COLUMN(input!N$2),0)</f>
        <v>-5.4699881017064769</v>
      </c>
      <c r="M272" s="49">
        <f>IF(D272=0,'KI Local Authority Dropdown'!$I$6,'KI Local Authority Dropdown'!$I$7)*'KI 2018-19'!I272</f>
        <v>1.4580241947359305</v>
      </c>
      <c r="N272" s="31">
        <f>IF(LEFT(D272,1)="P",0,VLOOKUP($A272,input!$A:$BH,COLUMN(input!Q$2),0))</f>
        <v>0.5</v>
      </c>
      <c r="O272" s="53">
        <f>VLOOKUP($A272,input!$A:$BH,COLUMN(input!V$2),0)</f>
        <v>0</v>
      </c>
      <c r="P272" s="49">
        <f>VLOOKUP($A272,input!$A:$BH,COLUMN(input!Z$2),0)</f>
        <v>0.143023570543902</v>
      </c>
      <c r="Q272" s="53">
        <f>VLOOKUP($A272,input!$A:$BH,COLUMN(input!AD$2),0)</f>
        <v>0</v>
      </c>
      <c r="R272" s="53">
        <f>VLOOKUP($A272,input!$A:$BH,COLUMN(input!AH$2),0)</f>
        <v>0</v>
      </c>
      <c r="S272" s="62">
        <f>VLOOKUP($A272,input!$A:$BH,COLUMN(input!AL$2),0)</f>
        <v>0</v>
      </c>
      <c r="T272" s="53">
        <f>VLOOKUP($A272,input!$A:$BH,COLUMN(input!AP$2),0)</f>
        <v>0</v>
      </c>
      <c r="U272" s="49">
        <f>VLOOKUP($A272,input!$A:$BH,COLUMN(input!AT$2),0)</f>
        <v>1.5762423726874923</v>
      </c>
      <c r="V272" s="53">
        <f>VLOOKUP($A272,input!$A:$BH,COLUMN(input!AX$2),0)</f>
        <v>0</v>
      </c>
      <c r="W272" s="53">
        <f>VLOOKUP($A272,input!$A:$BH,COLUMN(input!BB$2),0)</f>
        <v>0</v>
      </c>
      <c r="X272" s="62">
        <f>VLOOKUP($A272,input!$A:$BH,COLUMN(input!BF$2),0)</f>
        <v>0</v>
      </c>
      <c r="Y272" s="53">
        <f t="shared" si="33"/>
        <v>0</v>
      </c>
      <c r="Z272" s="49">
        <f t="shared" si="34"/>
        <v>1.7192659432313944</v>
      </c>
      <c r="AA272" s="53">
        <f t="shared" si="35"/>
        <v>0</v>
      </c>
      <c r="AB272" s="53">
        <f t="shared" si="36"/>
        <v>0</v>
      </c>
      <c r="AC272" s="62">
        <f t="shared" si="37"/>
        <v>0</v>
      </c>
    </row>
    <row r="273" spans="1:29" x14ac:dyDescent="0.3">
      <c r="A273" s="27" t="s">
        <v>552</v>
      </c>
      <c r="B273" s="27" t="s">
        <v>1094</v>
      </c>
      <c r="C273" s="27" t="s">
        <v>820</v>
      </c>
      <c r="D273" s="27" t="s">
        <v>1234</v>
      </c>
      <c r="E273" s="30" t="s">
        <v>551</v>
      </c>
      <c r="F273" s="67">
        <f>IF(D273=0,VLOOKUP(C273,'KI Local Authority Dropdown'!$H$21:$I$31,2,0),(VLOOKUP(A273,input!$A:$B,COLUMN(input!B$2),0)))</f>
        <v>0.99</v>
      </c>
      <c r="G273" s="49">
        <f t="shared" si="31"/>
        <v>118.71575386286601</v>
      </c>
      <c r="H273" s="49">
        <f>VLOOKUP($A273,input!$A:$BH,COLUMN(input!E$2),0)</f>
        <v>0</v>
      </c>
      <c r="I273" s="49">
        <f>VLOOKUP($A273,input!$A:$BH,COLUMN(input!I$2),0)</f>
        <v>118.71575386286601</v>
      </c>
      <c r="J273" s="49">
        <f>VLOOKUP($A273,input!$A:$BH,COLUMN(input!M$2),0)</f>
        <v>43.837083340250146</v>
      </c>
      <c r="K273" s="49">
        <f t="shared" si="32"/>
        <v>-1.2171651763992486E-4</v>
      </c>
      <c r="L273" s="49">
        <f>VLOOKUP($A273,input!$A:$BH,COLUMN(input!N$2),0)</f>
        <v>43.836961623732506</v>
      </c>
      <c r="M273" s="49">
        <f>IF(D273=0,'KI Local Authority Dropdown'!$I$6,'KI Local Authority Dropdown'!$I$7)*'KI 2018-19'!I273</f>
        <v>115.15428124698002</v>
      </c>
      <c r="N273" s="31">
        <f>IF(LEFT(D273,1)="P",0,VLOOKUP($A273,input!$A:$BH,COLUMN(input!Q$2),0))</f>
        <v>0</v>
      </c>
      <c r="O273" s="53">
        <f>VLOOKUP($A273,input!$A:$BH,COLUMN(input!V$2),0)</f>
        <v>0</v>
      </c>
      <c r="P273" s="49">
        <f>VLOOKUP($A273,input!$A:$BH,COLUMN(input!Z$2),0)</f>
        <v>0</v>
      </c>
      <c r="Q273" s="53">
        <f>VLOOKUP($A273,input!$A:$BH,COLUMN(input!AD$2),0)</f>
        <v>0</v>
      </c>
      <c r="R273" s="53">
        <f>VLOOKUP($A273,input!$A:$BH,COLUMN(input!AH$2),0)</f>
        <v>0</v>
      </c>
      <c r="S273" s="62">
        <f>VLOOKUP($A273,input!$A:$BH,COLUMN(input!AL$2),0)</f>
        <v>0</v>
      </c>
      <c r="T273" s="53">
        <f>VLOOKUP($A273,input!$A:$BH,COLUMN(input!AP$2),0)</f>
        <v>106.70435675804627</v>
      </c>
      <c r="U273" s="49">
        <f>VLOOKUP($A273,input!$A:$BH,COLUMN(input!AT$2),0)</f>
        <v>12.011396634079746</v>
      </c>
      <c r="V273" s="53">
        <f>VLOOKUP($A273,input!$A:$BH,COLUMN(input!AX$2),0)</f>
        <v>0</v>
      </c>
      <c r="W273" s="53">
        <f>VLOOKUP($A273,input!$A:$BH,COLUMN(input!BB$2),0)</f>
        <v>0</v>
      </c>
      <c r="X273" s="62">
        <f>VLOOKUP($A273,input!$A:$BH,COLUMN(input!BF$2),0)</f>
        <v>0</v>
      </c>
      <c r="Y273" s="53">
        <f t="shared" si="33"/>
        <v>106.70435675804627</v>
      </c>
      <c r="Z273" s="49">
        <f t="shared" si="34"/>
        <v>12.011396634079746</v>
      </c>
      <c r="AA273" s="53">
        <f t="shared" si="35"/>
        <v>0</v>
      </c>
      <c r="AB273" s="53">
        <f t="shared" si="36"/>
        <v>0</v>
      </c>
      <c r="AC273" s="62">
        <f t="shared" si="37"/>
        <v>0</v>
      </c>
    </row>
    <row r="274" spans="1:29" x14ac:dyDescent="0.3">
      <c r="A274" s="27" t="s">
        <v>554</v>
      </c>
      <c r="B274" s="27" t="s">
        <v>1095</v>
      </c>
      <c r="C274" s="27" t="s">
        <v>820</v>
      </c>
      <c r="D274" s="27" t="s">
        <v>1233</v>
      </c>
      <c r="E274" s="30" t="s">
        <v>553</v>
      </c>
      <c r="F274" s="67">
        <f>IF(D274=0,VLOOKUP(C274,'KI Local Authority Dropdown'!$H$21:$I$31,2,0),(VLOOKUP(A274,input!$A:$B,COLUMN(input!B$2),0)))</f>
        <v>0.99</v>
      </c>
      <c r="G274" s="49">
        <f t="shared" si="31"/>
        <v>141.40934767701077</v>
      </c>
      <c r="H274" s="49">
        <f>VLOOKUP($A274,input!$A:$BH,COLUMN(input!E$2),0)</f>
        <v>0</v>
      </c>
      <c r="I274" s="49">
        <f>VLOOKUP($A274,input!$A:$BH,COLUMN(input!I$2),0)</f>
        <v>141.40934767701077</v>
      </c>
      <c r="J274" s="49">
        <f>VLOOKUP($A274,input!$A:$BH,COLUMN(input!M$2),0)</f>
        <v>50.619729000795928</v>
      </c>
      <c r="K274" s="49">
        <f t="shared" si="32"/>
        <v>-0.4975099575077877</v>
      </c>
      <c r="L274" s="49">
        <f>VLOOKUP($A274,input!$A:$BH,COLUMN(input!N$2),0)</f>
        <v>50.12221904328814</v>
      </c>
      <c r="M274" s="49">
        <f>IF(D274=0,'KI Local Authority Dropdown'!$I$6,'KI Local Authority Dropdown'!$I$7)*'KI 2018-19'!I274</f>
        <v>137.16706724670044</v>
      </c>
      <c r="N274" s="31">
        <f>IF(LEFT(D274,1)="P",0,VLOOKUP($A274,input!$A:$BH,COLUMN(input!Q$2),0))</f>
        <v>0</v>
      </c>
      <c r="O274" s="53">
        <f>VLOOKUP($A274,input!$A:$BH,COLUMN(input!V$2),0)</f>
        <v>0</v>
      </c>
      <c r="P274" s="49">
        <f>VLOOKUP($A274,input!$A:$BH,COLUMN(input!Z$2),0)</f>
        <v>0</v>
      </c>
      <c r="Q274" s="53">
        <f>VLOOKUP($A274,input!$A:$BH,COLUMN(input!AD$2),0)</f>
        <v>0</v>
      </c>
      <c r="R274" s="53">
        <f>VLOOKUP($A274,input!$A:$BH,COLUMN(input!AH$2),0)</f>
        <v>0</v>
      </c>
      <c r="S274" s="62">
        <f>VLOOKUP($A274,input!$A:$BH,COLUMN(input!AL$2),0)</f>
        <v>0</v>
      </c>
      <c r="T274" s="53">
        <f>VLOOKUP($A274,input!$A:$BH,COLUMN(input!AP$2),0)</f>
        <v>125.19736549026035</v>
      </c>
      <c r="U274" s="49">
        <f>VLOOKUP($A274,input!$A:$BH,COLUMN(input!AT$2),0)</f>
        <v>16.211982022454553</v>
      </c>
      <c r="V274" s="53">
        <f>VLOOKUP($A274,input!$A:$BH,COLUMN(input!AX$2),0)</f>
        <v>0</v>
      </c>
      <c r="W274" s="53">
        <f>VLOOKUP($A274,input!$A:$BH,COLUMN(input!BB$2),0)</f>
        <v>0</v>
      </c>
      <c r="X274" s="62">
        <f>VLOOKUP($A274,input!$A:$BH,COLUMN(input!BF$2),0)</f>
        <v>0</v>
      </c>
      <c r="Y274" s="53">
        <f t="shared" si="33"/>
        <v>125.19736549026035</v>
      </c>
      <c r="Z274" s="49">
        <f t="shared" si="34"/>
        <v>16.211982022454553</v>
      </c>
      <c r="AA274" s="53">
        <f t="shared" si="35"/>
        <v>0</v>
      </c>
      <c r="AB274" s="53">
        <f t="shared" si="36"/>
        <v>0</v>
      </c>
      <c r="AC274" s="62">
        <f t="shared" si="37"/>
        <v>0</v>
      </c>
    </row>
    <row r="275" spans="1:29" x14ac:dyDescent="0.3">
      <c r="A275" s="27" t="s">
        <v>556</v>
      </c>
      <c r="B275" s="27" t="s">
        <v>1096</v>
      </c>
      <c r="C275" s="27" t="s">
        <v>806</v>
      </c>
      <c r="D275" s="27">
        <v>0</v>
      </c>
      <c r="E275" s="30" t="s">
        <v>555</v>
      </c>
      <c r="F275" s="67">
        <f>IF(D275=0,VLOOKUP(C275,'KI Local Authority Dropdown'!$H$21:$I$31,2,0),(VLOOKUP(A275,input!$A:$B,COLUMN(input!B$2),0)))</f>
        <v>0.4</v>
      </c>
      <c r="G275" s="49">
        <f t="shared" si="31"/>
        <v>4.7952895899781014</v>
      </c>
      <c r="H275" s="49">
        <f>VLOOKUP($A275,input!$A:$BH,COLUMN(input!E$2),0)</f>
        <v>0.67241797398626801</v>
      </c>
      <c r="I275" s="49">
        <f>VLOOKUP($A275,input!$A:$BH,COLUMN(input!I$2),0)</f>
        <v>4.1228716159918335</v>
      </c>
      <c r="J275" s="49">
        <f>VLOOKUP($A275,input!$A:$BH,COLUMN(input!M$2),0)</f>
        <v>-10.099582905151465</v>
      </c>
      <c r="K275" s="49">
        <f t="shared" si="32"/>
        <v>7.1161332501748831E-2</v>
      </c>
      <c r="L275" s="49">
        <f>VLOOKUP($A275,input!$A:$BH,COLUMN(input!N$2),0)</f>
        <v>-10.028421572649716</v>
      </c>
      <c r="M275" s="49">
        <f>IF(D275=0,'KI Local Authority Dropdown'!$I$6,'KI Local Authority Dropdown'!$I$7)*'KI 2018-19'!I275</f>
        <v>3.8136562447924462</v>
      </c>
      <c r="N275" s="31">
        <f>IF(LEFT(D275,1)="P",0,VLOOKUP($A275,input!$A:$BH,COLUMN(input!Q$2),0))</f>
        <v>0.5</v>
      </c>
      <c r="O275" s="53">
        <f>VLOOKUP($A275,input!$A:$BH,COLUMN(input!V$2),0)</f>
        <v>0</v>
      </c>
      <c r="P275" s="49">
        <f>VLOOKUP($A275,input!$A:$BH,COLUMN(input!Z$2),0)</f>
        <v>0.67241797398626801</v>
      </c>
      <c r="Q275" s="53">
        <f>VLOOKUP($A275,input!$A:$BH,COLUMN(input!AD$2),0)</f>
        <v>0</v>
      </c>
      <c r="R275" s="53">
        <f>VLOOKUP($A275,input!$A:$BH,COLUMN(input!AH$2),0)</f>
        <v>0</v>
      </c>
      <c r="S275" s="62">
        <f>VLOOKUP($A275,input!$A:$BH,COLUMN(input!AL$2),0)</f>
        <v>0</v>
      </c>
      <c r="T275" s="53">
        <f>VLOOKUP($A275,input!$A:$BH,COLUMN(input!AP$2),0)</f>
        <v>0</v>
      </c>
      <c r="U275" s="49">
        <f>VLOOKUP($A275,input!$A:$BH,COLUMN(input!AT$2),0)</f>
        <v>4.1228716159918335</v>
      </c>
      <c r="V275" s="53">
        <f>VLOOKUP($A275,input!$A:$BH,COLUMN(input!AX$2),0)</f>
        <v>0</v>
      </c>
      <c r="W275" s="53">
        <f>VLOOKUP($A275,input!$A:$BH,COLUMN(input!BB$2),0)</f>
        <v>0</v>
      </c>
      <c r="X275" s="62">
        <f>VLOOKUP($A275,input!$A:$BH,COLUMN(input!BF$2),0)</f>
        <v>0</v>
      </c>
      <c r="Y275" s="53">
        <f t="shared" si="33"/>
        <v>0</v>
      </c>
      <c r="Z275" s="49">
        <f t="shared" si="34"/>
        <v>4.7952895899781014</v>
      </c>
      <c r="AA275" s="53">
        <f t="shared" si="35"/>
        <v>0</v>
      </c>
      <c r="AB275" s="53">
        <f t="shared" si="36"/>
        <v>0</v>
      </c>
      <c r="AC275" s="62">
        <f t="shared" si="37"/>
        <v>0</v>
      </c>
    </row>
    <row r="276" spans="1:29" x14ac:dyDescent="0.3">
      <c r="A276" s="27" t="s">
        <v>558</v>
      </c>
      <c r="B276" s="27" t="s">
        <v>1097</v>
      </c>
      <c r="C276" s="27" t="s">
        <v>806</v>
      </c>
      <c r="D276" s="27">
        <v>0</v>
      </c>
      <c r="E276" s="30" t="s">
        <v>557</v>
      </c>
      <c r="F276" s="67">
        <f>IF(D276=0,VLOOKUP(C276,'KI Local Authority Dropdown'!$H$21:$I$31,2,0),(VLOOKUP(A276,input!$A:$B,COLUMN(input!B$2),0)))</f>
        <v>0.4</v>
      </c>
      <c r="G276" s="49">
        <f t="shared" si="31"/>
        <v>3.9087683223450922</v>
      </c>
      <c r="H276" s="49">
        <f>VLOOKUP($A276,input!$A:$BH,COLUMN(input!E$2),0)</f>
        <v>0.49118396178313156</v>
      </c>
      <c r="I276" s="49">
        <f>VLOOKUP($A276,input!$A:$BH,COLUMN(input!I$2),0)</f>
        <v>3.4175843605619605</v>
      </c>
      <c r="J276" s="49">
        <f>VLOOKUP($A276,input!$A:$BH,COLUMN(input!M$2),0)</f>
        <v>-10.541871275043759</v>
      </c>
      <c r="K276" s="49">
        <f t="shared" si="32"/>
        <v>-1.4737130878469173E-2</v>
      </c>
      <c r="L276" s="49">
        <f>VLOOKUP($A276,input!$A:$BH,COLUMN(input!N$2),0)</f>
        <v>-10.556608405922228</v>
      </c>
      <c r="M276" s="49">
        <f>IF(D276=0,'KI Local Authority Dropdown'!$I$6,'KI Local Authority Dropdown'!$I$7)*'KI 2018-19'!I276</f>
        <v>3.1612655335198134</v>
      </c>
      <c r="N276" s="31">
        <f>IF(LEFT(D276,1)="P",0,VLOOKUP($A276,input!$A:$BH,COLUMN(input!Q$2),0))</f>
        <v>0.5</v>
      </c>
      <c r="O276" s="53">
        <f>VLOOKUP($A276,input!$A:$BH,COLUMN(input!V$2),0)</f>
        <v>0</v>
      </c>
      <c r="P276" s="49">
        <f>VLOOKUP($A276,input!$A:$BH,COLUMN(input!Z$2),0)</f>
        <v>0.49118396178313156</v>
      </c>
      <c r="Q276" s="53">
        <f>VLOOKUP($A276,input!$A:$BH,COLUMN(input!AD$2),0)</f>
        <v>0</v>
      </c>
      <c r="R276" s="53">
        <f>VLOOKUP($A276,input!$A:$BH,COLUMN(input!AH$2),0)</f>
        <v>0</v>
      </c>
      <c r="S276" s="62">
        <f>VLOOKUP($A276,input!$A:$BH,COLUMN(input!AL$2),0)</f>
        <v>0</v>
      </c>
      <c r="T276" s="53">
        <f>VLOOKUP($A276,input!$A:$BH,COLUMN(input!AP$2),0)</f>
        <v>0</v>
      </c>
      <c r="U276" s="49">
        <f>VLOOKUP($A276,input!$A:$BH,COLUMN(input!AT$2),0)</f>
        <v>3.4175843605619605</v>
      </c>
      <c r="V276" s="53">
        <f>VLOOKUP($A276,input!$A:$BH,COLUMN(input!AX$2),0)</f>
        <v>0</v>
      </c>
      <c r="W276" s="53">
        <f>VLOOKUP($A276,input!$A:$BH,COLUMN(input!BB$2),0)</f>
        <v>0</v>
      </c>
      <c r="X276" s="62">
        <f>VLOOKUP($A276,input!$A:$BH,COLUMN(input!BF$2),0)</f>
        <v>0</v>
      </c>
      <c r="Y276" s="53">
        <f t="shared" si="33"/>
        <v>0</v>
      </c>
      <c r="Z276" s="49">
        <f t="shared" si="34"/>
        <v>3.9087683223450922</v>
      </c>
      <c r="AA276" s="53">
        <f t="shared" si="35"/>
        <v>0</v>
      </c>
      <c r="AB276" s="53">
        <f t="shared" si="36"/>
        <v>0</v>
      </c>
      <c r="AC276" s="62">
        <f t="shared" si="37"/>
        <v>0</v>
      </c>
    </row>
    <row r="277" spans="1:29" x14ac:dyDescent="0.3">
      <c r="A277" s="27" t="s">
        <v>560</v>
      </c>
      <c r="B277" s="27" t="s">
        <v>1098</v>
      </c>
      <c r="C277" s="27" t="s">
        <v>820</v>
      </c>
      <c r="D277" s="27" t="s">
        <v>1242</v>
      </c>
      <c r="E277" s="30" t="s">
        <v>559</v>
      </c>
      <c r="F277" s="67">
        <f>IF(D277=0,VLOOKUP(C277,'KI Local Authority Dropdown'!$H$21:$I$31,2,0),(VLOOKUP(A277,input!$A:$B,COLUMN(input!B$2),0)))</f>
        <v>0.99</v>
      </c>
      <c r="G277" s="49">
        <f t="shared" si="31"/>
        <v>92.861603012151278</v>
      </c>
      <c r="H277" s="49">
        <f>VLOOKUP($A277,input!$A:$BH,COLUMN(input!E$2),0)</f>
        <v>0</v>
      </c>
      <c r="I277" s="49">
        <f>VLOOKUP($A277,input!$A:$BH,COLUMN(input!I$2),0)</f>
        <v>92.861603012151278</v>
      </c>
      <c r="J277" s="49">
        <f>VLOOKUP($A277,input!$A:$BH,COLUMN(input!M$2),0)</f>
        <v>24.65318339633377</v>
      </c>
      <c r="K277" s="49">
        <f t="shared" si="32"/>
        <v>0.92907417670848957</v>
      </c>
      <c r="L277" s="49">
        <f>VLOOKUP($A277,input!$A:$BH,COLUMN(input!N$2),0)</f>
        <v>25.582257573042259</v>
      </c>
      <c r="M277" s="49">
        <f>IF(D277=0,'KI Local Authority Dropdown'!$I$6,'KI Local Authority Dropdown'!$I$7)*'KI 2018-19'!I277</f>
        <v>90.075754921786739</v>
      </c>
      <c r="N277" s="31">
        <f>IF(LEFT(D277,1)="P",0,VLOOKUP($A277,input!$A:$BH,COLUMN(input!Q$2),0))</f>
        <v>0</v>
      </c>
      <c r="O277" s="53">
        <f>VLOOKUP($A277,input!$A:$BH,COLUMN(input!V$2),0)</f>
        <v>0</v>
      </c>
      <c r="P277" s="49">
        <f>VLOOKUP($A277,input!$A:$BH,COLUMN(input!Z$2),0)</f>
        <v>0</v>
      </c>
      <c r="Q277" s="53">
        <f>VLOOKUP($A277,input!$A:$BH,COLUMN(input!AD$2),0)</f>
        <v>0</v>
      </c>
      <c r="R277" s="53">
        <f>VLOOKUP($A277,input!$A:$BH,COLUMN(input!AH$2),0)</f>
        <v>0</v>
      </c>
      <c r="S277" s="62">
        <f>VLOOKUP($A277,input!$A:$BH,COLUMN(input!AL$2),0)</f>
        <v>0</v>
      </c>
      <c r="T277" s="53">
        <f>VLOOKUP($A277,input!$A:$BH,COLUMN(input!AP$2),0)</f>
        <v>81.8899075817572</v>
      </c>
      <c r="U277" s="49">
        <f>VLOOKUP($A277,input!$A:$BH,COLUMN(input!AT$2),0)</f>
        <v>10.971695516974128</v>
      </c>
      <c r="V277" s="53">
        <f>VLOOKUP($A277,input!$A:$BH,COLUMN(input!AX$2),0)</f>
        <v>0</v>
      </c>
      <c r="W277" s="53">
        <f>VLOOKUP($A277,input!$A:$BH,COLUMN(input!BB$2),0)</f>
        <v>0</v>
      </c>
      <c r="X277" s="62">
        <f>VLOOKUP($A277,input!$A:$BH,COLUMN(input!BF$2),0)</f>
        <v>0</v>
      </c>
      <c r="Y277" s="53">
        <f t="shared" si="33"/>
        <v>81.8899075817572</v>
      </c>
      <c r="Z277" s="49">
        <f t="shared" si="34"/>
        <v>10.971695516974128</v>
      </c>
      <c r="AA277" s="53">
        <f t="shared" si="35"/>
        <v>0</v>
      </c>
      <c r="AB277" s="53">
        <f t="shared" si="36"/>
        <v>0</v>
      </c>
      <c r="AC277" s="62">
        <f t="shared" si="37"/>
        <v>0</v>
      </c>
    </row>
    <row r="278" spans="1:29" x14ac:dyDescent="0.3">
      <c r="A278" s="27" t="s">
        <v>562</v>
      </c>
      <c r="B278" s="27" t="s">
        <v>1099</v>
      </c>
      <c r="C278" s="27" t="s">
        <v>806</v>
      </c>
      <c r="D278" s="27">
        <v>0</v>
      </c>
      <c r="E278" s="30" t="s">
        <v>561</v>
      </c>
      <c r="F278" s="67">
        <f>IF(D278=0,VLOOKUP(C278,'KI Local Authority Dropdown'!$H$21:$I$31,2,0),(VLOOKUP(A278,input!$A:$B,COLUMN(input!B$2),0)))</f>
        <v>0.4</v>
      </c>
      <c r="G278" s="49">
        <f t="shared" si="31"/>
        <v>2.6303295827968127</v>
      </c>
      <c r="H278" s="49">
        <f>VLOOKUP($A278,input!$A:$BH,COLUMN(input!E$2),0)</f>
        <v>0.2652129914300218</v>
      </c>
      <c r="I278" s="49">
        <f>VLOOKUP($A278,input!$A:$BH,COLUMN(input!I$2),0)</f>
        <v>2.3651165913667911</v>
      </c>
      <c r="J278" s="49">
        <f>VLOOKUP($A278,input!$A:$BH,COLUMN(input!M$2),0)</f>
        <v>-12.957082528558807</v>
      </c>
      <c r="K278" s="49">
        <f t="shared" si="32"/>
        <v>0.45908176622816654</v>
      </c>
      <c r="L278" s="49">
        <f>VLOOKUP($A278,input!$A:$BH,COLUMN(input!N$2),0)</f>
        <v>-12.498000762330641</v>
      </c>
      <c r="M278" s="49">
        <f>IF(D278=0,'KI Local Authority Dropdown'!$I$6,'KI Local Authority Dropdown'!$I$7)*'KI 2018-19'!I278</f>
        <v>2.1877328470142818</v>
      </c>
      <c r="N278" s="31">
        <f>IF(LEFT(D278,1)="P",0,VLOOKUP($A278,input!$A:$BH,COLUMN(input!Q$2),0))</f>
        <v>0.5</v>
      </c>
      <c r="O278" s="53">
        <f>VLOOKUP($A278,input!$A:$BH,COLUMN(input!V$2),0)</f>
        <v>0</v>
      </c>
      <c r="P278" s="49">
        <f>VLOOKUP($A278,input!$A:$BH,COLUMN(input!Z$2),0)</f>
        <v>0.2652129914300218</v>
      </c>
      <c r="Q278" s="53">
        <f>VLOOKUP($A278,input!$A:$BH,COLUMN(input!AD$2),0)</f>
        <v>0</v>
      </c>
      <c r="R278" s="53">
        <f>VLOOKUP($A278,input!$A:$BH,COLUMN(input!AH$2),0)</f>
        <v>0</v>
      </c>
      <c r="S278" s="62">
        <f>VLOOKUP($A278,input!$A:$BH,COLUMN(input!AL$2),0)</f>
        <v>0</v>
      </c>
      <c r="T278" s="53">
        <f>VLOOKUP($A278,input!$A:$BH,COLUMN(input!AP$2),0)</f>
        <v>0</v>
      </c>
      <c r="U278" s="49">
        <f>VLOOKUP($A278,input!$A:$BH,COLUMN(input!AT$2),0)</f>
        <v>2.3651165913667911</v>
      </c>
      <c r="V278" s="53">
        <f>VLOOKUP($A278,input!$A:$BH,COLUMN(input!AX$2),0)</f>
        <v>0</v>
      </c>
      <c r="W278" s="53">
        <f>VLOOKUP($A278,input!$A:$BH,COLUMN(input!BB$2),0)</f>
        <v>0</v>
      </c>
      <c r="X278" s="62">
        <f>VLOOKUP($A278,input!$A:$BH,COLUMN(input!BF$2),0)</f>
        <v>0</v>
      </c>
      <c r="Y278" s="53">
        <f t="shared" si="33"/>
        <v>0</v>
      </c>
      <c r="Z278" s="49">
        <f t="shared" si="34"/>
        <v>2.6303295827968127</v>
      </c>
      <c r="AA278" s="53">
        <f t="shared" si="35"/>
        <v>0</v>
      </c>
      <c r="AB278" s="53">
        <f t="shared" si="36"/>
        <v>0</v>
      </c>
      <c r="AC278" s="62">
        <f t="shared" si="37"/>
        <v>0</v>
      </c>
    </row>
    <row r="279" spans="1:29" x14ac:dyDescent="0.3">
      <c r="A279" s="27" t="s">
        <v>564</v>
      </c>
      <c r="B279" s="27" t="s">
        <v>1100</v>
      </c>
      <c r="C279" s="27" t="s">
        <v>806</v>
      </c>
      <c r="D279" s="27" t="s">
        <v>1229</v>
      </c>
      <c r="E279" s="30" t="s">
        <v>563</v>
      </c>
      <c r="F279" s="67">
        <f>IF(D279=0,VLOOKUP(C279,'KI Local Authority Dropdown'!$H$21:$I$31,2,0),(VLOOKUP(A279,input!$A:$B,COLUMN(input!B$2),0)))</f>
        <v>0.4</v>
      </c>
      <c r="G279" s="49">
        <f t="shared" si="31"/>
        <v>2.2165084428466986</v>
      </c>
      <c r="H279" s="49">
        <f>VLOOKUP($A279,input!$A:$BH,COLUMN(input!E$2),0)</f>
        <v>0</v>
      </c>
      <c r="I279" s="49">
        <f>VLOOKUP($A279,input!$A:$BH,COLUMN(input!I$2),0)</f>
        <v>2.2165084428466986</v>
      </c>
      <c r="J279" s="49">
        <f>VLOOKUP($A279,input!$A:$BH,COLUMN(input!M$2),0)</f>
        <v>-12.121162692527628</v>
      </c>
      <c r="K279" s="49">
        <f t="shared" si="32"/>
        <v>3.542010169783083E-2</v>
      </c>
      <c r="L279" s="49">
        <f>VLOOKUP($A279,input!$A:$BH,COLUMN(input!N$2),0)</f>
        <v>-12.085742590829797</v>
      </c>
      <c r="M279" s="49">
        <f>IF(D279=0,'KI Local Authority Dropdown'!$I$6,'KI Local Authority Dropdown'!$I$7)*'KI 2018-19'!I279</f>
        <v>2.1500131895612977</v>
      </c>
      <c r="N279" s="31">
        <f>IF(LEFT(D279,1)="P",0,VLOOKUP($A279,input!$A:$BH,COLUMN(input!Q$2),0))</f>
        <v>0</v>
      </c>
      <c r="O279" s="53">
        <f>VLOOKUP($A279,input!$A:$BH,COLUMN(input!V$2),0)</f>
        <v>0</v>
      </c>
      <c r="P279" s="49">
        <f>VLOOKUP($A279,input!$A:$BH,COLUMN(input!Z$2),0)</f>
        <v>0</v>
      </c>
      <c r="Q279" s="53">
        <f>VLOOKUP($A279,input!$A:$BH,COLUMN(input!AD$2),0)</f>
        <v>0</v>
      </c>
      <c r="R279" s="53">
        <f>VLOOKUP($A279,input!$A:$BH,COLUMN(input!AH$2),0)</f>
        <v>0</v>
      </c>
      <c r="S279" s="62">
        <f>VLOOKUP($A279,input!$A:$BH,COLUMN(input!AL$2),0)</f>
        <v>0</v>
      </c>
      <c r="T279" s="53">
        <f>VLOOKUP($A279,input!$A:$BH,COLUMN(input!AP$2),0)</f>
        <v>0</v>
      </c>
      <c r="U279" s="49">
        <f>VLOOKUP($A279,input!$A:$BH,COLUMN(input!AT$2),0)</f>
        <v>2.2165084428466986</v>
      </c>
      <c r="V279" s="53">
        <f>VLOOKUP($A279,input!$A:$BH,COLUMN(input!AX$2),0)</f>
        <v>0</v>
      </c>
      <c r="W279" s="53">
        <f>VLOOKUP($A279,input!$A:$BH,COLUMN(input!BB$2),0)</f>
        <v>0</v>
      </c>
      <c r="X279" s="62">
        <f>VLOOKUP($A279,input!$A:$BH,COLUMN(input!BF$2),0)</f>
        <v>0</v>
      </c>
      <c r="Y279" s="53">
        <f t="shared" si="33"/>
        <v>0</v>
      </c>
      <c r="Z279" s="49">
        <f t="shared" si="34"/>
        <v>2.2165084428466986</v>
      </c>
      <c r="AA279" s="53">
        <f t="shared" si="35"/>
        <v>0</v>
      </c>
      <c r="AB279" s="53">
        <f t="shared" si="36"/>
        <v>0</v>
      </c>
      <c r="AC279" s="62">
        <f t="shared" si="37"/>
        <v>0</v>
      </c>
    </row>
    <row r="280" spans="1:29" x14ac:dyDescent="0.3">
      <c r="A280" s="27" t="s">
        <v>566</v>
      </c>
      <c r="B280" s="27" t="s">
        <v>1101</v>
      </c>
      <c r="C280" s="27" t="s">
        <v>820</v>
      </c>
      <c r="D280" s="27">
        <v>0</v>
      </c>
      <c r="E280" s="30" t="s">
        <v>565</v>
      </c>
      <c r="F280" s="67">
        <f>IF(D280=0,VLOOKUP(C280,'KI Local Authority Dropdown'!$H$21:$I$31,2,0),(VLOOKUP(A280,input!$A:$B,COLUMN(input!B$2),0)))</f>
        <v>0.49</v>
      </c>
      <c r="G280" s="49">
        <f t="shared" si="31"/>
        <v>191.67633467847401</v>
      </c>
      <c r="H280" s="49">
        <f>VLOOKUP($A280,input!$A:$BH,COLUMN(input!E$2),0)</f>
        <v>52.415268148795299</v>
      </c>
      <c r="I280" s="49">
        <f>VLOOKUP($A280,input!$A:$BH,COLUMN(input!I$2),0)</f>
        <v>139.26106652967871</v>
      </c>
      <c r="J280" s="49">
        <f>VLOOKUP($A280,input!$A:$BH,COLUMN(input!M$2),0)</f>
        <v>41.576435769564881</v>
      </c>
      <c r="K280" s="49">
        <f t="shared" si="32"/>
        <v>0.78039115042367513</v>
      </c>
      <c r="L280" s="49">
        <f>VLOOKUP($A280,input!$A:$BH,COLUMN(input!N$2),0)</f>
        <v>42.356826919988556</v>
      </c>
      <c r="M280" s="49">
        <f>IF(D280=0,'KI Local Authority Dropdown'!$I$6,'KI Local Authority Dropdown'!$I$7)*'KI 2018-19'!I280</f>
        <v>128.81648653995282</v>
      </c>
      <c r="N280" s="31">
        <f>IF(LEFT(D280,1)="P",0,VLOOKUP($A280,input!$A:$BH,COLUMN(input!Q$2),0))</f>
        <v>0</v>
      </c>
      <c r="O280" s="53">
        <f>VLOOKUP($A280,input!$A:$BH,COLUMN(input!V$2),0)</f>
        <v>48.243028300895752</v>
      </c>
      <c r="P280" s="49">
        <f>VLOOKUP($A280,input!$A:$BH,COLUMN(input!Z$2),0)</f>
        <v>4.172239847899549</v>
      </c>
      <c r="Q280" s="53">
        <f>VLOOKUP($A280,input!$A:$BH,COLUMN(input!AD$2),0)</f>
        <v>0</v>
      </c>
      <c r="R280" s="53">
        <f>VLOOKUP($A280,input!$A:$BH,COLUMN(input!AH$2),0)</f>
        <v>0</v>
      </c>
      <c r="S280" s="62">
        <f>VLOOKUP($A280,input!$A:$BH,COLUMN(input!AL$2),0)</f>
        <v>0</v>
      </c>
      <c r="T280" s="53">
        <f>VLOOKUP($A280,input!$A:$BH,COLUMN(input!AP$2),0)</f>
        <v>119.08778070029304</v>
      </c>
      <c r="U280" s="49">
        <f>VLOOKUP($A280,input!$A:$BH,COLUMN(input!AT$2),0)</f>
        <v>20.173285829385684</v>
      </c>
      <c r="V280" s="53">
        <f>VLOOKUP($A280,input!$A:$BH,COLUMN(input!AX$2),0)</f>
        <v>0</v>
      </c>
      <c r="W280" s="53">
        <f>VLOOKUP($A280,input!$A:$BH,COLUMN(input!BB$2),0)</f>
        <v>0</v>
      </c>
      <c r="X280" s="62">
        <f>VLOOKUP($A280,input!$A:$BH,COLUMN(input!BF$2),0)</f>
        <v>0</v>
      </c>
      <c r="Y280" s="53">
        <f t="shared" si="33"/>
        <v>167.33080900118878</v>
      </c>
      <c r="Z280" s="49">
        <f t="shared" si="34"/>
        <v>24.345525677285231</v>
      </c>
      <c r="AA280" s="53">
        <f t="shared" si="35"/>
        <v>0</v>
      </c>
      <c r="AB280" s="53">
        <f t="shared" si="36"/>
        <v>0</v>
      </c>
      <c r="AC280" s="62">
        <f t="shared" si="37"/>
        <v>0</v>
      </c>
    </row>
    <row r="281" spans="1:29" x14ac:dyDescent="0.3">
      <c r="A281" s="27" t="s">
        <v>568</v>
      </c>
      <c r="B281" s="27" t="s">
        <v>1102</v>
      </c>
      <c r="C281" s="27" t="s">
        <v>806</v>
      </c>
      <c r="D281" s="27" t="s">
        <v>1229</v>
      </c>
      <c r="E281" s="30" t="s">
        <v>567</v>
      </c>
      <c r="F281" s="67">
        <f>IF(D281=0,VLOOKUP(C281,'KI Local Authority Dropdown'!$H$21:$I$31,2,0),(VLOOKUP(A281,input!$A:$B,COLUMN(input!B$2),0)))</f>
        <v>0.4</v>
      </c>
      <c r="G281" s="49">
        <f t="shared" si="31"/>
        <v>3.8955631587354196</v>
      </c>
      <c r="H281" s="49">
        <f>VLOOKUP($A281,input!$A:$BH,COLUMN(input!E$2),0)</f>
        <v>0</v>
      </c>
      <c r="I281" s="49">
        <f>VLOOKUP($A281,input!$A:$BH,COLUMN(input!I$2),0)</f>
        <v>3.8955631587354196</v>
      </c>
      <c r="J281" s="49">
        <f>VLOOKUP($A281,input!$A:$BH,COLUMN(input!M$2),0)</f>
        <v>-5.6631046954383821</v>
      </c>
      <c r="K281" s="49">
        <f t="shared" si="32"/>
        <v>0.29515576120122766</v>
      </c>
      <c r="L281" s="49">
        <f>VLOOKUP($A281,input!$A:$BH,COLUMN(input!N$2),0)</f>
        <v>-5.3679489342371545</v>
      </c>
      <c r="M281" s="49">
        <f>IF(D281=0,'KI Local Authority Dropdown'!$I$6,'KI Local Authority Dropdown'!$I$7)*'KI 2018-19'!I281</f>
        <v>3.778696263973357</v>
      </c>
      <c r="N281" s="31">
        <f>IF(LEFT(D281,1)="P",0,VLOOKUP($A281,input!$A:$BH,COLUMN(input!Q$2),0))</f>
        <v>0</v>
      </c>
      <c r="O281" s="53">
        <f>VLOOKUP($A281,input!$A:$BH,COLUMN(input!V$2),0)</f>
        <v>0</v>
      </c>
      <c r="P281" s="49">
        <f>VLOOKUP($A281,input!$A:$BH,COLUMN(input!Z$2),0)</f>
        <v>0</v>
      </c>
      <c r="Q281" s="53">
        <f>VLOOKUP($A281,input!$A:$BH,COLUMN(input!AD$2),0)</f>
        <v>0</v>
      </c>
      <c r="R281" s="53">
        <f>VLOOKUP($A281,input!$A:$BH,COLUMN(input!AH$2),0)</f>
        <v>0</v>
      </c>
      <c r="S281" s="62">
        <f>VLOOKUP($A281,input!$A:$BH,COLUMN(input!AL$2),0)</f>
        <v>0</v>
      </c>
      <c r="T281" s="53">
        <f>VLOOKUP($A281,input!$A:$BH,COLUMN(input!AP$2),0)</f>
        <v>0</v>
      </c>
      <c r="U281" s="49">
        <f>VLOOKUP($A281,input!$A:$BH,COLUMN(input!AT$2),0)</f>
        <v>3.8955631628946539</v>
      </c>
      <c r="V281" s="53">
        <f>VLOOKUP($A281,input!$A:$BH,COLUMN(input!AX$2),0)</f>
        <v>0</v>
      </c>
      <c r="W281" s="53">
        <f>VLOOKUP($A281,input!$A:$BH,COLUMN(input!BB$2),0)</f>
        <v>0</v>
      </c>
      <c r="X281" s="62">
        <f>VLOOKUP($A281,input!$A:$BH,COLUMN(input!BF$2),0)</f>
        <v>0</v>
      </c>
      <c r="Y281" s="53">
        <f t="shared" si="33"/>
        <v>0</v>
      </c>
      <c r="Z281" s="49">
        <f t="shared" si="34"/>
        <v>3.8955631628946539</v>
      </c>
      <c r="AA281" s="53">
        <f t="shared" si="35"/>
        <v>0</v>
      </c>
      <c r="AB281" s="53">
        <f t="shared" si="36"/>
        <v>0</v>
      </c>
      <c r="AC281" s="62">
        <f t="shared" si="37"/>
        <v>0</v>
      </c>
    </row>
    <row r="282" spans="1:29" x14ac:dyDescent="0.3">
      <c r="A282" s="27" t="s">
        <v>570</v>
      </c>
      <c r="B282" s="27" t="s">
        <v>1103</v>
      </c>
      <c r="C282" s="27" t="s">
        <v>1250</v>
      </c>
      <c r="D282" s="27">
        <v>0</v>
      </c>
      <c r="E282" s="30" t="s">
        <v>569</v>
      </c>
      <c r="F282" s="67">
        <f>IF(D282=0,VLOOKUP(C282,'KI Local Authority Dropdown'!$H$21:$I$31,2,0),(VLOOKUP(A282,input!$A:$B,COLUMN(input!B$2),0)))</f>
        <v>0.49</v>
      </c>
      <c r="G282" s="49">
        <f t="shared" si="31"/>
        <v>62.436041510557061</v>
      </c>
      <c r="H282" s="49">
        <f>VLOOKUP($A282,input!$A:$BH,COLUMN(input!E$2),0)</f>
        <v>13.301165914493588</v>
      </c>
      <c r="I282" s="49">
        <f>VLOOKUP($A282,input!$A:$BH,COLUMN(input!I$2),0)</f>
        <v>49.134875596063473</v>
      </c>
      <c r="J282" s="49">
        <f>VLOOKUP($A282,input!$A:$BH,COLUMN(input!M$2),0)</f>
        <v>9.6493097655900328</v>
      </c>
      <c r="K282" s="49">
        <f t="shared" si="32"/>
        <v>-0.11355769273959204</v>
      </c>
      <c r="L282" s="49">
        <f>VLOOKUP($A282,input!$A:$BH,COLUMN(input!N$2),0)</f>
        <v>9.5357520728504408</v>
      </c>
      <c r="M282" s="49">
        <f>IF(D282=0,'KI Local Authority Dropdown'!$I$6,'KI Local Authority Dropdown'!$I$7)*'KI 2018-19'!I282</f>
        <v>45.449759926358716</v>
      </c>
      <c r="N282" s="31">
        <f>IF(LEFT(D282,1)="P",0,VLOOKUP($A282,input!$A:$BH,COLUMN(input!Q$2),0))</f>
        <v>0</v>
      </c>
      <c r="O282" s="53">
        <f>VLOOKUP($A282,input!$A:$BH,COLUMN(input!V$2),0)</f>
        <v>12.825889252009317</v>
      </c>
      <c r="P282" s="49">
        <f>VLOOKUP($A282,input!$A:$BH,COLUMN(input!Z$2),0)</f>
        <v>0.47527666248426959</v>
      </c>
      <c r="Q282" s="53">
        <f>VLOOKUP($A282,input!$A:$BH,COLUMN(input!AD$2),0)</f>
        <v>0</v>
      </c>
      <c r="R282" s="53">
        <f>VLOOKUP($A282,input!$A:$BH,COLUMN(input!AH$2),0)</f>
        <v>0</v>
      </c>
      <c r="S282" s="62">
        <f>VLOOKUP($A282,input!$A:$BH,COLUMN(input!AL$2),0)</f>
        <v>0</v>
      </c>
      <c r="T282" s="53">
        <f>VLOOKUP($A282,input!$A:$BH,COLUMN(input!AP$2),0)</f>
        <v>40.780078033789344</v>
      </c>
      <c r="U282" s="49">
        <f>VLOOKUP($A282,input!$A:$BH,COLUMN(input!AT$2),0)</f>
        <v>8.3547975622741308</v>
      </c>
      <c r="V282" s="53">
        <f>VLOOKUP($A282,input!$A:$BH,COLUMN(input!AX$2),0)</f>
        <v>0</v>
      </c>
      <c r="W282" s="53">
        <f>VLOOKUP($A282,input!$A:$BH,COLUMN(input!BB$2),0)</f>
        <v>0</v>
      </c>
      <c r="X282" s="62">
        <f>VLOOKUP($A282,input!$A:$BH,COLUMN(input!BF$2),0)</f>
        <v>0</v>
      </c>
      <c r="Y282" s="53">
        <f t="shared" si="33"/>
        <v>53.605967285798663</v>
      </c>
      <c r="Z282" s="49">
        <f t="shared" si="34"/>
        <v>8.8300742247584001</v>
      </c>
      <c r="AA282" s="53">
        <f t="shared" si="35"/>
        <v>0</v>
      </c>
      <c r="AB282" s="53">
        <f t="shared" si="36"/>
        <v>0</v>
      </c>
      <c r="AC282" s="62">
        <f t="shared" si="37"/>
        <v>0</v>
      </c>
    </row>
    <row r="283" spans="1:29" x14ac:dyDescent="0.3">
      <c r="A283" s="27" t="s">
        <v>572</v>
      </c>
      <c r="B283" s="27" t="s">
        <v>1104</v>
      </c>
      <c r="C283" s="27" t="s">
        <v>1248</v>
      </c>
      <c r="D283" s="27">
        <v>0</v>
      </c>
      <c r="E283" s="30" t="s">
        <v>1105</v>
      </c>
      <c r="F283" s="67">
        <f>IF(D283=0,VLOOKUP(C283,'KI Local Authority Dropdown'!$H$21:$I$31,2,0),(VLOOKUP(A283,input!$A:$B,COLUMN(input!B$2),0)))</f>
        <v>0.01</v>
      </c>
      <c r="G283" s="49">
        <f t="shared" si="31"/>
        <v>5.3327007749276589</v>
      </c>
      <c r="H283" s="49">
        <f>VLOOKUP($A283,input!$A:$BH,COLUMN(input!E$2),0)</f>
        <v>1.5605536593831741</v>
      </c>
      <c r="I283" s="49">
        <f>VLOOKUP($A283,input!$A:$BH,COLUMN(input!I$2),0)</f>
        <v>3.772147115544485</v>
      </c>
      <c r="J283" s="49">
        <f>VLOOKUP($A283,input!$A:$BH,COLUMN(input!M$2),0)</f>
        <v>2.297753617223893</v>
      </c>
      <c r="K283" s="49">
        <f t="shared" si="32"/>
        <v>6.8190656473010591E-4</v>
      </c>
      <c r="L283" s="49">
        <f>VLOOKUP($A283,input!$A:$BH,COLUMN(input!N$2),0)</f>
        <v>2.2984355237886231</v>
      </c>
      <c r="M283" s="49">
        <f>IF(D283=0,'KI Local Authority Dropdown'!$I$6,'KI Local Authority Dropdown'!$I$7)*'KI 2018-19'!I283</f>
        <v>3.4892360818786488</v>
      </c>
      <c r="N283" s="31">
        <f>IF(LEFT(D283,1)="P",0,VLOOKUP($A283,input!$A:$BH,COLUMN(input!Q$2),0))</f>
        <v>0</v>
      </c>
      <c r="O283" s="53">
        <f>VLOOKUP($A283,input!$A:$BH,COLUMN(input!V$2),0)</f>
        <v>0</v>
      </c>
      <c r="P283" s="49">
        <f>VLOOKUP($A283,input!$A:$BH,COLUMN(input!Z$2),0)</f>
        <v>0</v>
      </c>
      <c r="Q283" s="53">
        <f>VLOOKUP($A283,input!$A:$BH,COLUMN(input!AD$2),0)</f>
        <v>1.5605536593831741</v>
      </c>
      <c r="R283" s="53">
        <f>VLOOKUP($A283,input!$A:$BH,COLUMN(input!AH$2),0)</f>
        <v>0</v>
      </c>
      <c r="S283" s="62">
        <f>VLOOKUP($A283,input!$A:$BH,COLUMN(input!AL$2),0)</f>
        <v>0</v>
      </c>
      <c r="T283" s="53">
        <f>VLOOKUP($A283,input!$A:$BH,COLUMN(input!AP$2),0)</f>
        <v>0</v>
      </c>
      <c r="U283" s="49">
        <f>VLOOKUP($A283,input!$A:$BH,COLUMN(input!AT$2),0)</f>
        <v>0</v>
      </c>
      <c r="V283" s="53">
        <f>VLOOKUP($A283,input!$A:$BH,COLUMN(input!AX$2),0)</f>
        <v>3.772147115544485</v>
      </c>
      <c r="W283" s="53">
        <f>VLOOKUP($A283,input!$A:$BH,COLUMN(input!BB$2),0)</f>
        <v>0</v>
      </c>
      <c r="X283" s="62">
        <f>VLOOKUP($A283,input!$A:$BH,COLUMN(input!BF$2),0)</f>
        <v>0</v>
      </c>
      <c r="Y283" s="53">
        <f t="shared" si="33"/>
        <v>0</v>
      </c>
      <c r="Z283" s="49">
        <f t="shared" si="34"/>
        <v>0</v>
      </c>
      <c r="AA283" s="53">
        <f t="shared" si="35"/>
        <v>5.3327007749276589</v>
      </c>
      <c r="AB283" s="53">
        <f t="shared" si="36"/>
        <v>0</v>
      </c>
      <c r="AC283" s="62">
        <f t="shared" si="37"/>
        <v>0</v>
      </c>
    </row>
    <row r="284" spans="1:29" x14ac:dyDescent="0.3">
      <c r="A284" s="27" t="s">
        <v>574</v>
      </c>
      <c r="B284" s="27" t="s">
        <v>1106</v>
      </c>
      <c r="C284" s="27" t="s">
        <v>1250</v>
      </c>
      <c r="D284" s="27" t="s">
        <v>1236</v>
      </c>
      <c r="E284" s="30" t="s">
        <v>573</v>
      </c>
      <c r="F284" s="67">
        <f>IF(D284=0,VLOOKUP(C284,'KI Local Authority Dropdown'!$H$21:$I$31,2,0),(VLOOKUP(A284,input!$A:$B,COLUMN(input!B$2),0)))</f>
        <v>0.99</v>
      </c>
      <c r="G284" s="49">
        <f t="shared" si="31"/>
        <v>38.808855358262015</v>
      </c>
      <c r="H284" s="49">
        <f>VLOOKUP($A284,input!$A:$BH,COLUMN(input!E$2),0)</f>
        <v>0</v>
      </c>
      <c r="I284" s="49">
        <f>VLOOKUP($A284,input!$A:$BH,COLUMN(input!I$2),0)</f>
        <v>38.808855358262015</v>
      </c>
      <c r="J284" s="49">
        <f>VLOOKUP($A284,input!$A:$BH,COLUMN(input!M$2),0)</f>
        <v>-58.317882080002292</v>
      </c>
      <c r="K284" s="49">
        <f t="shared" si="32"/>
        <v>0.38719415739505081</v>
      </c>
      <c r="L284" s="49">
        <f>VLOOKUP($A284,input!$A:$BH,COLUMN(input!N$2),0)</f>
        <v>-57.930687922607241</v>
      </c>
      <c r="M284" s="49">
        <f>IF(D284=0,'KI Local Authority Dropdown'!$I$6,'KI Local Authority Dropdown'!$I$7)*'KI 2018-19'!I284</f>
        <v>37.644589697514157</v>
      </c>
      <c r="N284" s="31">
        <f>IF(LEFT(D284,1)="P",0,VLOOKUP($A284,input!$A:$BH,COLUMN(input!Q$2),0))</f>
        <v>0</v>
      </c>
      <c r="O284" s="53">
        <f>VLOOKUP($A284,input!$A:$BH,COLUMN(input!V$2),0)</f>
        <v>0</v>
      </c>
      <c r="P284" s="49">
        <f>VLOOKUP($A284,input!$A:$BH,COLUMN(input!Z$2),0)</f>
        <v>0</v>
      </c>
      <c r="Q284" s="53">
        <f>VLOOKUP($A284,input!$A:$BH,COLUMN(input!AD$2),0)</f>
        <v>0</v>
      </c>
      <c r="R284" s="53">
        <f>VLOOKUP($A284,input!$A:$BH,COLUMN(input!AH$2),0)</f>
        <v>0</v>
      </c>
      <c r="S284" s="62">
        <f>VLOOKUP($A284,input!$A:$BH,COLUMN(input!AL$2),0)</f>
        <v>0</v>
      </c>
      <c r="T284" s="53">
        <f>VLOOKUP($A284,input!$A:$BH,COLUMN(input!AP$2),0)</f>
        <v>31.739418914731903</v>
      </c>
      <c r="U284" s="49">
        <f>VLOOKUP($A284,input!$A:$BH,COLUMN(input!AT$2),0)</f>
        <v>7.0694361744351237</v>
      </c>
      <c r="V284" s="53">
        <f>VLOOKUP($A284,input!$A:$BH,COLUMN(input!AX$2),0)</f>
        <v>0</v>
      </c>
      <c r="W284" s="53">
        <f>VLOOKUP($A284,input!$A:$BH,COLUMN(input!BB$2),0)</f>
        <v>0</v>
      </c>
      <c r="X284" s="62">
        <f>VLOOKUP($A284,input!$A:$BH,COLUMN(input!BF$2),0)</f>
        <v>0</v>
      </c>
      <c r="Y284" s="53">
        <f t="shared" si="33"/>
        <v>31.739418914731903</v>
      </c>
      <c r="Z284" s="49">
        <f t="shared" si="34"/>
        <v>7.0694361744351237</v>
      </c>
      <c r="AA284" s="53">
        <f t="shared" si="35"/>
        <v>0</v>
      </c>
      <c r="AB284" s="53">
        <f t="shared" si="36"/>
        <v>0</v>
      </c>
      <c r="AC284" s="62">
        <f t="shared" si="37"/>
        <v>0</v>
      </c>
    </row>
    <row r="285" spans="1:29" x14ac:dyDescent="0.3">
      <c r="A285" s="27" t="s">
        <v>576</v>
      </c>
      <c r="B285" s="27" t="s">
        <v>1107</v>
      </c>
      <c r="C285" s="27" t="s">
        <v>820</v>
      </c>
      <c r="D285" s="27" t="s">
        <v>1233</v>
      </c>
      <c r="E285" s="30" t="s">
        <v>575</v>
      </c>
      <c r="F285" s="67">
        <f>IF(D285=0,VLOOKUP(C285,'KI Local Authority Dropdown'!$H$21:$I$31,2,0),(VLOOKUP(A285,input!$A:$B,COLUMN(input!B$2),0)))</f>
        <v>0.99</v>
      </c>
      <c r="G285" s="49">
        <f t="shared" si="31"/>
        <v>36.279844905731998</v>
      </c>
      <c r="H285" s="49">
        <f>VLOOKUP($A285,input!$A:$BH,COLUMN(input!E$2),0)</f>
        <v>0</v>
      </c>
      <c r="I285" s="49">
        <f>VLOOKUP($A285,input!$A:$BH,COLUMN(input!I$2),0)</f>
        <v>36.279844905731998</v>
      </c>
      <c r="J285" s="49">
        <f>VLOOKUP($A285,input!$A:$BH,COLUMN(input!M$2),0)</f>
        <v>-64.140049281519367</v>
      </c>
      <c r="K285" s="49">
        <f t="shared" si="32"/>
        <v>-1.7330559917152613</v>
      </c>
      <c r="L285" s="49">
        <f>VLOOKUP($A285,input!$A:$BH,COLUMN(input!N$2),0)</f>
        <v>-65.873105273234628</v>
      </c>
      <c r="M285" s="49">
        <f>IF(D285=0,'KI Local Authority Dropdown'!$I$6,'KI Local Authority Dropdown'!$I$7)*'KI 2018-19'!I285</f>
        <v>35.191449558560038</v>
      </c>
      <c r="N285" s="31">
        <f>IF(LEFT(D285,1)="P",0,VLOOKUP($A285,input!$A:$BH,COLUMN(input!Q$2),0))</f>
        <v>0</v>
      </c>
      <c r="O285" s="53">
        <f>VLOOKUP($A285,input!$A:$BH,COLUMN(input!V$2),0)</f>
        <v>0</v>
      </c>
      <c r="P285" s="49">
        <f>VLOOKUP($A285,input!$A:$BH,COLUMN(input!Z$2),0)</f>
        <v>0</v>
      </c>
      <c r="Q285" s="53">
        <f>VLOOKUP($A285,input!$A:$BH,COLUMN(input!AD$2),0)</f>
        <v>0</v>
      </c>
      <c r="R285" s="53">
        <f>VLOOKUP($A285,input!$A:$BH,COLUMN(input!AH$2),0)</f>
        <v>0</v>
      </c>
      <c r="S285" s="62">
        <f>VLOOKUP($A285,input!$A:$BH,COLUMN(input!AL$2),0)</f>
        <v>0</v>
      </c>
      <c r="T285" s="53">
        <f>VLOOKUP($A285,input!$A:$BH,COLUMN(input!AP$2),0)</f>
        <v>31.98354508009043</v>
      </c>
      <c r="U285" s="49">
        <f>VLOOKUP($A285,input!$A:$BH,COLUMN(input!AT$2),0)</f>
        <v>4.2963002637567351</v>
      </c>
      <c r="V285" s="53">
        <f>VLOOKUP($A285,input!$A:$BH,COLUMN(input!AX$2),0)</f>
        <v>0</v>
      </c>
      <c r="W285" s="53">
        <f>VLOOKUP($A285,input!$A:$BH,COLUMN(input!BB$2),0)</f>
        <v>0</v>
      </c>
      <c r="X285" s="62">
        <f>VLOOKUP($A285,input!$A:$BH,COLUMN(input!BF$2),0)</f>
        <v>0</v>
      </c>
      <c r="Y285" s="53">
        <f t="shared" si="33"/>
        <v>31.98354508009043</v>
      </c>
      <c r="Z285" s="49">
        <f t="shared" si="34"/>
        <v>4.2963002637567351</v>
      </c>
      <c r="AA285" s="53">
        <f t="shared" si="35"/>
        <v>0</v>
      </c>
      <c r="AB285" s="53">
        <f t="shared" si="36"/>
        <v>0</v>
      </c>
      <c r="AC285" s="62">
        <f t="shared" si="37"/>
        <v>0</v>
      </c>
    </row>
    <row r="286" spans="1:29" x14ac:dyDescent="0.3">
      <c r="A286" s="27" t="s">
        <v>578</v>
      </c>
      <c r="B286" s="27" t="s">
        <v>1108</v>
      </c>
      <c r="C286" s="27" t="s">
        <v>1251</v>
      </c>
      <c r="D286" s="27">
        <v>0</v>
      </c>
      <c r="E286" s="30" t="s">
        <v>577</v>
      </c>
      <c r="F286" s="67">
        <f>IF(D286=0,VLOOKUP(C286,'KI Local Authority Dropdown'!$H$21:$I$31,2,0),(VLOOKUP(A286,input!$A:$B,COLUMN(input!B$2),0)))</f>
        <v>0.09</v>
      </c>
      <c r="G286" s="49">
        <f t="shared" si="31"/>
        <v>81.783664276857095</v>
      </c>
      <c r="H286" s="49">
        <f>VLOOKUP($A286,input!$A:$BH,COLUMN(input!E$2),0)</f>
        <v>16.082058920478673</v>
      </c>
      <c r="I286" s="49">
        <f>VLOOKUP($A286,input!$A:$BH,COLUMN(input!I$2),0)</f>
        <v>65.701605356378423</v>
      </c>
      <c r="J286" s="49">
        <f>VLOOKUP($A286,input!$A:$BH,COLUMN(input!M$2),0)</f>
        <v>51.088368744589978</v>
      </c>
      <c r="K286" s="49">
        <f t="shared" si="32"/>
        <v>0.33800088666106376</v>
      </c>
      <c r="L286" s="49">
        <f>VLOOKUP($A286,input!$A:$BH,COLUMN(input!N$2),0)</f>
        <v>51.426369631251042</v>
      </c>
      <c r="M286" s="49">
        <f>IF(D286=0,'KI Local Authority Dropdown'!$I$6,'KI Local Authority Dropdown'!$I$7)*'KI 2018-19'!I286</f>
        <v>60.773984954650047</v>
      </c>
      <c r="N286" s="31">
        <f>IF(LEFT(D286,1)="P",0,VLOOKUP($A286,input!$A:$BH,COLUMN(input!Q$2),0))</f>
        <v>0</v>
      </c>
      <c r="O286" s="53">
        <f>VLOOKUP($A286,input!$A:$BH,COLUMN(input!V$2),0)</f>
        <v>16.082058920478673</v>
      </c>
      <c r="P286" s="49">
        <f>VLOOKUP($A286,input!$A:$BH,COLUMN(input!Z$2),0)</f>
        <v>0</v>
      </c>
      <c r="Q286" s="53">
        <f>VLOOKUP($A286,input!$A:$BH,COLUMN(input!AD$2),0)</f>
        <v>0</v>
      </c>
      <c r="R286" s="53">
        <f>VLOOKUP($A286,input!$A:$BH,COLUMN(input!AH$2),0)</f>
        <v>0</v>
      </c>
      <c r="S286" s="62">
        <f>VLOOKUP($A286,input!$A:$BH,COLUMN(input!AL$2),0)</f>
        <v>0</v>
      </c>
      <c r="T286" s="53">
        <f>VLOOKUP($A286,input!$A:$BH,COLUMN(input!AP$2),0)</f>
        <v>65.701605356378423</v>
      </c>
      <c r="U286" s="49">
        <f>VLOOKUP($A286,input!$A:$BH,COLUMN(input!AT$2),0)</f>
        <v>0</v>
      </c>
      <c r="V286" s="53">
        <f>VLOOKUP($A286,input!$A:$BH,COLUMN(input!AX$2),0)</f>
        <v>0</v>
      </c>
      <c r="W286" s="53">
        <f>VLOOKUP($A286,input!$A:$BH,COLUMN(input!BB$2),0)</f>
        <v>0</v>
      </c>
      <c r="X286" s="62">
        <f>VLOOKUP($A286,input!$A:$BH,COLUMN(input!BF$2),0)</f>
        <v>0</v>
      </c>
      <c r="Y286" s="53">
        <f t="shared" si="33"/>
        <v>81.783664276857095</v>
      </c>
      <c r="Z286" s="49">
        <f t="shared" si="34"/>
        <v>0</v>
      </c>
      <c r="AA286" s="53">
        <f t="shared" si="35"/>
        <v>0</v>
      </c>
      <c r="AB286" s="53">
        <f t="shared" si="36"/>
        <v>0</v>
      </c>
      <c r="AC286" s="62">
        <f t="shared" si="37"/>
        <v>0</v>
      </c>
    </row>
    <row r="287" spans="1:29" x14ac:dyDescent="0.3">
      <c r="A287" s="27" t="s">
        <v>580</v>
      </c>
      <c r="B287" s="27" t="s">
        <v>1109</v>
      </c>
      <c r="C287" s="27" t="s">
        <v>806</v>
      </c>
      <c r="D287" s="27">
        <v>0</v>
      </c>
      <c r="E287" s="30" t="s">
        <v>579</v>
      </c>
      <c r="F287" s="67">
        <f>IF(D287=0,VLOOKUP(C287,'KI Local Authority Dropdown'!$H$21:$I$31,2,0),(VLOOKUP(A287,input!$A:$B,COLUMN(input!B$2),0)))</f>
        <v>0.4</v>
      </c>
      <c r="G287" s="49">
        <f t="shared" si="31"/>
        <v>1.0635849763848153</v>
      </c>
      <c r="H287" s="49">
        <f>VLOOKUP($A287,input!$A:$BH,COLUMN(input!E$2),0)</f>
        <v>0</v>
      </c>
      <c r="I287" s="49">
        <f>VLOOKUP($A287,input!$A:$BH,COLUMN(input!I$2),0)</f>
        <v>1.0635849763848153</v>
      </c>
      <c r="J287" s="49">
        <f>VLOOKUP($A287,input!$A:$BH,COLUMN(input!M$2),0)</f>
        <v>-11.079617384363711</v>
      </c>
      <c r="K287" s="49">
        <f t="shared" si="32"/>
        <v>-7.6886223220446581E-2</v>
      </c>
      <c r="L287" s="49">
        <f>VLOOKUP($A287,input!$A:$BH,COLUMN(input!N$2),0)</f>
        <v>-11.156503607584158</v>
      </c>
      <c r="M287" s="49">
        <f>IF(D287=0,'KI Local Authority Dropdown'!$I$6,'KI Local Authority Dropdown'!$I$7)*'KI 2018-19'!I287</f>
        <v>0.98381610315595425</v>
      </c>
      <c r="N287" s="31">
        <f>IF(LEFT(D287,1)="P",0,VLOOKUP($A287,input!$A:$BH,COLUMN(input!Q$2),0))</f>
        <v>0.5</v>
      </c>
      <c r="O287" s="53">
        <f>VLOOKUP($A287,input!$A:$BH,COLUMN(input!V$2),0)</f>
        <v>0</v>
      </c>
      <c r="P287" s="49">
        <f>VLOOKUP($A287,input!$A:$BH,COLUMN(input!Z$2),0)</f>
        <v>0</v>
      </c>
      <c r="Q287" s="53">
        <f>VLOOKUP($A287,input!$A:$BH,COLUMN(input!AD$2),0)</f>
        <v>0</v>
      </c>
      <c r="R287" s="53">
        <f>VLOOKUP($A287,input!$A:$BH,COLUMN(input!AH$2),0)</f>
        <v>0</v>
      </c>
      <c r="S287" s="62">
        <f>VLOOKUP($A287,input!$A:$BH,COLUMN(input!AL$2),0)</f>
        <v>0</v>
      </c>
      <c r="T287" s="53">
        <f>VLOOKUP($A287,input!$A:$BH,COLUMN(input!AP$2),0)</f>
        <v>0</v>
      </c>
      <c r="U287" s="49">
        <f>VLOOKUP($A287,input!$A:$BH,COLUMN(input!AT$2),0)</f>
        <v>1.0635849763848153</v>
      </c>
      <c r="V287" s="53">
        <f>VLOOKUP($A287,input!$A:$BH,COLUMN(input!AX$2),0)</f>
        <v>0</v>
      </c>
      <c r="W287" s="53">
        <f>VLOOKUP($A287,input!$A:$BH,COLUMN(input!BB$2),0)</f>
        <v>0</v>
      </c>
      <c r="X287" s="62">
        <f>VLOOKUP($A287,input!$A:$BH,COLUMN(input!BF$2),0)</f>
        <v>0</v>
      </c>
      <c r="Y287" s="53">
        <f t="shared" si="33"/>
        <v>0</v>
      </c>
      <c r="Z287" s="49">
        <f t="shared" si="34"/>
        <v>1.0635849763848153</v>
      </c>
      <c r="AA287" s="53">
        <f t="shared" si="35"/>
        <v>0</v>
      </c>
      <c r="AB287" s="53">
        <f t="shared" si="36"/>
        <v>0</v>
      </c>
      <c r="AC287" s="62">
        <f t="shared" si="37"/>
        <v>0</v>
      </c>
    </row>
    <row r="288" spans="1:29" x14ac:dyDescent="0.3">
      <c r="A288" s="27" t="s">
        <v>582</v>
      </c>
      <c r="B288" s="27" t="s">
        <v>1110</v>
      </c>
      <c r="C288" s="27" t="s">
        <v>806</v>
      </c>
      <c r="D288" s="27">
        <v>0</v>
      </c>
      <c r="E288" s="30" t="s">
        <v>581</v>
      </c>
      <c r="F288" s="67">
        <f>IF(D288=0,VLOOKUP(C288,'KI Local Authority Dropdown'!$H$21:$I$31,2,0),(VLOOKUP(A288,input!$A:$B,COLUMN(input!B$2),0)))</f>
        <v>0.4</v>
      </c>
      <c r="G288" s="49">
        <f t="shared" si="31"/>
        <v>2.5463651378764598</v>
      </c>
      <c r="H288" s="49">
        <f>VLOOKUP($A288,input!$A:$BH,COLUMN(input!E$2),0)</f>
        <v>0</v>
      </c>
      <c r="I288" s="49">
        <f>VLOOKUP($A288,input!$A:$BH,COLUMN(input!I$2),0)</f>
        <v>2.5463651378764598</v>
      </c>
      <c r="J288" s="49">
        <f>VLOOKUP($A288,input!$A:$BH,COLUMN(input!M$2),0)</f>
        <v>-25.473786785561025</v>
      </c>
      <c r="K288" s="49">
        <f t="shared" si="32"/>
        <v>9.2025178035761712E-3</v>
      </c>
      <c r="L288" s="49">
        <f>VLOOKUP($A288,input!$A:$BH,COLUMN(input!N$2),0)</f>
        <v>-25.464584267757449</v>
      </c>
      <c r="M288" s="49">
        <f>IF(D288=0,'KI Local Authority Dropdown'!$I$6,'KI Local Authority Dropdown'!$I$7)*'KI 2018-19'!I288</f>
        <v>2.3553877525357256</v>
      </c>
      <c r="N288" s="31">
        <f>IF(LEFT(D288,1)="P",0,VLOOKUP($A288,input!$A:$BH,COLUMN(input!Q$2),0))</f>
        <v>0.5</v>
      </c>
      <c r="O288" s="53">
        <f>VLOOKUP($A288,input!$A:$BH,COLUMN(input!V$2),0)</f>
        <v>0</v>
      </c>
      <c r="P288" s="49">
        <f>VLOOKUP($A288,input!$A:$BH,COLUMN(input!Z$2),0)</f>
        <v>0</v>
      </c>
      <c r="Q288" s="53">
        <f>VLOOKUP($A288,input!$A:$BH,COLUMN(input!AD$2),0)</f>
        <v>0</v>
      </c>
      <c r="R288" s="53">
        <f>VLOOKUP($A288,input!$A:$BH,COLUMN(input!AH$2),0)</f>
        <v>0</v>
      </c>
      <c r="S288" s="62">
        <f>VLOOKUP($A288,input!$A:$BH,COLUMN(input!AL$2),0)</f>
        <v>0</v>
      </c>
      <c r="T288" s="53">
        <f>VLOOKUP($A288,input!$A:$BH,COLUMN(input!AP$2),0)</f>
        <v>0</v>
      </c>
      <c r="U288" s="49">
        <f>VLOOKUP($A288,input!$A:$BH,COLUMN(input!AT$2),0)</f>
        <v>2.5463651378764598</v>
      </c>
      <c r="V288" s="53">
        <f>VLOOKUP($A288,input!$A:$BH,COLUMN(input!AX$2),0)</f>
        <v>0</v>
      </c>
      <c r="W288" s="53">
        <f>VLOOKUP($A288,input!$A:$BH,COLUMN(input!BB$2),0)</f>
        <v>0</v>
      </c>
      <c r="X288" s="62">
        <f>VLOOKUP($A288,input!$A:$BH,COLUMN(input!BF$2),0)</f>
        <v>0</v>
      </c>
      <c r="Y288" s="53">
        <f t="shared" si="33"/>
        <v>0</v>
      </c>
      <c r="Z288" s="49">
        <f t="shared" si="34"/>
        <v>2.5463651378764598</v>
      </c>
      <c r="AA288" s="53">
        <f t="shared" si="35"/>
        <v>0</v>
      </c>
      <c r="AB288" s="53">
        <f t="shared" si="36"/>
        <v>0</v>
      </c>
      <c r="AC288" s="62">
        <f t="shared" si="37"/>
        <v>0</v>
      </c>
    </row>
    <row r="289" spans="1:29" x14ac:dyDescent="0.3">
      <c r="A289" s="27" t="s">
        <v>584</v>
      </c>
      <c r="B289" s="27" t="s">
        <v>1111</v>
      </c>
      <c r="C289" s="27" t="s">
        <v>806</v>
      </c>
      <c r="D289" s="27" t="s">
        <v>1228</v>
      </c>
      <c r="E289" s="30" t="s">
        <v>583</v>
      </c>
      <c r="F289" s="67">
        <f>IF(D289=0,VLOOKUP(C289,'KI Local Authority Dropdown'!$H$21:$I$31,2,0),(VLOOKUP(A289,input!$A:$B,COLUMN(input!B$2),0)))</f>
        <v>0.5</v>
      </c>
      <c r="G289" s="49">
        <f t="shared" si="31"/>
        <v>2.766073871067789</v>
      </c>
      <c r="H289" s="49">
        <f>VLOOKUP($A289,input!$A:$BH,COLUMN(input!E$2),0)</f>
        <v>0</v>
      </c>
      <c r="I289" s="49">
        <f>VLOOKUP($A289,input!$A:$BH,COLUMN(input!I$2),0)</f>
        <v>2.766073871067789</v>
      </c>
      <c r="J289" s="49">
        <f>VLOOKUP($A289,input!$A:$BH,COLUMN(input!M$2),0)</f>
        <v>-8.2419400431393939</v>
      </c>
      <c r="K289" s="49">
        <f t="shared" si="32"/>
        <v>1.0184289533974322E-3</v>
      </c>
      <c r="L289" s="49">
        <f>VLOOKUP($A289,input!$A:$BH,COLUMN(input!N$2),0)</f>
        <v>-8.2409216141859964</v>
      </c>
      <c r="M289" s="49">
        <f>IF(D289=0,'KI Local Authority Dropdown'!$I$6,'KI Local Authority Dropdown'!$I$7)*'KI 2018-19'!I289</f>
        <v>2.6830916549357551</v>
      </c>
      <c r="N289" s="31">
        <f>IF(LEFT(D289,1)="P",0,VLOOKUP($A289,input!$A:$BH,COLUMN(input!Q$2),0))</f>
        <v>0</v>
      </c>
      <c r="O289" s="53">
        <f>VLOOKUP($A289,input!$A:$BH,COLUMN(input!V$2),0)</f>
        <v>0</v>
      </c>
      <c r="P289" s="49">
        <f>VLOOKUP($A289,input!$A:$BH,COLUMN(input!Z$2),0)</f>
        <v>0</v>
      </c>
      <c r="Q289" s="53">
        <f>VLOOKUP($A289,input!$A:$BH,COLUMN(input!AD$2),0)</f>
        <v>0</v>
      </c>
      <c r="R289" s="53">
        <f>VLOOKUP($A289,input!$A:$BH,COLUMN(input!AH$2),0)</f>
        <v>0</v>
      </c>
      <c r="S289" s="62">
        <f>VLOOKUP($A289,input!$A:$BH,COLUMN(input!AL$2),0)</f>
        <v>0</v>
      </c>
      <c r="T289" s="53">
        <f>VLOOKUP($A289,input!$A:$BH,COLUMN(input!AP$2),0)</f>
        <v>0</v>
      </c>
      <c r="U289" s="49">
        <f>VLOOKUP($A289,input!$A:$BH,COLUMN(input!AT$2),0)</f>
        <v>2.7660741185534854</v>
      </c>
      <c r="V289" s="53">
        <f>VLOOKUP($A289,input!$A:$BH,COLUMN(input!AX$2),0)</f>
        <v>0</v>
      </c>
      <c r="W289" s="53">
        <f>VLOOKUP($A289,input!$A:$BH,COLUMN(input!BB$2),0)</f>
        <v>0</v>
      </c>
      <c r="X289" s="62">
        <f>VLOOKUP($A289,input!$A:$BH,COLUMN(input!BF$2),0)</f>
        <v>0</v>
      </c>
      <c r="Y289" s="53">
        <f t="shared" si="33"/>
        <v>0</v>
      </c>
      <c r="Z289" s="49">
        <f t="shared" si="34"/>
        <v>2.7660741185534854</v>
      </c>
      <c r="AA289" s="53">
        <f t="shared" si="35"/>
        <v>0</v>
      </c>
      <c r="AB289" s="53">
        <f t="shared" si="36"/>
        <v>0</v>
      </c>
      <c r="AC289" s="62">
        <f t="shared" si="37"/>
        <v>0</v>
      </c>
    </row>
    <row r="290" spans="1:29" x14ac:dyDescent="0.3">
      <c r="A290" s="27" t="s">
        <v>586</v>
      </c>
      <c r="B290" s="27" t="s">
        <v>1112</v>
      </c>
      <c r="C290" s="27" t="s">
        <v>1250</v>
      </c>
      <c r="D290" s="27" t="s">
        <v>1232</v>
      </c>
      <c r="E290" s="30" t="s">
        <v>585</v>
      </c>
      <c r="F290" s="67">
        <f>IF(D290=0,VLOOKUP(C290,'KI Local Authority Dropdown'!$H$21:$I$31,2,0),(VLOOKUP(A290,input!$A:$B,COLUMN(input!B$2),0)))</f>
        <v>0.94</v>
      </c>
      <c r="G290" s="49">
        <f t="shared" si="31"/>
        <v>46.130581899998546</v>
      </c>
      <c r="H290" s="49">
        <f>VLOOKUP($A290,input!$A:$BH,COLUMN(input!E$2),0)</f>
        <v>0</v>
      </c>
      <c r="I290" s="49">
        <f>VLOOKUP($A290,input!$A:$BH,COLUMN(input!I$2),0)</f>
        <v>46.130581899998546</v>
      </c>
      <c r="J290" s="49">
        <f>VLOOKUP($A290,input!$A:$BH,COLUMN(input!M$2),0)</f>
        <v>-73.556244219495866</v>
      </c>
      <c r="K290" s="49">
        <f t="shared" si="32"/>
        <v>-0.62851578757107518</v>
      </c>
      <c r="L290" s="49">
        <f>VLOOKUP($A290,input!$A:$BH,COLUMN(input!N$2),0)</f>
        <v>-74.184760007066942</v>
      </c>
      <c r="M290" s="49">
        <f>IF(D290=0,'KI Local Authority Dropdown'!$I$6,'KI Local Authority Dropdown'!$I$7)*'KI 2018-19'!I290</f>
        <v>44.746664442998586</v>
      </c>
      <c r="N290" s="31">
        <f>IF(LEFT(D290,1)="P",0,VLOOKUP($A290,input!$A:$BH,COLUMN(input!Q$2),0))</f>
        <v>0</v>
      </c>
      <c r="O290" s="53">
        <f>VLOOKUP($A290,input!$A:$BH,COLUMN(input!V$2),0)</f>
        <v>0</v>
      </c>
      <c r="P290" s="49">
        <f>VLOOKUP($A290,input!$A:$BH,COLUMN(input!Z$2),0)</f>
        <v>0</v>
      </c>
      <c r="Q290" s="53">
        <f>VLOOKUP($A290,input!$A:$BH,COLUMN(input!AD$2),0)</f>
        <v>0</v>
      </c>
      <c r="R290" s="53">
        <f>VLOOKUP($A290,input!$A:$BH,COLUMN(input!AH$2),0)</f>
        <v>0</v>
      </c>
      <c r="S290" s="62">
        <f>VLOOKUP($A290,input!$A:$BH,COLUMN(input!AL$2),0)</f>
        <v>0</v>
      </c>
      <c r="T290" s="53">
        <f>VLOOKUP($A290,input!$A:$BH,COLUMN(input!AP$2),0)</f>
        <v>40.713866710676157</v>
      </c>
      <c r="U290" s="49">
        <f>VLOOKUP($A290,input!$A:$BH,COLUMN(input!AT$2),0)</f>
        <v>5.4167153209312122</v>
      </c>
      <c r="V290" s="53">
        <f>VLOOKUP($A290,input!$A:$BH,COLUMN(input!AX$2),0)</f>
        <v>0</v>
      </c>
      <c r="W290" s="53">
        <f>VLOOKUP($A290,input!$A:$BH,COLUMN(input!BB$2),0)</f>
        <v>0</v>
      </c>
      <c r="X290" s="62">
        <f>VLOOKUP($A290,input!$A:$BH,COLUMN(input!BF$2),0)</f>
        <v>0</v>
      </c>
      <c r="Y290" s="53">
        <f t="shared" si="33"/>
        <v>40.713866710676157</v>
      </c>
      <c r="Z290" s="49">
        <f t="shared" si="34"/>
        <v>5.4167153209312122</v>
      </c>
      <c r="AA290" s="53">
        <f t="shared" si="35"/>
        <v>0</v>
      </c>
      <c r="AB290" s="53">
        <f t="shared" si="36"/>
        <v>0</v>
      </c>
      <c r="AC290" s="62">
        <f t="shared" si="37"/>
        <v>0</v>
      </c>
    </row>
    <row r="291" spans="1:29" x14ac:dyDescent="0.3">
      <c r="A291" s="27" t="s">
        <v>588</v>
      </c>
      <c r="B291" s="27" t="s">
        <v>1113</v>
      </c>
      <c r="C291" s="27" t="s">
        <v>806</v>
      </c>
      <c r="D291" s="27" t="s">
        <v>1240</v>
      </c>
      <c r="E291" s="30" t="s">
        <v>587</v>
      </c>
      <c r="F291" s="67">
        <f>IF(D291=0,VLOOKUP(C291,'KI Local Authority Dropdown'!$H$21:$I$31,2,0),(VLOOKUP(A291,input!$A:$B,COLUMN(input!B$2),0)))</f>
        <v>0.4</v>
      </c>
      <c r="G291" s="49">
        <f t="shared" si="31"/>
        <v>2.2629865152872597</v>
      </c>
      <c r="H291" s="49">
        <f>VLOOKUP($A291,input!$A:$BH,COLUMN(input!E$2),0)</f>
        <v>0</v>
      </c>
      <c r="I291" s="49">
        <f>VLOOKUP($A291,input!$A:$BH,COLUMN(input!I$2),0)</f>
        <v>2.2629865152872597</v>
      </c>
      <c r="J291" s="49">
        <f>VLOOKUP($A291,input!$A:$BH,COLUMN(input!M$2),0)</f>
        <v>-10.619155407903005</v>
      </c>
      <c r="K291" s="49">
        <f t="shared" si="32"/>
        <v>0.65733330346033547</v>
      </c>
      <c r="L291" s="49">
        <f>VLOOKUP($A291,input!$A:$BH,COLUMN(input!N$2),0)</f>
        <v>-9.9618221044426694</v>
      </c>
      <c r="M291" s="49">
        <f>IF(D291=0,'KI Local Authority Dropdown'!$I$6,'KI Local Authority Dropdown'!$I$7)*'KI 2018-19'!I291</f>
        <v>2.1950969198286416</v>
      </c>
      <c r="N291" s="31">
        <f>IF(LEFT(D291,1)="P",0,VLOOKUP($A291,input!$A:$BH,COLUMN(input!Q$2),0))</f>
        <v>0</v>
      </c>
      <c r="O291" s="53">
        <f>VLOOKUP($A291,input!$A:$BH,COLUMN(input!V$2),0)</f>
        <v>0</v>
      </c>
      <c r="P291" s="49">
        <f>VLOOKUP($A291,input!$A:$BH,COLUMN(input!Z$2),0)</f>
        <v>0</v>
      </c>
      <c r="Q291" s="53">
        <f>VLOOKUP($A291,input!$A:$BH,COLUMN(input!AD$2),0)</f>
        <v>0</v>
      </c>
      <c r="R291" s="53">
        <f>VLOOKUP($A291,input!$A:$BH,COLUMN(input!AH$2),0)</f>
        <v>0</v>
      </c>
      <c r="S291" s="62">
        <f>VLOOKUP($A291,input!$A:$BH,COLUMN(input!AL$2),0)</f>
        <v>0</v>
      </c>
      <c r="T291" s="53">
        <f>VLOOKUP($A291,input!$A:$BH,COLUMN(input!AP$2),0)</f>
        <v>0</v>
      </c>
      <c r="U291" s="49">
        <f>VLOOKUP($A291,input!$A:$BH,COLUMN(input!AT$2),0)</f>
        <v>2.2629865152872597</v>
      </c>
      <c r="V291" s="53">
        <f>VLOOKUP($A291,input!$A:$BH,COLUMN(input!AX$2),0)</f>
        <v>0</v>
      </c>
      <c r="W291" s="53">
        <f>VLOOKUP($A291,input!$A:$BH,COLUMN(input!BB$2),0)</f>
        <v>0</v>
      </c>
      <c r="X291" s="62">
        <f>VLOOKUP($A291,input!$A:$BH,COLUMN(input!BF$2),0)</f>
        <v>0</v>
      </c>
      <c r="Y291" s="53">
        <f t="shared" si="33"/>
        <v>0</v>
      </c>
      <c r="Z291" s="49">
        <f t="shared" si="34"/>
        <v>2.2629865152872597</v>
      </c>
      <c r="AA291" s="53">
        <f t="shared" si="35"/>
        <v>0</v>
      </c>
      <c r="AB291" s="53">
        <f t="shared" si="36"/>
        <v>0</v>
      </c>
      <c r="AC291" s="62">
        <f t="shared" si="37"/>
        <v>0</v>
      </c>
    </row>
    <row r="292" spans="1:29" x14ac:dyDescent="0.3">
      <c r="A292" s="27" t="s">
        <v>590</v>
      </c>
      <c r="B292" s="27" t="s">
        <v>1114</v>
      </c>
      <c r="C292" s="27" t="s">
        <v>806</v>
      </c>
      <c r="D292" s="27" t="s">
        <v>1235</v>
      </c>
      <c r="E292" s="30" t="s">
        <v>589</v>
      </c>
      <c r="F292" s="67">
        <f>IF(D292=0,VLOOKUP(C292,'KI Local Authority Dropdown'!$H$21:$I$31,2,0),(VLOOKUP(A292,input!$A:$B,COLUMN(input!B$2),0)))</f>
        <v>0.60000000000000009</v>
      </c>
      <c r="G292" s="49">
        <f t="shared" si="31"/>
        <v>4.0708280809872255</v>
      </c>
      <c r="H292" s="49">
        <f>VLOOKUP($A292,input!$A:$BH,COLUMN(input!E$2),0)</f>
        <v>0</v>
      </c>
      <c r="I292" s="49">
        <f>VLOOKUP($A292,input!$A:$BH,COLUMN(input!I$2),0)</f>
        <v>4.0708280809872255</v>
      </c>
      <c r="J292" s="49">
        <f>VLOOKUP($A292,input!$A:$BH,COLUMN(input!M$2),0)</f>
        <v>-9.259502188640651</v>
      </c>
      <c r="K292" s="49">
        <f t="shared" si="32"/>
        <v>-0.33056707217856385</v>
      </c>
      <c r="L292" s="49">
        <f>VLOOKUP($A292,input!$A:$BH,COLUMN(input!N$2),0)</f>
        <v>-9.5900692608192148</v>
      </c>
      <c r="M292" s="49">
        <f>IF(D292=0,'KI Local Authority Dropdown'!$I$6,'KI Local Authority Dropdown'!$I$7)*'KI 2018-19'!I292</f>
        <v>3.9487032385576084</v>
      </c>
      <c r="N292" s="31">
        <f>IF(LEFT(D292,1)="P",0,VLOOKUP($A292,input!$A:$BH,COLUMN(input!Q$2),0))</f>
        <v>0</v>
      </c>
      <c r="O292" s="53">
        <f>VLOOKUP($A292,input!$A:$BH,COLUMN(input!V$2),0)</f>
        <v>0</v>
      </c>
      <c r="P292" s="49">
        <f>VLOOKUP($A292,input!$A:$BH,COLUMN(input!Z$2),0)</f>
        <v>0</v>
      </c>
      <c r="Q292" s="53">
        <f>VLOOKUP($A292,input!$A:$BH,COLUMN(input!AD$2),0)</f>
        <v>0</v>
      </c>
      <c r="R292" s="53">
        <f>VLOOKUP($A292,input!$A:$BH,COLUMN(input!AH$2),0)</f>
        <v>0</v>
      </c>
      <c r="S292" s="62">
        <f>VLOOKUP($A292,input!$A:$BH,COLUMN(input!AL$2),0)</f>
        <v>0</v>
      </c>
      <c r="T292" s="53">
        <f>VLOOKUP($A292,input!$A:$BH,COLUMN(input!AP$2),0)</f>
        <v>0</v>
      </c>
      <c r="U292" s="49">
        <f>VLOOKUP($A292,input!$A:$BH,COLUMN(input!AT$2),0)</f>
        <v>4.0708277349252642</v>
      </c>
      <c r="V292" s="53">
        <f>VLOOKUP($A292,input!$A:$BH,COLUMN(input!AX$2),0)</f>
        <v>0</v>
      </c>
      <c r="W292" s="53">
        <f>VLOOKUP($A292,input!$A:$BH,COLUMN(input!BB$2),0)</f>
        <v>0</v>
      </c>
      <c r="X292" s="62">
        <f>VLOOKUP($A292,input!$A:$BH,COLUMN(input!BF$2),0)</f>
        <v>0</v>
      </c>
      <c r="Y292" s="53">
        <f t="shared" si="33"/>
        <v>0</v>
      </c>
      <c r="Z292" s="49">
        <f t="shared" si="34"/>
        <v>4.0708277349252642</v>
      </c>
      <c r="AA292" s="53">
        <f t="shared" si="35"/>
        <v>0</v>
      </c>
      <c r="AB292" s="53">
        <f t="shared" si="36"/>
        <v>0</v>
      </c>
      <c r="AC292" s="62">
        <f t="shared" si="37"/>
        <v>0</v>
      </c>
    </row>
    <row r="293" spans="1:29" x14ac:dyDescent="0.3">
      <c r="A293" s="27" t="s">
        <v>592</v>
      </c>
      <c r="B293" s="27" t="s">
        <v>1115</v>
      </c>
      <c r="C293" s="27" t="s">
        <v>806</v>
      </c>
      <c r="D293" s="27" t="s">
        <v>1235</v>
      </c>
      <c r="E293" s="30" t="s">
        <v>591</v>
      </c>
      <c r="F293" s="67">
        <f>IF(D293=0,VLOOKUP(C293,'KI Local Authority Dropdown'!$H$21:$I$31,2,0),(VLOOKUP(A293,input!$A:$B,COLUMN(input!B$2),0)))</f>
        <v>0.60000000000000009</v>
      </c>
      <c r="G293" s="49">
        <f t="shared" si="31"/>
        <v>4.316624540526405</v>
      </c>
      <c r="H293" s="49">
        <f>VLOOKUP($A293,input!$A:$BH,COLUMN(input!E$2),0)</f>
        <v>0</v>
      </c>
      <c r="I293" s="49">
        <f>VLOOKUP($A293,input!$A:$BH,COLUMN(input!I$2),0)</f>
        <v>4.316624540526405</v>
      </c>
      <c r="J293" s="49">
        <f>VLOOKUP($A293,input!$A:$BH,COLUMN(input!M$2),0)</f>
        <v>-20.059445654035251</v>
      </c>
      <c r="K293" s="49">
        <f t="shared" si="32"/>
        <v>8.198780096185132E-2</v>
      </c>
      <c r="L293" s="49">
        <f>VLOOKUP($A293,input!$A:$BH,COLUMN(input!N$2),0)</f>
        <v>-19.9774578530734</v>
      </c>
      <c r="M293" s="49">
        <f>IF(D293=0,'KI Local Authority Dropdown'!$I$6,'KI Local Authority Dropdown'!$I$7)*'KI 2018-19'!I293</f>
        <v>4.1871258043106128</v>
      </c>
      <c r="N293" s="31">
        <f>IF(LEFT(D293,1)="P",0,VLOOKUP($A293,input!$A:$BH,COLUMN(input!Q$2),0))</f>
        <v>0</v>
      </c>
      <c r="O293" s="53">
        <f>VLOOKUP($A293,input!$A:$BH,COLUMN(input!V$2),0)</f>
        <v>0</v>
      </c>
      <c r="P293" s="49">
        <f>VLOOKUP($A293,input!$A:$BH,COLUMN(input!Z$2),0)</f>
        <v>0</v>
      </c>
      <c r="Q293" s="53">
        <f>VLOOKUP($A293,input!$A:$BH,COLUMN(input!AD$2),0)</f>
        <v>0</v>
      </c>
      <c r="R293" s="53">
        <f>VLOOKUP($A293,input!$A:$BH,COLUMN(input!AH$2),0)</f>
        <v>0</v>
      </c>
      <c r="S293" s="62">
        <f>VLOOKUP($A293,input!$A:$BH,COLUMN(input!AL$2),0)</f>
        <v>0</v>
      </c>
      <c r="T293" s="53">
        <f>VLOOKUP($A293,input!$A:$BH,COLUMN(input!AP$2),0)</f>
        <v>0</v>
      </c>
      <c r="U293" s="49">
        <f>VLOOKUP($A293,input!$A:$BH,COLUMN(input!AT$2),0)</f>
        <v>4.3166247285146842</v>
      </c>
      <c r="V293" s="53">
        <f>VLOOKUP($A293,input!$A:$BH,COLUMN(input!AX$2),0)</f>
        <v>0</v>
      </c>
      <c r="W293" s="53">
        <f>VLOOKUP($A293,input!$A:$BH,COLUMN(input!BB$2),0)</f>
        <v>0</v>
      </c>
      <c r="X293" s="62">
        <f>VLOOKUP($A293,input!$A:$BH,COLUMN(input!BF$2),0)</f>
        <v>0</v>
      </c>
      <c r="Y293" s="53">
        <f t="shared" si="33"/>
        <v>0</v>
      </c>
      <c r="Z293" s="49">
        <f t="shared" si="34"/>
        <v>4.3166247285146842</v>
      </c>
      <c r="AA293" s="53">
        <f t="shared" si="35"/>
        <v>0</v>
      </c>
      <c r="AB293" s="53">
        <f t="shared" si="36"/>
        <v>0</v>
      </c>
      <c r="AC293" s="62">
        <f t="shared" si="37"/>
        <v>0</v>
      </c>
    </row>
    <row r="294" spans="1:29" x14ac:dyDescent="0.3">
      <c r="A294" s="27" t="s">
        <v>594</v>
      </c>
      <c r="B294" s="27" t="s">
        <v>1116</v>
      </c>
      <c r="C294" s="27" t="s">
        <v>806</v>
      </c>
      <c r="D294" s="27">
        <v>0</v>
      </c>
      <c r="E294" s="30" t="s">
        <v>593</v>
      </c>
      <c r="F294" s="67">
        <f>IF(D294=0,VLOOKUP(C294,'KI Local Authority Dropdown'!$H$21:$I$31,2,0),(VLOOKUP(A294,input!$A:$B,COLUMN(input!B$2),0)))</f>
        <v>0.4</v>
      </c>
      <c r="G294" s="49">
        <f t="shared" si="31"/>
        <v>2.1635060361259448</v>
      </c>
      <c r="H294" s="49">
        <f>VLOOKUP($A294,input!$A:$BH,COLUMN(input!E$2),0)</f>
        <v>0</v>
      </c>
      <c r="I294" s="49">
        <f>VLOOKUP($A294,input!$A:$BH,COLUMN(input!I$2),0)</f>
        <v>2.1635060361259448</v>
      </c>
      <c r="J294" s="49">
        <f>VLOOKUP($A294,input!$A:$BH,COLUMN(input!M$2),0)</f>
        <v>-14.773826662595505</v>
      </c>
      <c r="K294" s="49">
        <f t="shared" si="32"/>
        <v>-0.13514111760412462</v>
      </c>
      <c r="L294" s="49">
        <f>VLOOKUP($A294,input!$A:$BH,COLUMN(input!N$2),0)</f>
        <v>-14.90896778019963</v>
      </c>
      <c r="M294" s="49">
        <f>IF(D294=0,'KI Local Authority Dropdown'!$I$6,'KI Local Authority Dropdown'!$I$7)*'KI 2018-19'!I294</f>
        <v>2.0012430834164991</v>
      </c>
      <c r="N294" s="31">
        <f>IF(LEFT(D294,1)="P",0,VLOOKUP($A294,input!$A:$BH,COLUMN(input!Q$2),0))</f>
        <v>0.5</v>
      </c>
      <c r="O294" s="53">
        <f>VLOOKUP($A294,input!$A:$BH,COLUMN(input!V$2),0)</f>
        <v>0</v>
      </c>
      <c r="P294" s="49">
        <f>VLOOKUP($A294,input!$A:$BH,COLUMN(input!Z$2),0)</f>
        <v>0</v>
      </c>
      <c r="Q294" s="53">
        <f>VLOOKUP($A294,input!$A:$BH,COLUMN(input!AD$2),0)</f>
        <v>0</v>
      </c>
      <c r="R294" s="53">
        <f>VLOOKUP($A294,input!$A:$BH,COLUMN(input!AH$2),0)</f>
        <v>0</v>
      </c>
      <c r="S294" s="62">
        <f>VLOOKUP($A294,input!$A:$BH,COLUMN(input!AL$2),0)</f>
        <v>0</v>
      </c>
      <c r="T294" s="53">
        <f>VLOOKUP($A294,input!$A:$BH,COLUMN(input!AP$2),0)</f>
        <v>0</v>
      </c>
      <c r="U294" s="49">
        <f>VLOOKUP($A294,input!$A:$BH,COLUMN(input!AT$2),0)</f>
        <v>2.1635060361259448</v>
      </c>
      <c r="V294" s="53">
        <f>VLOOKUP($A294,input!$A:$BH,COLUMN(input!AX$2),0)</f>
        <v>0</v>
      </c>
      <c r="W294" s="53">
        <f>VLOOKUP($A294,input!$A:$BH,COLUMN(input!BB$2),0)</f>
        <v>0</v>
      </c>
      <c r="X294" s="62">
        <f>VLOOKUP($A294,input!$A:$BH,COLUMN(input!BF$2),0)</f>
        <v>0</v>
      </c>
      <c r="Y294" s="53">
        <f t="shared" si="33"/>
        <v>0</v>
      </c>
      <c r="Z294" s="49">
        <f t="shared" si="34"/>
        <v>2.1635060361259448</v>
      </c>
      <c r="AA294" s="53">
        <f t="shared" si="35"/>
        <v>0</v>
      </c>
      <c r="AB294" s="53">
        <f t="shared" si="36"/>
        <v>0</v>
      </c>
      <c r="AC294" s="62">
        <f t="shared" si="37"/>
        <v>0</v>
      </c>
    </row>
    <row r="295" spans="1:29" x14ac:dyDescent="0.3">
      <c r="A295" s="27" t="s">
        <v>596</v>
      </c>
      <c r="B295" s="27" t="s">
        <v>1117</v>
      </c>
      <c r="C295" s="27" t="s">
        <v>806</v>
      </c>
      <c r="D295" s="27">
        <v>0</v>
      </c>
      <c r="E295" s="30" t="s">
        <v>595</v>
      </c>
      <c r="F295" s="67">
        <f>IF(D295=0,VLOOKUP(C295,'KI Local Authority Dropdown'!$H$21:$I$31,2,0),(VLOOKUP(A295,input!$A:$B,COLUMN(input!B$2),0)))</f>
        <v>0.4</v>
      </c>
      <c r="G295" s="49">
        <f t="shared" si="31"/>
        <v>3.419372015051553</v>
      </c>
      <c r="H295" s="49">
        <f>VLOOKUP($A295,input!$A:$BH,COLUMN(input!E$2),0)</f>
        <v>0.41678138780049423</v>
      </c>
      <c r="I295" s="49">
        <f>VLOOKUP($A295,input!$A:$BH,COLUMN(input!I$2),0)</f>
        <v>3.0025906272510587</v>
      </c>
      <c r="J295" s="49">
        <f>VLOOKUP($A295,input!$A:$BH,COLUMN(input!M$2),0)</f>
        <v>-7.8431954677198457</v>
      </c>
      <c r="K295" s="49">
        <f t="shared" si="32"/>
        <v>5.0473817552109779E-2</v>
      </c>
      <c r="L295" s="49">
        <f>VLOOKUP($A295,input!$A:$BH,COLUMN(input!N$2),0)</f>
        <v>-7.7927216501677359</v>
      </c>
      <c r="M295" s="49">
        <f>IF(D295=0,'KI Local Authority Dropdown'!$I$6,'KI Local Authority Dropdown'!$I$7)*'KI 2018-19'!I295</f>
        <v>2.7773963302072295</v>
      </c>
      <c r="N295" s="31">
        <f>IF(LEFT(D295,1)="P",0,VLOOKUP($A295,input!$A:$BH,COLUMN(input!Q$2),0))</f>
        <v>0.5</v>
      </c>
      <c r="O295" s="53">
        <f>VLOOKUP($A295,input!$A:$BH,COLUMN(input!V$2),0)</f>
        <v>0</v>
      </c>
      <c r="P295" s="49">
        <f>VLOOKUP($A295,input!$A:$BH,COLUMN(input!Z$2),0)</f>
        <v>0.41678138780049423</v>
      </c>
      <c r="Q295" s="53">
        <f>VLOOKUP($A295,input!$A:$BH,COLUMN(input!AD$2),0)</f>
        <v>0</v>
      </c>
      <c r="R295" s="53">
        <f>VLOOKUP($A295,input!$A:$BH,COLUMN(input!AH$2),0)</f>
        <v>0</v>
      </c>
      <c r="S295" s="62">
        <f>VLOOKUP($A295,input!$A:$BH,COLUMN(input!AL$2),0)</f>
        <v>0</v>
      </c>
      <c r="T295" s="53">
        <f>VLOOKUP($A295,input!$A:$BH,COLUMN(input!AP$2),0)</f>
        <v>0</v>
      </c>
      <c r="U295" s="49">
        <f>VLOOKUP($A295,input!$A:$BH,COLUMN(input!AT$2),0)</f>
        <v>3.0025906272510587</v>
      </c>
      <c r="V295" s="53">
        <f>VLOOKUP($A295,input!$A:$BH,COLUMN(input!AX$2),0)</f>
        <v>0</v>
      </c>
      <c r="W295" s="53">
        <f>VLOOKUP($A295,input!$A:$BH,COLUMN(input!BB$2),0)</f>
        <v>0</v>
      </c>
      <c r="X295" s="62">
        <f>VLOOKUP($A295,input!$A:$BH,COLUMN(input!BF$2),0)</f>
        <v>0</v>
      </c>
      <c r="Y295" s="53">
        <f t="shared" si="33"/>
        <v>0</v>
      </c>
      <c r="Z295" s="49">
        <f t="shared" si="34"/>
        <v>3.419372015051553</v>
      </c>
      <c r="AA295" s="53">
        <f t="shared" si="35"/>
        <v>0</v>
      </c>
      <c r="AB295" s="53">
        <f t="shared" si="36"/>
        <v>0</v>
      </c>
      <c r="AC295" s="62">
        <f t="shared" si="37"/>
        <v>0</v>
      </c>
    </row>
    <row r="296" spans="1:29" x14ac:dyDescent="0.3">
      <c r="A296" s="27" t="s">
        <v>598</v>
      </c>
      <c r="B296" s="27" t="s">
        <v>1118</v>
      </c>
      <c r="C296" s="27" t="s">
        <v>806</v>
      </c>
      <c r="D296" s="27">
        <v>0</v>
      </c>
      <c r="E296" s="30" t="s">
        <v>597</v>
      </c>
      <c r="F296" s="67">
        <f>IF(D296=0,VLOOKUP(C296,'KI Local Authority Dropdown'!$H$21:$I$31,2,0),(VLOOKUP(A296,input!$A:$B,COLUMN(input!B$2),0)))</f>
        <v>0.4</v>
      </c>
      <c r="G296" s="49">
        <f t="shared" si="31"/>
        <v>1.8140082017778134</v>
      </c>
      <c r="H296" s="49">
        <f>VLOOKUP($A296,input!$A:$BH,COLUMN(input!E$2),0)</f>
        <v>0</v>
      </c>
      <c r="I296" s="49">
        <f>VLOOKUP($A296,input!$A:$BH,COLUMN(input!I$2),0)</f>
        <v>1.8140082017778134</v>
      </c>
      <c r="J296" s="49">
        <f>VLOOKUP($A296,input!$A:$BH,COLUMN(input!M$2),0)</f>
        <v>-6.3480522065057245</v>
      </c>
      <c r="K296" s="49">
        <f t="shared" si="32"/>
        <v>-6.3406936993883889E-2</v>
      </c>
      <c r="L296" s="49">
        <f>VLOOKUP($A296,input!$A:$BH,COLUMN(input!N$2),0)</f>
        <v>-6.4114591434996084</v>
      </c>
      <c r="M296" s="49">
        <f>IF(D296=0,'KI Local Authority Dropdown'!$I$6,'KI Local Authority Dropdown'!$I$7)*'KI 2018-19'!I296</f>
        <v>1.6779575866444776</v>
      </c>
      <c r="N296" s="31">
        <f>IF(LEFT(D296,1)="P",0,VLOOKUP($A296,input!$A:$BH,COLUMN(input!Q$2),0))</f>
        <v>0.5</v>
      </c>
      <c r="O296" s="53">
        <f>VLOOKUP($A296,input!$A:$BH,COLUMN(input!V$2),0)</f>
        <v>0</v>
      </c>
      <c r="P296" s="49">
        <f>VLOOKUP($A296,input!$A:$BH,COLUMN(input!Z$2),0)</f>
        <v>0</v>
      </c>
      <c r="Q296" s="53">
        <f>VLOOKUP($A296,input!$A:$BH,COLUMN(input!AD$2),0)</f>
        <v>0</v>
      </c>
      <c r="R296" s="53">
        <f>VLOOKUP($A296,input!$A:$BH,COLUMN(input!AH$2),0)</f>
        <v>0</v>
      </c>
      <c r="S296" s="62">
        <f>VLOOKUP($A296,input!$A:$BH,COLUMN(input!AL$2),0)</f>
        <v>0</v>
      </c>
      <c r="T296" s="53">
        <f>VLOOKUP($A296,input!$A:$BH,COLUMN(input!AP$2),0)</f>
        <v>0</v>
      </c>
      <c r="U296" s="49">
        <f>VLOOKUP($A296,input!$A:$BH,COLUMN(input!AT$2),0)</f>
        <v>1.8140082017778134</v>
      </c>
      <c r="V296" s="53">
        <f>VLOOKUP($A296,input!$A:$BH,COLUMN(input!AX$2),0)</f>
        <v>0</v>
      </c>
      <c r="W296" s="53">
        <f>VLOOKUP($A296,input!$A:$BH,COLUMN(input!BB$2),0)</f>
        <v>0</v>
      </c>
      <c r="X296" s="62">
        <f>VLOOKUP($A296,input!$A:$BH,COLUMN(input!BF$2),0)</f>
        <v>0</v>
      </c>
      <c r="Y296" s="53">
        <f t="shared" si="33"/>
        <v>0</v>
      </c>
      <c r="Z296" s="49">
        <f t="shared" si="34"/>
        <v>1.8140082017778134</v>
      </c>
      <c r="AA296" s="53">
        <f t="shared" si="35"/>
        <v>0</v>
      </c>
      <c r="AB296" s="53">
        <f t="shared" si="36"/>
        <v>0</v>
      </c>
      <c r="AC296" s="62">
        <f t="shared" si="37"/>
        <v>0</v>
      </c>
    </row>
    <row r="297" spans="1:29" x14ac:dyDescent="0.3">
      <c r="A297" s="27" t="s">
        <v>600</v>
      </c>
      <c r="B297" s="27" t="s">
        <v>1119</v>
      </c>
      <c r="C297" s="27" t="s">
        <v>806</v>
      </c>
      <c r="D297" s="27">
        <v>0</v>
      </c>
      <c r="E297" s="30" t="s">
        <v>599</v>
      </c>
      <c r="F297" s="67">
        <f>IF(D297=0,VLOOKUP(C297,'KI Local Authority Dropdown'!$H$21:$I$31,2,0),(VLOOKUP(A297,input!$A:$B,COLUMN(input!B$2),0)))</f>
        <v>0.4</v>
      </c>
      <c r="G297" s="49">
        <f t="shared" si="31"/>
        <v>2.6976871788569308</v>
      </c>
      <c r="H297" s="49">
        <f>VLOOKUP($A297,input!$A:$BH,COLUMN(input!E$2),0)</f>
        <v>0.19197973766631632</v>
      </c>
      <c r="I297" s="49">
        <f>VLOOKUP($A297,input!$A:$BH,COLUMN(input!I$2),0)</f>
        <v>2.5057074411906144</v>
      </c>
      <c r="J297" s="49">
        <f>VLOOKUP($A297,input!$A:$BH,COLUMN(input!M$2),0)</f>
        <v>-15.766114959041948</v>
      </c>
      <c r="K297" s="49">
        <f t="shared" si="32"/>
        <v>-3.3812713598788235E-2</v>
      </c>
      <c r="L297" s="49">
        <f>VLOOKUP($A297,input!$A:$BH,COLUMN(input!N$2),0)</f>
        <v>-15.799927672640736</v>
      </c>
      <c r="M297" s="49">
        <f>IF(D297=0,'KI Local Authority Dropdown'!$I$6,'KI Local Authority Dropdown'!$I$7)*'KI 2018-19'!I297</f>
        <v>2.3177793831013185</v>
      </c>
      <c r="N297" s="31">
        <f>IF(LEFT(D297,1)="P",0,VLOOKUP($A297,input!$A:$BH,COLUMN(input!Q$2),0))</f>
        <v>0.5</v>
      </c>
      <c r="O297" s="53">
        <f>VLOOKUP($A297,input!$A:$BH,COLUMN(input!V$2),0)</f>
        <v>0</v>
      </c>
      <c r="P297" s="49">
        <f>VLOOKUP($A297,input!$A:$BH,COLUMN(input!Z$2),0)</f>
        <v>0.19197973766631632</v>
      </c>
      <c r="Q297" s="53">
        <f>VLOOKUP($A297,input!$A:$BH,COLUMN(input!AD$2),0)</f>
        <v>0</v>
      </c>
      <c r="R297" s="53">
        <f>VLOOKUP($A297,input!$A:$BH,COLUMN(input!AH$2),0)</f>
        <v>0</v>
      </c>
      <c r="S297" s="62">
        <f>VLOOKUP($A297,input!$A:$BH,COLUMN(input!AL$2),0)</f>
        <v>0</v>
      </c>
      <c r="T297" s="53">
        <f>VLOOKUP($A297,input!$A:$BH,COLUMN(input!AP$2),0)</f>
        <v>0</v>
      </c>
      <c r="U297" s="49">
        <f>VLOOKUP($A297,input!$A:$BH,COLUMN(input!AT$2),0)</f>
        <v>2.5057074411906144</v>
      </c>
      <c r="V297" s="53">
        <f>VLOOKUP($A297,input!$A:$BH,COLUMN(input!AX$2),0)</f>
        <v>0</v>
      </c>
      <c r="W297" s="53">
        <f>VLOOKUP($A297,input!$A:$BH,COLUMN(input!BB$2),0)</f>
        <v>0</v>
      </c>
      <c r="X297" s="62">
        <f>VLOOKUP($A297,input!$A:$BH,COLUMN(input!BF$2),0)</f>
        <v>0</v>
      </c>
      <c r="Y297" s="53">
        <f t="shared" si="33"/>
        <v>0</v>
      </c>
      <c r="Z297" s="49">
        <f t="shared" si="34"/>
        <v>2.6976871788569308</v>
      </c>
      <c r="AA297" s="53">
        <f t="shared" si="35"/>
        <v>0</v>
      </c>
      <c r="AB297" s="53">
        <f t="shared" si="36"/>
        <v>0</v>
      </c>
      <c r="AC297" s="62">
        <f t="shared" si="37"/>
        <v>0</v>
      </c>
    </row>
    <row r="298" spans="1:29" x14ac:dyDescent="0.3">
      <c r="A298" s="27" t="s">
        <v>602</v>
      </c>
      <c r="B298" s="27" t="s">
        <v>1120</v>
      </c>
      <c r="C298" s="27" t="s">
        <v>806</v>
      </c>
      <c r="D298" s="27">
        <v>0</v>
      </c>
      <c r="E298" s="30" t="s">
        <v>601</v>
      </c>
      <c r="F298" s="67">
        <f>IF(D298=0,VLOOKUP(C298,'KI Local Authority Dropdown'!$H$21:$I$31,2,0),(VLOOKUP(A298,input!$A:$B,COLUMN(input!B$2),0)))</f>
        <v>0.4</v>
      </c>
      <c r="G298" s="49">
        <f t="shared" si="31"/>
        <v>2.2571044276313406</v>
      </c>
      <c r="H298" s="49">
        <f>VLOOKUP($A298,input!$A:$BH,COLUMN(input!E$2),0)</f>
        <v>0</v>
      </c>
      <c r="I298" s="49">
        <f>VLOOKUP($A298,input!$A:$BH,COLUMN(input!I$2),0)</f>
        <v>2.2571044276313406</v>
      </c>
      <c r="J298" s="49">
        <f>VLOOKUP($A298,input!$A:$BH,COLUMN(input!M$2),0)</f>
        <v>-9.93398281881705</v>
      </c>
      <c r="K298" s="49">
        <f t="shared" si="32"/>
        <v>0.10531456869984979</v>
      </c>
      <c r="L298" s="49">
        <f>VLOOKUP($A298,input!$A:$BH,COLUMN(input!N$2),0)</f>
        <v>-9.8286682501172002</v>
      </c>
      <c r="M298" s="49">
        <f>IF(D298=0,'KI Local Authority Dropdown'!$I$6,'KI Local Authority Dropdown'!$I$7)*'KI 2018-19'!I298</f>
        <v>2.0878215955589901</v>
      </c>
      <c r="N298" s="31">
        <f>IF(LEFT(D298,1)="P",0,VLOOKUP($A298,input!$A:$BH,COLUMN(input!Q$2),0))</f>
        <v>0.5</v>
      </c>
      <c r="O298" s="53">
        <f>VLOOKUP($A298,input!$A:$BH,COLUMN(input!V$2),0)</f>
        <v>0</v>
      </c>
      <c r="P298" s="49">
        <f>VLOOKUP($A298,input!$A:$BH,COLUMN(input!Z$2),0)</f>
        <v>0</v>
      </c>
      <c r="Q298" s="53">
        <f>VLOOKUP($A298,input!$A:$BH,COLUMN(input!AD$2),0)</f>
        <v>0</v>
      </c>
      <c r="R298" s="53">
        <f>VLOOKUP($A298,input!$A:$BH,COLUMN(input!AH$2),0)</f>
        <v>0</v>
      </c>
      <c r="S298" s="62">
        <f>VLOOKUP($A298,input!$A:$BH,COLUMN(input!AL$2),0)</f>
        <v>0</v>
      </c>
      <c r="T298" s="53">
        <f>VLOOKUP($A298,input!$A:$BH,COLUMN(input!AP$2),0)</f>
        <v>0</v>
      </c>
      <c r="U298" s="49">
        <f>VLOOKUP($A298,input!$A:$BH,COLUMN(input!AT$2),0)</f>
        <v>2.2571044276313406</v>
      </c>
      <c r="V298" s="53">
        <f>VLOOKUP($A298,input!$A:$BH,COLUMN(input!AX$2),0)</f>
        <v>0</v>
      </c>
      <c r="W298" s="53">
        <f>VLOOKUP($A298,input!$A:$BH,COLUMN(input!BB$2),0)</f>
        <v>0</v>
      </c>
      <c r="X298" s="62">
        <f>VLOOKUP($A298,input!$A:$BH,COLUMN(input!BF$2),0)</f>
        <v>0</v>
      </c>
      <c r="Y298" s="53">
        <f t="shared" si="33"/>
        <v>0</v>
      </c>
      <c r="Z298" s="49">
        <f t="shared" si="34"/>
        <v>2.2571044276313406</v>
      </c>
      <c r="AA298" s="53">
        <f t="shared" si="35"/>
        <v>0</v>
      </c>
      <c r="AB298" s="53">
        <f t="shared" si="36"/>
        <v>0</v>
      </c>
      <c r="AC298" s="62">
        <f t="shared" si="37"/>
        <v>0</v>
      </c>
    </row>
    <row r="299" spans="1:29" x14ac:dyDescent="0.3">
      <c r="A299" s="27" t="s">
        <v>604</v>
      </c>
      <c r="B299" s="27" t="s">
        <v>1121</v>
      </c>
      <c r="C299" s="27" t="s">
        <v>806</v>
      </c>
      <c r="D299" s="27">
        <v>0</v>
      </c>
      <c r="E299" s="30" t="s">
        <v>603</v>
      </c>
      <c r="F299" s="67">
        <f>IF(D299=0,VLOOKUP(C299,'KI Local Authority Dropdown'!$H$21:$I$31,2,0),(VLOOKUP(A299,input!$A:$B,COLUMN(input!B$2),0)))</f>
        <v>0.4</v>
      </c>
      <c r="G299" s="49">
        <f t="shared" si="31"/>
        <v>3.7964964474523075</v>
      </c>
      <c r="H299" s="49">
        <f>VLOOKUP($A299,input!$A:$BH,COLUMN(input!E$2),0)</f>
        <v>0.26890446516278571</v>
      </c>
      <c r="I299" s="49">
        <f>VLOOKUP($A299,input!$A:$BH,COLUMN(input!I$2),0)</f>
        <v>3.5275919822895219</v>
      </c>
      <c r="J299" s="49">
        <f>VLOOKUP($A299,input!$A:$BH,COLUMN(input!M$2),0)</f>
        <v>-13.336056768342575</v>
      </c>
      <c r="K299" s="49">
        <f t="shared" si="32"/>
        <v>0.1917062041857438</v>
      </c>
      <c r="L299" s="49">
        <f>VLOOKUP($A299,input!$A:$BH,COLUMN(input!N$2),0)</f>
        <v>-13.144350564156831</v>
      </c>
      <c r="M299" s="49">
        <f>IF(D299=0,'KI Local Authority Dropdown'!$I$6,'KI Local Authority Dropdown'!$I$7)*'KI 2018-19'!I299</f>
        <v>3.2630225836178077</v>
      </c>
      <c r="N299" s="31">
        <f>IF(LEFT(D299,1)="P",0,VLOOKUP($A299,input!$A:$BH,COLUMN(input!Q$2),0))</f>
        <v>0.5</v>
      </c>
      <c r="O299" s="53">
        <f>VLOOKUP($A299,input!$A:$BH,COLUMN(input!V$2),0)</f>
        <v>0</v>
      </c>
      <c r="P299" s="49">
        <f>VLOOKUP($A299,input!$A:$BH,COLUMN(input!Z$2),0)</f>
        <v>0.26890446516278571</v>
      </c>
      <c r="Q299" s="53">
        <f>VLOOKUP($A299,input!$A:$BH,COLUMN(input!AD$2),0)</f>
        <v>0</v>
      </c>
      <c r="R299" s="53">
        <f>VLOOKUP($A299,input!$A:$BH,COLUMN(input!AH$2),0)</f>
        <v>0</v>
      </c>
      <c r="S299" s="62">
        <f>VLOOKUP($A299,input!$A:$BH,COLUMN(input!AL$2),0)</f>
        <v>0</v>
      </c>
      <c r="T299" s="53">
        <f>VLOOKUP($A299,input!$A:$BH,COLUMN(input!AP$2),0)</f>
        <v>0</v>
      </c>
      <c r="U299" s="49">
        <f>VLOOKUP($A299,input!$A:$BH,COLUMN(input!AT$2),0)</f>
        <v>3.5275919822895219</v>
      </c>
      <c r="V299" s="53">
        <f>VLOOKUP($A299,input!$A:$BH,COLUMN(input!AX$2),0)</f>
        <v>0</v>
      </c>
      <c r="W299" s="53">
        <f>VLOOKUP($A299,input!$A:$BH,COLUMN(input!BB$2),0)</f>
        <v>0</v>
      </c>
      <c r="X299" s="62">
        <f>VLOOKUP($A299,input!$A:$BH,COLUMN(input!BF$2),0)</f>
        <v>0</v>
      </c>
      <c r="Y299" s="53">
        <f t="shared" si="33"/>
        <v>0</v>
      </c>
      <c r="Z299" s="49">
        <f t="shared" si="34"/>
        <v>3.7964964474523075</v>
      </c>
      <c r="AA299" s="53">
        <f t="shared" si="35"/>
        <v>0</v>
      </c>
      <c r="AB299" s="53">
        <f t="shared" si="36"/>
        <v>0</v>
      </c>
      <c r="AC299" s="62">
        <f t="shared" si="37"/>
        <v>0</v>
      </c>
    </row>
    <row r="300" spans="1:29" x14ac:dyDescent="0.3">
      <c r="A300" s="27" t="s">
        <v>606</v>
      </c>
      <c r="B300" s="27" t="s">
        <v>1122</v>
      </c>
      <c r="C300" s="27" t="s">
        <v>806</v>
      </c>
      <c r="D300" s="27">
        <v>0</v>
      </c>
      <c r="E300" s="30" t="s">
        <v>605</v>
      </c>
      <c r="F300" s="67">
        <f>IF(D300=0,VLOOKUP(C300,'KI Local Authority Dropdown'!$H$21:$I$31,2,0),(VLOOKUP(A300,input!$A:$B,COLUMN(input!B$2),0)))</f>
        <v>0.4</v>
      </c>
      <c r="G300" s="49">
        <f t="shared" si="31"/>
        <v>2.668143816781265</v>
      </c>
      <c r="H300" s="49">
        <f>VLOOKUP($A300,input!$A:$BH,COLUMN(input!E$2),0)</f>
        <v>0.40970024062610416</v>
      </c>
      <c r="I300" s="49">
        <f>VLOOKUP($A300,input!$A:$BH,COLUMN(input!I$2),0)</f>
        <v>2.2584435761551607</v>
      </c>
      <c r="J300" s="49">
        <f>VLOOKUP($A300,input!$A:$BH,COLUMN(input!M$2),0)</f>
        <v>-5.6722610989579323</v>
      </c>
      <c r="K300" s="49">
        <f t="shared" si="32"/>
        <v>-4.7082179897834919E-2</v>
      </c>
      <c r="L300" s="49">
        <f>VLOOKUP($A300,input!$A:$BH,COLUMN(input!N$2),0)</f>
        <v>-5.7193432788557672</v>
      </c>
      <c r="M300" s="49">
        <f>IF(D300=0,'KI Local Authority Dropdown'!$I$6,'KI Local Authority Dropdown'!$I$7)*'KI 2018-19'!I300</f>
        <v>2.0890603079435239</v>
      </c>
      <c r="N300" s="31">
        <f>IF(LEFT(D300,1)="P",0,VLOOKUP($A300,input!$A:$BH,COLUMN(input!Q$2),0))</f>
        <v>0.5</v>
      </c>
      <c r="O300" s="53">
        <f>VLOOKUP($A300,input!$A:$BH,COLUMN(input!V$2),0)</f>
        <v>0</v>
      </c>
      <c r="P300" s="49">
        <f>VLOOKUP($A300,input!$A:$BH,COLUMN(input!Z$2),0)</f>
        <v>0.40970024062610416</v>
      </c>
      <c r="Q300" s="53">
        <f>VLOOKUP($A300,input!$A:$BH,COLUMN(input!AD$2),0)</f>
        <v>0</v>
      </c>
      <c r="R300" s="53">
        <f>VLOOKUP($A300,input!$A:$BH,COLUMN(input!AH$2),0)</f>
        <v>0</v>
      </c>
      <c r="S300" s="62">
        <f>VLOOKUP($A300,input!$A:$BH,COLUMN(input!AL$2),0)</f>
        <v>0</v>
      </c>
      <c r="T300" s="53">
        <f>VLOOKUP($A300,input!$A:$BH,COLUMN(input!AP$2),0)</f>
        <v>0</v>
      </c>
      <c r="U300" s="49">
        <f>VLOOKUP($A300,input!$A:$BH,COLUMN(input!AT$2),0)</f>
        <v>2.2584435761551607</v>
      </c>
      <c r="V300" s="53">
        <f>VLOOKUP($A300,input!$A:$BH,COLUMN(input!AX$2),0)</f>
        <v>0</v>
      </c>
      <c r="W300" s="53">
        <f>VLOOKUP($A300,input!$A:$BH,COLUMN(input!BB$2),0)</f>
        <v>0</v>
      </c>
      <c r="X300" s="62">
        <f>VLOOKUP($A300,input!$A:$BH,COLUMN(input!BF$2),0)</f>
        <v>0</v>
      </c>
      <c r="Y300" s="53">
        <f t="shared" si="33"/>
        <v>0</v>
      </c>
      <c r="Z300" s="49">
        <f t="shared" si="34"/>
        <v>2.668143816781265</v>
      </c>
      <c r="AA300" s="53">
        <f t="shared" si="35"/>
        <v>0</v>
      </c>
      <c r="AB300" s="53">
        <f t="shared" si="36"/>
        <v>0</v>
      </c>
      <c r="AC300" s="62">
        <f t="shared" si="37"/>
        <v>0</v>
      </c>
    </row>
    <row r="301" spans="1:29" x14ac:dyDescent="0.3">
      <c r="A301" s="27" t="s">
        <v>608</v>
      </c>
      <c r="B301" s="27" t="s">
        <v>1123</v>
      </c>
      <c r="C301" s="27" t="s">
        <v>820</v>
      </c>
      <c r="D301" s="27">
        <v>0</v>
      </c>
      <c r="E301" s="30" t="s">
        <v>607</v>
      </c>
      <c r="F301" s="67">
        <f>IF(D301=0,VLOOKUP(C301,'KI Local Authority Dropdown'!$H$21:$I$31,2,0),(VLOOKUP(A301,input!$A:$B,COLUMN(input!B$2),0)))</f>
        <v>0.49</v>
      </c>
      <c r="G301" s="49">
        <f t="shared" si="31"/>
        <v>67.273106626512657</v>
      </c>
      <c r="H301" s="49">
        <f>VLOOKUP($A301,input!$A:$BH,COLUMN(input!E$2),0)</f>
        <v>19.69575917822711</v>
      </c>
      <c r="I301" s="49">
        <f>VLOOKUP($A301,input!$A:$BH,COLUMN(input!I$2),0)</f>
        <v>47.577347448285551</v>
      </c>
      <c r="J301" s="49">
        <f>VLOOKUP($A301,input!$A:$BH,COLUMN(input!M$2),0)</f>
        <v>33.606771772245153</v>
      </c>
      <c r="K301" s="49">
        <f t="shared" si="32"/>
        <v>2.77590635525371E-3</v>
      </c>
      <c r="L301" s="49">
        <f>VLOOKUP($A301,input!$A:$BH,COLUMN(input!N$2),0)</f>
        <v>33.609547678600407</v>
      </c>
      <c r="M301" s="49">
        <f>IF(D301=0,'KI Local Authority Dropdown'!$I$6,'KI Local Authority Dropdown'!$I$7)*'KI 2018-19'!I301</f>
        <v>44.009046389664135</v>
      </c>
      <c r="N301" s="31">
        <f>IF(LEFT(D301,1)="P",0,VLOOKUP($A301,input!$A:$BH,COLUMN(input!Q$2),0))</f>
        <v>0</v>
      </c>
      <c r="O301" s="53">
        <f>VLOOKUP($A301,input!$A:$BH,COLUMN(input!V$2),0)</f>
        <v>18.270497485062531</v>
      </c>
      <c r="P301" s="49">
        <f>VLOOKUP($A301,input!$A:$BH,COLUMN(input!Z$2),0)</f>
        <v>1.4252616931645805</v>
      </c>
      <c r="Q301" s="53">
        <f>VLOOKUP($A301,input!$A:$BH,COLUMN(input!AD$2),0)</f>
        <v>0</v>
      </c>
      <c r="R301" s="53">
        <f>VLOOKUP($A301,input!$A:$BH,COLUMN(input!AH$2),0)</f>
        <v>0</v>
      </c>
      <c r="S301" s="62">
        <f>VLOOKUP($A301,input!$A:$BH,COLUMN(input!AL$2),0)</f>
        <v>0</v>
      </c>
      <c r="T301" s="53">
        <f>VLOOKUP($A301,input!$A:$BH,COLUMN(input!AP$2),0)</f>
        <v>41.425929537461904</v>
      </c>
      <c r="U301" s="49">
        <f>VLOOKUP($A301,input!$A:$BH,COLUMN(input!AT$2),0)</f>
        <v>6.1514179108236444</v>
      </c>
      <c r="V301" s="53">
        <f>VLOOKUP($A301,input!$A:$BH,COLUMN(input!AX$2),0)</f>
        <v>0</v>
      </c>
      <c r="W301" s="53">
        <f>VLOOKUP($A301,input!$A:$BH,COLUMN(input!BB$2),0)</f>
        <v>0</v>
      </c>
      <c r="X301" s="62">
        <f>VLOOKUP($A301,input!$A:$BH,COLUMN(input!BF$2),0)</f>
        <v>0</v>
      </c>
      <c r="Y301" s="53">
        <f t="shared" si="33"/>
        <v>59.696427022524432</v>
      </c>
      <c r="Z301" s="49">
        <f t="shared" si="34"/>
        <v>7.5766796039882252</v>
      </c>
      <c r="AA301" s="53">
        <f t="shared" si="35"/>
        <v>0</v>
      </c>
      <c r="AB301" s="53">
        <f t="shared" si="36"/>
        <v>0</v>
      </c>
      <c r="AC301" s="62">
        <f t="shared" si="37"/>
        <v>0</v>
      </c>
    </row>
    <row r="302" spans="1:29" x14ac:dyDescent="0.3">
      <c r="A302" s="27" t="s">
        <v>610</v>
      </c>
      <c r="B302" s="27" t="s">
        <v>1124</v>
      </c>
      <c r="C302" s="27" t="s">
        <v>813</v>
      </c>
      <c r="D302" s="27">
        <v>0</v>
      </c>
      <c r="E302" s="30" t="s">
        <v>609</v>
      </c>
      <c r="F302" s="67">
        <f>IF(D302=0,VLOOKUP(C302,'KI Local Authority Dropdown'!$H$21:$I$31,2,0),(VLOOKUP(A302,input!$A:$B,COLUMN(input!B$2),0)))</f>
        <v>0.01</v>
      </c>
      <c r="G302" s="49">
        <f t="shared" si="31"/>
        <v>24.192314733632095</v>
      </c>
      <c r="H302" s="49">
        <f>VLOOKUP($A302,input!$A:$BH,COLUMN(input!E$2),0)</f>
        <v>9.1147078950406133</v>
      </c>
      <c r="I302" s="49">
        <f>VLOOKUP($A302,input!$A:$BH,COLUMN(input!I$2),0)</f>
        <v>15.077606838591484</v>
      </c>
      <c r="J302" s="49">
        <f>VLOOKUP($A302,input!$A:$BH,COLUMN(input!M$2),0)</f>
        <v>11.111088391069265</v>
      </c>
      <c r="K302" s="49">
        <f t="shared" si="32"/>
        <v>1.1233401926741493E-2</v>
      </c>
      <c r="L302" s="49">
        <f>VLOOKUP($A302,input!$A:$BH,COLUMN(input!N$2),0)</f>
        <v>11.122321792996006</v>
      </c>
      <c r="M302" s="49">
        <f>IF(D302=0,'KI Local Authority Dropdown'!$I$6,'KI Local Authority Dropdown'!$I$7)*'KI 2018-19'!I302</f>
        <v>13.946786325697124</v>
      </c>
      <c r="N302" s="31">
        <f>IF(LEFT(D302,1)="P",0,VLOOKUP($A302,input!$A:$BH,COLUMN(input!Q$2),0))</f>
        <v>0</v>
      </c>
      <c r="O302" s="53">
        <f>VLOOKUP($A302,input!$A:$BH,COLUMN(input!V$2),0)</f>
        <v>0</v>
      </c>
      <c r="P302" s="49">
        <f>VLOOKUP($A302,input!$A:$BH,COLUMN(input!Z$2),0)</f>
        <v>0</v>
      </c>
      <c r="Q302" s="53">
        <f>VLOOKUP($A302,input!$A:$BH,COLUMN(input!AD$2),0)</f>
        <v>9.1147078950406133</v>
      </c>
      <c r="R302" s="53">
        <f>VLOOKUP($A302,input!$A:$BH,COLUMN(input!AH$2),0)</f>
        <v>0</v>
      </c>
      <c r="S302" s="62">
        <f>VLOOKUP($A302,input!$A:$BH,COLUMN(input!AL$2),0)</f>
        <v>0</v>
      </c>
      <c r="T302" s="53">
        <f>VLOOKUP($A302,input!$A:$BH,COLUMN(input!AP$2),0)</f>
        <v>0</v>
      </c>
      <c r="U302" s="49">
        <f>VLOOKUP($A302,input!$A:$BH,COLUMN(input!AT$2),0)</f>
        <v>0</v>
      </c>
      <c r="V302" s="53">
        <f>VLOOKUP($A302,input!$A:$BH,COLUMN(input!AX$2),0)</f>
        <v>15.077606838591484</v>
      </c>
      <c r="W302" s="53">
        <f>VLOOKUP($A302,input!$A:$BH,COLUMN(input!BB$2),0)</f>
        <v>0</v>
      </c>
      <c r="X302" s="62">
        <f>VLOOKUP($A302,input!$A:$BH,COLUMN(input!BF$2),0)</f>
        <v>0</v>
      </c>
      <c r="Y302" s="53">
        <f t="shared" si="33"/>
        <v>0</v>
      </c>
      <c r="Z302" s="49">
        <f t="shared" si="34"/>
        <v>0</v>
      </c>
      <c r="AA302" s="53">
        <f t="shared" si="35"/>
        <v>24.192314733632095</v>
      </c>
      <c r="AB302" s="53">
        <f t="shared" si="36"/>
        <v>0</v>
      </c>
      <c r="AC302" s="62">
        <f t="shared" si="37"/>
        <v>0</v>
      </c>
    </row>
    <row r="303" spans="1:29" x14ac:dyDescent="0.3">
      <c r="A303" s="27" t="s">
        <v>612</v>
      </c>
      <c r="B303" s="27" t="s">
        <v>1125</v>
      </c>
      <c r="C303" s="27" t="s">
        <v>1250</v>
      </c>
      <c r="D303" s="27" t="s">
        <v>1243</v>
      </c>
      <c r="E303" s="30" t="s">
        <v>611</v>
      </c>
      <c r="F303" s="67">
        <f>IF(D303=0,VLOOKUP(C303,'KI Local Authority Dropdown'!$H$21:$I$31,2,0),(VLOOKUP(A303,input!$A:$B,COLUMN(input!B$2),0)))</f>
        <v>0.99</v>
      </c>
      <c r="G303" s="49">
        <f t="shared" si="31"/>
        <v>70.304606670791088</v>
      </c>
      <c r="H303" s="49">
        <f>VLOOKUP($A303,input!$A:$BH,COLUMN(input!E$2),0)</f>
        <v>0</v>
      </c>
      <c r="I303" s="49">
        <f>VLOOKUP($A303,input!$A:$BH,COLUMN(input!I$2),0)</f>
        <v>70.304606670791088</v>
      </c>
      <c r="J303" s="49">
        <f>VLOOKUP($A303,input!$A:$BH,COLUMN(input!M$2),0)</f>
        <v>-28.280588542879492</v>
      </c>
      <c r="K303" s="49">
        <f t="shared" si="32"/>
        <v>0.53898301802364301</v>
      </c>
      <c r="L303" s="49">
        <f>VLOOKUP($A303,input!$A:$BH,COLUMN(input!N$2),0)</f>
        <v>-27.741605524855849</v>
      </c>
      <c r="M303" s="49">
        <f>IF(D303=0,'KI Local Authority Dropdown'!$I$6,'KI Local Authority Dropdown'!$I$7)*'KI 2018-19'!I303</f>
        <v>68.19546847066735</v>
      </c>
      <c r="N303" s="31">
        <f>IF(LEFT(D303,1)="P",0,VLOOKUP($A303,input!$A:$BH,COLUMN(input!Q$2),0))</f>
        <v>0</v>
      </c>
      <c r="O303" s="53">
        <f>VLOOKUP($A303,input!$A:$BH,COLUMN(input!V$2),0)</f>
        <v>0</v>
      </c>
      <c r="P303" s="49">
        <f>VLOOKUP($A303,input!$A:$BH,COLUMN(input!Z$2),0)</f>
        <v>0</v>
      </c>
      <c r="Q303" s="53">
        <f>VLOOKUP($A303,input!$A:$BH,COLUMN(input!AD$2),0)</f>
        <v>0</v>
      </c>
      <c r="R303" s="53">
        <f>VLOOKUP($A303,input!$A:$BH,COLUMN(input!AH$2),0)</f>
        <v>0</v>
      </c>
      <c r="S303" s="62">
        <f>VLOOKUP($A303,input!$A:$BH,COLUMN(input!AL$2),0)</f>
        <v>0</v>
      </c>
      <c r="T303" s="53">
        <f>VLOOKUP($A303,input!$A:$BH,COLUMN(input!AP$2),0)</f>
        <v>59.281209450309348</v>
      </c>
      <c r="U303" s="49">
        <f>VLOOKUP($A303,input!$A:$BH,COLUMN(input!AT$2),0)</f>
        <v>11.023397134327602</v>
      </c>
      <c r="V303" s="53">
        <f>VLOOKUP($A303,input!$A:$BH,COLUMN(input!AX$2),0)</f>
        <v>0</v>
      </c>
      <c r="W303" s="53">
        <f>VLOOKUP($A303,input!$A:$BH,COLUMN(input!BB$2),0)</f>
        <v>0</v>
      </c>
      <c r="X303" s="62">
        <f>VLOOKUP($A303,input!$A:$BH,COLUMN(input!BF$2),0)</f>
        <v>0</v>
      </c>
      <c r="Y303" s="53">
        <f t="shared" si="33"/>
        <v>59.281209450309348</v>
      </c>
      <c r="Z303" s="49">
        <f t="shared" si="34"/>
        <v>11.023397134327602</v>
      </c>
      <c r="AA303" s="53">
        <f t="shared" si="35"/>
        <v>0</v>
      </c>
      <c r="AB303" s="53">
        <f t="shared" si="36"/>
        <v>0</v>
      </c>
      <c r="AC303" s="62">
        <f t="shared" si="37"/>
        <v>0</v>
      </c>
    </row>
    <row r="304" spans="1:29" x14ac:dyDescent="0.3">
      <c r="A304" s="27" t="s">
        <v>614</v>
      </c>
      <c r="B304" s="27" t="s">
        <v>1126</v>
      </c>
      <c r="C304" s="27" t="s">
        <v>1250</v>
      </c>
      <c r="D304" s="27">
        <v>0</v>
      </c>
      <c r="E304" s="30" t="s">
        <v>613</v>
      </c>
      <c r="F304" s="67">
        <f>IF(D304=0,VLOOKUP(C304,'KI Local Authority Dropdown'!$H$21:$I$31,2,0),(VLOOKUP(A304,input!$A:$B,COLUMN(input!B$2),0)))</f>
        <v>0.49</v>
      </c>
      <c r="G304" s="49">
        <f t="shared" si="31"/>
        <v>44.268671285056264</v>
      </c>
      <c r="H304" s="49">
        <f>VLOOKUP($A304,input!$A:$BH,COLUMN(input!E$2),0)</f>
        <v>10.318019470295953</v>
      </c>
      <c r="I304" s="49">
        <f>VLOOKUP($A304,input!$A:$BH,COLUMN(input!I$2),0)</f>
        <v>33.950651814760313</v>
      </c>
      <c r="J304" s="49">
        <f>VLOOKUP($A304,input!$A:$BH,COLUMN(input!M$2),0)</f>
        <v>12.060931823012471</v>
      </c>
      <c r="K304" s="49">
        <f t="shared" si="32"/>
        <v>2.4549637858120477E-2</v>
      </c>
      <c r="L304" s="49">
        <f>VLOOKUP($A304,input!$A:$BH,COLUMN(input!N$2),0)</f>
        <v>12.085481460870591</v>
      </c>
      <c r="M304" s="49">
        <f>IF(D304=0,'KI Local Authority Dropdown'!$I$6,'KI Local Authority Dropdown'!$I$7)*'KI 2018-19'!I304</f>
        <v>31.404352928653292</v>
      </c>
      <c r="N304" s="31">
        <f>IF(LEFT(D304,1)="P",0,VLOOKUP($A304,input!$A:$BH,COLUMN(input!Q$2),0))</f>
        <v>0</v>
      </c>
      <c r="O304" s="53">
        <f>VLOOKUP($A304,input!$A:$BH,COLUMN(input!V$2),0)</f>
        <v>9.8064099514418022</v>
      </c>
      <c r="P304" s="49">
        <f>VLOOKUP($A304,input!$A:$BH,COLUMN(input!Z$2),0)</f>
        <v>0.51160951885415051</v>
      </c>
      <c r="Q304" s="53">
        <f>VLOOKUP($A304,input!$A:$BH,COLUMN(input!AD$2),0)</f>
        <v>0</v>
      </c>
      <c r="R304" s="53">
        <f>VLOOKUP($A304,input!$A:$BH,COLUMN(input!AH$2),0)</f>
        <v>0</v>
      </c>
      <c r="S304" s="62">
        <f>VLOOKUP($A304,input!$A:$BH,COLUMN(input!AL$2),0)</f>
        <v>0</v>
      </c>
      <c r="T304" s="53">
        <f>VLOOKUP($A304,input!$A:$BH,COLUMN(input!AP$2),0)</f>
        <v>28.576698926647946</v>
      </c>
      <c r="U304" s="49">
        <f>VLOOKUP($A304,input!$A:$BH,COLUMN(input!AT$2),0)</f>
        <v>5.3739528881123633</v>
      </c>
      <c r="V304" s="53">
        <f>VLOOKUP($A304,input!$A:$BH,COLUMN(input!AX$2),0)</f>
        <v>0</v>
      </c>
      <c r="W304" s="53">
        <f>VLOOKUP($A304,input!$A:$BH,COLUMN(input!BB$2),0)</f>
        <v>0</v>
      </c>
      <c r="X304" s="62">
        <f>VLOOKUP($A304,input!$A:$BH,COLUMN(input!BF$2),0)</f>
        <v>0</v>
      </c>
      <c r="Y304" s="53">
        <f t="shared" si="33"/>
        <v>38.38310887808975</v>
      </c>
      <c r="Z304" s="49">
        <f t="shared" si="34"/>
        <v>5.885562406966514</v>
      </c>
      <c r="AA304" s="53">
        <f t="shared" si="35"/>
        <v>0</v>
      </c>
      <c r="AB304" s="53">
        <f t="shared" si="36"/>
        <v>0</v>
      </c>
      <c r="AC304" s="62">
        <f t="shared" si="37"/>
        <v>0</v>
      </c>
    </row>
    <row r="305" spans="1:29" x14ac:dyDescent="0.3">
      <c r="A305" s="27" t="s">
        <v>616</v>
      </c>
      <c r="B305" s="27" t="s">
        <v>1127</v>
      </c>
      <c r="C305" s="27" t="s">
        <v>1252</v>
      </c>
      <c r="D305" s="27" t="s">
        <v>1231</v>
      </c>
      <c r="E305" s="30" t="s">
        <v>615</v>
      </c>
      <c r="F305" s="67">
        <f>IF(D305=0,VLOOKUP(C305,'KI Local Authority Dropdown'!$H$21:$I$31,2,0),(VLOOKUP(A305,input!$A:$B,COLUMN(input!B$2),0)))</f>
        <v>0.64</v>
      </c>
      <c r="G305" s="49">
        <f t="shared" si="31"/>
        <v>158.44037142327934</v>
      </c>
      <c r="H305" s="49">
        <f>VLOOKUP($A305,input!$A:$BH,COLUMN(input!E$2),0)</f>
        <v>0</v>
      </c>
      <c r="I305" s="49">
        <f>VLOOKUP($A305,input!$A:$BH,COLUMN(input!I$2),0)</f>
        <v>158.44037142327934</v>
      </c>
      <c r="J305" s="49">
        <f>VLOOKUP($A305,input!$A:$BH,COLUMN(input!M$2),0)</f>
        <v>-5.7595715559316876</v>
      </c>
      <c r="K305" s="49">
        <f t="shared" si="32"/>
        <v>-0.41711713265860428</v>
      </c>
      <c r="L305" s="49">
        <f>VLOOKUP($A305,input!$A:$BH,COLUMN(input!N$2),0)</f>
        <v>-6.1766886885902919</v>
      </c>
      <c r="M305" s="49">
        <f>IF(D305=0,'KI Local Authority Dropdown'!$I$6,'KI Local Authority Dropdown'!$I$7)*'KI 2018-19'!I305</f>
        <v>153.68716028058097</v>
      </c>
      <c r="N305" s="31">
        <f>IF(LEFT(D305,1)="P",0,VLOOKUP($A305,input!$A:$BH,COLUMN(input!Q$2),0))</f>
        <v>0</v>
      </c>
      <c r="O305" s="53">
        <f>VLOOKUP($A305,input!$A:$BH,COLUMN(input!V$2),0)</f>
        <v>0</v>
      </c>
      <c r="P305" s="49">
        <f>VLOOKUP($A305,input!$A:$BH,COLUMN(input!Z$2),0)</f>
        <v>0</v>
      </c>
      <c r="Q305" s="53">
        <f>VLOOKUP($A305,input!$A:$BH,COLUMN(input!AD$2),0)</f>
        <v>0</v>
      </c>
      <c r="R305" s="53">
        <f>VLOOKUP($A305,input!$A:$BH,COLUMN(input!AH$2),0)</f>
        <v>0</v>
      </c>
      <c r="S305" s="62">
        <f>VLOOKUP($A305,input!$A:$BH,COLUMN(input!AL$2),0)</f>
        <v>0</v>
      </c>
      <c r="T305" s="53">
        <f>VLOOKUP($A305,input!$A:$BH,COLUMN(input!AP$2),0)</f>
        <v>121.66432544654241</v>
      </c>
      <c r="U305" s="49">
        <f>VLOOKUP($A305,input!$A:$BH,COLUMN(input!AT$2),0)</f>
        <v>36.776045817608043</v>
      </c>
      <c r="V305" s="53">
        <f>VLOOKUP($A305,input!$A:$BH,COLUMN(input!AX$2),0)</f>
        <v>0</v>
      </c>
      <c r="W305" s="53">
        <f>VLOOKUP($A305,input!$A:$BH,COLUMN(input!BB$2),0)</f>
        <v>0</v>
      </c>
      <c r="X305" s="62">
        <f>VLOOKUP($A305,input!$A:$BH,COLUMN(input!BF$2),0)</f>
        <v>0</v>
      </c>
      <c r="Y305" s="53">
        <f t="shared" si="33"/>
        <v>121.66432544654241</v>
      </c>
      <c r="Z305" s="49">
        <f t="shared" si="34"/>
        <v>36.776045817608043</v>
      </c>
      <c r="AA305" s="53">
        <f t="shared" si="35"/>
        <v>0</v>
      </c>
      <c r="AB305" s="53">
        <f t="shared" si="36"/>
        <v>0</v>
      </c>
      <c r="AC305" s="62">
        <f t="shared" si="37"/>
        <v>0</v>
      </c>
    </row>
    <row r="306" spans="1:29" x14ac:dyDescent="0.3">
      <c r="A306" s="27" t="s">
        <v>618</v>
      </c>
      <c r="B306" s="27" t="s">
        <v>1128</v>
      </c>
      <c r="C306" s="27" t="s">
        <v>806</v>
      </c>
      <c r="D306" s="27" t="s">
        <v>1241</v>
      </c>
      <c r="E306" s="30" t="s">
        <v>617</v>
      </c>
      <c r="F306" s="67">
        <f>IF(D306=0,VLOOKUP(C306,'KI Local Authority Dropdown'!$H$21:$I$31,2,0),(VLOOKUP(A306,input!$A:$B,COLUMN(input!B$2),0)))</f>
        <v>0.30000000000000004</v>
      </c>
      <c r="G306" s="49">
        <f t="shared" si="31"/>
        <v>1.8554255340926169</v>
      </c>
      <c r="H306" s="49">
        <f>VLOOKUP($A306,input!$A:$BH,COLUMN(input!E$2),0)</f>
        <v>0</v>
      </c>
      <c r="I306" s="49">
        <f>VLOOKUP($A306,input!$A:$BH,COLUMN(input!I$2),0)</f>
        <v>1.8554255340926169</v>
      </c>
      <c r="J306" s="49">
        <f>VLOOKUP($A306,input!$A:$BH,COLUMN(input!M$2),0)</f>
        <v>-11.113016449897621</v>
      </c>
      <c r="K306" s="49">
        <f t="shared" si="32"/>
        <v>1.5510997896432954E-2</v>
      </c>
      <c r="L306" s="49">
        <f>VLOOKUP($A306,input!$A:$BH,COLUMN(input!N$2),0)</f>
        <v>-11.097505452001188</v>
      </c>
      <c r="M306" s="49">
        <f>IF(D306=0,'KI Local Authority Dropdown'!$I$6,'KI Local Authority Dropdown'!$I$7)*'KI 2018-19'!I306</f>
        <v>1.7997627680698383</v>
      </c>
      <c r="N306" s="31">
        <f>IF(LEFT(D306,1)="P",0,VLOOKUP($A306,input!$A:$BH,COLUMN(input!Q$2),0))</f>
        <v>0</v>
      </c>
      <c r="O306" s="53">
        <f>VLOOKUP($A306,input!$A:$BH,COLUMN(input!V$2),0)</f>
        <v>0</v>
      </c>
      <c r="P306" s="49">
        <f>VLOOKUP($A306,input!$A:$BH,COLUMN(input!Z$2),0)</f>
        <v>0</v>
      </c>
      <c r="Q306" s="53">
        <f>VLOOKUP($A306,input!$A:$BH,COLUMN(input!AD$2),0)</f>
        <v>0</v>
      </c>
      <c r="R306" s="53">
        <f>VLOOKUP($A306,input!$A:$BH,COLUMN(input!AH$2),0)</f>
        <v>0</v>
      </c>
      <c r="S306" s="62">
        <f>VLOOKUP($A306,input!$A:$BH,COLUMN(input!AL$2),0)</f>
        <v>0</v>
      </c>
      <c r="T306" s="53">
        <f>VLOOKUP($A306,input!$A:$BH,COLUMN(input!AP$2),0)</f>
        <v>0</v>
      </c>
      <c r="U306" s="49">
        <f>VLOOKUP($A306,input!$A:$BH,COLUMN(input!AT$2),0)</f>
        <v>1.8554255340926169</v>
      </c>
      <c r="V306" s="53">
        <f>VLOOKUP($A306,input!$A:$BH,COLUMN(input!AX$2),0)</f>
        <v>0</v>
      </c>
      <c r="W306" s="53">
        <f>VLOOKUP($A306,input!$A:$BH,COLUMN(input!BB$2),0)</f>
        <v>0</v>
      </c>
      <c r="X306" s="62">
        <f>VLOOKUP($A306,input!$A:$BH,COLUMN(input!BF$2),0)</f>
        <v>0</v>
      </c>
      <c r="Y306" s="53">
        <f t="shared" si="33"/>
        <v>0</v>
      </c>
      <c r="Z306" s="49">
        <f t="shared" si="34"/>
        <v>1.8554255340926169</v>
      </c>
      <c r="AA306" s="53">
        <f t="shared" si="35"/>
        <v>0</v>
      </c>
      <c r="AB306" s="53">
        <f t="shared" si="36"/>
        <v>0</v>
      </c>
      <c r="AC306" s="62">
        <f t="shared" si="37"/>
        <v>0</v>
      </c>
    </row>
    <row r="307" spans="1:29" x14ac:dyDescent="0.3">
      <c r="A307" s="27" t="s">
        <v>620</v>
      </c>
      <c r="B307" s="27" t="s">
        <v>1129</v>
      </c>
      <c r="C307" s="27" t="s">
        <v>806</v>
      </c>
      <c r="D307" s="27">
        <v>0</v>
      </c>
      <c r="E307" s="30" t="s">
        <v>619</v>
      </c>
      <c r="F307" s="67">
        <f>IF(D307=0,VLOOKUP(C307,'KI Local Authority Dropdown'!$H$21:$I$31,2,0),(VLOOKUP(A307,input!$A:$B,COLUMN(input!B$2),0)))</f>
        <v>0.4</v>
      </c>
      <c r="G307" s="49">
        <f t="shared" si="31"/>
        <v>2.4289129459679901</v>
      </c>
      <c r="H307" s="49">
        <f>VLOOKUP($A307,input!$A:$BH,COLUMN(input!E$2),0)</f>
        <v>0</v>
      </c>
      <c r="I307" s="49">
        <f>VLOOKUP($A307,input!$A:$BH,COLUMN(input!I$2),0)</f>
        <v>2.4289129459679901</v>
      </c>
      <c r="J307" s="49">
        <f>VLOOKUP($A307,input!$A:$BH,COLUMN(input!M$2),0)</f>
        <v>-22.453687626836235</v>
      </c>
      <c r="K307" s="49">
        <f t="shared" si="32"/>
        <v>-0.20337862426773512</v>
      </c>
      <c r="L307" s="49">
        <f>VLOOKUP($A307,input!$A:$BH,COLUMN(input!N$2),0)</f>
        <v>-22.65706625110397</v>
      </c>
      <c r="M307" s="49">
        <f>IF(D307=0,'KI Local Authority Dropdown'!$I$6,'KI Local Authority Dropdown'!$I$7)*'KI 2018-19'!I307</f>
        <v>2.2467444750203911</v>
      </c>
      <c r="N307" s="31">
        <f>IF(LEFT(D307,1)="P",0,VLOOKUP($A307,input!$A:$BH,COLUMN(input!Q$2),0))</f>
        <v>0.5</v>
      </c>
      <c r="O307" s="53">
        <f>VLOOKUP($A307,input!$A:$BH,COLUMN(input!V$2),0)</f>
        <v>0</v>
      </c>
      <c r="P307" s="49">
        <f>VLOOKUP($A307,input!$A:$BH,COLUMN(input!Z$2),0)</f>
        <v>0</v>
      </c>
      <c r="Q307" s="53">
        <f>VLOOKUP($A307,input!$A:$BH,COLUMN(input!AD$2),0)</f>
        <v>0</v>
      </c>
      <c r="R307" s="53">
        <f>VLOOKUP($A307,input!$A:$BH,COLUMN(input!AH$2),0)</f>
        <v>0</v>
      </c>
      <c r="S307" s="62">
        <f>VLOOKUP($A307,input!$A:$BH,COLUMN(input!AL$2),0)</f>
        <v>0</v>
      </c>
      <c r="T307" s="53">
        <f>VLOOKUP($A307,input!$A:$BH,COLUMN(input!AP$2),0)</f>
        <v>0</v>
      </c>
      <c r="U307" s="49">
        <f>VLOOKUP($A307,input!$A:$BH,COLUMN(input!AT$2),0)</f>
        <v>2.4289129459679901</v>
      </c>
      <c r="V307" s="53">
        <f>VLOOKUP($A307,input!$A:$BH,COLUMN(input!AX$2),0)</f>
        <v>0</v>
      </c>
      <c r="W307" s="53">
        <f>VLOOKUP($A307,input!$A:$BH,COLUMN(input!BB$2),0)</f>
        <v>0</v>
      </c>
      <c r="X307" s="62">
        <f>VLOOKUP($A307,input!$A:$BH,COLUMN(input!BF$2),0)</f>
        <v>0</v>
      </c>
      <c r="Y307" s="53">
        <f t="shared" si="33"/>
        <v>0</v>
      </c>
      <c r="Z307" s="49">
        <f t="shared" si="34"/>
        <v>2.4289129459679901</v>
      </c>
      <c r="AA307" s="53">
        <f t="shared" si="35"/>
        <v>0</v>
      </c>
      <c r="AB307" s="53">
        <f t="shared" si="36"/>
        <v>0</v>
      </c>
      <c r="AC307" s="62">
        <f t="shared" si="37"/>
        <v>0</v>
      </c>
    </row>
    <row r="308" spans="1:29" x14ac:dyDescent="0.3">
      <c r="A308" s="27" t="s">
        <v>622</v>
      </c>
      <c r="B308" s="27" t="s">
        <v>1130</v>
      </c>
      <c r="C308" s="27" t="s">
        <v>806</v>
      </c>
      <c r="D308" s="27" t="s">
        <v>1230</v>
      </c>
      <c r="E308" s="30" t="s">
        <v>621</v>
      </c>
      <c r="F308" s="67">
        <f>IF(D308=0,VLOOKUP(C308,'KI Local Authority Dropdown'!$H$21:$I$31,2,0),(VLOOKUP(A308,input!$A:$B,COLUMN(input!B$2),0)))</f>
        <v>0.8</v>
      </c>
      <c r="G308" s="49">
        <f t="shared" si="31"/>
        <v>2.7184623873279881</v>
      </c>
      <c r="H308" s="49">
        <f>VLOOKUP($A308,input!$A:$BH,COLUMN(input!E$2),0)</f>
        <v>0</v>
      </c>
      <c r="I308" s="49">
        <f>VLOOKUP($A308,input!$A:$BH,COLUMN(input!I$2),0)</f>
        <v>2.7184623873279881</v>
      </c>
      <c r="J308" s="49">
        <f>VLOOKUP($A308,input!$A:$BH,COLUMN(input!M$2),0)</f>
        <v>-32.310416725903956</v>
      </c>
      <c r="K308" s="49">
        <f t="shared" si="32"/>
        <v>-1.1970418936464E-2</v>
      </c>
      <c r="L308" s="49">
        <f>VLOOKUP($A308,input!$A:$BH,COLUMN(input!N$2),0)</f>
        <v>-32.32238714484042</v>
      </c>
      <c r="M308" s="49">
        <f>IF(D308=0,'KI Local Authority Dropdown'!$I$6,'KI Local Authority Dropdown'!$I$7)*'KI 2018-19'!I308</f>
        <v>2.6369085157081482</v>
      </c>
      <c r="N308" s="31">
        <f>IF(LEFT(D308,1)="P",0,VLOOKUP($A308,input!$A:$BH,COLUMN(input!Q$2),0))</f>
        <v>0</v>
      </c>
      <c r="O308" s="53">
        <f>VLOOKUP($A308,input!$A:$BH,COLUMN(input!V$2),0)</f>
        <v>0</v>
      </c>
      <c r="P308" s="49">
        <f>VLOOKUP($A308,input!$A:$BH,COLUMN(input!Z$2),0)</f>
        <v>0</v>
      </c>
      <c r="Q308" s="53">
        <f>VLOOKUP($A308,input!$A:$BH,COLUMN(input!AD$2),0)</f>
        <v>0</v>
      </c>
      <c r="R308" s="53">
        <f>VLOOKUP($A308,input!$A:$BH,COLUMN(input!AH$2),0)</f>
        <v>0</v>
      </c>
      <c r="S308" s="62">
        <f>VLOOKUP($A308,input!$A:$BH,COLUMN(input!AL$2),0)</f>
        <v>0</v>
      </c>
      <c r="T308" s="53">
        <f>VLOOKUP($A308,input!$A:$BH,COLUMN(input!AP$2),0)</f>
        <v>0</v>
      </c>
      <c r="U308" s="49">
        <f>VLOOKUP($A308,input!$A:$BH,COLUMN(input!AT$2),0)</f>
        <v>2.7184628732028684</v>
      </c>
      <c r="V308" s="53">
        <f>VLOOKUP($A308,input!$A:$BH,COLUMN(input!AX$2),0)</f>
        <v>0</v>
      </c>
      <c r="W308" s="53">
        <f>VLOOKUP($A308,input!$A:$BH,COLUMN(input!BB$2),0)</f>
        <v>0</v>
      </c>
      <c r="X308" s="62">
        <f>VLOOKUP($A308,input!$A:$BH,COLUMN(input!BF$2),0)</f>
        <v>0</v>
      </c>
      <c r="Y308" s="53">
        <f t="shared" si="33"/>
        <v>0</v>
      </c>
      <c r="Z308" s="49">
        <f t="shared" si="34"/>
        <v>2.7184628732028684</v>
      </c>
      <c r="AA308" s="53">
        <f t="shared" si="35"/>
        <v>0</v>
      </c>
      <c r="AB308" s="53">
        <f t="shared" si="36"/>
        <v>0</v>
      </c>
      <c r="AC308" s="62">
        <f t="shared" si="37"/>
        <v>0</v>
      </c>
    </row>
    <row r="309" spans="1:29" x14ac:dyDescent="0.3">
      <c r="A309" s="27" t="s">
        <v>624</v>
      </c>
      <c r="B309" s="27" t="s">
        <v>1131</v>
      </c>
      <c r="C309" s="27" t="s">
        <v>820</v>
      </c>
      <c r="D309" s="27" t="s">
        <v>1242</v>
      </c>
      <c r="E309" s="30" t="s">
        <v>623</v>
      </c>
      <c r="F309" s="67">
        <f>IF(D309=0,VLOOKUP(C309,'KI Local Authority Dropdown'!$H$21:$I$31,2,0),(VLOOKUP(A309,input!$A:$B,COLUMN(input!B$2),0)))</f>
        <v>0.99</v>
      </c>
      <c r="G309" s="49">
        <f t="shared" si="31"/>
        <v>67.44839129276464</v>
      </c>
      <c r="H309" s="49">
        <f>VLOOKUP($A309,input!$A:$BH,COLUMN(input!E$2),0)</f>
        <v>0</v>
      </c>
      <c r="I309" s="49">
        <f>VLOOKUP($A309,input!$A:$BH,COLUMN(input!I$2),0)</f>
        <v>67.44839129276464</v>
      </c>
      <c r="J309" s="49">
        <f>VLOOKUP($A309,input!$A:$BH,COLUMN(input!M$2),0)</f>
        <v>22.389270564669104</v>
      </c>
      <c r="K309" s="49">
        <f t="shared" si="32"/>
        <v>0.33443825299059426</v>
      </c>
      <c r="L309" s="49">
        <f>VLOOKUP($A309,input!$A:$BH,COLUMN(input!N$2),0)</f>
        <v>22.723708817659698</v>
      </c>
      <c r="M309" s="49">
        <f>IF(D309=0,'KI Local Authority Dropdown'!$I$6,'KI Local Authority Dropdown'!$I$7)*'KI 2018-19'!I309</f>
        <v>65.424939553981702</v>
      </c>
      <c r="N309" s="31">
        <f>IF(LEFT(D309,1)="P",0,VLOOKUP($A309,input!$A:$BH,COLUMN(input!Q$2),0))</f>
        <v>0</v>
      </c>
      <c r="O309" s="53">
        <f>VLOOKUP($A309,input!$A:$BH,COLUMN(input!V$2),0)</f>
        <v>0</v>
      </c>
      <c r="P309" s="49">
        <f>VLOOKUP($A309,input!$A:$BH,COLUMN(input!Z$2),0)</f>
        <v>0</v>
      </c>
      <c r="Q309" s="53">
        <f>VLOOKUP($A309,input!$A:$BH,COLUMN(input!AD$2),0)</f>
        <v>0</v>
      </c>
      <c r="R309" s="53">
        <f>VLOOKUP($A309,input!$A:$BH,COLUMN(input!AH$2),0)</f>
        <v>0</v>
      </c>
      <c r="S309" s="62">
        <f>VLOOKUP($A309,input!$A:$BH,COLUMN(input!AL$2),0)</f>
        <v>0</v>
      </c>
      <c r="T309" s="53">
        <f>VLOOKUP($A309,input!$A:$BH,COLUMN(input!AP$2),0)</f>
        <v>60.241899846634652</v>
      </c>
      <c r="U309" s="49">
        <f>VLOOKUP($A309,input!$A:$BH,COLUMN(input!AT$2),0)</f>
        <v>7.2064917937998567</v>
      </c>
      <c r="V309" s="53">
        <f>VLOOKUP($A309,input!$A:$BH,COLUMN(input!AX$2),0)</f>
        <v>0</v>
      </c>
      <c r="W309" s="53">
        <f>VLOOKUP($A309,input!$A:$BH,COLUMN(input!BB$2),0)</f>
        <v>0</v>
      </c>
      <c r="X309" s="62">
        <f>VLOOKUP($A309,input!$A:$BH,COLUMN(input!BF$2),0)</f>
        <v>0</v>
      </c>
      <c r="Y309" s="53">
        <f t="shared" si="33"/>
        <v>60.241899846634652</v>
      </c>
      <c r="Z309" s="49">
        <f t="shared" si="34"/>
        <v>7.2064917937998567</v>
      </c>
      <c r="AA309" s="53">
        <f t="shared" si="35"/>
        <v>0</v>
      </c>
      <c r="AB309" s="53">
        <f t="shared" si="36"/>
        <v>0</v>
      </c>
      <c r="AC309" s="62">
        <f t="shared" si="37"/>
        <v>0</v>
      </c>
    </row>
    <row r="310" spans="1:29" x14ac:dyDescent="0.3">
      <c r="A310" s="27" t="s">
        <v>626</v>
      </c>
      <c r="B310" s="27" t="s">
        <v>1132</v>
      </c>
      <c r="C310" s="27" t="s">
        <v>806</v>
      </c>
      <c r="D310" s="27">
        <v>0</v>
      </c>
      <c r="E310" s="30" t="s">
        <v>625</v>
      </c>
      <c r="F310" s="67">
        <f>IF(D310=0,VLOOKUP(C310,'KI Local Authority Dropdown'!$H$21:$I$31,2,0),(VLOOKUP(A310,input!$A:$B,COLUMN(input!B$2),0)))</f>
        <v>0.4</v>
      </c>
      <c r="G310" s="49">
        <f t="shared" si="31"/>
        <v>2.9252046386298396</v>
      </c>
      <c r="H310" s="49">
        <f>VLOOKUP($A310,input!$A:$BH,COLUMN(input!E$2),0)</f>
        <v>0.20832491547509935</v>
      </c>
      <c r="I310" s="49">
        <f>VLOOKUP($A310,input!$A:$BH,COLUMN(input!I$2),0)</f>
        <v>2.7168797231547401</v>
      </c>
      <c r="J310" s="49">
        <f>VLOOKUP($A310,input!$A:$BH,COLUMN(input!M$2),0)</f>
        <v>-14.173976166076409</v>
      </c>
      <c r="K310" s="49">
        <f t="shared" si="32"/>
        <v>-0.28823141685633757</v>
      </c>
      <c r="L310" s="49">
        <f>VLOOKUP($A310,input!$A:$BH,COLUMN(input!N$2),0)</f>
        <v>-14.462207582932747</v>
      </c>
      <c r="M310" s="49">
        <f>IF(D310=0,'KI Local Authority Dropdown'!$I$6,'KI Local Authority Dropdown'!$I$7)*'KI 2018-19'!I310</f>
        <v>2.5131137439181348</v>
      </c>
      <c r="N310" s="31">
        <f>IF(LEFT(D310,1)="P",0,VLOOKUP($A310,input!$A:$BH,COLUMN(input!Q$2),0))</f>
        <v>0.5</v>
      </c>
      <c r="O310" s="53">
        <f>VLOOKUP($A310,input!$A:$BH,COLUMN(input!V$2),0)</f>
        <v>0</v>
      </c>
      <c r="P310" s="49">
        <f>VLOOKUP($A310,input!$A:$BH,COLUMN(input!Z$2),0)</f>
        <v>0.20832491547509935</v>
      </c>
      <c r="Q310" s="53">
        <f>VLOOKUP($A310,input!$A:$BH,COLUMN(input!AD$2),0)</f>
        <v>0</v>
      </c>
      <c r="R310" s="53">
        <f>VLOOKUP($A310,input!$A:$BH,COLUMN(input!AH$2),0)</f>
        <v>0</v>
      </c>
      <c r="S310" s="62">
        <f>VLOOKUP($A310,input!$A:$BH,COLUMN(input!AL$2),0)</f>
        <v>0</v>
      </c>
      <c r="T310" s="53">
        <f>VLOOKUP($A310,input!$A:$BH,COLUMN(input!AP$2),0)</f>
        <v>0</v>
      </c>
      <c r="U310" s="49">
        <f>VLOOKUP($A310,input!$A:$BH,COLUMN(input!AT$2),0)</f>
        <v>2.7168797231547401</v>
      </c>
      <c r="V310" s="53">
        <f>VLOOKUP($A310,input!$A:$BH,COLUMN(input!AX$2),0)</f>
        <v>0</v>
      </c>
      <c r="W310" s="53">
        <f>VLOOKUP($A310,input!$A:$BH,COLUMN(input!BB$2),0)</f>
        <v>0</v>
      </c>
      <c r="X310" s="62">
        <f>VLOOKUP($A310,input!$A:$BH,COLUMN(input!BF$2),0)</f>
        <v>0</v>
      </c>
      <c r="Y310" s="53">
        <f t="shared" si="33"/>
        <v>0</v>
      </c>
      <c r="Z310" s="49">
        <f t="shared" si="34"/>
        <v>2.9252046386298396</v>
      </c>
      <c r="AA310" s="53">
        <f t="shared" si="35"/>
        <v>0</v>
      </c>
      <c r="AB310" s="53">
        <f t="shared" si="36"/>
        <v>0</v>
      </c>
      <c r="AC310" s="62">
        <f t="shared" si="37"/>
        <v>0</v>
      </c>
    </row>
    <row r="311" spans="1:29" x14ac:dyDescent="0.3">
      <c r="A311" s="27" t="s">
        <v>628</v>
      </c>
      <c r="B311" s="27" t="s">
        <v>1133</v>
      </c>
      <c r="C311" s="27" t="s">
        <v>1251</v>
      </c>
      <c r="D311" s="27">
        <v>0</v>
      </c>
      <c r="E311" s="30" t="s">
        <v>627</v>
      </c>
      <c r="F311" s="67">
        <f>IF(D311=0,VLOOKUP(C311,'KI Local Authority Dropdown'!$H$21:$I$31,2,0),(VLOOKUP(A311,input!$A:$B,COLUMN(input!B$2),0)))</f>
        <v>0.09</v>
      </c>
      <c r="G311" s="49">
        <f t="shared" si="31"/>
        <v>122.85400642627101</v>
      </c>
      <c r="H311" s="49">
        <f>VLOOKUP($A311,input!$A:$BH,COLUMN(input!E$2),0)</f>
        <v>25.51498045791638</v>
      </c>
      <c r="I311" s="49">
        <f>VLOOKUP($A311,input!$A:$BH,COLUMN(input!I$2),0)</f>
        <v>97.339025968354633</v>
      </c>
      <c r="J311" s="49">
        <f>VLOOKUP($A311,input!$A:$BH,COLUMN(input!M$2),0)</f>
        <v>73.943957692192072</v>
      </c>
      <c r="K311" s="49">
        <f t="shared" si="32"/>
        <v>0.10743649348235351</v>
      </c>
      <c r="L311" s="49">
        <f>VLOOKUP($A311,input!$A:$BH,COLUMN(input!N$2),0)</f>
        <v>74.051394185674425</v>
      </c>
      <c r="M311" s="49">
        <f>IF(D311=0,'KI Local Authority Dropdown'!$I$6,'KI Local Authority Dropdown'!$I$7)*'KI 2018-19'!I311</f>
        <v>90.038599020728043</v>
      </c>
      <c r="N311" s="31">
        <f>IF(LEFT(D311,1)="P",0,VLOOKUP($A311,input!$A:$BH,COLUMN(input!Q$2),0))</f>
        <v>0</v>
      </c>
      <c r="O311" s="53">
        <f>VLOOKUP($A311,input!$A:$BH,COLUMN(input!V$2),0)</f>
        <v>25.51498045791638</v>
      </c>
      <c r="P311" s="49">
        <f>VLOOKUP($A311,input!$A:$BH,COLUMN(input!Z$2),0)</f>
        <v>0</v>
      </c>
      <c r="Q311" s="53">
        <f>VLOOKUP($A311,input!$A:$BH,COLUMN(input!AD$2),0)</f>
        <v>0</v>
      </c>
      <c r="R311" s="53">
        <f>VLOOKUP($A311,input!$A:$BH,COLUMN(input!AH$2),0)</f>
        <v>0</v>
      </c>
      <c r="S311" s="62">
        <f>VLOOKUP($A311,input!$A:$BH,COLUMN(input!AL$2),0)</f>
        <v>0</v>
      </c>
      <c r="T311" s="53">
        <f>VLOOKUP($A311,input!$A:$BH,COLUMN(input!AP$2),0)</f>
        <v>97.339025968354633</v>
      </c>
      <c r="U311" s="49">
        <f>VLOOKUP($A311,input!$A:$BH,COLUMN(input!AT$2),0)</f>
        <v>0</v>
      </c>
      <c r="V311" s="53">
        <f>VLOOKUP($A311,input!$A:$BH,COLUMN(input!AX$2),0)</f>
        <v>0</v>
      </c>
      <c r="W311" s="53">
        <f>VLOOKUP($A311,input!$A:$BH,COLUMN(input!BB$2),0)</f>
        <v>0</v>
      </c>
      <c r="X311" s="62">
        <f>VLOOKUP($A311,input!$A:$BH,COLUMN(input!BF$2),0)</f>
        <v>0</v>
      </c>
      <c r="Y311" s="53">
        <f t="shared" si="33"/>
        <v>122.85400642627101</v>
      </c>
      <c r="Z311" s="49">
        <f t="shared" si="34"/>
        <v>0</v>
      </c>
      <c r="AA311" s="53">
        <f t="shared" si="35"/>
        <v>0</v>
      </c>
      <c r="AB311" s="53">
        <f t="shared" si="36"/>
        <v>0</v>
      </c>
      <c r="AC311" s="62">
        <f t="shared" si="37"/>
        <v>0</v>
      </c>
    </row>
    <row r="312" spans="1:29" x14ac:dyDescent="0.3">
      <c r="A312" s="27" t="s">
        <v>630</v>
      </c>
      <c r="B312" s="27" t="s">
        <v>1134</v>
      </c>
      <c r="C312" s="27" t="s">
        <v>1248</v>
      </c>
      <c r="D312" s="27">
        <v>0</v>
      </c>
      <c r="E312" s="30" t="s">
        <v>1135</v>
      </c>
      <c r="F312" s="67">
        <f>IF(D312=0,VLOOKUP(C312,'KI Local Authority Dropdown'!$H$21:$I$31,2,0),(VLOOKUP(A312,input!$A:$B,COLUMN(input!B$2),0)))</f>
        <v>0.01</v>
      </c>
      <c r="G312" s="49">
        <f t="shared" si="31"/>
        <v>14.507905441038552</v>
      </c>
      <c r="H312" s="49">
        <f>VLOOKUP($A312,input!$A:$BH,COLUMN(input!E$2),0)</f>
        <v>5.2553736047432427</v>
      </c>
      <c r="I312" s="49">
        <f>VLOOKUP($A312,input!$A:$BH,COLUMN(input!I$2),0)</f>
        <v>9.2525318362953097</v>
      </c>
      <c r="J312" s="49">
        <f>VLOOKUP($A312,input!$A:$BH,COLUMN(input!M$2),0)</f>
        <v>5.8283708172068902</v>
      </c>
      <c r="K312" s="49">
        <f t="shared" si="32"/>
        <v>1.7581714727140429E-2</v>
      </c>
      <c r="L312" s="49">
        <f>VLOOKUP($A312,input!$A:$BH,COLUMN(input!N$2),0)</f>
        <v>5.8459525319340306</v>
      </c>
      <c r="M312" s="49">
        <f>IF(D312=0,'KI Local Authority Dropdown'!$I$6,'KI Local Authority Dropdown'!$I$7)*'KI 2018-19'!I312</f>
        <v>8.5585919485731612</v>
      </c>
      <c r="N312" s="31">
        <f>IF(LEFT(D312,1)="P",0,VLOOKUP($A312,input!$A:$BH,COLUMN(input!Q$2),0))</f>
        <v>0</v>
      </c>
      <c r="O312" s="53">
        <f>VLOOKUP($A312,input!$A:$BH,COLUMN(input!V$2),0)</f>
        <v>0</v>
      </c>
      <c r="P312" s="49">
        <f>VLOOKUP($A312,input!$A:$BH,COLUMN(input!Z$2),0)</f>
        <v>0</v>
      </c>
      <c r="Q312" s="53">
        <f>VLOOKUP($A312,input!$A:$BH,COLUMN(input!AD$2),0)</f>
        <v>5.2553736047432427</v>
      </c>
      <c r="R312" s="53">
        <f>VLOOKUP($A312,input!$A:$BH,COLUMN(input!AH$2),0)</f>
        <v>0</v>
      </c>
      <c r="S312" s="62">
        <f>VLOOKUP($A312,input!$A:$BH,COLUMN(input!AL$2),0)</f>
        <v>0</v>
      </c>
      <c r="T312" s="53">
        <f>VLOOKUP($A312,input!$A:$BH,COLUMN(input!AP$2),0)</f>
        <v>0</v>
      </c>
      <c r="U312" s="49">
        <f>VLOOKUP($A312,input!$A:$BH,COLUMN(input!AT$2),0)</f>
        <v>0</v>
      </c>
      <c r="V312" s="53">
        <f>VLOOKUP($A312,input!$A:$BH,COLUMN(input!AX$2),0)</f>
        <v>9.2525318362953097</v>
      </c>
      <c r="W312" s="53">
        <f>VLOOKUP($A312,input!$A:$BH,COLUMN(input!BB$2),0)</f>
        <v>0</v>
      </c>
      <c r="X312" s="62">
        <f>VLOOKUP($A312,input!$A:$BH,COLUMN(input!BF$2),0)</f>
        <v>0</v>
      </c>
      <c r="Y312" s="53">
        <f t="shared" si="33"/>
        <v>0</v>
      </c>
      <c r="Z312" s="49">
        <f t="shared" si="34"/>
        <v>0</v>
      </c>
      <c r="AA312" s="53">
        <f t="shared" si="35"/>
        <v>14.507905441038552</v>
      </c>
      <c r="AB312" s="53">
        <f t="shared" si="36"/>
        <v>0</v>
      </c>
      <c r="AC312" s="62">
        <f t="shared" si="37"/>
        <v>0</v>
      </c>
    </row>
    <row r="313" spans="1:29" x14ac:dyDescent="0.3">
      <c r="A313" s="27" t="s">
        <v>632</v>
      </c>
      <c r="B313" s="27" t="s">
        <v>1136</v>
      </c>
      <c r="C313" s="27" t="s">
        <v>806</v>
      </c>
      <c r="D313" s="27">
        <v>0</v>
      </c>
      <c r="E313" s="30" t="s">
        <v>631</v>
      </c>
      <c r="F313" s="67">
        <f>IF(D313=0,VLOOKUP(C313,'KI Local Authority Dropdown'!$H$21:$I$31,2,0),(VLOOKUP(A313,input!$A:$B,COLUMN(input!B$2),0)))</f>
        <v>0.4</v>
      </c>
      <c r="G313" s="49">
        <f t="shared" si="31"/>
        <v>2.8695762889390202</v>
      </c>
      <c r="H313" s="49">
        <f>VLOOKUP($A313,input!$A:$BH,COLUMN(input!E$2),0)</f>
        <v>0.34700199469226695</v>
      </c>
      <c r="I313" s="49">
        <f>VLOOKUP($A313,input!$A:$BH,COLUMN(input!I$2),0)</f>
        <v>2.5225742942467533</v>
      </c>
      <c r="J313" s="49">
        <f>VLOOKUP($A313,input!$A:$BH,COLUMN(input!M$2),0)</f>
        <v>-5.1994783752540439</v>
      </c>
      <c r="K313" s="49">
        <f t="shared" si="32"/>
        <v>0.11450309740454401</v>
      </c>
      <c r="L313" s="49">
        <f>VLOOKUP($A313,input!$A:$BH,COLUMN(input!N$2),0)</f>
        <v>-5.0849752778494999</v>
      </c>
      <c r="M313" s="49">
        <f>IF(D313=0,'KI Local Authority Dropdown'!$I$6,'KI Local Authority Dropdown'!$I$7)*'KI 2018-19'!I313</f>
        <v>2.3333812221782471</v>
      </c>
      <c r="N313" s="31">
        <f>IF(LEFT(D313,1)="P",0,VLOOKUP($A313,input!$A:$BH,COLUMN(input!Q$2),0))</f>
        <v>0.5</v>
      </c>
      <c r="O313" s="53">
        <f>VLOOKUP($A313,input!$A:$BH,COLUMN(input!V$2),0)</f>
        <v>0</v>
      </c>
      <c r="P313" s="49">
        <f>VLOOKUP($A313,input!$A:$BH,COLUMN(input!Z$2),0)</f>
        <v>0.34700199469226695</v>
      </c>
      <c r="Q313" s="53">
        <f>VLOOKUP($A313,input!$A:$BH,COLUMN(input!AD$2),0)</f>
        <v>0</v>
      </c>
      <c r="R313" s="53">
        <f>VLOOKUP($A313,input!$A:$BH,COLUMN(input!AH$2),0)</f>
        <v>0</v>
      </c>
      <c r="S313" s="62">
        <f>VLOOKUP($A313,input!$A:$BH,COLUMN(input!AL$2),0)</f>
        <v>0</v>
      </c>
      <c r="T313" s="53">
        <f>VLOOKUP($A313,input!$A:$BH,COLUMN(input!AP$2),0)</f>
        <v>0</v>
      </c>
      <c r="U313" s="49">
        <f>VLOOKUP($A313,input!$A:$BH,COLUMN(input!AT$2),0)</f>
        <v>2.5225742942467533</v>
      </c>
      <c r="V313" s="53">
        <f>VLOOKUP($A313,input!$A:$BH,COLUMN(input!AX$2),0)</f>
        <v>0</v>
      </c>
      <c r="W313" s="53">
        <f>VLOOKUP($A313,input!$A:$BH,COLUMN(input!BB$2),0)</f>
        <v>0</v>
      </c>
      <c r="X313" s="62">
        <f>VLOOKUP($A313,input!$A:$BH,COLUMN(input!BF$2),0)</f>
        <v>0</v>
      </c>
      <c r="Y313" s="53">
        <f t="shared" si="33"/>
        <v>0</v>
      </c>
      <c r="Z313" s="49">
        <f t="shared" si="34"/>
        <v>2.8695762889390202</v>
      </c>
      <c r="AA313" s="53">
        <f t="shared" si="35"/>
        <v>0</v>
      </c>
      <c r="AB313" s="53">
        <f t="shared" si="36"/>
        <v>0</v>
      </c>
      <c r="AC313" s="62">
        <f t="shared" si="37"/>
        <v>0</v>
      </c>
    </row>
    <row r="314" spans="1:29" x14ac:dyDescent="0.3">
      <c r="A314" s="27" t="s">
        <v>634</v>
      </c>
      <c r="B314" s="27" t="s">
        <v>1137</v>
      </c>
      <c r="C314" s="27" t="s">
        <v>806</v>
      </c>
      <c r="D314" s="27">
        <v>0</v>
      </c>
      <c r="E314" s="30" t="s">
        <v>633</v>
      </c>
      <c r="F314" s="67">
        <f>IF(D314=0,VLOOKUP(C314,'KI Local Authority Dropdown'!$H$21:$I$31,2,0),(VLOOKUP(A314,input!$A:$B,COLUMN(input!B$2),0)))</f>
        <v>0.4</v>
      </c>
      <c r="G314" s="49">
        <f t="shared" si="31"/>
        <v>2.8257201094251125</v>
      </c>
      <c r="H314" s="49">
        <f>VLOOKUP($A314,input!$A:$BH,COLUMN(input!E$2),0)</f>
        <v>0.3512299176858496</v>
      </c>
      <c r="I314" s="49">
        <f>VLOOKUP($A314,input!$A:$BH,COLUMN(input!I$2),0)</f>
        <v>2.474490191739263</v>
      </c>
      <c r="J314" s="49">
        <f>VLOOKUP($A314,input!$A:$BH,COLUMN(input!M$2),0)</f>
        <v>-14.841856124579738</v>
      </c>
      <c r="K314" s="49">
        <f t="shared" si="32"/>
        <v>-0.10222890146201813</v>
      </c>
      <c r="L314" s="49">
        <f>VLOOKUP($A314,input!$A:$BH,COLUMN(input!N$2),0)</f>
        <v>-14.944085026041757</v>
      </c>
      <c r="M314" s="49">
        <f>IF(D314=0,'KI Local Authority Dropdown'!$I$6,'KI Local Authority Dropdown'!$I$7)*'KI 2018-19'!I314</f>
        <v>2.2889034273588185</v>
      </c>
      <c r="N314" s="31">
        <f>IF(LEFT(D314,1)="P",0,VLOOKUP($A314,input!$A:$BH,COLUMN(input!Q$2),0))</f>
        <v>0.5</v>
      </c>
      <c r="O314" s="53">
        <f>VLOOKUP($A314,input!$A:$BH,COLUMN(input!V$2),0)</f>
        <v>0</v>
      </c>
      <c r="P314" s="49">
        <f>VLOOKUP($A314,input!$A:$BH,COLUMN(input!Z$2),0)</f>
        <v>0.3512299176858496</v>
      </c>
      <c r="Q314" s="53">
        <f>VLOOKUP($A314,input!$A:$BH,COLUMN(input!AD$2),0)</f>
        <v>0</v>
      </c>
      <c r="R314" s="53">
        <f>VLOOKUP($A314,input!$A:$BH,COLUMN(input!AH$2),0)</f>
        <v>0</v>
      </c>
      <c r="S314" s="62">
        <f>VLOOKUP($A314,input!$A:$BH,COLUMN(input!AL$2),0)</f>
        <v>0</v>
      </c>
      <c r="T314" s="53">
        <f>VLOOKUP($A314,input!$A:$BH,COLUMN(input!AP$2),0)</f>
        <v>0</v>
      </c>
      <c r="U314" s="49">
        <f>VLOOKUP($A314,input!$A:$BH,COLUMN(input!AT$2),0)</f>
        <v>2.474490191739263</v>
      </c>
      <c r="V314" s="53">
        <f>VLOOKUP($A314,input!$A:$BH,COLUMN(input!AX$2),0)</f>
        <v>0</v>
      </c>
      <c r="W314" s="53">
        <f>VLOOKUP($A314,input!$A:$BH,COLUMN(input!BB$2),0)</f>
        <v>0</v>
      </c>
      <c r="X314" s="62">
        <f>VLOOKUP($A314,input!$A:$BH,COLUMN(input!BF$2),0)</f>
        <v>0</v>
      </c>
      <c r="Y314" s="53">
        <f t="shared" si="33"/>
        <v>0</v>
      </c>
      <c r="Z314" s="49">
        <f t="shared" si="34"/>
        <v>2.8257201094251125</v>
      </c>
      <c r="AA314" s="53">
        <f t="shared" si="35"/>
        <v>0</v>
      </c>
      <c r="AB314" s="53">
        <f t="shared" si="36"/>
        <v>0</v>
      </c>
      <c r="AC314" s="62">
        <f t="shared" si="37"/>
        <v>0</v>
      </c>
    </row>
    <row r="315" spans="1:29" x14ac:dyDescent="0.3">
      <c r="A315" s="27" t="s">
        <v>636</v>
      </c>
      <c r="B315" s="27" t="s">
        <v>1138</v>
      </c>
      <c r="C315" s="27" t="s">
        <v>820</v>
      </c>
      <c r="D315" s="27" t="s">
        <v>1234</v>
      </c>
      <c r="E315" s="30" t="s">
        <v>635</v>
      </c>
      <c r="F315" s="67">
        <f>IF(D315=0,VLOOKUP(C315,'KI Local Authority Dropdown'!$H$21:$I$31,2,0),(VLOOKUP(A315,input!$A:$B,COLUMN(input!B$2),0)))</f>
        <v>0.99</v>
      </c>
      <c r="G315" s="49">
        <f t="shared" si="31"/>
        <v>71.997746796548839</v>
      </c>
      <c r="H315" s="49">
        <f>VLOOKUP($A315,input!$A:$BH,COLUMN(input!E$2),0)</f>
        <v>0</v>
      </c>
      <c r="I315" s="49">
        <f>VLOOKUP($A315,input!$A:$BH,COLUMN(input!I$2),0)</f>
        <v>71.997746796548839</v>
      </c>
      <c r="J315" s="49">
        <f>VLOOKUP($A315,input!$A:$BH,COLUMN(input!M$2),0)</f>
        <v>-8.8444143878145223</v>
      </c>
      <c r="K315" s="49">
        <f t="shared" si="32"/>
        <v>1.0355899627804162</v>
      </c>
      <c r="L315" s="49">
        <f>VLOOKUP($A315,input!$A:$BH,COLUMN(input!N$2),0)</f>
        <v>-7.8088244250341061</v>
      </c>
      <c r="M315" s="49">
        <f>IF(D315=0,'KI Local Authority Dropdown'!$I$6,'KI Local Authority Dropdown'!$I$7)*'KI 2018-19'!I315</f>
        <v>69.837814392652376</v>
      </c>
      <c r="N315" s="31">
        <f>IF(LEFT(D315,1)="P",0,VLOOKUP($A315,input!$A:$BH,COLUMN(input!Q$2),0))</f>
        <v>0</v>
      </c>
      <c r="O315" s="53">
        <f>VLOOKUP($A315,input!$A:$BH,COLUMN(input!V$2),0)</f>
        <v>0</v>
      </c>
      <c r="P315" s="49">
        <f>VLOOKUP($A315,input!$A:$BH,COLUMN(input!Z$2),0)</f>
        <v>0</v>
      </c>
      <c r="Q315" s="53">
        <f>VLOOKUP($A315,input!$A:$BH,COLUMN(input!AD$2),0)</f>
        <v>0</v>
      </c>
      <c r="R315" s="53">
        <f>VLOOKUP($A315,input!$A:$BH,COLUMN(input!AH$2),0)</f>
        <v>0</v>
      </c>
      <c r="S315" s="62">
        <f>VLOOKUP($A315,input!$A:$BH,COLUMN(input!AL$2),0)</f>
        <v>0</v>
      </c>
      <c r="T315" s="53">
        <f>VLOOKUP($A315,input!$A:$BH,COLUMN(input!AP$2),0)</f>
        <v>64.900652554062447</v>
      </c>
      <c r="U315" s="49">
        <f>VLOOKUP($A315,input!$A:$BH,COLUMN(input!AT$2),0)</f>
        <v>7.0970937829711129</v>
      </c>
      <c r="V315" s="53">
        <f>VLOOKUP($A315,input!$A:$BH,COLUMN(input!AX$2),0)</f>
        <v>0</v>
      </c>
      <c r="W315" s="53">
        <f>VLOOKUP($A315,input!$A:$BH,COLUMN(input!BB$2),0)</f>
        <v>0</v>
      </c>
      <c r="X315" s="62">
        <f>VLOOKUP($A315,input!$A:$BH,COLUMN(input!BF$2),0)</f>
        <v>0</v>
      </c>
      <c r="Y315" s="53">
        <f t="shared" si="33"/>
        <v>64.900652554062447</v>
      </c>
      <c r="Z315" s="49">
        <f t="shared" si="34"/>
        <v>7.0970937829711129</v>
      </c>
      <c r="AA315" s="53">
        <f t="shared" si="35"/>
        <v>0</v>
      </c>
      <c r="AB315" s="53">
        <f t="shared" si="36"/>
        <v>0</v>
      </c>
      <c r="AC315" s="62">
        <f t="shared" si="37"/>
        <v>0</v>
      </c>
    </row>
    <row r="316" spans="1:29" x14ac:dyDescent="0.3">
      <c r="A316" s="27" t="s">
        <v>638</v>
      </c>
      <c r="B316" s="27" t="s">
        <v>1139</v>
      </c>
      <c r="C316" s="27" t="s">
        <v>1250</v>
      </c>
      <c r="D316" s="27">
        <v>0</v>
      </c>
      <c r="E316" s="30" t="s">
        <v>637</v>
      </c>
      <c r="F316" s="67">
        <f>IF(D316=0,VLOOKUP(C316,'KI Local Authority Dropdown'!$H$21:$I$31,2,0),(VLOOKUP(A316,input!$A:$B,COLUMN(input!B$2),0)))</f>
        <v>0.49</v>
      </c>
      <c r="G316" s="49">
        <f t="shared" si="31"/>
        <v>47.999153587870133</v>
      </c>
      <c r="H316" s="49">
        <f>VLOOKUP($A316,input!$A:$BH,COLUMN(input!E$2),0)</f>
        <v>9.8395207479569748</v>
      </c>
      <c r="I316" s="49">
        <f>VLOOKUP($A316,input!$A:$BH,COLUMN(input!I$2),0)</f>
        <v>38.159632839913158</v>
      </c>
      <c r="J316" s="49">
        <f>VLOOKUP($A316,input!$A:$BH,COLUMN(input!M$2),0)</f>
        <v>2.3160109010233354</v>
      </c>
      <c r="K316" s="49">
        <f t="shared" si="32"/>
        <v>0.6148789281115361</v>
      </c>
      <c r="L316" s="49">
        <f>VLOOKUP($A316,input!$A:$BH,COLUMN(input!N$2),0)</f>
        <v>2.9308898291348715</v>
      </c>
      <c r="M316" s="49">
        <f>IF(D316=0,'KI Local Authority Dropdown'!$I$6,'KI Local Authority Dropdown'!$I$7)*'KI 2018-19'!I316</f>
        <v>35.297660376919673</v>
      </c>
      <c r="N316" s="31">
        <f>IF(LEFT(D316,1)="P",0,VLOOKUP($A316,input!$A:$BH,COLUMN(input!Q$2),0))</f>
        <v>0</v>
      </c>
      <c r="O316" s="53">
        <f>VLOOKUP($A316,input!$A:$BH,COLUMN(input!V$2),0)</f>
        <v>9.3078442290154992</v>
      </c>
      <c r="P316" s="49">
        <f>VLOOKUP($A316,input!$A:$BH,COLUMN(input!Z$2),0)</f>
        <v>0.53167651894147505</v>
      </c>
      <c r="Q316" s="53">
        <f>VLOOKUP($A316,input!$A:$BH,COLUMN(input!AD$2),0)</f>
        <v>0</v>
      </c>
      <c r="R316" s="53">
        <f>VLOOKUP($A316,input!$A:$BH,COLUMN(input!AH$2),0)</f>
        <v>0</v>
      </c>
      <c r="S316" s="62">
        <f>VLOOKUP($A316,input!$A:$BH,COLUMN(input!AL$2),0)</f>
        <v>0</v>
      </c>
      <c r="T316" s="53">
        <f>VLOOKUP($A316,input!$A:$BH,COLUMN(input!AP$2),0)</f>
        <v>32.012538009744354</v>
      </c>
      <c r="U316" s="49">
        <f>VLOOKUP($A316,input!$A:$BH,COLUMN(input!AT$2),0)</f>
        <v>6.147094830168804</v>
      </c>
      <c r="V316" s="53">
        <f>VLOOKUP($A316,input!$A:$BH,COLUMN(input!AX$2),0)</f>
        <v>0</v>
      </c>
      <c r="W316" s="53">
        <f>VLOOKUP($A316,input!$A:$BH,COLUMN(input!BB$2),0)</f>
        <v>0</v>
      </c>
      <c r="X316" s="62">
        <f>VLOOKUP($A316,input!$A:$BH,COLUMN(input!BF$2),0)</f>
        <v>0</v>
      </c>
      <c r="Y316" s="53">
        <f t="shared" si="33"/>
        <v>41.320382238759855</v>
      </c>
      <c r="Z316" s="49">
        <f t="shared" si="34"/>
        <v>6.6787713491102787</v>
      </c>
      <c r="AA316" s="53">
        <f t="shared" si="35"/>
        <v>0</v>
      </c>
      <c r="AB316" s="53">
        <f t="shared" si="36"/>
        <v>0</v>
      </c>
      <c r="AC316" s="62">
        <f t="shared" si="37"/>
        <v>0</v>
      </c>
    </row>
    <row r="317" spans="1:29" x14ac:dyDescent="0.3">
      <c r="A317" s="27" t="s">
        <v>640</v>
      </c>
      <c r="B317" s="27" t="s">
        <v>1140</v>
      </c>
      <c r="C317" s="27" t="s">
        <v>1250</v>
      </c>
      <c r="D317" s="27">
        <v>0</v>
      </c>
      <c r="E317" s="30" t="s">
        <v>639</v>
      </c>
      <c r="F317" s="67">
        <f>IF(D317=0,VLOOKUP(C317,'KI Local Authority Dropdown'!$H$21:$I$31,2,0),(VLOOKUP(A317,input!$A:$B,COLUMN(input!B$2),0)))</f>
        <v>0.49</v>
      </c>
      <c r="G317" s="49">
        <f t="shared" si="31"/>
        <v>100.50133960287542</v>
      </c>
      <c r="H317" s="49">
        <f>VLOOKUP($A317,input!$A:$BH,COLUMN(input!E$2),0)</f>
        <v>30.408053053489706</v>
      </c>
      <c r="I317" s="49">
        <f>VLOOKUP($A317,input!$A:$BH,COLUMN(input!I$2),0)</f>
        <v>70.093286549385709</v>
      </c>
      <c r="J317" s="49">
        <f>VLOOKUP($A317,input!$A:$BH,COLUMN(input!M$2),0)</f>
        <v>29.682879191996292</v>
      </c>
      <c r="K317" s="49">
        <f t="shared" si="32"/>
        <v>0.28576497123029654</v>
      </c>
      <c r="L317" s="49">
        <f>VLOOKUP($A317,input!$A:$BH,COLUMN(input!N$2),0)</f>
        <v>29.968644163226589</v>
      </c>
      <c r="M317" s="49">
        <f>IF(D317=0,'KI Local Authority Dropdown'!$I$6,'KI Local Authority Dropdown'!$I$7)*'KI 2018-19'!I317</f>
        <v>64.836290058181788</v>
      </c>
      <c r="N317" s="31">
        <f>IF(LEFT(D317,1)="P",0,VLOOKUP($A317,input!$A:$BH,COLUMN(input!Q$2),0))</f>
        <v>0</v>
      </c>
      <c r="O317" s="53">
        <f>VLOOKUP($A317,input!$A:$BH,COLUMN(input!V$2),0)</f>
        <v>27.98739593280915</v>
      </c>
      <c r="P317" s="49">
        <f>VLOOKUP($A317,input!$A:$BH,COLUMN(input!Z$2),0)</f>
        <v>2.4206571206805556</v>
      </c>
      <c r="Q317" s="53">
        <f>VLOOKUP($A317,input!$A:$BH,COLUMN(input!AD$2),0)</f>
        <v>0</v>
      </c>
      <c r="R317" s="53">
        <f>VLOOKUP($A317,input!$A:$BH,COLUMN(input!AH$2),0)</f>
        <v>0</v>
      </c>
      <c r="S317" s="62">
        <f>VLOOKUP($A317,input!$A:$BH,COLUMN(input!AL$2),0)</f>
        <v>0</v>
      </c>
      <c r="T317" s="53">
        <f>VLOOKUP($A317,input!$A:$BH,COLUMN(input!AP$2),0)</f>
        <v>60.665610580271043</v>
      </c>
      <c r="U317" s="49">
        <f>VLOOKUP($A317,input!$A:$BH,COLUMN(input!AT$2),0)</f>
        <v>9.4276759691146648</v>
      </c>
      <c r="V317" s="53">
        <f>VLOOKUP($A317,input!$A:$BH,COLUMN(input!AX$2),0)</f>
        <v>0</v>
      </c>
      <c r="W317" s="53">
        <f>VLOOKUP($A317,input!$A:$BH,COLUMN(input!BB$2),0)</f>
        <v>0</v>
      </c>
      <c r="X317" s="62">
        <f>VLOOKUP($A317,input!$A:$BH,COLUMN(input!BF$2),0)</f>
        <v>0</v>
      </c>
      <c r="Y317" s="53">
        <f t="shared" si="33"/>
        <v>88.653006513080186</v>
      </c>
      <c r="Z317" s="49">
        <f t="shared" si="34"/>
        <v>11.84833308979522</v>
      </c>
      <c r="AA317" s="53">
        <f t="shared" si="35"/>
        <v>0</v>
      </c>
      <c r="AB317" s="53">
        <f t="shared" si="36"/>
        <v>0</v>
      </c>
      <c r="AC317" s="62">
        <f t="shared" si="37"/>
        <v>0</v>
      </c>
    </row>
    <row r="318" spans="1:29" x14ac:dyDescent="0.3">
      <c r="A318" s="27" t="s">
        <v>642</v>
      </c>
      <c r="B318" s="27" t="s">
        <v>1141</v>
      </c>
      <c r="C318" s="27" t="s">
        <v>806</v>
      </c>
      <c r="D318" s="27">
        <v>0</v>
      </c>
      <c r="E318" s="30" t="s">
        <v>641</v>
      </c>
      <c r="F318" s="67">
        <f>IF(D318=0,VLOOKUP(C318,'KI Local Authority Dropdown'!$H$21:$I$31,2,0),(VLOOKUP(A318,input!$A:$B,COLUMN(input!B$2),0)))</f>
        <v>0.4</v>
      </c>
      <c r="G318" s="49">
        <f t="shared" si="31"/>
        <v>2.487892446542499</v>
      </c>
      <c r="H318" s="49">
        <f>VLOOKUP($A318,input!$A:$BH,COLUMN(input!E$2),0)</f>
        <v>0.11154523598996177</v>
      </c>
      <c r="I318" s="49">
        <f>VLOOKUP($A318,input!$A:$BH,COLUMN(input!I$2),0)</f>
        <v>2.3763472105525372</v>
      </c>
      <c r="J318" s="49">
        <f>VLOOKUP($A318,input!$A:$BH,COLUMN(input!M$2),0)</f>
        <v>-18.483806191305458</v>
      </c>
      <c r="K318" s="49">
        <f t="shared" si="32"/>
        <v>1.4719469407076247E-3</v>
      </c>
      <c r="L318" s="49">
        <f>VLOOKUP($A318,input!$A:$BH,COLUMN(input!N$2),0)</f>
        <v>-18.48233424436475</v>
      </c>
      <c r="M318" s="49">
        <f>IF(D318=0,'KI Local Authority Dropdown'!$I$6,'KI Local Authority Dropdown'!$I$7)*'KI 2018-19'!I318</f>
        <v>2.1981211697610972</v>
      </c>
      <c r="N318" s="31">
        <f>IF(LEFT(D318,1)="P",0,VLOOKUP($A318,input!$A:$BH,COLUMN(input!Q$2),0))</f>
        <v>0.5</v>
      </c>
      <c r="O318" s="53">
        <f>VLOOKUP($A318,input!$A:$BH,COLUMN(input!V$2),0)</f>
        <v>0</v>
      </c>
      <c r="P318" s="49">
        <f>VLOOKUP($A318,input!$A:$BH,COLUMN(input!Z$2),0)</f>
        <v>0.11154523598996177</v>
      </c>
      <c r="Q318" s="53">
        <f>VLOOKUP($A318,input!$A:$BH,COLUMN(input!AD$2),0)</f>
        <v>0</v>
      </c>
      <c r="R318" s="53">
        <f>VLOOKUP($A318,input!$A:$BH,COLUMN(input!AH$2),0)</f>
        <v>0</v>
      </c>
      <c r="S318" s="62">
        <f>VLOOKUP($A318,input!$A:$BH,COLUMN(input!AL$2),0)</f>
        <v>0</v>
      </c>
      <c r="T318" s="53">
        <f>VLOOKUP($A318,input!$A:$BH,COLUMN(input!AP$2),0)</f>
        <v>0</v>
      </c>
      <c r="U318" s="49">
        <f>VLOOKUP($A318,input!$A:$BH,COLUMN(input!AT$2),0)</f>
        <v>2.3763472105525372</v>
      </c>
      <c r="V318" s="53">
        <f>VLOOKUP($A318,input!$A:$BH,COLUMN(input!AX$2),0)</f>
        <v>0</v>
      </c>
      <c r="W318" s="53">
        <f>VLOOKUP($A318,input!$A:$BH,COLUMN(input!BB$2),0)</f>
        <v>0</v>
      </c>
      <c r="X318" s="62">
        <f>VLOOKUP($A318,input!$A:$BH,COLUMN(input!BF$2),0)</f>
        <v>0</v>
      </c>
      <c r="Y318" s="53">
        <f t="shared" si="33"/>
        <v>0</v>
      </c>
      <c r="Z318" s="49">
        <f t="shared" si="34"/>
        <v>2.487892446542499</v>
      </c>
      <c r="AA318" s="53">
        <f t="shared" si="35"/>
        <v>0</v>
      </c>
      <c r="AB318" s="53">
        <f t="shared" si="36"/>
        <v>0</v>
      </c>
      <c r="AC318" s="62">
        <f t="shared" si="37"/>
        <v>0</v>
      </c>
    </row>
    <row r="319" spans="1:29" x14ac:dyDescent="0.3">
      <c r="A319" s="27" t="s">
        <v>644</v>
      </c>
      <c r="B319" s="27" t="s">
        <v>1142</v>
      </c>
      <c r="C319" s="27" t="s">
        <v>806</v>
      </c>
      <c r="D319" s="27" t="s">
        <v>1238</v>
      </c>
      <c r="E319" s="30" t="s">
        <v>643</v>
      </c>
      <c r="F319" s="67">
        <f>IF(D319=0,VLOOKUP(C319,'KI Local Authority Dropdown'!$H$21:$I$31,2,0),(VLOOKUP(A319,input!$A:$B,COLUMN(input!B$2),0)))</f>
        <v>0.5</v>
      </c>
      <c r="G319" s="49">
        <f t="shared" si="31"/>
        <v>2.3761095772855074</v>
      </c>
      <c r="H319" s="49">
        <f>VLOOKUP($A319,input!$A:$BH,COLUMN(input!E$2),0)</f>
        <v>0</v>
      </c>
      <c r="I319" s="49">
        <f>VLOOKUP($A319,input!$A:$BH,COLUMN(input!I$2),0)</f>
        <v>2.3761095772855074</v>
      </c>
      <c r="J319" s="49">
        <f>VLOOKUP($A319,input!$A:$BH,COLUMN(input!M$2),0)</f>
        <v>-10.186712925349516</v>
      </c>
      <c r="K319" s="49">
        <f t="shared" si="32"/>
        <v>-5.5571620090939078E-2</v>
      </c>
      <c r="L319" s="49">
        <f>VLOOKUP($A319,input!$A:$BH,COLUMN(input!N$2),0)</f>
        <v>-10.242284545440455</v>
      </c>
      <c r="M319" s="49">
        <f>IF(D319=0,'KI Local Authority Dropdown'!$I$6,'KI Local Authority Dropdown'!$I$7)*'KI 2018-19'!I319</f>
        <v>2.3048262899669423</v>
      </c>
      <c r="N319" s="31">
        <f>IF(LEFT(D319,1)="P",0,VLOOKUP($A319,input!$A:$BH,COLUMN(input!Q$2),0))</f>
        <v>0</v>
      </c>
      <c r="O319" s="53">
        <f>VLOOKUP($A319,input!$A:$BH,COLUMN(input!V$2),0)</f>
        <v>0</v>
      </c>
      <c r="P319" s="49">
        <f>VLOOKUP($A319,input!$A:$BH,COLUMN(input!Z$2),0)</f>
        <v>0</v>
      </c>
      <c r="Q319" s="53">
        <f>VLOOKUP($A319,input!$A:$BH,COLUMN(input!AD$2),0)</f>
        <v>0</v>
      </c>
      <c r="R319" s="53">
        <f>VLOOKUP($A319,input!$A:$BH,COLUMN(input!AH$2),0)</f>
        <v>0</v>
      </c>
      <c r="S319" s="62">
        <f>VLOOKUP($A319,input!$A:$BH,COLUMN(input!AL$2),0)</f>
        <v>0</v>
      </c>
      <c r="T319" s="53">
        <f>VLOOKUP($A319,input!$A:$BH,COLUMN(input!AP$2),0)</f>
        <v>0</v>
      </c>
      <c r="U319" s="49">
        <f>VLOOKUP($A319,input!$A:$BH,COLUMN(input!AT$2),0)</f>
        <v>2.3761095772855074</v>
      </c>
      <c r="V319" s="53">
        <f>VLOOKUP($A319,input!$A:$BH,COLUMN(input!AX$2),0)</f>
        <v>0</v>
      </c>
      <c r="W319" s="53">
        <f>VLOOKUP($A319,input!$A:$BH,COLUMN(input!BB$2),0)</f>
        <v>0</v>
      </c>
      <c r="X319" s="62">
        <f>VLOOKUP($A319,input!$A:$BH,COLUMN(input!BF$2),0)</f>
        <v>0</v>
      </c>
      <c r="Y319" s="53">
        <f t="shared" si="33"/>
        <v>0</v>
      </c>
      <c r="Z319" s="49">
        <f t="shared" si="34"/>
        <v>2.3761095772855074</v>
      </c>
      <c r="AA319" s="53">
        <f t="shared" si="35"/>
        <v>0</v>
      </c>
      <c r="AB319" s="53">
        <f t="shared" si="36"/>
        <v>0</v>
      </c>
      <c r="AC319" s="62">
        <f t="shared" si="37"/>
        <v>0</v>
      </c>
    </row>
    <row r="320" spans="1:29" x14ac:dyDescent="0.3">
      <c r="A320" s="27" t="s">
        <v>646</v>
      </c>
      <c r="B320" s="27" t="s">
        <v>1143</v>
      </c>
      <c r="C320" s="27" t="s">
        <v>1254</v>
      </c>
      <c r="D320" s="27" t="s">
        <v>1230</v>
      </c>
      <c r="E320" s="30" t="s">
        <v>645</v>
      </c>
      <c r="F320" s="67">
        <f>IF(D320=0,VLOOKUP(C320,'KI Local Authority Dropdown'!$H$21:$I$31,2,0),(VLOOKUP(A320,input!$A:$B,COLUMN(input!B$2),0)))</f>
        <v>0.2</v>
      </c>
      <c r="G320" s="49">
        <f t="shared" si="31"/>
        <v>131.42118049282641</v>
      </c>
      <c r="H320" s="49">
        <f>VLOOKUP($A320,input!$A:$BH,COLUMN(input!E$2),0)</f>
        <v>0</v>
      </c>
      <c r="I320" s="49">
        <f>VLOOKUP($A320,input!$A:$BH,COLUMN(input!I$2),0)</f>
        <v>131.42118049282641</v>
      </c>
      <c r="J320" s="49">
        <f>VLOOKUP($A320,input!$A:$BH,COLUMN(input!M$2),0)</f>
        <v>84.694726099024962</v>
      </c>
      <c r="K320" s="49">
        <f t="shared" si="32"/>
        <v>0.2968521731700946</v>
      </c>
      <c r="L320" s="49">
        <f>VLOOKUP($A320,input!$A:$BH,COLUMN(input!N$2),0)</f>
        <v>84.991578272195056</v>
      </c>
      <c r="M320" s="49">
        <f>IF(D320=0,'KI Local Authority Dropdown'!$I$6,'KI Local Authority Dropdown'!$I$7)*'KI 2018-19'!I320</f>
        <v>127.47854507804162</v>
      </c>
      <c r="N320" s="31">
        <f>IF(LEFT(D320,1)="P",0,VLOOKUP($A320,input!$A:$BH,COLUMN(input!Q$2),0))</f>
        <v>0</v>
      </c>
      <c r="O320" s="53">
        <f>VLOOKUP($A320,input!$A:$BH,COLUMN(input!V$2),0)</f>
        <v>0</v>
      </c>
      <c r="P320" s="49">
        <f>VLOOKUP($A320,input!$A:$BH,COLUMN(input!Z$2),0)</f>
        <v>0</v>
      </c>
      <c r="Q320" s="53">
        <f>VLOOKUP($A320,input!$A:$BH,COLUMN(input!AD$2),0)</f>
        <v>0</v>
      </c>
      <c r="R320" s="53">
        <f>VLOOKUP($A320,input!$A:$BH,COLUMN(input!AH$2),0)</f>
        <v>0</v>
      </c>
      <c r="S320" s="62">
        <f>VLOOKUP($A320,input!$A:$BH,COLUMN(input!AL$2),0)</f>
        <v>0</v>
      </c>
      <c r="T320" s="53">
        <f>VLOOKUP($A320,input!$A:$BH,COLUMN(input!AP$2),0)</f>
        <v>123.21236870154274</v>
      </c>
      <c r="U320" s="49">
        <f>VLOOKUP($A320,input!$A:$BH,COLUMN(input!AT$2),0)</f>
        <v>0</v>
      </c>
      <c r="V320" s="53">
        <f>VLOOKUP($A320,input!$A:$BH,COLUMN(input!AX$2),0)</f>
        <v>8.2088122805731736</v>
      </c>
      <c r="W320" s="53">
        <f>VLOOKUP($A320,input!$A:$BH,COLUMN(input!BB$2),0)</f>
        <v>0</v>
      </c>
      <c r="X320" s="62">
        <f>VLOOKUP($A320,input!$A:$BH,COLUMN(input!BF$2),0)</f>
        <v>0</v>
      </c>
      <c r="Y320" s="53">
        <f t="shared" si="33"/>
        <v>123.21236870154274</v>
      </c>
      <c r="Z320" s="49">
        <f t="shared" si="34"/>
        <v>0</v>
      </c>
      <c r="AA320" s="53">
        <f t="shared" si="35"/>
        <v>8.2088122805731736</v>
      </c>
      <c r="AB320" s="53">
        <f t="shared" si="36"/>
        <v>0</v>
      </c>
      <c r="AC320" s="62">
        <f t="shared" si="37"/>
        <v>0</v>
      </c>
    </row>
    <row r="321" spans="1:29" x14ac:dyDescent="0.3">
      <c r="A321" s="27" t="s">
        <v>648</v>
      </c>
      <c r="B321" s="27" t="s">
        <v>1144</v>
      </c>
      <c r="C321" s="27" t="s">
        <v>806</v>
      </c>
      <c r="D321" s="27" t="s">
        <v>1230</v>
      </c>
      <c r="E321" s="30" t="s">
        <v>647</v>
      </c>
      <c r="F321" s="67">
        <f>IF(D321=0,VLOOKUP(C321,'KI Local Authority Dropdown'!$H$21:$I$31,2,0),(VLOOKUP(A321,input!$A:$B,COLUMN(input!B$2),0)))</f>
        <v>0.8</v>
      </c>
      <c r="G321" s="49">
        <f t="shared" si="31"/>
        <v>3.1869008781632853</v>
      </c>
      <c r="H321" s="49">
        <f>VLOOKUP($A321,input!$A:$BH,COLUMN(input!E$2),0)</f>
        <v>0</v>
      </c>
      <c r="I321" s="49">
        <f>VLOOKUP($A321,input!$A:$BH,COLUMN(input!I$2),0)</f>
        <v>3.1869008781632853</v>
      </c>
      <c r="J321" s="49">
        <f>VLOOKUP($A321,input!$A:$BH,COLUMN(input!M$2),0)</f>
        <v>-30.733733942859569</v>
      </c>
      <c r="K321" s="49">
        <f t="shared" si="32"/>
        <v>1.0384018437288312</v>
      </c>
      <c r="L321" s="49">
        <f>VLOOKUP($A321,input!$A:$BH,COLUMN(input!N$2),0)</f>
        <v>-29.695332099130738</v>
      </c>
      <c r="M321" s="49">
        <f>IF(D321=0,'KI Local Authority Dropdown'!$I$6,'KI Local Authority Dropdown'!$I$7)*'KI 2018-19'!I321</f>
        <v>3.0912938518183868</v>
      </c>
      <c r="N321" s="31">
        <f>IF(LEFT(D321,1)="P",0,VLOOKUP($A321,input!$A:$BH,COLUMN(input!Q$2),0))</f>
        <v>0</v>
      </c>
      <c r="O321" s="53">
        <f>VLOOKUP($A321,input!$A:$BH,COLUMN(input!V$2),0)</f>
        <v>0</v>
      </c>
      <c r="P321" s="49">
        <f>VLOOKUP($A321,input!$A:$BH,COLUMN(input!Z$2),0)</f>
        <v>0</v>
      </c>
      <c r="Q321" s="53">
        <f>VLOOKUP($A321,input!$A:$BH,COLUMN(input!AD$2),0)</f>
        <v>0</v>
      </c>
      <c r="R321" s="53">
        <f>VLOOKUP($A321,input!$A:$BH,COLUMN(input!AH$2),0)</f>
        <v>0</v>
      </c>
      <c r="S321" s="62">
        <f>VLOOKUP($A321,input!$A:$BH,COLUMN(input!AL$2),0)</f>
        <v>0</v>
      </c>
      <c r="T321" s="53">
        <f>VLOOKUP($A321,input!$A:$BH,COLUMN(input!AP$2),0)</f>
        <v>0</v>
      </c>
      <c r="U321" s="49">
        <f>VLOOKUP($A321,input!$A:$BH,COLUMN(input!AT$2),0)</f>
        <v>3.1869005810980791</v>
      </c>
      <c r="V321" s="53">
        <f>VLOOKUP($A321,input!$A:$BH,COLUMN(input!AX$2),0)</f>
        <v>0</v>
      </c>
      <c r="W321" s="53">
        <f>VLOOKUP($A321,input!$A:$BH,COLUMN(input!BB$2),0)</f>
        <v>0</v>
      </c>
      <c r="X321" s="62">
        <f>VLOOKUP($A321,input!$A:$BH,COLUMN(input!BF$2),0)</f>
        <v>0</v>
      </c>
      <c r="Y321" s="53">
        <f t="shared" si="33"/>
        <v>0</v>
      </c>
      <c r="Z321" s="49">
        <f t="shared" si="34"/>
        <v>3.1869005810980791</v>
      </c>
      <c r="AA321" s="53">
        <f t="shared" si="35"/>
        <v>0</v>
      </c>
      <c r="AB321" s="53">
        <f t="shared" si="36"/>
        <v>0</v>
      </c>
      <c r="AC321" s="62">
        <f t="shared" si="37"/>
        <v>0</v>
      </c>
    </row>
    <row r="322" spans="1:29" x14ac:dyDescent="0.3">
      <c r="A322" s="27" t="s">
        <v>650</v>
      </c>
      <c r="B322" s="27" t="s">
        <v>1145</v>
      </c>
      <c r="C322" s="27" t="s">
        <v>820</v>
      </c>
      <c r="D322" s="27">
        <v>0</v>
      </c>
      <c r="E322" s="30" t="s">
        <v>649</v>
      </c>
      <c r="F322" s="67">
        <f>IF(D322=0,VLOOKUP(C322,'KI Local Authority Dropdown'!$H$21:$I$31,2,0),(VLOOKUP(A322,input!$A:$B,COLUMN(input!B$2),0)))</f>
        <v>0.49</v>
      </c>
      <c r="G322" s="49">
        <f t="shared" si="31"/>
        <v>118.75673968342439</v>
      </c>
      <c r="H322" s="49">
        <f>VLOOKUP($A322,input!$A:$BH,COLUMN(input!E$2),0)</f>
        <v>36.1568810715317</v>
      </c>
      <c r="I322" s="49">
        <f>VLOOKUP($A322,input!$A:$BH,COLUMN(input!I$2),0)</f>
        <v>82.599858611892685</v>
      </c>
      <c r="J322" s="49">
        <f>VLOOKUP($A322,input!$A:$BH,COLUMN(input!M$2),0)</f>
        <v>42.05885195515129</v>
      </c>
      <c r="K322" s="49">
        <f t="shared" si="32"/>
        <v>0.13307078964952268</v>
      </c>
      <c r="L322" s="49">
        <f>VLOOKUP($A322,input!$A:$BH,COLUMN(input!N$2),0)</f>
        <v>42.191922744800813</v>
      </c>
      <c r="M322" s="49">
        <f>IF(D322=0,'KI Local Authority Dropdown'!$I$6,'KI Local Authority Dropdown'!$I$7)*'KI 2018-19'!I322</f>
        <v>76.404869216000733</v>
      </c>
      <c r="N322" s="31">
        <f>IF(LEFT(D322,1)="P",0,VLOOKUP($A322,input!$A:$BH,COLUMN(input!Q$2),0))</f>
        <v>0</v>
      </c>
      <c r="O322" s="53">
        <f>VLOOKUP($A322,input!$A:$BH,COLUMN(input!V$2),0)</f>
        <v>33.357994912532646</v>
      </c>
      <c r="P322" s="49">
        <f>VLOOKUP($A322,input!$A:$BH,COLUMN(input!Z$2),0)</f>
        <v>2.7988861589990517</v>
      </c>
      <c r="Q322" s="53">
        <f>VLOOKUP($A322,input!$A:$BH,COLUMN(input!AD$2),0)</f>
        <v>0</v>
      </c>
      <c r="R322" s="53">
        <f>VLOOKUP($A322,input!$A:$BH,COLUMN(input!AH$2),0)</f>
        <v>0</v>
      </c>
      <c r="S322" s="62">
        <f>VLOOKUP($A322,input!$A:$BH,COLUMN(input!AL$2),0)</f>
        <v>0</v>
      </c>
      <c r="T322" s="53">
        <f>VLOOKUP($A322,input!$A:$BH,COLUMN(input!AP$2),0)</f>
        <v>71.335274298058593</v>
      </c>
      <c r="U322" s="49">
        <f>VLOOKUP($A322,input!$A:$BH,COLUMN(input!AT$2),0)</f>
        <v>11.264584313834089</v>
      </c>
      <c r="V322" s="53">
        <f>VLOOKUP($A322,input!$A:$BH,COLUMN(input!AX$2),0)</f>
        <v>0</v>
      </c>
      <c r="W322" s="53">
        <f>VLOOKUP($A322,input!$A:$BH,COLUMN(input!BB$2),0)</f>
        <v>0</v>
      </c>
      <c r="X322" s="62">
        <f>VLOOKUP($A322,input!$A:$BH,COLUMN(input!BF$2),0)</f>
        <v>0</v>
      </c>
      <c r="Y322" s="53">
        <f t="shared" si="33"/>
        <v>104.69326921059124</v>
      </c>
      <c r="Z322" s="49">
        <f t="shared" si="34"/>
        <v>14.06347047283314</v>
      </c>
      <c r="AA322" s="53">
        <f t="shared" si="35"/>
        <v>0</v>
      </c>
      <c r="AB322" s="53">
        <f t="shared" si="36"/>
        <v>0</v>
      </c>
      <c r="AC322" s="62">
        <f t="shared" si="37"/>
        <v>0</v>
      </c>
    </row>
    <row r="323" spans="1:29" x14ac:dyDescent="0.3">
      <c r="A323" s="27" t="s">
        <v>652</v>
      </c>
      <c r="B323" s="27" t="s">
        <v>1146</v>
      </c>
      <c r="C323" s="27" t="s">
        <v>1254</v>
      </c>
      <c r="D323" s="27" t="s">
        <v>1241</v>
      </c>
      <c r="E323" s="30" t="s">
        <v>651</v>
      </c>
      <c r="F323" s="67">
        <f>IF(D323=0,VLOOKUP(C323,'KI Local Authority Dropdown'!$H$21:$I$31,2,0),(VLOOKUP(A323,input!$A:$B,COLUMN(input!B$2),0)))</f>
        <v>0.7</v>
      </c>
      <c r="G323" s="49">
        <f t="shared" si="31"/>
        <v>115.19090728493131</v>
      </c>
      <c r="H323" s="49">
        <f>VLOOKUP($A323,input!$A:$BH,COLUMN(input!E$2),0)</f>
        <v>0</v>
      </c>
      <c r="I323" s="49">
        <f>VLOOKUP($A323,input!$A:$BH,COLUMN(input!I$2),0)</f>
        <v>115.19090728493131</v>
      </c>
      <c r="J323" s="49">
        <f>VLOOKUP($A323,input!$A:$BH,COLUMN(input!M$2),0)</f>
        <v>-235.17268058166778</v>
      </c>
      <c r="K323" s="49">
        <f t="shared" si="32"/>
        <v>0.36460129356947846</v>
      </c>
      <c r="L323" s="49">
        <f>VLOOKUP($A323,input!$A:$BH,COLUMN(input!N$2),0)</f>
        <v>-234.8080792880983</v>
      </c>
      <c r="M323" s="49">
        <f>IF(D323=0,'KI Local Authority Dropdown'!$I$6,'KI Local Authority Dropdown'!$I$7)*'KI 2018-19'!I323</f>
        <v>111.73518006638336</v>
      </c>
      <c r="N323" s="31">
        <f>IF(LEFT(D323,1)="P",0,VLOOKUP($A323,input!$A:$BH,COLUMN(input!Q$2),0))</f>
        <v>0</v>
      </c>
      <c r="O323" s="53">
        <f>VLOOKUP($A323,input!$A:$BH,COLUMN(input!V$2),0)</f>
        <v>0</v>
      </c>
      <c r="P323" s="49">
        <f>VLOOKUP($A323,input!$A:$BH,COLUMN(input!Z$2),0)</f>
        <v>0</v>
      </c>
      <c r="Q323" s="53">
        <f>VLOOKUP($A323,input!$A:$BH,COLUMN(input!AD$2),0)</f>
        <v>0</v>
      </c>
      <c r="R323" s="53">
        <f>VLOOKUP($A323,input!$A:$BH,COLUMN(input!AH$2),0)</f>
        <v>0</v>
      </c>
      <c r="S323" s="62">
        <f>VLOOKUP($A323,input!$A:$BH,COLUMN(input!AL$2),0)</f>
        <v>0</v>
      </c>
      <c r="T323" s="53">
        <f>VLOOKUP($A323,input!$A:$BH,COLUMN(input!AP$2),0)</f>
        <v>104.24231862662279</v>
      </c>
      <c r="U323" s="49">
        <f>VLOOKUP($A323,input!$A:$BH,COLUMN(input!AT$2),0)</f>
        <v>0</v>
      </c>
      <c r="V323" s="53">
        <f>VLOOKUP($A323,input!$A:$BH,COLUMN(input!AX$2),0)</f>
        <v>10.948588632107613</v>
      </c>
      <c r="W323" s="53">
        <f>VLOOKUP($A323,input!$A:$BH,COLUMN(input!BB$2),0)</f>
        <v>0</v>
      </c>
      <c r="X323" s="62">
        <f>VLOOKUP($A323,input!$A:$BH,COLUMN(input!BF$2),0)</f>
        <v>0</v>
      </c>
      <c r="Y323" s="53">
        <f t="shared" si="33"/>
        <v>104.24231862662279</v>
      </c>
      <c r="Z323" s="49">
        <f t="shared" si="34"/>
        <v>0</v>
      </c>
      <c r="AA323" s="53">
        <f t="shared" si="35"/>
        <v>10.948588632107613</v>
      </c>
      <c r="AB323" s="53">
        <f t="shared" si="36"/>
        <v>0</v>
      </c>
      <c r="AC323" s="62">
        <f t="shared" si="37"/>
        <v>0</v>
      </c>
    </row>
    <row r="324" spans="1:29" x14ac:dyDescent="0.3">
      <c r="A324" s="27" t="s">
        <v>654</v>
      </c>
      <c r="B324" s="27" t="s">
        <v>1147</v>
      </c>
      <c r="C324" s="27" t="s">
        <v>806</v>
      </c>
      <c r="D324" s="27" t="s">
        <v>1241</v>
      </c>
      <c r="E324" s="30" t="s">
        <v>653</v>
      </c>
      <c r="F324" s="67">
        <f>IF(D324=0,VLOOKUP(C324,'KI Local Authority Dropdown'!$H$21:$I$31,2,0),(VLOOKUP(A324,input!$A:$B,COLUMN(input!B$2),0)))</f>
        <v>0.30000000000000004</v>
      </c>
      <c r="G324" s="49">
        <f t="shared" si="31"/>
        <v>1.5086660860289922</v>
      </c>
      <c r="H324" s="49">
        <f>VLOOKUP($A324,input!$A:$BH,COLUMN(input!E$2),0)</f>
        <v>0</v>
      </c>
      <c r="I324" s="49">
        <f>VLOOKUP($A324,input!$A:$BH,COLUMN(input!I$2),0)</f>
        <v>1.5086660860289922</v>
      </c>
      <c r="J324" s="49">
        <f>VLOOKUP($A324,input!$A:$BH,COLUMN(input!M$2),0)</f>
        <v>-8.6968393646820008</v>
      </c>
      <c r="K324" s="49">
        <f t="shared" si="32"/>
        <v>0.17937242628490147</v>
      </c>
      <c r="L324" s="49">
        <f>VLOOKUP($A324,input!$A:$BH,COLUMN(input!N$2),0)</f>
        <v>-8.5174669383970993</v>
      </c>
      <c r="M324" s="49">
        <f>IF(D324=0,'KI Local Authority Dropdown'!$I$6,'KI Local Authority Dropdown'!$I$7)*'KI 2018-19'!I324</f>
        <v>1.4634061034481225</v>
      </c>
      <c r="N324" s="31">
        <f>IF(LEFT(D324,1)="P",0,VLOOKUP($A324,input!$A:$BH,COLUMN(input!Q$2),0))</f>
        <v>0</v>
      </c>
      <c r="O324" s="53">
        <f>VLOOKUP($A324,input!$A:$BH,COLUMN(input!V$2),0)</f>
        <v>0</v>
      </c>
      <c r="P324" s="49">
        <f>VLOOKUP($A324,input!$A:$BH,COLUMN(input!Z$2),0)</f>
        <v>0</v>
      </c>
      <c r="Q324" s="53">
        <f>VLOOKUP($A324,input!$A:$BH,COLUMN(input!AD$2),0)</f>
        <v>0</v>
      </c>
      <c r="R324" s="53">
        <f>VLOOKUP($A324,input!$A:$BH,COLUMN(input!AH$2),0)</f>
        <v>0</v>
      </c>
      <c r="S324" s="62">
        <f>VLOOKUP($A324,input!$A:$BH,COLUMN(input!AL$2),0)</f>
        <v>0</v>
      </c>
      <c r="T324" s="53">
        <f>VLOOKUP($A324,input!$A:$BH,COLUMN(input!AP$2),0)</f>
        <v>0</v>
      </c>
      <c r="U324" s="49">
        <f>VLOOKUP($A324,input!$A:$BH,COLUMN(input!AT$2),0)</f>
        <v>1.5086660860289922</v>
      </c>
      <c r="V324" s="53">
        <f>VLOOKUP($A324,input!$A:$BH,COLUMN(input!AX$2),0)</f>
        <v>0</v>
      </c>
      <c r="W324" s="53">
        <f>VLOOKUP($A324,input!$A:$BH,COLUMN(input!BB$2),0)</f>
        <v>0</v>
      </c>
      <c r="X324" s="62">
        <f>VLOOKUP($A324,input!$A:$BH,COLUMN(input!BF$2),0)</f>
        <v>0</v>
      </c>
      <c r="Y324" s="53">
        <f t="shared" si="33"/>
        <v>0</v>
      </c>
      <c r="Z324" s="49">
        <f t="shared" si="34"/>
        <v>1.5086660860289922</v>
      </c>
      <c r="AA324" s="53">
        <f t="shared" si="35"/>
        <v>0</v>
      </c>
      <c r="AB324" s="53">
        <f t="shared" si="36"/>
        <v>0</v>
      </c>
      <c r="AC324" s="62">
        <f t="shared" si="37"/>
        <v>0</v>
      </c>
    </row>
    <row r="325" spans="1:29" x14ac:dyDescent="0.3">
      <c r="A325" s="27" t="s">
        <v>656</v>
      </c>
      <c r="B325" s="27" t="s">
        <v>1148</v>
      </c>
      <c r="C325" s="27" t="s">
        <v>1249</v>
      </c>
      <c r="D325" s="27" t="s">
        <v>1231</v>
      </c>
      <c r="E325" s="30" t="s">
        <v>655</v>
      </c>
      <c r="F325" s="67">
        <f>IF(D325=0,VLOOKUP(C325,'KI Local Authority Dropdown'!$H$21:$I$31,2,0),(VLOOKUP(A325,input!$A:$B,COLUMN(input!B$2),0)))</f>
        <v>0.64</v>
      </c>
      <c r="G325" s="49">
        <f t="shared" si="31"/>
        <v>46.784952640256414</v>
      </c>
      <c r="H325" s="49">
        <f>VLOOKUP($A325,input!$A:$BH,COLUMN(input!E$2),0)</f>
        <v>0</v>
      </c>
      <c r="I325" s="49">
        <f>VLOOKUP($A325,input!$A:$BH,COLUMN(input!I$2),0)</f>
        <v>46.784952640256414</v>
      </c>
      <c r="J325" s="49">
        <f>VLOOKUP($A325,input!$A:$BH,COLUMN(input!M$2),0)</f>
        <v>11.967321827163115</v>
      </c>
      <c r="K325" s="49">
        <f t="shared" si="32"/>
        <v>5.223826845295676E-2</v>
      </c>
      <c r="L325" s="49">
        <f>VLOOKUP($A325,input!$A:$BH,COLUMN(input!N$2),0)</f>
        <v>12.019560095616072</v>
      </c>
      <c r="M325" s="49">
        <f>IF(D325=0,'KI Local Authority Dropdown'!$I$6,'KI Local Authority Dropdown'!$I$7)*'KI 2018-19'!I325</f>
        <v>45.38140406104872</v>
      </c>
      <c r="N325" s="31">
        <f>IF(LEFT(D325,1)="P",0,VLOOKUP($A325,input!$A:$BH,COLUMN(input!Q$2),0))</f>
        <v>0</v>
      </c>
      <c r="O325" s="53">
        <f>VLOOKUP($A325,input!$A:$BH,COLUMN(input!V$2),0)</f>
        <v>0</v>
      </c>
      <c r="P325" s="49">
        <f>VLOOKUP($A325,input!$A:$BH,COLUMN(input!Z$2),0)</f>
        <v>0</v>
      </c>
      <c r="Q325" s="53">
        <f>VLOOKUP($A325,input!$A:$BH,COLUMN(input!AD$2),0)</f>
        <v>0</v>
      </c>
      <c r="R325" s="53">
        <f>VLOOKUP($A325,input!$A:$BH,COLUMN(input!AH$2),0)</f>
        <v>0</v>
      </c>
      <c r="S325" s="62">
        <f>VLOOKUP($A325,input!$A:$BH,COLUMN(input!AL$2),0)</f>
        <v>0</v>
      </c>
      <c r="T325" s="53">
        <f>VLOOKUP($A325,input!$A:$BH,COLUMN(input!AP$2),0)</f>
        <v>40.122135412910787</v>
      </c>
      <c r="U325" s="49">
        <f>VLOOKUP($A325,input!$A:$BH,COLUMN(input!AT$2),0)</f>
        <v>6.6628169059159497</v>
      </c>
      <c r="V325" s="53">
        <f>VLOOKUP($A325,input!$A:$BH,COLUMN(input!AX$2),0)</f>
        <v>0</v>
      </c>
      <c r="W325" s="53">
        <f>VLOOKUP($A325,input!$A:$BH,COLUMN(input!BB$2),0)</f>
        <v>0</v>
      </c>
      <c r="X325" s="62">
        <f>VLOOKUP($A325,input!$A:$BH,COLUMN(input!BF$2),0)</f>
        <v>0</v>
      </c>
      <c r="Y325" s="53">
        <f t="shared" si="33"/>
        <v>40.122135412910787</v>
      </c>
      <c r="Z325" s="49">
        <f t="shared" si="34"/>
        <v>6.6628169059159497</v>
      </c>
      <c r="AA325" s="53">
        <f t="shared" si="35"/>
        <v>0</v>
      </c>
      <c r="AB325" s="53">
        <f t="shared" si="36"/>
        <v>0</v>
      </c>
      <c r="AC325" s="62">
        <f t="shared" si="37"/>
        <v>0</v>
      </c>
    </row>
    <row r="326" spans="1:29" x14ac:dyDescent="0.3">
      <c r="A326" s="27" t="s">
        <v>658</v>
      </c>
      <c r="B326" s="27" t="s">
        <v>1149</v>
      </c>
      <c r="C326" s="27" t="s">
        <v>806</v>
      </c>
      <c r="D326" s="27" t="s">
        <v>1229</v>
      </c>
      <c r="E326" s="30" t="s">
        <v>657</v>
      </c>
      <c r="F326" s="67">
        <f>IF(D326=0,VLOOKUP(C326,'KI Local Authority Dropdown'!$H$21:$I$31,2,0),(VLOOKUP(A326,input!$A:$B,COLUMN(input!B$2),0)))</f>
        <v>0.4</v>
      </c>
      <c r="G326" s="49">
        <f t="shared" si="31"/>
        <v>4.8336606026239002</v>
      </c>
      <c r="H326" s="49">
        <f>VLOOKUP($A326,input!$A:$BH,COLUMN(input!E$2),0)</f>
        <v>0</v>
      </c>
      <c r="I326" s="49">
        <f>VLOOKUP($A326,input!$A:$BH,COLUMN(input!I$2),0)</f>
        <v>4.8336606026239002</v>
      </c>
      <c r="J326" s="49">
        <f>VLOOKUP($A326,input!$A:$BH,COLUMN(input!M$2),0)</f>
        <v>-10.593461239679275</v>
      </c>
      <c r="K326" s="49">
        <f t="shared" si="32"/>
        <v>-9.76027513776625E-2</v>
      </c>
      <c r="L326" s="49">
        <f>VLOOKUP($A326,input!$A:$BH,COLUMN(input!N$2),0)</f>
        <v>-10.691063991056938</v>
      </c>
      <c r="M326" s="49">
        <f>IF(D326=0,'KI Local Authority Dropdown'!$I$6,'KI Local Authority Dropdown'!$I$7)*'KI 2018-19'!I326</f>
        <v>4.6886507845451835</v>
      </c>
      <c r="N326" s="31">
        <f>IF(LEFT(D326,1)="P",0,VLOOKUP($A326,input!$A:$BH,COLUMN(input!Q$2),0))</f>
        <v>0</v>
      </c>
      <c r="O326" s="53">
        <f>VLOOKUP($A326,input!$A:$BH,COLUMN(input!V$2),0)</f>
        <v>0</v>
      </c>
      <c r="P326" s="49">
        <f>VLOOKUP($A326,input!$A:$BH,COLUMN(input!Z$2),0)</f>
        <v>0</v>
      </c>
      <c r="Q326" s="53">
        <f>VLOOKUP($A326,input!$A:$BH,COLUMN(input!AD$2),0)</f>
        <v>0</v>
      </c>
      <c r="R326" s="53">
        <f>VLOOKUP($A326,input!$A:$BH,COLUMN(input!AH$2),0)</f>
        <v>0</v>
      </c>
      <c r="S326" s="62">
        <f>VLOOKUP($A326,input!$A:$BH,COLUMN(input!AL$2),0)</f>
        <v>0</v>
      </c>
      <c r="T326" s="53">
        <f>VLOOKUP($A326,input!$A:$BH,COLUMN(input!AP$2),0)</f>
        <v>0</v>
      </c>
      <c r="U326" s="49">
        <f>VLOOKUP($A326,input!$A:$BH,COLUMN(input!AT$2),0)</f>
        <v>4.8336610124393982</v>
      </c>
      <c r="V326" s="53">
        <f>VLOOKUP($A326,input!$A:$BH,COLUMN(input!AX$2),0)</f>
        <v>0</v>
      </c>
      <c r="W326" s="53">
        <f>VLOOKUP($A326,input!$A:$BH,COLUMN(input!BB$2),0)</f>
        <v>0</v>
      </c>
      <c r="X326" s="62">
        <f>VLOOKUP($A326,input!$A:$BH,COLUMN(input!BF$2),0)</f>
        <v>0</v>
      </c>
      <c r="Y326" s="53">
        <f t="shared" si="33"/>
        <v>0</v>
      </c>
      <c r="Z326" s="49">
        <f t="shared" si="34"/>
        <v>4.8336610124393982</v>
      </c>
      <c r="AA326" s="53">
        <f t="shared" si="35"/>
        <v>0</v>
      </c>
      <c r="AB326" s="53">
        <f t="shared" si="36"/>
        <v>0</v>
      </c>
      <c r="AC326" s="62">
        <f t="shared" si="37"/>
        <v>0</v>
      </c>
    </row>
    <row r="327" spans="1:29" x14ac:dyDescent="0.3">
      <c r="A327" s="27" t="s">
        <v>660</v>
      </c>
      <c r="B327" s="27" t="s">
        <v>1150</v>
      </c>
      <c r="C327" s="27" t="s">
        <v>1250</v>
      </c>
      <c r="D327" s="27">
        <v>0</v>
      </c>
      <c r="E327" s="30" t="s">
        <v>659</v>
      </c>
      <c r="F327" s="67">
        <f>IF(D327=0,VLOOKUP(C327,'KI Local Authority Dropdown'!$H$21:$I$31,2,0),(VLOOKUP(A327,input!$A:$B,COLUMN(input!B$2),0)))</f>
        <v>0.49</v>
      </c>
      <c r="G327" s="49">
        <f t="shared" si="31"/>
        <v>40.010496961079369</v>
      </c>
      <c r="H327" s="49">
        <f>VLOOKUP($A327,input!$A:$BH,COLUMN(input!E$2),0)</f>
        <v>8.9494557635072205</v>
      </c>
      <c r="I327" s="49">
        <f>VLOOKUP($A327,input!$A:$BH,COLUMN(input!I$2),0)</f>
        <v>31.061041197572152</v>
      </c>
      <c r="J327" s="49">
        <f>VLOOKUP($A327,input!$A:$BH,COLUMN(input!M$2),0)</f>
        <v>-16.629963134862837</v>
      </c>
      <c r="K327" s="49">
        <f t="shared" si="32"/>
        <v>-0.17545027745814323</v>
      </c>
      <c r="L327" s="49">
        <f>VLOOKUP($A327,input!$A:$BH,COLUMN(input!N$2),0)</f>
        <v>-16.805413412320981</v>
      </c>
      <c r="M327" s="49">
        <f>IF(D327=0,'KI Local Authority Dropdown'!$I$6,'KI Local Authority Dropdown'!$I$7)*'KI 2018-19'!I327</f>
        <v>28.731463107754241</v>
      </c>
      <c r="N327" s="31">
        <f>IF(LEFT(D327,1)="P",0,VLOOKUP($A327,input!$A:$BH,COLUMN(input!Q$2),0))</f>
        <v>0.34870230905869937</v>
      </c>
      <c r="O327" s="53">
        <f>VLOOKUP($A327,input!$A:$BH,COLUMN(input!V$2),0)</f>
        <v>8.9347075116593242</v>
      </c>
      <c r="P327" s="49">
        <f>VLOOKUP($A327,input!$A:$BH,COLUMN(input!Z$2),0)</f>
        <v>1.4748251847896725E-2</v>
      </c>
      <c r="Q327" s="53">
        <f>VLOOKUP($A327,input!$A:$BH,COLUMN(input!AD$2),0)</f>
        <v>0</v>
      </c>
      <c r="R327" s="53">
        <f>VLOOKUP($A327,input!$A:$BH,COLUMN(input!AH$2),0)</f>
        <v>0</v>
      </c>
      <c r="S327" s="62">
        <f>VLOOKUP($A327,input!$A:$BH,COLUMN(input!AL$2),0)</f>
        <v>0</v>
      </c>
      <c r="T327" s="53">
        <f>VLOOKUP($A327,input!$A:$BH,COLUMN(input!AP$2),0)</f>
        <v>24.720627958285501</v>
      </c>
      <c r="U327" s="49">
        <f>VLOOKUP($A327,input!$A:$BH,COLUMN(input!AT$2),0)</f>
        <v>6.3404132392866526</v>
      </c>
      <c r="V327" s="53">
        <f>VLOOKUP($A327,input!$A:$BH,COLUMN(input!AX$2),0)</f>
        <v>0</v>
      </c>
      <c r="W327" s="53">
        <f>VLOOKUP($A327,input!$A:$BH,COLUMN(input!BB$2),0)</f>
        <v>0</v>
      </c>
      <c r="X327" s="62">
        <f>VLOOKUP($A327,input!$A:$BH,COLUMN(input!BF$2),0)</f>
        <v>0</v>
      </c>
      <c r="Y327" s="53">
        <f t="shared" si="33"/>
        <v>33.655335469944824</v>
      </c>
      <c r="Z327" s="49">
        <f t="shared" si="34"/>
        <v>6.3551614911345489</v>
      </c>
      <c r="AA327" s="53">
        <f t="shared" si="35"/>
        <v>0</v>
      </c>
      <c r="AB327" s="53">
        <f t="shared" si="36"/>
        <v>0</v>
      </c>
      <c r="AC327" s="62">
        <f t="shared" si="37"/>
        <v>0</v>
      </c>
    </row>
    <row r="328" spans="1:29" x14ac:dyDescent="0.3">
      <c r="A328" s="27" t="s">
        <v>662</v>
      </c>
      <c r="B328" s="27" t="s">
        <v>1151</v>
      </c>
      <c r="C328" s="27" t="s">
        <v>820</v>
      </c>
      <c r="D328" s="27" t="s">
        <v>1234</v>
      </c>
      <c r="E328" s="30" t="s">
        <v>661</v>
      </c>
      <c r="F328" s="67">
        <f>IF(D328=0,VLOOKUP(C328,'KI Local Authority Dropdown'!$H$21:$I$31,2,0),(VLOOKUP(A328,input!$A:$B,COLUMN(input!B$2),0)))</f>
        <v>0.99</v>
      </c>
      <c r="G328" s="49">
        <f t="shared" ref="G328:G391" si="38">H328+I328</f>
        <v>88.443937836626958</v>
      </c>
      <c r="H328" s="49">
        <f>VLOOKUP($A328,input!$A:$BH,COLUMN(input!E$2),0)</f>
        <v>0</v>
      </c>
      <c r="I328" s="49">
        <f>VLOOKUP($A328,input!$A:$BH,COLUMN(input!I$2),0)</f>
        <v>88.443937836626958</v>
      </c>
      <c r="J328" s="49">
        <f>VLOOKUP($A328,input!$A:$BH,COLUMN(input!M$2),0)</f>
        <v>36.599109355218324</v>
      </c>
      <c r="K328" s="49">
        <f t="shared" ref="K328:K391" si="39">L328-J328</f>
        <v>-0.63166506898431152</v>
      </c>
      <c r="L328" s="49">
        <f>VLOOKUP($A328,input!$A:$BH,COLUMN(input!N$2),0)</f>
        <v>35.967444286234013</v>
      </c>
      <c r="M328" s="49">
        <f>IF(D328=0,'KI Local Authority Dropdown'!$I$6,'KI Local Authority Dropdown'!$I$7)*'KI 2018-19'!I328</f>
        <v>85.790619701528144</v>
      </c>
      <c r="N328" s="31">
        <f>IF(LEFT(D328,1)="P",0,VLOOKUP($A328,input!$A:$BH,COLUMN(input!Q$2),0))</f>
        <v>0</v>
      </c>
      <c r="O328" s="53">
        <f>VLOOKUP($A328,input!$A:$BH,COLUMN(input!V$2),0)</f>
        <v>0</v>
      </c>
      <c r="P328" s="49">
        <f>VLOOKUP($A328,input!$A:$BH,COLUMN(input!Z$2),0)</f>
        <v>0</v>
      </c>
      <c r="Q328" s="53">
        <f>VLOOKUP($A328,input!$A:$BH,COLUMN(input!AD$2),0)</f>
        <v>0</v>
      </c>
      <c r="R328" s="53">
        <f>VLOOKUP($A328,input!$A:$BH,COLUMN(input!AH$2),0)</f>
        <v>0</v>
      </c>
      <c r="S328" s="62">
        <f>VLOOKUP($A328,input!$A:$BH,COLUMN(input!AL$2),0)</f>
        <v>0</v>
      </c>
      <c r="T328" s="53">
        <f>VLOOKUP($A328,input!$A:$BH,COLUMN(input!AP$2),0)</f>
        <v>79.142897267174661</v>
      </c>
      <c r="U328" s="49">
        <f>VLOOKUP($A328,input!$A:$BH,COLUMN(input!AT$2),0)</f>
        <v>9.301040915919609</v>
      </c>
      <c r="V328" s="53">
        <f>VLOOKUP($A328,input!$A:$BH,COLUMN(input!AX$2),0)</f>
        <v>0</v>
      </c>
      <c r="W328" s="53">
        <f>VLOOKUP($A328,input!$A:$BH,COLUMN(input!BB$2),0)</f>
        <v>0</v>
      </c>
      <c r="X328" s="62">
        <f>VLOOKUP($A328,input!$A:$BH,COLUMN(input!BF$2),0)</f>
        <v>0</v>
      </c>
      <c r="Y328" s="53">
        <f t="shared" ref="Y328:Y391" si="40">O328+T328</f>
        <v>79.142897267174661</v>
      </c>
      <c r="Z328" s="49">
        <f t="shared" ref="Z328:Z391" si="41">P328+U328</f>
        <v>9.301040915919609</v>
      </c>
      <c r="AA328" s="53">
        <f t="shared" ref="AA328:AA391" si="42">Q328+V328</f>
        <v>0</v>
      </c>
      <c r="AB328" s="53">
        <f t="shared" ref="AB328:AB391" si="43">R328+W328</f>
        <v>0</v>
      </c>
      <c r="AC328" s="62">
        <f t="shared" ref="AC328:AC391" si="44">S328+X328</f>
        <v>0</v>
      </c>
    </row>
    <row r="329" spans="1:29" x14ac:dyDescent="0.3">
      <c r="A329" s="27" t="s">
        <v>664</v>
      </c>
      <c r="B329" s="27" t="s">
        <v>1152</v>
      </c>
      <c r="C329" s="27" t="s">
        <v>806</v>
      </c>
      <c r="D329" s="27">
        <v>0</v>
      </c>
      <c r="E329" s="30" t="s">
        <v>663</v>
      </c>
      <c r="F329" s="67">
        <f>IF(D329=0,VLOOKUP(C329,'KI Local Authority Dropdown'!$H$21:$I$31,2,0),(VLOOKUP(A329,input!$A:$B,COLUMN(input!B$2),0)))</f>
        <v>0.4</v>
      </c>
      <c r="G329" s="49">
        <f t="shared" si="38"/>
        <v>2.7434290558368182</v>
      </c>
      <c r="H329" s="49">
        <f>VLOOKUP($A329,input!$A:$BH,COLUMN(input!E$2),0)</f>
        <v>0.49396420284431147</v>
      </c>
      <c r="I329" s="49">
        <f>VLOOKUP($A329,input!$A:$BH,COLUMN(input!I$2),0)</f>
        <v>2.2494648529925065</v>
      </c>
      <c r="J329" s="49">
        <f>VLOOKUP($A329,input!$A:$BH,COLUMN(input!M$2),0)</f>
        <v>-10.009626760879121</v>
      </c>
      <c r="K329" s="49">
        <f t="shared" si="39"/>
        <v>7.4028696933321925E-2</v>
      </c>
      <c r="L329" s="49">
        <f>VLOOKUP($A329,input!$A:$BH,COLUMN(input!N$2),0)</f>
        <v>-9.9355980639457986</v>
      </c>
      <c r="M329" s="49">
        <f>IF(D329=0,'KI Local Authority Dropdown'!$I$6,'KI Local Authority Dropdown'!$I$7)*'KI 2018-19'!I329</f>
        <v>2.0807549890180685</v>
      </c>
      <c r="N329" s="31">
        <f>IF(LEFT(D329,1)="P",0,VLOOKUP($A329,input!$A:$BH,COLUMN(input!Q$2),0))</f>
        <v>0.5</v>
      </c>
      <c r="O329" s="53">
        <f>VLOOKUP($A329,input!$A:$BH,COLUMN(input!V$2),0)</f>
        <v>0</v>
      </c>
      <c r="P329" s="49">
        <f>VLOOKUP($A329,input!$A:$BH,COLUMN(input!Z$2),0)</f>
        <v>0.49396420284431147</v>
      </c>
      <c r="Q329" s="53">
        <f>VLOOKUP($A329,input!$A:$BH,COLUMN(input!AD$2),0)</f>
        <v>0</v>
      </c>
      <c r="R329" s="53">
        <f>VLOOKUP($A329,input!$A:$BH,COLUMN(input!AH$2),0)</f>
        <v>0</v>
      </c>
      <c r="S329" s="62">
        <f>VLOOKUP($A329,input!$A:$BH,COLUMN(input!AL$2),0)</f>
        <v>0</v>
      </c>
      <c r="T329" s="53">
        <f>VLOOKUP($A329,input!$A:$BH,COLUMN(input!AP$2),0)</f>
        <v>0</v>
      </c>
      <c r="U329" s="49">
        <f>VLOOKUP($A329,input!$A:$BH,COLUMN(input!AT$2),0)</f>
        <v>2.2494648529925065</v>
      </c>
      <c r="V329" s="53">
        <f>VLOOKUP($A329,input!$A:$BH,COLUMN(input!AX$2),0)</f>
        <v>0</v>
      </c>
      <c r="W329" s="53">
        <f>VLOOKUP($A329,input!$A:$BH,COLUMN(input!BB$2),0)</f>
        <v>0</v>
      </c>
      <c r="X329" s="62">
        <f>VLOOKUP($A329,input!$A:$BH,COLUMN(input!BF$2),0)</f>
        <v>0</v>
      </c>
      <c r="Y329" s="53">
        <f t="shared" si="40"/>
        <v>0</v>
      </c>
      <c r="Z329" s="49">
        <f t="shared" si="41"/>
        <v>2.7434290558368182</v>
      </c>
      <c r="AA329" s="53">
        <f t="shared" si="42"/>
        <v>0</v>
      </c>
      <c r="AB329" s="53">
        <f t="shared" si="43"/>
        <v>0</v>
      </c>
      <c r="AC329" s="62">
        <f t="shared" si="44"/>
        <v>0</v>
      </c>
    </row>
    <row r="330" spans="1:29" x14ac:dyDescent="0.3">
      <c r="A330" s="27" t="s">
        <v>666</v>
      </c>
      <c r="B330" s="27" t="s">
        <v>1153</v>
      </c>
      <c r="C330" s="27" t="s">
        <v>806</v>
      </c>
      <c r="D330" s="27" t="s">
        <v>1241</v>
      </c>
      <c r="E330" s="30" t="s">
        <v>665</v>
      </c>
      <c r="F330" s="67">
        <f>IF(D330=0,VLOOKUP(C330,'KI Local Authority Dropdown'!$H$21:$I$31,2,0),(VLOOKUP(A330,input!$A:$B,COLUMN(input!B$2),0)))</f>
        <v>0.30000000000000004</v>
      </c>
      <c r="G330" s="49">
        <f t="shared" si="38"/>
        <v>1.4036013453630527</v>
      </c>
      <c r="H330" s="49">
        <f>VLOOKUP($A330,input!$A:$BH,COLUMN(input!E$2),0)</f>
        <v>0</v>
      </c>
      <c r="I330" s="49">
        <f>VLOOKUP($A330,input!$A:$BH,COLUMN(input!I$2),0)</f>
        <v>1.4036013453630527</v>
      </c>
      <c r="J330" s="49">
        <f>VLOOKUP($A330,input!$A:$BH,COLUMN(input!M$2),0)</f>
        <v>-5.3856813453519425</v>
      </c>
      <c r="K330" s="49">
        <f t="shared" si="39"/>
        <v>-0.22886279201020887</v>
      </c>
      <c r="L330" s="49">
        <f>VLOOKUP($A330,input!$A:$BH,COLUMN(input!N$2),0)</f>
        <v>-5.6145441373621514</v>
      </c>
      <c r="M330" s="49">
        <f>IF(D330=0,'KI Local Authority Dropdown'!$I$6,'KI Local Authority Dropdown'!$I$7)*'KI 2018-19'!I330</f>
        <v>1.3614933050021611</v>
      </c>
      <c r="N330" s="31">
        <f>IF(LEFT(D330,1)="P",0,VLOOKUP($A330,input!$A:$BH,COLUMN(input!Q$2),0))</f>
        <v>0</v>
      </c>
      <c r="O330" s="53">
        <f>VLOOKUP($A330,input!$A:$BH,COLUMN(input!V$2),0)</f>
        <v>0</v>
      </c>
      <c r="P330" s="49">
        <f>VLOOKUP($A330,input!$A:$BH,COLUMN(input!Z$2),0)</f>
        <v>0</v>
      </c>
      <c r="Q330" s="53">
        <f>VLOOKUP($A330,input!$A:$BH,COLUMN(input!AD$2),0)</f>
        <v>0</v>
      </c>
      <c r="R330" s="53">
        <f>VLOOKUP($A330,input!$A:$BH,COLUMN(input!AH$2),0)</f>
        <v>0</v>
      </c>
      <c r="S330" s="62">
        <f>VLOOKUP($A330,input!$A:$BH,COLUMN(input!AL$2),0)</f>
        <v>0</v>
      </c>
      <c r="T330" s="53">
        <f>VLOOKUP($A330,input!$A:$BH,COLUMN(input!AP$2),0)</f>
        <v>0</v>
      </c>
      <c r="U330" s="49">
        <f>VLOOKUP($A330,input!$A:$BH,COLUMN(input!AT$2),0)</f>
        <v>1.4036013453630527</v>
      </c>
      <c r="V330" s="53">
        <f>VLOOKUP($A330,input!$A:$BH,COLUMN(input!AX$2),0)</f>
        <v>0</v>
      </c>
      <c r="W330" s="53">
        <f>VLOOKUP($A330,input!$A:$BH,COLUMN(input!BB$2),0)</f>
        <v>0</v>
      </c>
      <c r="X330" s="62">
        <f>VLOOKUP($A330,input!$A:$BH,COLUMN(input!BF$2),0)</f>
        <v>0</v>
      </c>
      <c r="Y330" s="53">
        <f t="shared" si="40"/>
        <v>0</v>
      </c>
      <c r="Z330" s="49">
        <f t="shared" si="41"/>
        <v>1.4036013453630527</v>
      </c>
      <c r="AA330" s="53">
        <f t="shared" si="42"/>
        <v>0</v>
      </c>
      <c r="AB330" s="53">
        <f t="shared" si="43"/>
        <v>0</v>
      </c>
      <c r="AC330" s="62">
        <f t="shared" si="44"/>
        <v>0</v>
      </c>
    </row>
    <row r="331" spans="1:29" x14ac:dyDescent="0.3">
      <c r="A331" s="27" t="s">
        <v>668</v>
      </c>
      <c r="B331" s="27" t="s">
        <v>1154</v>
      </c>
      <c r="C331" s="27" t="s">
        <v>806</v>
      </c>
      <c r="D331" s="27">
        <v>0</v>
      </c>
      <c r="E331" s="30" t="s">
        <v>667</v>
      </c>
      <c r="F331" s="67">
        <f>IF(D331=0,VLOOKUP(C331,'KI Local Authority Dropdown'!$H$21:$I$31,2,0),(VLOOKUP(A331,input!$A:$B,COLUMN(input!B$2),0)))</f>
        <v>0.4</v>
      </c>
      <c r="G331" s="49">
        <f t="shared" si="38"/>
        <v>2.8848023109926819</v>
      </c>
      <c r="H331" s="49">
        <f>VLOOKUP($A331,input!$A:$BH,COLUMN(input!E$2),0)</f>
        <v>0.27978846115870404</v>
      </c>
      <c r="I331" s="49">
        <f>VLOOKUP($A331,input!$A:$BH,COLUMN(input!I$2),0)</f>
        <v>2.6050138498339779</v>
      </c>
      <c r="J331" s="49">
        <f>VLOOKUP($A331,input!$A:$BH,COLUMN(input!M$2),0)</f>
        <v>-12.780893266380188</v>
      </c>
      <c r="K331" s="49">
        <f t="shared" si="39"/>
        <v>-0.14591596734301326</v>
      </c>
      <c r="L331" s="49">
        <f>VLOOKUP($A331,input!$A:$BH,COLUMN(input!N$2),0)</f>
        <v>-12.926809233723201</v>
      </c>
      <c r="M331" s="49">
        <f>IF(D331=0,'KI Local Authority Dropdown'!$I$6,'KI Local Authority Dropdown'!$I$7)*'KI 2018-19'!I331</f>
        <v>2.4096378110964296</v>
      </c>
      <c r="N331" s="31">
        <f>IF(LEFT(D331,1)="P",0,VLOOKUP($A331,input!$A:$BH,COLUMN(input!Q$2),0))</f>
        <v>0.5</v>
      </c>
      <c r="O331" s="53">
        <f>VLOOKUP($A331,input!$A:$BH,COLUMN(input!V$2),0)</f>
        <v>0</v>
      </c>
      <c r="P331" s="49">
        <f>VLOOKUP($A331,input!$A:$BH,COLUMN(input!Z$2),0)</f>
        <v>0.27978846115870404</v>
      </c>
      <c r="Q331" s="53">
        <f>VLOOKUP($A331,input!$A:$BH,COLUMN(input!AD$2),0)</f>
        <v>0</v>
      </c>
      <c r="R331" s="53">
        <f>VLOOKUP($A331,input!$A:$BH,COLUMN(input!AH$2),0)</f>
        <v>0</v>
      </c>
      <c r="S331" s="62">
        <f>VLOOKUP($A331,input!$A:$BH,COLUMN(input!AL$2),0)</f>
        <v>0</v>
      </c>
      <c r="T331" s="53">
        <f>VLOOKUP($A331,input!$A:$BH,COLUMN(input!AP$2),0)</f>
        <v>0</v>
      </c>
      <c r="U331" s="49">
        <f>VLOOKUP($A331,input!$A:$BH,COLUMN(input!AT$2),0)</f>
        <v>2.6050138498339779</v>
      </c>
      <c r="V331" s="53">
        <f>VLOOKUP($A331,input!$A:$BH,COLUMN(input!AX$2),0)</f>
        <v>0</v>
      </c>
      <c r="W331" s="53">
        <f>VLOOKUP($A331,input!$A:$BH,COLUMN(input!BB$2),0)</f>
        <v>0</v>
      </c>
      <c r="X331" s="62">
        <f>VLOOKUP($A331,input!$A:$BH,COLUMN(input!BF$2),0)</f>
        <v>0</v>
      </c>
      <c r="Y331" s="53">
        <f t="shared" si="40"/>
        <v>0</v>
      </c>
      <c r="Z331" s="49">
        <f t="shared" si="41"/>
        <v>2.8848023109926819</v>
      </c>
      <c r="AA331" s="53">
        <f t="shared" si="42"/>
        <v>0</v>
      </c>
      <c r="AB331" s="53">
        <f t="shared" si="43"/>
        <v>0</v>
      </c>
      <c r="AC331" s="62">
        <f t="shared" si="44"/>
        <v>0</v>
      </c>
    </row>
    <row r="332" spans="1:29" x14ac:dyDescent="0.3">
      <c r="A332" s="27" t="s">
        <v>670</v>
      </c>
      <c r="B332" s="27" t="s">
        <v>1155</v>
      </c>
      <c r="C332" s="27" t="s">
        <v>806</v>
      </c>
      <c r="D332" s="27" t="s">
        <v>1240</v>
      </c>
      <c r="E332" s="30" t="s">
        <v>669</v>
      </c>
      <c r="F332" s="67">
        <f>IF(D332=0,VLOOKUP(C332,'KI Local Authority Dropdown'!$H$21:$I$31,2,0),(VLOOKUP(A332,input!$A:$B,COLUMN(input!B$2),0)))</f>
        <v>0.4</v>
      </c>
      <c r="G332" s="49">
        <f t="shared" si="38"/>
        <v>3.6945692241581205</v>
      </c>
      <c r="H332" s="49">
        <f>VLOOKUP($A332,input!$A:$BH,COLUMN(input!E$2),0)</f>
        <v>0</v>
      </c>
      <c r="I332" s="49">
        <f>VLOOKUP($A332,input!$A:$BH,COLUMN(input!I$2),0)</f>
        <v>3.6945692241581205</v>
      </c>
      <c r="J332" s="49">
        <f>VLOOKUP($A332,input!$A:$BH,COLUMN(input!M$2),0)</f>
        <v>-8.3683902294754944</v>
      </c>
      <c r="K332" s="49">
        <f t="shared" si="39"/>
        <v>-4.5670986609392727E-2</v>
      </c>
      <c r="L332" s="49">
        <f>VLOOKUP($A332,input!$A:$BH,COLUMN(input!N$2),0)</f>
        <v>-8.4140612160848871</v>
      </c>
      <c r="M332" s="49">
        <f>IF(D332=0,'KI Local Authority Dropdown'!$I$6,'KI Local Authority Dropdown'!$I$7)*'KI 2018-19'!I332</f>
        <v>3.583732147433377</v>
      </c>
      <c r="N332" s="31">
        <f>IF(LEFT(D332,1)="P",0,VLOOKUP($A332,input!$A:$BH,COLUMN(input!Q$2),0))</f>
        <v>0</v>
      </c>
      <c r="O332" s="53">
        <f>VLOOKUP($A332,input!$A:$BH,COLUMN(input!V$2),0)</f>
        <v>0</v>
      </c>
      <c r="P332" s="49">
        <f>VLOOKUP($A332,input!$A:$BH,COLUMN(input!Z$2),0)</f>
        <v>0</v>
      </c>
      <c r="Q332" s="53">
        <f>VLOOKUP($A332,input!$A:$BH,COLUMN(input!AD$2),0)</f>
        <v>0</v>
      </c>
      <c r="R332" s="53">
        <f>VLOOKUP($A332,input!$A:$BH,COLUMN(input!AH$2),0)</f>
        <v>0</v>
      </c>
      <c r="S332" s="62">
        <f>VLOOKUP($A332,input!$A:$BH,COLUMN(input!AL$2),0)</f>
        <v>0</v>
      </c>
      <c r="T332" s="53">
        <f>VLOOKUP($A332,input!$A:$BH,COLUMN(input!AP$2),0)</f>
        <v>0</v>
      </c>
      <c r="U332" s="49">
        <f>VLOOKUP($A332,input!$A:$BH,COLUMN(input!AT$2),0)</f>
        <v>3.6945696703077973</v>
      </c>
      <c r="V332" s="53">
        <f>VLOOKUP($A332,input!$A:$BH,COLUMN(input!AX$2),0)</f>
        <v>0</v>
      </c>
      <c r="W332" s="53">
        <f>VLOOKUP($A332,input!$A:$BH,COLUMN(input!BB$2),0)</f>
        <v>0</v>
      </c>
      <c r="X332" s="62">
        <f>VLOOKUP($A332,input!$A:$BH,COLUMN(input!BF$2),0)</f>
        <v>0</v>
      </c>
      <c r="Y332" s="53">
        <f t="shared" si="40"/>
        <v>0</v>
      </c>
      <c r="Z332" s="49">
        <f t="shared" si="41"/>
        <v>3.6945696703077973</v>
      </c>
      <c r="AA332" s="53">
        <f t="shared" si="42"/>
        <v>0</v>
      </c>
      <c r="AB332" s="53">
        <f t="shared" si="43"/>
        <v>0</v>
      </c>
      <c r="AC332" s="62">
        <f t="shared" si="44"/>
        <v>0</v>
      </c>
    </row>
    <row r="333" spans="1:29" x14ac:dyDescent="0.3">
      <c r="A333" s="27" t="s">
        <v>672</v>
      </c>
      <c r="B333" s="27" t="s">
        <v>1156</v>
      </c>
      <c r="C333" s="27" t="s">
        <v>1250</v>
      </c>
      <c r="D333" s="27">
        <v>0</v>
      </c>
      <c r="E333" s="30" t="s">
        <v>671</v>
      </c>
      <c r="F333" s="67">
        <f>IF(D333=0,VLOOKUP(C333,'KI Local Authority Dropdown'!$H$21:$I$31,2,0),(VLOOKUP(A333,input!$A:$B,COLUMN(input!B$2),0)))</f>
        <v>0.49</v>
      </c>
      <c r="G333" s="49">
        <f t="shared" si="38"/>
        <v>51.41275939882064</v>
      </c>
      <c r="H333" s="49">
        <f>VLOOKUP($A333,input!$A:$BH,COLUMN(input!E$2),0)</f>
        <v>14.147394729300853</v>
      </c>
      <c r="I333" s="49">
        <f>VLOOKUP($A333,input!$A:$BH,COLUMN(input!I$2),0)</f>
        <v>37.265364669519784</v>
      </c>
      <c r="J333" s="49">
        <f>VLOOKUP($A333,input!$A:$BH,COLUMN(input!M$2),0)</f>
        <v>4.59695886990772</v>
      </c>
      <c r="K333" s="49">
        <f t="shared" si="39"/>
        <v>9.8427586881464357E-2</v>
      </c>
      <c r="L333" s="49">
        <f>VLOOKUP($A333,input!$A:$BH,COLUMN(input!N$2),0)</f>
        <v>4.6953864567891843</v>
      </c>
      <c r="M333" s="49">
        <f>IF(D333=0,'KI Local Authority Dropdown'!$I$6,'KI Local Authority Dropdown'!$I$7)*'KI 2018-19'!I333</f>
        <v>34.470462319305803</v>
      </c>
      <c r="N333" s="31">
        <f>IF(LEFT(D333,1)="P",0,VLOOKUP($A333,input!$A:$BH,COLUMN(input!Q$2),0))</f>
        <v>0</v>
      </c>
      <c r="O333" s="53">
        <f>VLOOKUP($A333,input!$A:$BH,COLUMN(input!V$2),0)</f>
        <v>13.306004828719503</v>
      </c>
      <c r="P333" s="49">
        <f>VLOOKUP($A333,input!$A:$BH,COLUMN(input!Z$2),0)</f>
        <v>0.84138990058134866</v>
      </c>
      <c r="Q333" s="53">
        <f>VLOOKUP($A333,input!$A:$BH,COLUMN(input!AD$2),0)</f>
        <v>0</v>
      </c>
      <c r="R333" s="53">
        <f>VLOOKUP($A333,input!$A:$BH,COLUMN(input!AH$2),0)</f>
        <v>0</v>
      </c>
      <c r="S333" s="62">
        <f>VLOOKUP($A333,input!$A:$BH,COLUMN(input!AL$2),0)</f>
        <v>0</v>
      </c>
      <c r="T333" s="53">
        <f>VLOOKUP($A333,input!$A:$BH,COLUMN(input!AP$2),0)</f>
        <v>32.430955309547429</v>
      </c>
      <c r="U333" s="49">
        <f>VLOOKUP($A333,input!$A:$BH,COLUMN(input!AT$2),0)</f>
        <v>4.8344093599723514</v>
      </c>
      <c r="V333" s="53">
        <f>VLOOKUP($A333,input!$A:$BH,COLUMN(input!AX$2),0)</f>
        <v>0</v>
      </c>
      <c r="W333" s="53">
        <f>VLOOKUP($A333,input!$A:$BH,COLUMN(input!BB$2),0)</f>
        <v>0</v>
      </c>
      <c r="X333" s="62">
        <f>VLOOKUP($A333,input!$A:$BH,COLUMN(input!BF$2),0)</f>
        <v>0</v>
      </c>
      <c r="Y333" s="53">
        <f t="shared" si="40"/>
        <v>45.73696013826693</v>
      </c>
      <c r="Z333" s="49">
        <f t="shared" si="41"/>
        <v>5.6757992605537</v>
      </c>
      <c r="AA333" s="53">
        <f t="shared" si="42"/>
        <v>0</v>
      </c>
      <c r="AB333" s="53">
        <f t="shared" si="43"/>
        <v>0</v>
      </c>
      <c r="AC333" s="62">
        <f t="shared" si="44"/>
        <v>0</v>
      </c>
    </row>
    <row r="334" spans="1:29" x14ac:dyDescent="0.3">
      <c r="A334" s="27" t="s">
        <v>674</v>
      </c>
      <c r="B334" s="27" t="s">
        <v>1157</v>
      </c>
      <c r="C334" s="27" t="s">
        <v>806</v>
      </c>
      <c r="D334" s="27">
        <v>0</v>
      </c>
      <c r="E334" s="30" t="s">
        <v>673</v>
      </c>
      <c r="F334" s="67">
        <f>IF(D334=0,VLOOKUP(C334,'KI Local Authority Dropdown'!$H$21:$I$31,2,0),(VLOOKUP(A334,input!$A:$B,COLUMN(input!B$2),0)))</f>
        <v>0.4</v>
      </c>
      <c r="G334" s="49">
        <f t="shared" si="38"/>
        <v>5.936400793961214</v>
      </c>
      <c r="H334" s="49">
        <f>VLOOKUP($A334,input!$A:$BH,COLUMN(input!E$2),0)</f>
        <v>1.0701001335437308</v>
      </c>
      <c r="I334" s="49">
        <f>VLOOKUP($A334,input!$A:$BH,COLUMN(input!I$2),0)</f>
        <v>4.8663006604174832</v>
      </c>
      <c r="J334" s="49">
        <f>VLOOKUP($A334,input!$A:$BH,COLUMN(input!M$2),0)</f>
        <v>-5.3056162010407748</v>
      </c>
      <c r="K334" s="49">
        <f t="shared" si="39"/>
        <v>3.60806881158382E-3</v>
      </c>
      <c r="L334" s="49">
        <f>VLOOKUP($A334,input!$A:$BH,COLUMN(input!N$2),0)</f>
        <v>-5.302008132229191</v>
      </c>
      <c r="M334" s="49">
        <f>IF(D334=0,'KI Local Authority Dropdown'!$I$6,'KI Local Authority Dropdown'!$I$7)*'KI 2018-19'!I334</f>
        <v>4.5013281108861722</v>
      </c>
      <c r="N334" s="31">
        <f>IF(LEFT(D334,1)="P",0,VLOOKUP($A334,input!$A:$BH,COLUMN(input!Q$2),0))</f>
        <v>0.5</v>
      </c>
      <c r="O334" s="53">
        <f>VLOOKUP($A334,input!$A:$BH,COLUMN(input!V$2),0)</f>
        <v>0</v>
      </c>
      <c r="P334" s="49">
        <f>VLOOKUP($A334,input!$A:$BH,COLUMN(input!Z$2),0)</f>
        <v>1.0701001335437308</v>
      </c>
      <c r="Q334" s="53">
        <f>VLOOKUP($A334,input!$A:$BH,COLUMN(input!AD$2),0)</f>
        <v>0</v>
      </c>
      <c r="R334" s="53">
        <f>VLOOKUP($A334,input!$A:$BH,COLUMN(input!AH$2),0)</f>
        <v>0</v>
      </c>
      <c r="S334" s="62">
        <f>VLOOKUP($A334,input!$A:$BH,COLUMN(input!AL$2),0)</f>
        <v>0</v>
      </c>
      <c r="T334" s="53">
        <f>VLOOKUP($A334,input!$A:$BH,COLUMN(input!AP$2),0)</f>
        <v>0</v>
      </c>
      <c r="U334" s="49">
        <f>VLOOKUP($A334,input!$A:$BH,COLUMN(input!AT$2),0)</f>
        <v>4.8663006604174832</v>
      </c>
      <c r="V334" s="53">
        <f>VLOOKUP($A334,input!$A:$BH,COLUMN(input!AX$2),0)</f>
        <v>0</v>
      </c>
      <c r="W334" s="53">
        <f>VLOOKUP($A334,input!$A:$BH,COLUMN(input!BB$2),0)</f>
        <v>0</v>
      </c>
      <c r="X334" s="62">
        <f>VLOOKUP($A334,input!$A:$BH,COLUMN(input!BF$2),0)</f>
        <v>0</v>
      </c>
      <c r="Y334" s="53">
        <f t="shared" si="40"/>
        <v>0</v>
      </c>
      <c r="Z334" s="49">
        <f t="shared" si="41"/>
        <v>5.936400793961214</v>
      </c>
      <c r="AA334" s="53">
        <f t="shared" si="42"/>
        <v>0</v>
      </c>
      <c r="AB334" s="53">
        <f t="shared" si="43"/>
        <v>0</v>
      </c>
      <c r="AC334" s="62">
        <f t="shared" si="44"/>
        <v>0</v>
      </c>
    </row>
    <row r="335" spans="1:29" x14ac:dyDescent="0.3">
      <c r="A335" s="27" t="s">
        <v>676</v>
      </c>
      <c r="B335" s="27" t="s">
        <v>1158</v>
      </c>
      <c r="C335" s="27" t="s">
        <v>806</v>
      </c>
      <c r="D335" s="27">
        <v>0</v>
      </c>
      <c r="E335" s="30" t="s">
        <v>675</v>
      </c>
      <c r="F335" s="67">
        <f>IF(D335=0,VLOOKUP(C335,'KI Local Authority Dropdown'!$H$21:$I$31,2,0),(VLOOKUP(A335,input!$A:$B,COLUMN(input!B$2),0)))</f>
        <v>0.4</v>
      </c>
      <c r="G335" s="49">
        <f t="shared" si="38"/>
        <v>2.3465907913197857</v>
      </c>
      <c r="H335" s="49">
        <f>VLOOKUP($A335,input!$A:$BH,COLUMN(input!E$2),0)</f>
        <v>5.5979683334305884E-2</v>
      </c>
      <c r="I335" s="49">
        <f>VLOOKUP($A335,input!$A:$BH,COLUMN(input!I$2),0)</f>
        <v>2.2906111079854798</v>
      </c>
      <c r="J335" s="49">
        <f>VLOOKUP($A335,input!$A:$BH,COLUMN(input!M$2),0)</f>
        <v>-16.497651252018088</v>
      </c>
      <c r="K335" s="49">
        <f t="shared" si="39"/>
        <v>5.3090741403085673E-2</v>
      </c>
      <c r="L335" s="49">
        <f>VLOOKUP($A335,input!$A:$BH,COLUMN(input!N$2),0)</f>
        <v>-16.444560510615002</v>
      </c>
      <c r="M335" s="49">
        <f>IF(D335=0,'KI Local Authority Dropdown'!$I$6,'KI Local Authority Dropdown'!$I$7)*'KI 2018-19'!I335</f>
        <v>2.1188152748865692</v>
      </c>
      <c r="N335" s="31">
        <f>IF(LEFT(D335,1)="P",0,VLOOKUP($A335,input!$A:$BH,COLUMN(input!Q$2),0))</f>
        <v>0.5</v>
      </c>
      <c r="O335" s="53">
        <f>VLOOKUP($A335,input!$A:$BH,COLUMN(input!V$2),0)</f>
        <v>0</v>
      </c>
      <c r="P335" s="49">
        <f>VLOOKUP($A335,input!$A:$BH,COLUMN(input!Z$2),0)</f>
        <v>5.5979683334305884E-2</v>
      </c>
      <c r="Q335" s="53">
        <f>VLOOKUP($A335,input!$A:$BH,COLUMN(input!AD$2),0)</f>
        <v>0</v>
      </c>
      <c r="R335" s="53">
        <f>VLOOKUP($A335,input!$A:$BH,COLUMN(input!AH$2),0)</f>
        <v>0</v>
      </c>
      <c r="S335" s="62">
        <f>VLOOKUP($A335,input!$A:$BH,COLUMN(input!AL$2),0)</f>
        <v>0</v>
      </c>
      <c r="T335" s="53">
        <f>VLOOKUP($A335,input!$A:$BH,COLUMN(input!AP$2),0)</f>
        <v>0</v>
      </c>
      <c r="U335" s="49">
        <f>VLOOKUP($A335,input!$A:$BH,COLUMN(input!AT$2),0)</f>
        <v>2.2906111079854798</v>
      </c>
      <c r="V335" s="53">
        <f>VLOOKUP($A335,input!$A:$BH,COLUMN(input!AX$2),0)</f>
        <v>0</v>
      </c>
      <c r="W335" s="53">
        <f>VLOOKUP($A335,input!$A:$BH,COLUMN(input!BB$2),0)</f>
        <v>0</v>
      </c>
      <c r="X335" s="62">
        <f>VLOOKUP($A335,input!$A:$BH,COLUMN(input!BF$2),0)</f>
        <v>0</v>
      </c>
      <c r="Y335" s="53">
        <f t="shared" si="40"/>
        <v>0</v>
      </c>
      <c r="Z335" s="49">
        <f t="shared" si="41"/>
        <v>2.3465907913197857</v>
      </c>
      <c r="AA335" s="53">
        <f t="shared" si="42"/>
        <v>0</v>
      </c>
      <c r="AB335" s="53">
        <f t="shared" si="43"/>
        <v>0</v>
      </c>
      <c r="AC335" s="62">
        <f t="shared" si="44"/>
        <v>0</v>
      </c>
    </row>
    <row r="336" spans="1:29" x14ac:dyDescent="0.3">
      <c r="A336" s="27" t="s">
        <v>678</v>
      </c>
      <c r="B336" s="27" t="s">
        <v>1159</v>
      </c>
      <c r="C336" s="27" t="s">
        <v>806</v>
      </c>
      <c r="D336" s="27" t="s">
        <v>1238</v>
      </c>
      <c r="E336" s="30" t="s">
        <v>677</v>
      </c>
      <c r="F336" s="67">
        <f>IF(D336=0,VLOOKUP(C336,'KI Local Authority Dropdown'!$H$21:$I$31,2,0),(VLOOKUP(A336,input!$A:$B,COLUMN(input!B$2),0)))</f>
        <v>0.5</v>
      </c>
      <c r="G336" s="49">
        <f t="shared" si="38"/>
        <v>2.0723424368373178</v>
      </c>
      <c r="H336" s="49">
        <f>VLOOKUP($A336,input!$A:$BH,COLUMN(input!E$2),0)</f>
        <v>0</v>
      </c>
      <c r="I336" s="49">
        <f>VLOOKUP($A336,input!$A:$BH,COLUMN(input!I$2),0)</f>
        <v>2.0723424368373178</v>
      </c>
      <c r="J336" s="49">
        <f>VLOOKUP($A336,input!$A:$BH,COLUMN(input!M$2),0)</f>
        <v>-15.803349233228271</v>
      </c>
      <c r="K336" s="49">
        <f t="shared" si="39"/>
        <v>0.16409118429869274</v>
      </c>
      <c r="L336" s="49">
        <f>VLOOKUP($A336,input!$A:$BH,COLUMN(input!N$2),0)</f>
        <v>-15.639258048929578</v>
      </c>
      <c r="M336" s="49">
        <f>IF(D336=0,'KI Local Authority Dropdown'!$I$6,'KI Local Authority Dropdown'!$I$7)*'KI 2018-19'!I336</f>
        <v>2.0101721637321983</v>
      </c>
      <c r="N336" s="31">
        <f>IF(LEFT(D336,1)="P",0,VLOOKUP($A336,input!$A:$BH,COLUMN(input!Q$2),0))</f>
        <v>0</v>
      </c>
      <c r="O336" s="53">
        <f>VLOOKUP($A336,input!$A:$BH,COLUMN(input!V$2),0)</f>
        <v>0</v>
      </c>
      <c r="P336" s="49">
        <f>VLOOKUP($A336,input!$A:$BH,COLUMN(input!Z$2),0)</f>
        <v>0</v>
      </c>
      <c r="Q336" s="53">
        <f>VLOOKUP($A336,input!$A:$BH,COLUMN(input!AD$2),0)</f>
        <v>0</v>
      </c>
      <c r="R336" s="53">
        <f>VLOOKUP($A336,input!$A:$BH,COLUMN(input!AH$2),0)</f>
        <v>0</v>
      </c>
      <c r="S336" s="62">
        <f>VLOOKUP($A336,input!$A:$BH,COLUMN(input!AL$2),0)</f>
        <v>0</v>
      </c>
      <c r="T336" s="53">
        <f>VLOOKUP($A336,input!$A:$BH,COLUMN(input!AP$2),0)</f>
        <v>0</v>
      </c>
      <c r="U336" s="49">
        <f>VLOOKUP($A336,input!$A:$BH,COLUMN(input!AT$2),0)</f>
        <v>2.0723427415534692</v>
      </c>
      <c r="V336" s="53">
        <f>VLOOKUP($A336,input!$A:$BH,COLUMN(input!AX$2),0)</f>
        <v>0</v>
      </c>
      <c r="W336" s="53">
        <f>VLOOKUP($A336,input!$A:$BH,COLUMN(input!BB$2),0)</f>
        <v>0</v>
      </c>
      <c r="X336" s="62">
        <f>VLOOKUP($A336,input!$A:$BH,COLUMN(input!BF$2),0)</f>
        <v>0</v>
      </c>
      <c r="Y336" s="53">
        <f t="shared" si="40"/>
        <v>0</v>
      </c>
      <c r="Z336" s="49">
        <f t="shared" si="41"/>
        <v>2.0723427415534692</v>
      </c>
      <c r="AA336" s="53">
        <f t="shared" si="42"/>
        <v>0</v>
      </c>
      <c r="AB336" s="53">
        <f t="shared" si="43"/>
        <v>0</v>
      </c>
      <c r="AC336" s="62">
        <f t="shared" si="44"/>
        <v>0</v>
      </c>
    </row>
    <row r="337" spans="1:29" x14ac:dyDescent="0.3">
      <c r="A337" s="27" t="s">
        <v>680</v>
      </c>
      <c r="B337" s="27" t="s">
        <v>1160</v>
      </c>
      <c r="C337" s="27" t="s">
        <v>806</v>
      </c>
      <c r="D337" s="27" t="s">
        <v>1229</v>
      </c>
      <c r="E337" s="30" t="s">
        <v>679</v>
      </c>
      <c r="F337" s="67">
        <f>IF(D337=0,VLOOKUP(C337,'KI Local Authority Dropdown'!$H$21:$I$31,2,0),(VLOOKUP(A337,input!$A:$B,COLUMN(input!B$2),0)))</f>
        <v>0.4</v>
      </c>
      <c r="G337" s="49">
        <f t="shared" si="38"/>
        <v>5.6702960442825932</v>
      </c>
      <c r="H337" s="49">
        <f>VLOOKUP($A337,input!$A:$BH,COLUMN(input!E$2),0)</f>
        <v>0</v>
      </c>
      <c r="I337" s="49">
        <f>VLOOKUP($A337,input!$A:$BH,COLUMN(input!I$2),0)</f>
        <v>5.6702960442825932</v>
      </c>
      <c r="J337" s="49">
        <f>VLOOKUP($A337,input!$A:$BH,COLUMN(input!M$2),0)</f>
        <v>-7.4339958098500274</v>
      </c>
      <c r="K337" s="49">
        <f t="shared" si="39"/>
        <v>-2.1421935714545981E-2</v>
      </c>
      <c r="L337" s="49">
        <f>VLOOKUP($A337,input!$A:$BH,COLUMN(input!N$2),0)</f>
        <v>-7.4554177455645734</v>
      </c>
      <c r="M337" s="49">
        <f>IF(D337=0,'KI Local Authority Dropdown'!$I$6,'KI Local Authority Dropdown'!$I$7)*'KI 2018-19'!I337</f>
        <v>5.5001871629541155</v>
      </c>
      <c r="N337" s="31">
        <f>IF(LEFT(D337,1)="P",0,VLOOKUP($A337,input!$A:$BH,COLUMN(input!Q$2),0))</f>
        <v>0</v>
      </c>
      <c r="O337" s="53">
        <f>VLOOKUP($A337,input!$A:$BH,COLUMN(input!V$2),0)</f>
        <v>0</v>
      </c>
      <c r="P337" s="49">
        <f>VLOOKUP($A337,input!$A:$BH,COLUMN(input!Z$2),0)</f>
        <v>0</v>
      </c>
      <c r="Q337" s="53">
        <f>VLOOKUP($A337,input!$A:$BH,COLUMN(input!AD$2),0)</f>
        <v>0</v>
      </c>
      <c r="R337" s="53">
        <f>VLOOKUP($A337,input!$A:$BH,COLUMN(input!AH$2),0)</f>
        <v>0</v>
      </c>
      <c r="S337" s="62">
        <f>VLOOKUP($A337,input!$A:$BH,COLUMN(input!AL$2),0)</f>
        <v>0</v>
      </c>
      <c r="T337" s="53">
        <f>VLOOKUP($A337,input!$A:$BH,COLUMN(input!AP$2),0)</f>
        <v>0</v>
      </c>
      <c r="U337" s="49">
        <f>VLOOKUP($A337,input!$A:$BH,COLUMN(input!AT$2),0)</f>
        <v>5.6702956026772986</v>
      </c>
      <c r="V337" s="53">
        <f>VLOOKUP($A337,input!$A:$BH,COLUMN(input!AX$2),0)</f>
        <v>0</v>
      </c>
      <c r="W337" s="53">
        <f>VLOOKUP($A337,input!$A:$BH,COLUMN(input!BB$2),0)</f>
        <v>0</v>
      </c>
      <c r="X337" s="62">
        <f>VLOOKUP($A337,input!$A:$BH,COLUMN(input!BF$2),0)</f>
        <v>0</v>
      </c>
      <c r="Y337" s="53">
        <f t="shared" si="40"/>
        <v>0</v>
      </c>
      <c r="Z337" s="49">
        <f t="shared" si="41"/>
        <v>5.6702956026772986</v>
      </c>
      <c r="AA337" s="53">
        <f t="shared" si="42"/>
        <v>0</v>
      </c>
      <c r="AB337" s="53">
        <f t="shared" si="43"/>
        <v>0</v>
      </c>
      <c r="AC337" s="62">
        <f t="shared" si="44"/>
        <v>0</v>
      </c>
    </row>
    <row r="338" spans="1:29" x14ac:dyDescent="0.3">
      <c r="A338" s="27" t="s">
        <v>682</v>
      </c>
      <c r="B338" s="27" t="s">
        <v>1161</v>
      </c>
      <c r="C338" s="27" t="s">
        <v>806</v>
      </c>
      <c r="D338" s="27">
        <v>0</v>
      </c>
      <c r="E338" s="30" t="s">
        <v>681</v>
      </c>
      <c r="F338" s="67">
        <f>IF(D338=0,VLOOKUP(C338,'KI Local Authority Dropdown'!$H$21:$I$31,2,0),(VLOOKUP(A338,input!$A:$B,COLUMN(input!B$2),0)))</f>
        <v>0.4</v>
      </c>
      <c r="G338" s="49">
        <f t="shared" si="38"/>
        <v>1.9306366594585949</v>
      </c>
      <c r="H338" s="49">
        <f>VLOOKUP($A338,input!$A:$BH,COLUMN(input!E$2),0)</f>
        <v>1.1791581076715142E-2</v>
      </c>
      <c r="I338" s="49">
        <f>VLOOKUP($A338,input!$A:$BH,COLUMN(input!I$2),0)</f>
        <v>1.9188450783818798</v>
      </c>
      <c r="J338" s="49">
        <f>VLOOKUP($A338,input!$A:$BH,COLUMN(input!M$2),0)</f>
        <v>-8.3976952644895277</v>
      </c>
      <c r="K338" s="49">
        <f t="shared" si="39"/>
        <v>-0.100264819697097</v>
      </c>
      <c r="L338" s="49">
        <f>VLOOKUP($A338,input!$A:$BH,COLUMN(input!N$2),0)</f>
        <v>-8.4979600841866247</v>
      </c>
      <c r="M338" s="49">
        <f>IF(D338=0,'KI Local Authority Dropdown'!$I$6,'KI Local Authority Dropdown'!$I$7)*'KI 2018-19'!I338</f>
        <v>1.774931697503239</v>
      </c>
      <c r="N338" s="31">
        <f>IF(LEFT(D338,1)="P",0,VLOOKUP($A338,input!$A:$BH,COLUMN(input!Q$2),0))</f>
        <v>0.5</v>
      </c>
      <c r="O338" s="53">
        <f>VLOOKUP($A338,input!$A:$BH,COLUMN(input!V$2),0)</f>
        <v>0</v>
      </c>
      <c r="P338" s="49">
        <f>VLOOKUP($A338,input!$A:$BH,COLUMN(input!Z$2),0)</f>
        <v>1.1791581076715142E-2</v>
      </c>
      <c r="Q338" s="53">
        <f>VLOOKUP($A338,input!$A:$BH,COLUMN(input!AD$2),0)</f>
        <v>0</v>
      </c>
      <c r="R338" s="53">
        <f>VLOOKUP($A338,input!$A:$BH,COLUMN(input!AH$2),0)</f>
        <v>0</v>
      </c>
      <c r="S338" s="62">
        <f>VLOOKUP($A338,input!$A:$BH,COLUMN(input!AL$2),0)</f>
        <v>0</v>
      </c>
      <c r="T338" s="53">
        <f>VLOOKUP($A338,input!$A:$BH,COLUMN(input!AP$2),0)</f>
        <v>0</v>
      </c>
      <c r="U338" s="49">
        <f>VLOOKUP($A338,input!$A:$BH,COLUMN(input!AT$2),0)</f>
        <v>1.9188450783818798</v>
      </c>
      <c r="V338" s="53">
        <f>VLOOKUP($A338,input!$A:$BH,COLUMN(input!AX$2),0)</f>
        <v>0</v>
      </c>
      <c r="W338" s="53">
        <f>VLOOKUP($A338,input!$A:$BH,COLUMN(input!BB$2),0)</f>
        <v>0</v>
      </c>
      <c r="X338" s="62">
        <f>VLOOKUP($A338,input!$A:$BH,COLUMN(input!BF$2),0)</f>
        <v>0</v>
      </c>
      <c r="Y338" s="53">
        <f t="shared" si="40"/>
        <v>0</v>
      </c>
      <c r="Z338" s="49">
        <f t="shared" si="41"/>
        <v>1.9306366594585949</v>
      </c>
      <c r="AA338" s="53">
        <f t="shared" si="42"/>
        <v>0</v>
      </c>
      <c r="AB338" s="53">
        <f t="shared" si="43"/>
        <v>0</v>
      </c>
      <c r="AC338" s="62">
        <f t="shared" si="44"/>
        <v>0</v>
      </c>
    </row>
    <row r="339" spans="1:29" x14ac:dyDescent="0.3">
      <c r="A339" s="27" t="s">
        <v>684</v>
      </c>
      <c r="B339" s="27" t="s">
        <v>1162</v>
      </c>
      <c r="C339" s="27" t="s">
        <v>1250</v>
      </c>
      <c r="D339" s="27">
        <v>0</v>
      </c>
      <c r="E339" s="30" t="s">
        <v>683</v>
      </c>
      <c r="F339" s="67">
        <f>IF(D339=0,VLOOKUP(C339,'KI Local Authority Dropdown'!$H$21:$I$31,2,0),(VLOOKUP(A339,input!$A:$B,COLUMN(input!B$2),0)))</f>
        <v>0.49</v>
      </c>
      <c r="G339" s="49">
        <f t="shared" si="38"/>
        <v>42.640256592588052</v>
      </c>
      <c r="H339" s="49">
        <f>VLOOKUP($A339,input!$A:$BH,COLUMN(input!E$2),0)</f>
        <v>10.697580066381999</v>
      </c>
      <c r="I339" s="49">
        <f>VLOOKUP($A339,input!$A:$BH,COLUMN(input!I$2),0)</f>
        <v>31.942676526206053</v>
      </c>
      <c r="J339" s="49">
        <f>VLOOKUP($A339,input!$A:$BH,COLUMN(input!M$2),0)</f>
        <v>-21.695352781898052</v>
      </c>
      <c r="K339" s="49">
        <f t="shared" si="39"/>
        <v>-2.1031941026399217</v>
      </c>
      <c r="L339" s="49">
        <f>VLOOKUP($A339,input!$A:$BH,COLUMN(input!N$2),0)</f>
        <v>-23.798546884537974</v>
      </c>
      <c r="M339" s="49">
        <f>IF(D339=0,'KI Local Authority Dropdown'!$I$6,'KI Local Authority Dropdown'!$I$7)*'KI 2018-19'!I339</f>
        <v>29.5469757867406</v>
      </c>
      <c r="N339" s="31">
        <f>IF(LEFT(D339,1)="P",0,VLOOKUP($A339,input!$A:$BH,COLUMN(input!Q$2),0))</f>
        <v>0.40447706958375951</v>
      </c>
      <c r="O339" s="53">
        <f>VLOOKUP($A339,input!$A:$BH,COLUMN(input!V$2),0)</f>
        <v>10.013994679501817</v>
      </c>
      <c r="P339" s="49">
        <f>VLOOKUP($A339,input!$A:$BH,COLUMN(input!Z$2),0)</f>
        <v>0.68358538688018178</v>
      </c>
      <c r="Q339" s="53">
        <f>VLOOKUP($A339,input!$A:$BH,COLUMN(input!AD$2),0)</f>
        <v>0</v>
      </c>
      <c r="R339" s="53">
        <f>VLOOKUP($A339,input!$A:$BH,COLUMN(input!AH$2),0)</f>
        <v>0</v>
      </c>
      <c r="S339" s="62">
        <f>VLOOKUP($A339,input!$A:$BH,COLUMN(input!AL$2),0)</f>
        <v>0</v>
      </c>
      <c r="T339" s="53">
        <f>VLOOKUP($A339,input!$A:$BH,COLUMN(input!AP$2),0)</f>
        <v>26.555118496816892</v>
      </c>
      <c r="U339" s="49">
        <f>VLOOKUP($A339,input!$A:$BH,COLUMN(input!AT$2),0)</f>
        <v>5.3875580293891616</v>
      </c>
      <c r="V339" s="53">
        <f>VLOOKUP($A339,input!$A:$BH,COLUMN(input!AX$2),0)</f>
        <v>0</v>
      </c>
      <c r="W339" s="53">
        <f>VLOOKUP($A339,input!$A:$BH,COLUMN(input!BB$2),0)</f>
        <v>0</v>
      </c>
      <c r="X339" s="62">
        <f>VLOOKUP($A339,input!$A:$BH,COLUMN(input!BF$2),0)</f>
        <v>0</v>
      </c>
      <c r="Y339" s="53">
        <f t="shared" si="40"/>
        <v>36.569113176318709</v>
      </c>
      <c r="Z339" s="49">
        <f t="shared" si="41"/>
        <v>6.0711434162693436</v>
      </c>
      <c r="AA339" s="53">
        <f t="shared" si="42"/>
        <v>0</v>
      </c>
      <c r="AB339" s="53">
        <f t="shared" si="43"/>
        <v>0</v>
      </c>
      <c r="AC339" s="62">
        <f t="shared" si="44"/>
        <v>0</v>
      </c>
    </row>
    <row r="340" spans="1:29" x14ac:dyDescent="0.3">
      <c r="A340" s="27" t="s">
        <v>686</v>
      </c>
      <c r="B340" s="27" t="s">
        <v>1163</v>
      </c>
      <c r="C340" s="27" t="s">
        <v>806</v>
      </c>
      <c r="D340" s="27" t="s">
        <v>1229</v>
      </c>
      <c r="E340" s="30" t="s">
        <v>685</v>
      </c>
      <c r="F340" s="67">
        <f>IF(D340=0,VLOOKUP(C340,'KI Local Authority Dropdown'!$H$21:$I$31,2,0),(VLOOKUP(A340,input!$A:$B,COLUMN(input!B$2),0)))</f>
        <v>0.4</v>
      </c>
      <c r="G340" s="49">
        <f t="shared" si="38"/>
        <v>2.2141097913676835</v>
      </c>
      <c r="H340" s="49">
        <f>VLOOKUP($A340,input!$A:$BH,COLUMN(input!E$2),0)</f>
        <v>0</v>
      </c>
      <c r="I340" s="49">
        <f>VLOOKUP($A340,input!$A:$BH,COLUMN(input!I$2),0)</f>
        <v>2.2141097913676835</v>
      </c>
      <c r="J340" s="49">
        <f>VLOOKUP($A340,input!$A:$BH,COLUMN(input!M$2),0)</f>
        <v>-20.498842829226039</v>
      </c>
      <c r="K340" s="49">
        <f t="shared" si="39"/>
        <v>6.9675411167416712E-2</v>
      </c>
      <c r="L340" s="49">
        <f>VLOOKUP($A340,input!$A:$BH,COLUMN(input!N$2),0)</f>
        <v>-20.429167418058622</v>
      </c>
      <c r="M340" s="49">
        <f>IF(D340=0,'KI Local Authority Dropdown'!$I$6,'KI Local Authority Dropdown'!$I$7)*'KI 2018-19'!I340</f>
        <v>2.147686497626653</v>
      </c>
      <c r="N340" s="31">
        <f>IF(LEFT(D340,1)="P",0,VLOOKUP($A340,input!$A:$BH,COLUMN(input!Q$2),0))</f>
        <v>0</v>
      </c>
      <c r="O340" s="53">
        <f>VLOOKUP($A340,input!$A:$BH,COLUMN(input!V$2),0)</f>
        <v>0</v>
      </c>
      <c r="P340" s="49">
        <f>VLOOKUP($A340,input!$A:$BH,COLUMN(input!Z$2),0)</f>
        <v>0</v>
      </c>
      <c r="Q340" s="53">
        <f>VLOOKUP($A340,input!$A:$BH,COLUMN(input!AD$2),0)</f>
        <v>0</v>
      </c>
      <c r="R340" s="53">
        <f>VLOOKUP($A340,input!$A:$BH,COLUMN(input!AH$2),0)</f>
        <v>0</v>
      </c>
      <c r="S340" s="62">
        <f>VLOOKUP($A340,input!$A:$BH,COLUMN(input!AL$2),0)</f>
        <v>0</v>
      </c>
      <c r="T340" s="53">
        <f>VLOOKUP($A340,input!$A:$BH,COLUMN(input!AP$2),0)</f>
        <v>0</v>
      </c>
      <c r="U340" s="49">
        <f>VLOOKUP($A340,input!$A:$BH,COLUMN(input!AT$2),0)</f>
        <v>2.2141097913676835</v>
      </c>
      <c r="V340" s="53">
        <f>VLOOKUP($A340,input!$A:$BH,COLUMN(input!AX$2),0)</f>
        <v>0</v>
      </c>
      <c r="W340" s="53">
        <f>VLOOKUP($A340,input!$A:$BH,COLUMN(input!BB$2),0)</f>
        <v>0</v>
      </c>
      <c r="X340" s="62">
        <f>VLOOKUP($A340,input!$A:$BH,COLUMN(input!BF$2),0)</f>
        <v>0</v>
      </c>
      <c r="Y340" s="53">
        <f t="shared" si="40"/>
        <v>0</v>
      </c>
      <c r="Z340" s="49">
        <f t="shared" si="41"/>
        <v>2.2141097913676835</v>
      </c>
      <c r="AA340" s="53">
        <f t="shared" si="42"/>
        <v>0</v>
      </c>
      <c r="AB340" s="53">
        <f t="shared" si="43"/>
        <v>0</v>
      </c>
      <c r="AC340" s="62">
        <f t="shared" si="44"/>
        <v>0</v>
      </c>
    </row>
    <row r="341" spans="1:29" x14ac:dyDescent="0.3">
      <c r="A341" s="27" t="s">
        <v>688</v>
      </c>
      <c r="B341" s="27" t="s">
        <v>1164</v>
      </c>
      <c r="C341" s="27" t="s">
        <v>1250</v>
      </c>
      <c r="D341" s="27" t="s">
        <v>1240</v>
      </c>
      <c r="E341" s="30" t="s">
        <v>687</v>
      </c>
      <c r="F341" s="67">
        <f>IF(D341=0,VLOOKUP(C341,'KI Local Authority Dropdown'!$H$21:$I$31,2,0),(VLOOKUP(A341,input!$A:$B,COLUMN(input!B$2),0)))</f>
        <v>0.99</v>
      </c>
      <c r="G341" s="49">
        <f t="shared" si="38"/>
        <v>41.611624887341577</v>
      </c>
      <c r="H341" s="49">
        <f>VLOOKUP($A341,input!$A:$BH,COLUMN(input!E$2),0)</f>
        <v>0</v>
      </c>
      <c r="I341" s="49">
        <f>VLOOKUP($A341,input!$A:$BH,COLUMN(input!I$2),0)</f>
        <v>41.611624887341577</v>
      </c>
      <c r="J341" s="49">
        <f>VLOOKUP($A341,input!$A:$BH,COLUMN(input!M$2),0)</f>
        <v>7.6277677343247161</v>
      </c>
      <c r="K341" s="49">
        <f t="shared" si="39"/>
        <v>6.154533919350591E-2</v>
      </c>
      <c r="L341" s="49">
        <f>VLOOKUP($A341,input!$A:$BH,COLUMN(input!N$2),0)</f>
        <v>7.689313073518222</v>
      </c>
      <c r="M341" s="49">
        <f>IF(D341=0,'KI Local Authority Dropdown'!$I$6,'KI Local Authority Dropdown'!$I$7)*'KI 2018-19'!I341</f>
        <v>40.363276140721325</v>
      </c>
      <c r="N341" s="31">
        <f>IF(LEFT(D341,1)="P",0,VLOOKUP($A341,input!$A:$BH,COLUMN(input!Q$2),0))</f>
        <v>0</v>
      </c>
      <c r="O341" s="53">
        <f>VLOOKUP($A341,input!$A:$BH,COLUMN(input!V$2),0)</f>
        <v>0</v>
      </c>
      <c r="P341" s="49">
        <f>VLOOKUP($A341,input!$A:$BH,COLUMN(input!Z$2),0)</f>
        <v>0</v>
      </c>
      <c r="Q341" s="53">
        <f>VLOOKUP($A341,input!$A:$BH,COLUMN(input!AD$2),0)</f>
        <v>0</v>
      </c>
      <c r="R341" s="53">
        <f>VLOOKUP($A341,input!$A:$BH,COLUMN(input!AH$2),0)</f>
        <v>0</v>
      </c>
      <c r="S341" s="62">
        <f>VLOOKUP($A341,input!$A:$BH,COLUMN(input!AL$2),0)</f>
        <v>0</v>
      </c>
      <c r="T341" s="53">
        <f>VLOOKUP($A341,input!$A:$BH,COLUMN(input!AP$2),0)</f>
        <v>36.897834269170183</v>
      </c>
      <c r="U341" s="49">
        <f>VLOOKUP($A341,input!$A:$BH,COLUMN(input!AT$2),0)</f>
        <v>4.7137904894742091</v>
      </c>
      <c r="V341" s="53">
        <f>VLOOKUP($A341,input!$A:$BH,COLUMN(input!AX$2),0)</f>
        <v>0</v>
      </c>
      <c r="W341" s="53">
        <f>VLOOKUP($A341,input!$A:$BH,COLUMN(input!BB$2),0)</f>
        <v>0</v>
      </c>
      <c r="X341" s="62">
        <f>VLOOKUP($A341,input!$A:$BH,COLUMN(input!BF$2),0)</f>
        <v>0</v>
      </c>
      <c r="Y341" s="53">
        <f t="shared" si="40"/>
        <v>36.897834269170183</v>
      </c>
      <c r="Z341" s="49">
        <f t="shared" si="41"/>
        <v>4.7137904894742091</v>
      </c>
      <c r="AA341" s="53">
        <f t="shared" si="42"/>
        <v>0</v>
      </c>
      <c r="AB341" s="53">
        <f t="shared" si="43"/>
        <v>0</v>
      </c>
      <c r="AC341" s="62">
        <f t="shared" si="44"/>
        <v>0</v>
      </c>
    </row>
    <row r="342" spans="1:29" x14ac:dyDescent="0.3">
      <c r="A342" s="27" t="s">
        <v>690</v>
      </c>
      <c r="B342" s="27" t="s">
        <v>1165</v>
      </c>
      <c r="C342" s="27" t="s">
        <v>806</v>
      </c>
      <c r="D342" s="27" t="s">
        <v>1240</v>
      </c>
      <c r="E342" s="30" t="s">
        <v>689</v>
      </c>
      <c r="F342" s="67">
        <f>IF(D342=0,VLOOKUP(C342,'KI Local Authority Dropdown'!$H$21:$I$31,2,0),(VLOOKUP(A342,input!$A:$B,COLUMN(input!B$2),0)))</f>
        <v>0.4</v>
      </c>
      <c r="G342" s="49">
        <f t="shared" si="38"/>
        <v>3.203327294773485</v>
      </c>
      <c r="H342" s="49">
        <f>VLOOKUP($A342,input!$A:$BH,COLUMN(input!E$2),0)</f>
        <v>0</v>
      </c>
      <c r="I342" s="49">
        <f>VLOOKUP($A342,input!$A:$BH,COLUMN(input!I$2),0)</f>
        <v>3.203327294773485</v>
      </c>
      <c r="J342" s="49">
        <f>VLOOKUP($A342,input!$A:$BH,COLUMN(input!M$2),0)</f>
        <v>-1.4122945019559661</v>
      </c>
      <c r="K342" s="49">
        <f t="shared" si="39"/>
        <v>-1.9825390118846098E-2</v>
      </c>
      <c r="L342" s="49">
        <f>VLOOKUP($A342,input!$A:$BH,COLUMN(input!N$2),0)</f>
        <v>-1.4321198920748122</v>
      </c>
      <c r="M342" s="49">
        <f>IF(D342=0,'KI Local Authority Dropdown'!$I$6,'KI Local Authority Dropdown'!$I$7)*'KI 2018-19'!I342</f>
        <v>3.1072274759302805</v>
      </c>
      <c r="N342" s="31">
        <f>IF(LEFT(D342,1)="P",0,VLOOKUP($A342,input!$A:$BH,COLUMN(input!Q$2),0))</f>
        <v>0</v>
      </c>
      <c r="O342" s="53">
        <f>VLOOKUP($A342,input!$A:$BH,COLUMN(input!V$2),0)</f>
        <v>0</v>
      </c>
      <c r="P342" s="49">
        <f>VLOOKUP($A342,input!$A:$BH,COLUMN(input!Z$2),0)</f>
        <v>0</v>
      </c>
      <c r="Q342" s="53">
        <f>VLOOKUP($A342,input!$A:$BH,COLUMN(input!AD$2),0)</f>
        <v>0</v>
      </c>
      <c r="R342" s="53">
        <f>VLOOKUP($A342,input!$A:$BH,COLUMN(input!AH$2),0)</f>
        <v>0</v>
      </c>
      <c r="S342" s="62">
        <f>VLOOKUP($A342,input!$A:$BH,COLUMN(input!AL$2),0)</f>
        <v>0</v>
      </c>
      <c r="T342" s="53">
        <f>VLOOKUP($A342,input!$A:$BH,COLUMN(input!AP$2),0)</f>
        <v>0</v>
      </c>
      <c r="U342" s="49">
        <f>VLOOKUP($A342,input!$A:$BH,COLUMN(input!AT$2),0)</f>
        <v>3.2033272472246468</v>
      </c>
      <c r="V342" s="53">
        <f>VLOOKUP($A342,input!$A:$BH,COLUMN(input!AX$2),0)</f>
        <v>0</v>
      </c>
      <c r="W342" s="53">
        <f>VLOOKUP($A342,input!$A:$BH,COLUMN(input!BB$2),0)</f>
        <v>0</v>
      </c>
      <c r="X342" s="62">
        <f>VLOOKUP($A342,input!$A:$BH,COLUMN(input!BF$2),0)</f>
        <v>0</v>
      </c>
      <c r="Y342" s="53">
        <f t="shared" si="40"/>
        <v>0</v>
      </c>
      <c r="Z342" s="49">
        <f t="shared" si="41"/>
        <v>3.2033272472246468</v>
      </c>
      <c r="AA342" s="53">
        <f t="shared" si="42"/>
        <v>0</v>
      </c>
      <c r="AB342" s="53">
        <f t="shared" si="43"/>
        <v>0</v>
      </c>
      <c r="AC342" s="62">
        <f t="shared" si="44"/>
        <v>0</v>
      </c>
    </row>
    <row r="343" spans="1:29" x14ac:dyDescent="0.3">
      <c r="A343" s="27" t="s">
        <v>692</v>
      </c>
      <c r="B343" s="27" t="s">
        <v>1166</v>
      </c>
      <c r="C343" s="27" t="s">
        <v>1252</v>
      </c>
      <c r="D343" s="27" t="s">
        <v>1231</v>
      </c>
      <c r="E343" s="30" t="s">
        <v>691</v>
      </c>
      <c r="F343" s="67">
        <f>IF(D343=0,VLOOKUP(C343,'KI Local Authority Dropdown'!$H$21:$I$31,2,0),(VLOOKUP(A343,input!$A:$B,COLUMN(input!B$2),0)))</f>
        <v>0.64</v>
      </c>
      <c r="G343" s="49">
        <f t="shared" si="38"/>
        <v>151.07064184208301</v>
      </c>
      <c r="H343" s="49">
        <f>VLOOKUP($A343,input!$A:$BH,COLUMN(input!E$2),0)</f>
        <v>0</v>
      </c>
      <c r="I343" s="49">
        <f>VLOOKUP($A343,input!$A:$BH,COLUMN(input!I$2),0)</f>
        <v>151.07064184208301</v>
      </c>
      <c r="J343" s="49">
        <f>VLOOKUP($A343,input!$A:$BH,COLUMN(input!M$2),0)</f>
        <v>-90.149716760804893</v>
      </c>
      <c r="K343" s="49">
        <f t="shared" si="39"/>
        <v>7.777620928311535E-2</v>
      </c>
      <c r="L343" s="49">
        <f>VLOOKUP($A343,input!$A:$BH,COLUMN(input!N$2),0)</f>
        <v>-90.071940551521777</v>
      </c>
      <c r="M343" s="49">
        <f>IF(D343=0,'KI Local Authority Dropdown'!$I$6,'KI Local Authority Dropdown'!$I$7)*'KI 2018-19'!I343</f>
        <v>146.53852258682051</v>
      </c>
      <c r="N343" s="31">
        <f>IF(LEFT(D343,1)="P",0,VLOOKUP($A343,input!$A:$BH,COLUMN(input!Q$2),0))</f>
        <v>0</v>
      </c>
      <c r="O343" s="53">
        <f>VLOOKUP($A343,input!$A:$BH,COLUMN(input!V$2),0)</f>
        <v>0</v>
      </c>
      <c r="P343" s="49">
        <f>VLOOKUP($A343,input!$A:$BH,COLUMN(input!Z$2),0)</f>
        <v>0</v>
      </c>
      <c r="Q343" s="53">
        <f>VLOOKUP($A343,input!$A:$BH,COLUMN(input!AD$2),0)</f>
        <v>0</v>
      </c>
      <c r="R343" s="53">
        <f>VLOOKUP($A343,input!$A:$BH,COLUMN(input!AH$2),0)</f>
        <v>0</v>
      </c>
      <c r="S343" s="62">
        <f>VLOOKUP($A343,input!$A:$BH,COLUMN(input!AL$2),0)</f>
        <v>0</v>
      </c>
      <c r="T343" s="53">
        <f>VLOOKUP($A343,input!$A:$BH,COLUMN(input!AP$2),0)</f>
        <v>109.81144439823706</v>
      </c>
      <c r="U343" s="49">
        <f>VLOOKUP($A343,input!$A:$BH,COLUMN(input!AT$2),0)</f>
        <v>41.259197298225821</v>
      </c>
      <c r="V343" s="53">
        <f>VLOOKUP($A343,input!$A:$BH,COLUMN(input!AX$2),0)</f>
        <v>0</v>
      </c>
      <c r="W343" s="53">
        <f>VLOOKUP($A343,input!$A:$BH,COLUMN(input!BB$2),0)</f>
        <v>0</v>
      </c>
      <c r="X343" s="62">
        <f>VLOOKUP($A343,input!$A:$BH,COLUMN(input!BF$2),0)</f>
        <v>0</v>
      </c>
      <c r="Y343" s="53">
        <f t="shared" si="40"/>
        <v>109.81144439823706</v>
      </c>
      <c r="Z343" s="49">
        <f t="shared" si="41"/>
        <v>41.259197298225821</v>
      </c>
      <c r="AA343" s="53">
        <f t="shared" si="42"/>
        <v>0</v>
      </c>
      <c r="AB343" s="53">
        <f t="shared" si="43"/>
        <v>0</v>
      </c>
      <c r="AC343" s="62">
        <f t="shared" si="44"/>
        <v>0</v>
      </c>
    </row>
    <row r="344" spans="1:29" x14ac:dyDescent="0.3">
      <c r="A344" s="27" t="s">
        <v>694</v>
      </c>
      <c r="B344" s="27" t="s">
        <v>1167</v>
      </c>
      <c r="C344" s="27" t="s">
        <v>820</v>
      </c>
      <c r="D344" s="27" t="s">
        <v>1234</v>
      </c>
      <c r="E344" s="30" t="s">
        <v>693</v>
      </c>
      <c r="F344" s="67">
        <f>IF(D344=0,VLOOKUP(C344,'KI Local Authority Dropdown'!$H$21:$I$31,2,0),(VLOOKUP(A344,input!$A:$B,COLUMN(input!B$2),0)))</f>
        <v>0.99</v>
      </c>
      <c r="G344" s="49">
        <f t="shared" si="38"/>
        <v>57.725323600980524</v>
      </c>
      <c r="H344" s="49">
        <f>VLOOKUP($A344,input!$A:$BH,COLUMN(input!E$2),0)</f>
        <v>0</v>
      </c>
      <c r="I344" s="49">
        <f>VLOOKUP($A344,input!$A:$BH,COLUMN(input!I$2),0)</f>
        <v>57.725323600980524</v>
      </c>
      <c r="J344" s="49">
        <f>VLOOKUP($A344,input!$A:$BH,COLUMN(input!M$2),0)</f>
        <v>-86.750633976098953</v>
      </c>
      <c r="K344" s="49">
        <f t="shared" si="39"/>
        <v>-0.85855045263653551</v>
      </c>
      <c r="L344" s="49">
        <f>VLOOKUP($A344,input!$A:$BH,COLUMN(input!N$2),0)</f>
        <v>-87.609184428735489</v>
      </c>
      <c r="M344" s="49">
        <f>IF(D344=0,'KI Local Authority Dropdown'!$I$6,'KI Local Authority Dropdown'!$I$7)*'KI 2018-19'!I344</f>
        <v>55.993563892951109</v>
      </c>
      <c r="N344" s="31">
        <f>IF(LEFT(D344,1)="P",0,VLOOKUP($A344,input!$A:$BH,COLUMN(input!Q$2),0))</f>
        <v>0</v>
      </c>
      <c r="O344" s="53">
        <f>VLOOKUP($A344,input!$A:$BH,COLUMN(input!V$2),0)</f>
        <v>0</v>
      </c>
      <c r="P344" s="49">
        <f>VLOOKUP($A344,input!$A:$BH,COLUMN(input!Z$2),0)</f>
        <v>0</v>
      </c>
      <c r="Q344" s="53">
        <f>VLOOKUP($A344,input!$A:$BH,COLUMN(input!AD$2),0)</f>
        <v>0</v>
      </c>
      <c r="R344" s="53">
        <f>VLOOKUP($A344,input!$A:$BH,COLUMN(input!AH$2),0)</f>
        <v>0</v>
      </c>
      <c r="S344" s="62">
        <f>VLOOKUP($A344,input!$A:$BH,COLUMN(input!AL$2),0)</f>
        <v>0</v>
      </c>
      <c r="T344" s="53">
        <f>VLOOKUP($A344,input!$A:$BH,COLUMN(input!AP$2),0)</f>
        <v>51.335338604412605</v>
      </c>
      <c r="U344" s="49">
        <f>VLOOKUP($A344,input!$A:$BH,COLUMN(input!AT$2),0)</f>
        <v>6.3899848116344948</v>
      </c>
      <c r="V344" s="53">
        <f>VLOOKUP($A344,input!$A:$BH,COLUMN(input!AX$2),0)</f>
        <v>0</v>
      </c>
      <c r="W344" s="53">
        <f>VLOOKUP($A344,input!$A:$BH,COLUMN(input!BB$2),0)</f>
        <v>0</v>
      </c>
      <c r="X344" s="62">
        <f>VLOOKUP($A344,input!$A:$BH,COLUMN(input!BF$2),0)</f>
        <v>0</v>
      </c>
      <c r="Y344" s="53">
        <f t="shared" si="40"/>
        <v>51.335338604412605</v>
      </c>
      <c r="Z344" s="49">
        <f t="shared" si="41"/>
        <v>6.3899848116344948</v>
      </c>
      <c r="AA344" s="53">
        <f t="shared" si="42"/>
        <v>0</v>
      </c>
      <c r="AB344" s="53">
        <f t="shared" si="43"/>
        <v>0</v>
      </c>
      <c r="AC344" s="62">
        <f t="shared" si="44"/>
        <v>0</v>
      </c>
    </row>
    <row r="345" spans="1:29" x14ac:dyDescent="0.3">
      <c r="A345" s="27" t="s">
        <v>696</v>
      </c>
      <c r="B345" s="27" t="s">
        <v>1168</v>
      </c>
      <c r="C345" s="27" t="s">
        <v>806</v>
      </c>
      <c r="D345" s="27" t="s">
        <v>1229</v>
      </c>
      <c r="E345" s="30" t="s">
        <v>695</v>
      </c>
      <c r="F345" s="67">
        <f>IF(D345=0,VLOOKUP(C345,'KI Local Authority Dropdown'!$H$21:$I$31,2,0),(VLOOKUP(A345,input!$A:$B,COLUMN(input!B$2),0)))</f>
        <v>0.4</v>
      </c>
      <c r="G345" s="49">
        <f t="shared" si="38"/>
        <v>2.2842648422677727</v>
      </c>
      <c r="H345" s="49">
        <f>VLOOKUP($A345,input!$A:$BH,COLUMN(input!E$2),0)</f>
        <v>0</v>
      </c>
      <c r="I345" s="49">
        <f>VLOOKUP($A345,input!$A:$BH,COLUMN(input!I$2),0)</f>
        <v>2.2842648422677727</v>
      </c>
      <c r="J345" s="49">
        <f>VLOOKUP($A345,input!$A:$BH,COLUMN(input!M$2),0)</f>
        <v>-17.953572197878863</v>
      </c>
      <c r="K345" s="49">
        <f t="shared" si="39"/>
        <v>-8.1270746767877711E-2</v>
      </c>
      <c r="L345" s="49">
        <f>VLOOKUP($A345,input!$A:$BH,COLUMN(input!N$2),0)</f>
        <v>-18.034842944646741</v>
      </c>
      <c r="M345" s="49">
        <f>IF(D345=0,'KI Local Authority Dropdown'!$I$6,'KI Local Authority Dropdown'!$I$7)*'KI 2018-19'!I345</f>
        <v>2.2157368969997395</v>
      </c>
      <c r="N345" s="31">
        <f>IF(LEFT(D345,1)="P",0,VLOOKUP($A345,input!$A:$BH,COLUMN(input!Q$2),0))</f>
        <v>0</v>
      </c>
      <c r="O345" s="53">
        <f>VLOOKUP($A345,input!$A:$BH,COLUMN(input!V$2),0)</f>
        <v>0</v>
      </c>
      <c r="P345" s="49">
        <f>VLOOKUP($A345,input!$A:$BH,COLUMN(input!Z$2),0)</f>
        <v>0</v>
      </c>
      <c r="Q345" s="53">
        <f>VLOOKUP($A345,input!$A:$BH,COLUMN(input!AD$2),0)</f>
        <v>0</v>
      </c>
      <c r="R345" s="53">
        <f>VLOOKUP($A345,input!$A:$BH,COLUMN(input!AH$2),0)</f>
        <v>0</v>
      </c>
      <c r="S345" s="62">
        <f>VLOOKUP($A345,input!$A:$BH,COLUMN(input!AL$2),0)</f>
        <v>0</v>
      </c>
      <c r="T345" s="53">
        <f>VLOOKUP($A345,input!$A:$BH,COLUMN(input!AP$2),0)</f>
        <v>0</v>
      </c>
      <c r="U345" s="49">
        <f>VLOOKUP($A345,input!$A:$BH,COLUMN(input!AT$2),0)</f>
        <v>2.2842648422677727</v>
      </c>
      <c r="V345" s="53">
        <f>VLOOKUP($A345,input!$A:$BH,COLUMN(input!AX$2),0)</f>
        <v>0</v>
      </c>
      <c r="W345" s="53">
        <f>VLOOKUP($A345,input!$A:$BH,COLUMN(input!BB$2),0)</f>
        <v>0</v>
      </c>
      <c r="X345" s="62">
        <f>VLOOKUP($A345,input!$A:$BH,COLUMN(input!BF$2),0)</f>
        <v>0</v>
      </c>
      <c r="Y345" s="53">
        <f t="shared" si="40"/>
        <v>0</v>
      </c>
      <c r="Z345" s="49">
        <f t="shared" si="41"/>
        <v>2.2842648422677727</v>
      </c>
      <c r="AA345" s="53">
        <f t="shared" si="42"/>
        <v>0</v>
      </c>
      <c r="AB345" s="53">
        <f t="shared" si="43"/>
        <v>0</v>
      </c>
      <c r="AC345" s="62">
        <f t="shared" si="44"/>
        <v>0</v>
      </c>
    </row>
    <row r="346" spans="1:29" x14ac:dyDescent="0.3">
      <c r="A346" s="27" t="s">
        <v>698</v>
      </c>
      <c r="B346" s="27" t="s">
        <v>1169</v>
      </c>
      <c r="C346" s="27" t="s">
        <v>813</v>
      </c>
      <c r="D346" s="27">
        <v>0</v>
      </c>
      <c r="E346" s="30" t="s">
        <v>697</v>
      </c>
      <c r="F346" s="67">
        <f>IF(D346=0,VLOOKUP(C346,'KI Local Authority Dropdown'!$H$21:$I$31,2,0),(VLOOKUP(A346,input!$A:$B,COLUMN(input!B$2),0)))</f>
        <v>0.01</v>
      </c>
      <c r="G346" s="49">
        <f t="shared" si="38"/>
        <v>24.573491261078331</v>
      </c>
      <c r="H346" s="49">
        <f>VLOOKUP($A346,input!$A:$BH,COLUMN(input!E$2),0)</f>
        <v>9.6201529938839041</v>
      </c>
      <c r="I346" s="49">
        <f>VLOOKUP($A346,input!$A:$BH,COLUMN(input!I$2),0)</f>
        <v>14.953338267194427</v>
      </c>
      <c r="J346" s="49">
        <f>VLOOKUP($A346,input!$A:$BH,COLUMN(input!M$2),0)</f>
        <v>11.02081261395549</v>
      </c>
      <c r="K346" s="49">
        <f t="shared" si="39"/>
        <v>1.1545218965682835E-2</v>
      </c>
      <c r="L346" s="49">
        <f>VLOOKUP($A346,input!$A:$BH,COLUMN(input!N$2),0)</f>
        <v>11.032357832921173</v>
      </c>
      <c r="M346" s="49">
        <f>IF(D346=0,'KI Local Authority Dropdown'!$I$6,'KI Local Authority Dropdown'!$I$7)*'KI 2018-19'!I346</f>
        <v>13.831837897154845</v>
      </c>
      <c r="N346" s="31">
        <f>IF(LEFT(D346,1)="P",0,VLOOKUP($A346,input!$A:$BH,COLUMN(input!Q$2),0))</f>
        <v>0</v>
      </c>
      <c r="O346" s="53">
        <f>VLOOKUP($A346,input!$A:$BH,COLUMN(input!V$2),0)</f>
        <v>0</v>
      </c>
      <c r="P346" s="49">
        <f>VLOOKUP($A346,input!$A:$BH,COLUMN(input!Z$2),0)</f>
        <v>0</v>
      </c>
      <c r="Q346" s="53">
        <f>VLOOKUP($A346,input!$A:$BH,COLUMN(input!AD$2),0)</f>
        <v>9.6201529938839041</v>
      </c>
      <c r="R346" s="53">
        <f>VLOOKUP($A346,input!$A:$BH,COLUMN(input!AH$2),0)</f>
        <v>0</v>
      </c>
      <c r="S346" s="62">
        <f>VLOOKUP($A346,input!$A:$BH,COLUMN(input!AL$2),0)</f>
        <v>0</v>
      </c>
      <c r="T346" s="53">
        <f>VLOOKUP($A346,input!$A:$BH,COLUMN(input!AP$2),0)</f>
        <v>0</v>
      </c>
      <c r="U346" s="49">
        <f>VLOOKUP($A346,input!$A:$BH,COLUMN(input!AT$2),0)</f>
        <v>0</v>
      </c>
      <c r="V346" s="53">
        <f>VLOOKUP($A346,input!$A:$BH,COLUMN(input!AX$2),0)</f>
        <v>14.953338267194427</v>
      </c>
      <c r="W346" s="53">
        <f>VLOOKUP($A346,input!$A:$BH,COLUMN(input!BB$2),0)</f>
        <v>0</v>
      </c>
      <c r="X346" s="62">
        <f>VLOOKUP($A346,input!$A:$BH,COLUMN(input!BF$2),0)</f>
        <v>0</v>
      </c>
      <c r="Y346" s="53">
        <f t="shared" si="40"/>
        <v>0</v>
      </c>
      <c r="Z346" s="49">
        <f t="shared" si="41"/>
        <v>0</v>
      </c>
      <c r="AA346" s="53">
        <f t="shared" si="42"/>
        <v>24.573491261078331</v>
      </c>
      <c r="AB346" s="53">
        <f t="shared" si="43"/>
        <v>0</v>
      </c>
      <c r="AC346" s="62">
        <f t="shared" si="44"/>
        <v>0</v>
      </c>
    </row>
    <row r="347" spans="1:29" x14ac:dyDescent="0.3">
      <c r="A347" s="27" t="s">
        <v>700</v>
      </c>
      <c r="B347" s="27" t="s">
        <v>1170</v>
      </c>
      <c r="C347" s="27" t="s">
        <v>806</v>
      </c>
      <c r="D347" s="27">
        <v>0</v>
      </c>
      <c r="E347" s="30" t="s">
        <v>699</v>
      </c>
      <c r="F347" s="67">
        <f>IF(D347=0,VLOOKUP(C347,'KI Local Authority Dropdown'!$H$21:$I$31,2,0),(VLOOKUP(A347,input!$A:$B,COLUMN(input!B$2),0)))</f>
        <v>0.4</v>
      </c>
      <c r="G347" s="49">
        <f t="shared" si="38"/>
        <v>1.4931743168230105</v>
      </c>
      <c r="H347" s="49">
        <f>VLOOKUP($A347,input!$A:$BH,COLUMN(input!E$2),0)</f>
        <v>0</v>
      </c>
      <c r="I347" s="49">
        <f>VLOOKUP($A347,input!$A:$BH,COLUMN(input!I$2),0)</f>
        <v>1.4931743168230105</v>
      </c>
      <c r="J347" s="49">
        <f>VLOOKUP($A347,input!$A:$BH,COLUMN(input!M$2),0)</f>
        <v>-14.864898683222576</v>
      </c>
      <c r="K347" s="49">
        <f t="shared" si="39"/>
        <v>-0.11418732443135227</v>
      </c>
      <c r="L347" s="49">
        <f>VLOOKUP($A347,input!$A:$BH,COLUMN(input!N$2),0)</f>
        <v>-14.979086007653928</v>
      </c>
      <c r="M347" s="49">
        <f>IF(D347=0,'KI Local Authority Dropdown'!$I$6,'KI Local Authority Dropdown'!$I$7)*'KI 2018-19'!I347</f>
        <v>1.3811862430612847</v>
      </c>
      <c r="N347" s="31">
        <f>IF(LEFT(D347,1)="P",0,VLOOKUP($A347,input!$A:$BH,COLUMN(input!Q$2),0))</f>
        <v>0.5</v>
      </c>
      <c r="O347" s="53">
        <f>VLOOKUP($A347,input!$A:$BH,COLUMN(input!V$2),0)</f>
        <v>0</v>
      </c>
      <c r="P347" s="49">
        <f>VLOOKUP($A347,input!$A:$BH,COLUMN(input!Z$2),0)</f>
        <v>0</v>
      </c>
      <c r="Q347" s="53">
        <f>VLOOKUP($A347,input!$A:$BH,COLUMN(input!AD$2),0)</f>
        <v>0</v>
      </c>
      <c r="R347" s="53">
        <f>VLOOKUP($A347,input!$A:$BH,COLUMN(input!AH$2),0)</f>
        <v>0</v>
      </c>
      <c r="S347" s="62">
        <f>VLOOKUP($A347,input!$A:$BH,COLUMN(input!AL$2),0)</f>
        <v>0</v>
      </c>
      <c r="T347" s="53">
        <f>VLOOKUP($A347,input!$A:$BH,COLUMN(input!AP$2),0)</f>
        <v>0</v>
      </c>
      <c r="U347" s="49">
        <f>VLOOKUP($A347,input!$A:$BH,COLUMN(input!AT$2),0)</f>
        <v>1.4931743168230105</v>
      </c>
      <c r="V347" s="53">
        <f>VLOOKUP($A347,input!$A:$BH,COLUMN(input!AX$2),0)</f>
        <v>0</v>
      </c>
      <c r="W347" s="53">
        <f>VLOOKUP($A347,input!$A:$BH,COLUMN(input!BB$2),0)</f>
        <v>0</v>
      </c>
      <c r="X347" s="62">
        <f>VLOOKUP($A347,input!$A:$BH,COLUMN(input!BF$2),0)</f>
        <v>0</v>
      </c>
      <c r="Y347" s="53">
        <f t="shared" si="40"/>
        <v>0</v>
      </c>
      <c r="Z347" s="49">
        <f t="shared" si="41"/>
        <v>1.4931743168230105</v>
      </c>
      <c r="AA347" s="53">
        <f t="shared" si="42"/>
        <v>0</v>
      </c>
      <c r="AB347" s="53">
        <f t="shared" si="43"/>
        <v>0</v>
      </c>
      <c r="AC347" s="62">
        <f t="shared" si="44"/>
        <v>0</v>
      </c>
    </row>
    <row r="348" spans="1:29" x14ac:dyDescent="0.3">
      <c r="A348" s="27" t="s">
        <v>702</v>
      </c>
      <c r="B348" s="27" t="s">
        <v>1171</v>
      </c>
      <c r="C348" s="27" t="s">
        <v>806</v>
      </c>
      <c r="D348" s="27">
        <v>0</v>
      </c>
      <c r="E348" s="30" t="s">
        <v>701</v>
      </c>
      <c r="F348" s="67">
        <f>IF(D348=0,VLOOKUP(C348,'KI Local Authority Dropdown'!$H$21:$I$31,2,0),(VLOOKUP(A348,input!$A:$B,COLUMN(input!B$2),0)))</f>
        <v>0.4</v>
      </c>
      <c r="G348" s="49">
        <f t="shared" si="38"/>
        <v>2.4445993684939866</v>
      </c>
      <c r="H348" s="49">
        <f>VLOOKUP($A348,input!$A:$BH,COLUMN(input!E$2),0)</f>
        <v>0.16479494191755167</v>
      </c>
      <c r="I348" s="49">
        <f>VLOOKUP($A348,input!$A:$BH,COLUMN(input!I$2),0)</f>
        <v>2.279804426576435</v>
      </c>
      <c r="J348" s="49">
        <f>VLOOKUP($A348,input!$A:$BH,COLUMN(input!M$2),0)</f>
        <v>-19.98185751247868</v>
      </c>
      <c r="K348" s="49">
        <f t="shared" si="39"/>
        <v>0.21595230525117159</v>
      </c>
      <c r="L348" s="49">
        <f>VLOOKUP($A348,input!$A:$BH,COLUMN(input!N$2),0)</f>
        <v>-19.765905207227508</v>
      </c>
      <c r="M348" s="49">
        <f>IF(D348=0,'KI Local Authority Dropdown'!$I$6,'KI Local Authority Dropdown'!$I$7)*'KI 2018-19'!I348</f>
        <v>2.1088190945832026</v>
      </c>
      <c r="N348" s="31">
        <f>IF(LEFT(D348,1)="P",0,VLOOKUP($A348,input!$A:$BH,COLUMN(input!Q$2),0))</f>
        <v>0.5</v>
      </c>
      <c r="O348" s="53">
        <f>VLOOKUP($A348,input!$A:$BH,COLUMN(input!V$2),0)</f>
        <v>0</v>
      </c>
      <c r="P348" s="49">
        <f>VLOOKUP($A348,input!$A:$BH,COLUMN(input!Z$2),0)</f>
        <v>0.16479494191755167</v>
      </c>
      <c r="Q348" s="53">
        <f>VLOOKUP($A348,input!$A:$BH,COLUMN(input!AD$2),0)</f>
        <v>0</v>
      </c>
      <c r="R348" s="53">
        <f>VLOOKUP($A348,input!$A:$BH,COLUMN(input!AH$2),0)</f>
        <v>0</v>
      </c>
      <c r="S348" s="62">
        <f>VLOOKUP($A348,input!$A:$BH,COLUMN(input!AL$2),0)</f>
        <v>0</v>
      </c>
      <c r="T348" s="53">
        <f>VLOOKUP($A348,input!$A:$BH,COLUMN(input!AP$2),0)</f>
        <v>0</v>
      </c>
      <c r="U348" s="49">
        <f>VLOOKUP($A348,input!$A:$BH,COLUMN(input!AT$2),0)</f>
        <v>2.279804426576435</v>
      </c>
      <c r="V348" s="53">
        <f>VLOOKUP($A348,input!$A:$BH,COLUMN(input!AX$2),0)</f>
        <v>0</v>
      </c>
      <c r="W348" s="53">
        <f>VLOOKUP($A348,input!$A:$BH,COLUMN(input!BB$2),0)</f>
        <v>0</v>
      </c>
      <c r="X348" s="62">
        <f>VLOOKUP($A348,input!$A:$BH,COLUMN(input!BF$2),0)</f>
        <v>0</v>
      </c>
      <c r="Y348" s="53">
        <f t="shared" si="40"/>
        <v>0</v>
      </c>
      <c r="Z348" s="49">
        <f t="shared" si="41"/>
        <v>2.4445993684939866</v>
      </c>
      <c r="AA348" s="53">
        <f t="shared" si="42"/>
        <v>0</v>
      </c>
      <c r="AB348" s="53">
        <f t="shared" si="43"/>
        <v>0</v>
      </c>
      <c r="AC348" s="62">
        <f t="shared" si="44"/>
        <v>0</v>
      </c>
    </row>
    <row r="349" spans="1:29" x14ac:dyDescent="0.3">
      <c r="A349" s="27" t="s">
        <v>704</v>
      </c>
      <c r="B349" s="27" t="s">
        <v>1172</v>
      </c>
      <c r="C349" s="27" t="s">
        <v>820</v>
      </c>
      <c r="D349" s="27" t="s">
        <v>1237</v>
      </c>
      <c r="E349" s="30" t="s">
        <v>703</v>
      </c>
      <c r="F349" s="67">
        <f>IF(D349=0,VLOOKUP(C349,'KI Local Authority Dropdown'!$H$21:$I$31,2,0),(VLOOKUP(A349,input!$A:$B,COLUMN(input!B$2),0)))</f>
        <v>0.99</v>
      </c>
      <c r="G349" s="49">
        <f t="shared" si="38"/>
        <v>91.736960413193671</v>
      </c>
      <c r="H349" s="49">
        <f>VLOOKUP($A349,input!$A:$BH,COLUMN(input!E$2),0)</f>
        <v>0</v>
      </c>
      <c r="I349" s="49">
        <f>VLOOKUP($A349,input!$A:$BH,COLUMN(input!I$2),0)</f>
        <v>91.736960413193671</v>
      </c>
      <c r="J349" s="49">
        <f>VLOOKUP($A349,input!$A:$BH,COLUMN(input!M$2),0)</f>
        <v>-20.034675483293579</v>
      </c>
      <c r="K349" s="49">
        <f t="shared" si="39"/>
        <v>0.61316125016985268</v>
      </c>
      <c r="L349" s="49">
        <f>VLOOKUP($A349,input!$A:$BH,COLUMN(input!N$2),0)</f>
        <v>-19.421514233123727</v>
      </c>
      <c r="M349" s="49">
        <f>IF(D349=0,'KI Local Authority Dropdown'!$I$6,'KI Local Authority Dropdown'!$I$7)*'KI 2018-19'!I349</f>
        <v>88.984851600797853</v>
      </c>
      <c r="N349" s="31">
        <f>IF(LEFT(D349,1)="P",0,VLOOKUP($A349,input!$A:$BH,COLUMN(input!Q$2),0))</f>
        <v>0</v>
      </c>
      <c r="O349" s="53">
        <f>VLOOKUP($A349,input!$A:$BH,COLUMN(input!V$2),0)</f>
        <v>0</v>
      </c>
      <c r="P349" s="49">
        <f>VLOOKUP($A349,input!$A:$BH,COLUMN(input!Z$2),0)</f>
        <v>0</v>
      </c>
      <c r="Q349" s="53">
        <f>VLOOKUP($A349,input!$A:$BH,COLUMN(input!AD$2),0)</f>
        <v>0</v>
      </c>
      <c r="R349" s="53">
        <f>VLOOKUP($A349,input!$A:$BH,COLUMN(input!AH$2),0)</f>
        <v>0</v>
      </c>
      <c r="S349" s="62">
        <f>VLOOKUP($A349,input!$A:$BH,COLUMN(input!AL$2),0)</f>
        <v>0</v>
      </c>
      <c r="T349" s="53">
        <f>VLOOKUP($A349,input!$A:$BH,COLUMN(input!AP$2),0)</f>
        <v>80.840178484710691</v>
      </c>
      <c r="U349" s="49">
        <f>VLOOKUP($A349,input!$A:$BH,COLUMN(input!AT$2),0)</f>
        <v>10.896782424072592</v>
      </c>
      <c r="V349" s="53">
        <f>VLOOKUP($A349,input!$A:$BH,COLUMN(input!AX$2),0)</f>
        <v>0</v>
      </c>
      <c r="W349" s="53">
        <f>VLOOKUP($A349,input!$A:$BH,COLUMN(input!BB$2),0)</f>
        <v>0</v>
      </c>
      <c r="X349" s="62">
        <f>VLOOKUP($A349,input!$A:$BH,COLUMN(input!BF$2),0)</f>
        <v>0</v>
      </c>
      <c r="Y349" s="53">
        <f t="shared" si="40"/>
        <v>80.840178484710691</v>
      </c>
      <c r="Z349" s="49">
        <f t="shared" si="41"/>
        <v>10.896782424072592</v>
      </c>
      <c r="AA349" s="53">
        <f t="shared" si="42"/>
        <v>0</v>
      </c>
      <c r="AB349" s="53">
        <f t="shared" si="43"/>
        <v>0</v>
      </c>
      <c r="AC349" s="62">
        <f t="shared" si="44"/>
        <v>0</v>
      </c>
    </row>
    <row r="350" spans="1:29" x14ac:dyDescent="0.3">
      <c r="A350" s="27" t="s">
        <v>706</v>
      </c>
      <c r="B350" s="27" t="s">
        <v>1173</v>
      </c>
      <c r="C350" s="27" t="s">
        <v>820</v>
      </c>
      <c r="D350" s="27" t="s">
        <v>1233</v>
      </c>
      <c r="E350" s="30" t="s">
        <v>705</v>
      </c>
      <c r="F350" s="67">
        <f>IF(D350=0,VLOOKUP(C350,'KI Local Authority Dropdown'!$H$21:$I$31,2,0),(VLOOKUP(A350,input!$A:$B,COLUMN(input!B$2),0)))</f>
        <v>0.99</v>
      </c>
      <c r="G350" s="49">
        <f t="shared" si="38"/>
        <v>97.601797235732434</v>
      </c>
      <c r="H350" s="49">
        <f>VLOOKUP($A350,input!$A:$BH,COLUMN(input!E$2),0)</f>
        <v>0</v>
      </c>
      <c r="I350" s="49">
        <f>VLOOKUP($A350,input!$A:$BH,COLUMN(input!I$2),0)</f>
        <v>97.601797235732434</v>
      </c>
      <c r="J350" s="49">
        <f>VLOOKUP($A350,input!$A:$BH,COLUMN(input!M$2),0)</f>
        <v>25.829016695683315</v>
      </c>
      <c r="K350" s="49">
        <f t="shared" si="39"/>
        <v>1.325468352547766</v>
      </c>
      <c r="L350" s="49">
        <f>VLOOKUP($A350,input!$A:$BH,COLUMN(input!N$2),0)</f>
        <v>27.154485048231081</v>
      </c>
      <c r="M350" s="49">
        <f>IF(D350=0,'KI Local Authority Dropdown'!$I$6,'KI Local Authority Dropdown'!$I$7)*'KI 2018-19'!I350</f>
        <v>94.673743318660456</v>
      </c>
      <c r="N350" s="31">
        <f>IF(LEFT(D350,1)="P",0,VLOOKUP($A350,input!$A:$BH,COLUMN(input!Q$2),0))</f>
        <v>0</v>
      </c>
      <c r="O350" s="53">
        <f>VLOOKUP($A350,input!$A:$BH,COLUMN(input!V$2),0)</f>
        <v>0</v>
      </c>
      <c r="P350" s="49">
        <f>VLOOKUP($A350,input!$A:$BH,COLUMN(input!Z$2),0)</f>
        <v>0</v>
      </c>
      <c r="Q350" s="53">
        <f>VLOOKUP($A350,input!$A:$BH,COLUMN(input!AD$2),0)</f>
        <v>0</v>
      </c>
      <c r="R350" s="53">
        <f>VLOOKUP($A350,input!$A:$BH,COLUMN(input!AH$2),0)</f>
        <v>0</v>
      </c>
      <c r="S350" s="62">
        <f>VLOOKUP($A350,input!$A:$BH,COLUMN(input!AL$2),0)</f>
        <v>0</v>
      </c>
      <c r="T350" s="53">
        <f>VLOOKUP($A350,input!$A:$BH,COLUMN(input!AP$2),0)</f>
        <v>85.897169300237337</v>
      </c>
      <c r="U350" s="49">
        <f>VLOOKUP($A350,input!$A:$BH,COLUMN(input!AT$2),0)</f>
        <v>11.704627724201268</v>
      </c>
      <c r="V350" s="53">
        <f>VLOOKUP($A350,input!$A:$BH,COLUMN(input!AX$2),0)</f>
        <v>0</v>
      </c>
      <c r="W350" s="53">
        <f>VLOOKUP($A350,input!$A:$BH,COLUMN(input!BB$2),0)</f>
        <v>0</v>
      </c>
      <c r="X350" s="62">
        <f>VLOOKUP($A350,input!$A:$BH,COLUMN(input!BF$2),0)</f>
        <v>0</v>
      </c>
      <c r="Y350" s="53">
        <f t="shared" si="40"/>
        <v>85.897169300237337</v>
      </c>
      <c r="Z350" s="49">
        <f t="shared" si="41"/>
        <v>11.704627724201268</v>
      </c>
      <c r="AA350" s="53">
        <f t="shared" si="42"/>
        <v>0</v>
      </c>
      <c r="AB350" s="53">
        <f t="shared" si="43"/>
        <v>0</v>
      </c>
      <c r="AC350" s="62">
        <f t="shared" si="44"/>
        <v>0</v>
      </c>
    </row>
    <row r="351" spans="1:29" x14ac:dyDescent="0.3">
      <c r="A351" s="27" t="s">
        <v>708</v>
      </c>
      <c r="B351" s="27" t="s">
        <v>1174</v>
      </c>
      <c r="C351" s="27" t="s">
        <v>1249</v>
      </c>
      <c r="D351" s="27" t="s">
        <v>1231</v>
      </c>
      <c r="E351" s="30" t="s">
        <v>707</v>
      </c>
      <c r="F351" s="67">
        <f>IF(D351=0,VLOOKUP(C351,'KI Local Authority Dropdown'!$H$21:$I$31,2,0),(VLOOKUP(A351,input!$A:$B,COLUMN(input!B$2),0)))</f>
        <v>0.64</v>
      </c>
      <c r="G351" s="49">
        <f t="shared" si="38"/>
        <v>93.538005443299753</v>
      </c>
      <c r="H351" s="49">
        <f>VLOOKUP($A351,input!$A:$BH,COLUMN(input!E$2),0)</f>
        <v>0</v>
      </c>
      <c r="I351" s="49">
        <f>VLOOKUP($A351,input!$A:$BH,COLUMN(input!I$2),0)</f>
        <v>93.538005443299753</v>
      </c>
      <c r="J351" s="49">
        <f>VLOOKUP($A351,input!$A:$BH,COLUMN(input!M$2),0)</f>
        <v>48.97127389270188</v>
      </c>
      <c r="K351" s="49">
        <f t="shared" si="39"/>
        <v>0.59865748002181363</v>
      </c>
      <c r="L351" s="49">
        <f>VLOOKUP($A351,input!$A:$BH,COLUMN(input!N$2),0)</f>
        <v>49.569931372723694</v>
      </c>
      <c r="M351" s="49">
        <f>IF(D351=0,'KI Local Authority Dropdown'!$I$6,'KI Local Authority Dropdown'!$I$7)*'KI 2018-19'!I351</f>
        <v>90.731865280000761</v>
      </c>
      <c r="N351" s="31">
        <f>IF(LEFT(D351,1)="P",0,VLOOKUP($A351,input!$A:$BH,COLUMN(input!Q$2),0))</f>
        <v>0</v>
      </c>
      <c r="O351" s="53">
        <f>VLOOKUP($A351,input!$A:$BH,COLUMN(input!V$2),0)</f>
        <v>0</v>
      </c>
      <c r="P351" s="49">
        <f>VLOOKUP($A351,input!$A:$BH,COLUMN(input!Z$2),0)</f>
        <v>0</v>
      </c>
      <c r="Q351" s="53">
        <f>VLOOKUP($A351,input!$A:$BH,COLUMN(input!AD$2),0)</f>
        <v>0</v>
      </c>
      <c r="R351" s="53">
        <f>VLOOKUP($A351,input!$A:$BH,COLUMN(input!AH$2),0)</f>
        <v>0</v>
      </c>
      <c r="S351" s="62">
        <f>VLOOKUP($A351,input!$A:$BH,COLUMN(input!AL$2),0)</f>
        <v>0</v>
      </c>
      <c r="T351" s="53">
        <f>VLOOKUP($A351,input!$A:$BH,COLUMN(input!AP$2),0)</f>
        <v>76.223048966823129</v>
      </c>
      <c r="U351" s="49">
        <f>VLOOKUP($A351,input!$A:$BH,COLUMN(input!AT$2),0)</f>
        <v>17.314956146052225</v>
      </c>
      <c r="V351" s="53">
        <f>VLOOKUP($A351,input!$A:$BH,COLUMN(input!AX$2),0)</f>
        <v>0</v>
      </c>
      <c r="W351" s="53">
        <f>VLOOKUP($A351,input!$A:$BH,COLUMN(input!BB$2),0)</f>
        <v>0</v>
      </c>
      <c r="X351" s="62">
        <f>VLOOKUP($A351,input!$A:$BH,COLUMN(input!BF$2),0)</f>
        <v>0</v>
      </c>
      <c r="Y351" s="53">
        <f t="shared" si="40"/>
        <v>76.223048966823129</v>
      </c>
      <c r="Z351" s="49">
        <f t="shared" si="41"/>
        <v>17.314956146052225</v>
      </c>
      <c r="AA351" s="53">
        <f t="shared" si="42"/>
        <v>0</v>
      </c>
      <c r="AB351" s="53">
        <f t="shared" si="43"/>
        <v>0</v>
      </c>
      <c r="AC351" s="62">
        <f t="shared" si="44"/>
        <v>0</v>
      </c>
    </row>
    <row r="352" spans="1:29" x14ac:dyDescent="0.3">
      <c r="A352" s="27" t="s">
        <v>710</v>
      </c>
      <c r="B352" s="27" t="s">
        <v>1175</v>
      </c>
      <c r="C352" s="27" t="s">
        <v>1252</v>
      </c>
      <c r="D352" s="27" t="s">
        <v>1231</v>
      </c>
      <c r="E352" s="30" t="s">
        <v>709</v>
      </c>
      <c r="F352" s="67">
        <f>IF(D352=0,VLOOKUP(C352,'KI Local Authority Dropdown'!$H$21:$I$31,2,0),(VLOOKUP(A352,input!$A:$B,COLUMN(input!B$2),0)))</f>
        <v>0.64</v>
      </c>
      <c r="G352" s="49">
        <f t="shared" si="38"/>
        <v>101.28215378130855</v>
      </c>
      <c r="H352" s="49">
        <f>VLOOKUP($A352,input!$A:$BH,COLUMN(input!E$2),0)</f>
        <v>0</v>
      </c>
      <c r="I352" s="49">
        <f>VLOOKUP($A352,input!$A:$BH,COLUMN(input!I$2),0)</f>
        <v>101.28215378130855</v>
      </c>
      <c r="J352" s="49">
        <f>VLOOKUP($A352,input!$A:$BH,COLUMN(input!M$2),0)</f>
        <v>25.515040849415033</v>
      </c>
      <c r="K352" s="49">
        <f t="shared" si="39"/>
        <v>4.7638043315778589E-3</v>
      </c>
      <c r="L352" s="49">
        <f>VLOOKUP($A352,input!$A:$BH,COLUMN(input!N$2),0)</f>
        <v>25.519804653746611</v>
      </c>
      <c r="M352" s="49">
        <f>IF(D352=0,'KI Local Authority Dropdown'!$I$6,'KI Local Authority Dropdown'!$I$7)*'KI 2018-19'!I352</f>
        <v>98.243689167869292</v>
      </c>
      <c r="N352" s="31">
        <f>IF(LEFT(D352,1)="P",0,VLOOKUP($A352,input!$A:$BH,COLUMN(input!Q$2),0))</f>
        <v>0</v>
      </c>
      <c r="O352" s="53">
        <f>VLOOKUP($A352,input!$A:$BH,COLUMN(input!V$2),0)</f>
        <v>0</v>
      </c>
      <c r="P352" s="49">
        <f>VLOOKUP($A352,input!$A:$BH,COLUMN(input!Z$2),0)</f>
        <v>0</v>
      </c>
      <c r="Q352" s="53">
        <f>VLOOKUP($A352,input!$A:$BH,COLUMN(input!AD$2),0)</f>
        <v>0</v>
      </c>
      <c r="R352" s="53">
        <f>VLOOKUP($A352,input!$A:$BH,COLUMN(input!AH$2),0)</f>
        <v>0</v>
      </c>
      <c r="S352" s="62">
        <f>VLOOKUP($A352,input!$A:$BH,COLUMN(input!AL$2),0)</f>
        <v>0</v>
      </c>
      <c r="T352" s="53">
        <f>VLOOKUP($A352,input!$A:$BH,COLUMN(input!AP$2),0)</f>
        <v>69.337032271206084</v>
      </c>
      <c r="U352" s="49">
        <f>VLOOKUP($A352,input!$A:$BH,COLUMN(input!AT$2),0)</f>
        <v>31.945121841500047</v>
      </c>
      <c r="V352" s="53">
        <f>VLOOKUP($A352,input!$A:$BH,COLUMN(input!AX$2),0)</f>
        <v>0</v>
      </c>
      <c r="W352" s="53">
        <f>VLOOKUP($A352,input!$A:$BH,COLUMN(input!BB$2),0)</f>
        <v>0</v>
      </c>
      <c r="X352" s="62">
        <f>VLOOKUP($A352,input!$A:$BH,COLUMN(input!BF$2),0)</f>
        <v>0</v>
      </c>
      <c r="Y352" s="53">
        <f t="shared" si="40"/>
        <v>69.337032271206084</v>
      </c>
      <c r="Z352" s="49">
        <f t="shared" si="41"/>
        <v>31.945121841500047</v>
      </c>
      <c r="AA352" s="53">
        <f t="shared" si="42"/>
        <v>0</v>
      </c>
      <c r="AB352" s="53">
        <f t="shared" si="43"/>
        <v>0</v>
      </c>
      <c r="AC352" s="62">
        <f t="shared" si="44"/>
        <v>0</v>
      </c>
    </row>
    <row r="353" spans="1:29" x14ac:dyDescent="0.3">
      <c r="A353" s="27" t="s">
        <v>712</v>
      </c>
      <c r="B353" s="27" t="s">
        <v>1176</v>
      </c>
      <c r="C353" s="27" t="s">
        <v>1250</v>
      </c>
      <c r="D353" s="27">
        <v>0</v>
      </c>
      <c r="E353" s="30" t="s">
        <v>711</v>
      </c>
      <c r="F353" s="67">
        <f>IF(D353=0,VLOOKUP(C353,'KI Local Authority Dropdown'!$H$21:$I$31,2,0),(VLOOKUP(A353,input!$A:$B,COLUMN(input!B$2),0)))</f>
        <v>0.49</v>
      </c>
      <c r="G353" s="49">
        <f t="shared" si="38"/>
        <v>35.951113711517095</v>
      </c>
      <c r="H353" s="49">
        <f>VLOOKUP($A353,input!$A:$BH,COLUMN(input!E$2),0)</f>
        <v>5.8138421754354539</v>
      </c>
      <c r="I353" s="49">
        <f>VLOOKUP($A353,input!$A:$BH,COLUMN(input!I$2),0)</f>
        <v>30.137271536081641</v>
      </c>
      <c r="J353" s="49">
        <f>VLOOKUP($A353,input!$A:$BH,COLUMN(input!M$2),0)</f>
        <v>-16.390449925596851</v>
      </c>
      <c r="K353" s="49">
        <f t="shared" si="39"/>
        <v>0.3157344536708635</v>
      </c>
      <c r="L353" s="49">
        <f>VLOOKUP($A353,input!$A:$BH,COLUMN(input!N$2),0)</f>
        <v>-16.074715471925987</v>
      </c>
      <c r="M353" s="49">
        <f>IF(D353=0,'KI Local Authority Dropdown'!$I$6,'KI Local Authority Dropdown'!$I$7)*'KI 2018-19'!I353</f>
        <v>27.876976170875519</v>
      </c>
      <c r="N353" s="31">
        <f>IF(LEFT(D353,1)="P",0,VLOOKUP($A353,input!$A:$BH,COLUMN(input!Q$2),0))</f>
        <v>0.35227278415315866</v>
      </c>
      <c r="O353" s="53">
        <f>VLOOKUP($A353,input!$A:$BH,COLUMN(input!V$2),0)</f>
        <v>6.1164656625447202</v>
      </c>
      <c r="P353" s="49">
        <f>VLOOKUP($A353,input!$A:$BH,COLUMN(input!Z$2),0)</f>
        <v>-0.30262348710926623</v>
      </c>
      <c r="Q353" s="53">
        <f>VLOOKUP($A353,input!$A:$BH,COLUMN(input!AD$2),0)</f>
        <v>0</v>
      </c>
      <c r="R353" s="53">
        <f>VLOOKUP($A353,input!$A:$BH,COLUMN(input!AH$2),0)</f>
        <v>0</v>
      </c>
      <c r="S353" s="62">
        <f>VLOOKUP($A353,input!$A:$BH,COLUMN(input!AL$2),0)</f>
        <v>0</v>
      </c>
      <c r="T353" s="53">
        <f>VLOOKUP($A353,input!$A:$BH,COLUMN(input!AP$2),0)</f>
        <v>24.913821326633418</v>
      </c>
      <c r="U353" s="49">
        <f>VLOOKUP($A353,input!$A:$BH,COLUMN(input!AT$2),0)</f>
        <v>5.2234502094482256</v>
      </c>
      <c r="V353" s="53">
        <f>VLOOKUP($A353,input!$A:$BH,COLUMN(input!AX$2),0)</f>
        <v>0</v>
      </c>
      <c r="W353" s="53">
        <f>VLOOKUP($A353,input!$A:$BH,COLUMN(input!BB$2),0)</f>
        <v>0</v>
      </c>
      <c r="X353" s="62">
        <f>VLOOKUP($A353,input!$A:$BH,COLUMN(input!BF$2),0)</f>
        <v>0</v>
      </c>
      <c r="Y353" s="53">
        <f t="shared" si="40"/>
        <v>31.030286989178137</v>
      </c>
      <c r="Z353" s="49">
        <f t="shared" si="41"/>
        <v>4.9208267223389592</v>
      </c>
      <c r="AA353" s="53">
        <f t="shared" si="42"/>
        <v>0</v>
      </c>
      <c r="AB353" s="53">
        <f t="shared" si="43"/>
        <v>0</v>
      </c>
      <c r="AC353" s="62">
        <f t="shared" si="44"/>
        <v>0</v>
      </c>
    </row>
    <row r="354" spans="1:29" x14ac:dyDescent="0.3">
      <c r="A354" s="27" t="s">
        <v>714</v>
      </c>
      <c r="B354" s="27" t="s">
        <v>1177</v>
      </c>
      <c r="C354" s="27" t="s">
        <v>806</v>
      </c>
      <c r="D354" s="27">
        <v>0</v>
      </c>
      <c r="E354" s="30" t="s">
        <v>713</v>
      </c>
      <c r="F354" s="67">
        <f>IF(D354=0,VLOOKUP(C354,'KI Local Authority Dropdown'!$H$21:$I$31,2,0),(VLOOKUP(A354,input!$A:$B,COLUMN(input!B$2),0)))</f>
        <v>0.4</v>
      </c>
      <c r="G354" s="49">
        <f t="shared" si="38"/>
        <v>3.6223620372039926</v>
      </c>
      <c r="H354" s="49">
        <f>VLOOKUP($A354,input!$A:$BH,COLUMN(input!E$2),0)</f>
        <v>0.30673630095245691</v>
      </c>
      <c r="I354" s="49">
        <f>VLOOKUP($A354,input!$A:$BH,COLUMN(input!I$2),0)</f>
        <v>3.3156257362515356</v>
      </c>
      <c r="J354" s="49">
        <f>VLOOKUP($A354,input!$A:$BH,COLUMN(input!M$2),0)</f>
        <v>-22.159405308983491</v>
      </c>
      <c r="K354" s="49">
        <f t="shared" si="39"/>
        <v>0.14576082976837412</v>
      </c>
      <c r="L354" s="49">
        <f>VLOOKUP($A354,input!$A:$BH,COLUMN(input!N$2),0)</f>
        <v>-22.013644479215117</v>
      </c>
      <c r="M354" s="49">
        <f>IF(D354=0,'KI Local Authority Dropdown'!$I$6,'KI Local Authority Dropdown'!$I$7)*'KI 2018-19'!I354</f>
        <v>3.0669538060326706</v>
      </c>
      <c r="N354" s="31">
        <f>IF(LEFT(D354,1)="P",0,VLOOKUP($A354,input!$A:$BH,COLUMN(input!Q$2),0))</f>
        <v>0.5</v>
      </c>
      <c r="O354" s="53">
        <f>VLOOKUP($A354,input!$A:$BH,COLUMN(input!V$2),0)</f>
        <v>0</v>
      </c>
      <c r="P354" s="49">
        <f>VLOOKUP($A354,input!$A:$BH,COLUMN(input!Z$2),0)</f>
        <v>0.30673630095245691</v>
      </c>
      <c r="Q354" s="53">
        <f>VLOOKUP($A354,input!$A:$BH,COLUMN(input!AD$2),0)</f>
        <v>0</v>
      </c>
      <c r="R354" s="53">
        <f>VLOOKUP($A354,input!$A:$BH,COLUMN(input!AH$2),0)</f>
        <v>0</v>
      </c>
      <c r="S354" s="62">
        <f>VLOOKUP($A354,input!$A:$BH,COLUMN(input!AL$2),0)</f>
        <v>0</v>
      </c>
      <c r="T354" s="53">
        <f>VLOOKUP($A354,input!$A:$BH,COLUMN(input!AP$2),0)</f>
        <v>0</v>
      </c>
      <c r="U354" s="49">
        <f>VLOOKUP($A354,input!$A:$BH,COLUMN(input!AT$2),0)</f>
        <v>3.3156257362515356</v>
      </c>
      <c r="V354" s="53">
        <f>VLOOKUP($A354,input!$A:$BH,COLUMN(input!AX$2),0)</f>
        <v>0</v>
      </c>
      <c r="W354" s="53">
        <f>VLOOKUP($A354,input!$A:$BH,COLUMN(input!BB$2),0)</f>
        <v>0</v>
      </c>
      <c r="X354" s="62">
        <f>VLOOKUP($A354,input!$A:$BH,COLUMN(input!BF$2),0)</f>
        <v>0</v>
      </c>
      <c r="Y354" s="53">
        <f t="shared" si="40"/>
        <v>0</v>
      </c>
      <c r="Z354" s="49">
        <f t="shared" si="41"/>
        <v>3.6223620372039926</v>
      </c>
      <c r="AA354" s="53">
        <f t="shared" si="42"/>
        <v>0</v>
      </c>
      <c r="AB354" s="53">
        <f t="shared" si="43"/>
        <v>0</v>
      </c>
      <c r="AC354" s="62">
        <f t="shared" si="44"/>
        <v>0</v>
      </c>
    </row>
    <row r="355" spans="1:29" x14ac:dyDescent="0.3">
      <c r="A355" s="27" t="s">
        <v>716</v>
      </c>
      <c r="B355" s="27" t="s">
        <v>1178</v>
      </c>
      <c r="C355" s="27" t="s">
        <v>1254</v>
      </c>
      <c r="D355" s="27">
        <v>0</v>
      </c>
      <c r="E355" s="30" t="s">
        <v>715</v>
      </c>
      <c r="F355" s="67">
        <f>IF(D355=0,VLOOKUP(C355,'KI Local Authority Dropdown'!$H$21:$I$31,2,0),(VLOOKUP(A355,input!$A:$B,COLUMN(input!B$2),0)))</f>
        <v>0.1</v>
      </c>
      <c r="G355" s="49">
        <f t="shared" si="38"/>
        <v>71.345020286213469</v>
      </c>
      <c r="H355" s="49">
        <f>VLOOKUP($A355,input!$A:$BH,COLUMN(input!E$2),0)</f>
        <v>9.6895430334316455</v>
      </c>
      <c r="I355" s="49">
        <f>VLOOKUP($A355,input!$A:$BH,COLUMN(input!I$2),0)</f>
        <v>61.655477252781829</v>
      </c>
      <c r="J355" s="49">
        <f>VLOOKUP($A355,input!$A:$BH,COLUMN(input!M$2),0)</f>
        <v>38.995245985006022</v>
      </c>
      <c r="K355" s="49">
        <f t="shared" si="39"/>
        <v>8.3395187304660112E-2</v>
      </c>
      <c r="L355" s="49">
        <f>VLOOKUP($A355,input!$A:$BH,COLUMN(input!N$2),0)</f>
        <v>39.078641172310682</v>
      </c>
      <c r="M355" s="49">
        <f>IF(D355=0,'KI Local Authority Dropdown'!$I$6,'KI Local Authority Dropdown'!$I$7)*'KI 2018-19'!I355</f>
        <v>57.031316458823191</v>
      </c>
      <c r="N355" s="31">
        <f>IF(LEFT(D355,1)="P",0,VLOOKUP($A355,input!$A:$BH,COLUMN(input!Q$2),0))</f>
        <v>0</v>
      </c>
      <c r="O355" s="53">
        <f>VLOOKUP($A355,input!$A:$BH,COLUMN(input!V$2),0)</f>
        <v>8.0960499198302625</v>
      </c>
      <c r="P355" s="49">
        <f>VLOOKUP($A355,input!$A:$BH,COLUMN(input!Z$2),0)</f>
        <v>0</v>
      </c>
      <c r="Q355" s="53">
        <f>VLOOKUP($A355,input!$A:$BH,COLUMN(input!AD$2),0)</f>
        <v>1.5934931136013828</v>
      </c>
      <c r="R355" s="53">
        <f>VLOOKUP($A355,input!$A:$BH,COLUMN(input!AH$2),0)</f>
        <v>0</v>
      </c>
      <c r="S355" s="62">
        <f>VLOOKUP($A355,input!$A:$BH,COLUMN(input!AL$2),0)</f>
        <v>0</v>
      </c>
      <c r="T355" s="53">
        <f>VLOOKUP($A355,input!$A:$BH,COLUMN(input!AP$2),0)</f>
        <v>57.583479829285217</v>
      </c>
      <c r="U355" s="49">
        <f>VLOOKUP($A355,input!$A:$BH,COLUMN(input!AT$2),0)</f>
        <v>0</v>
      </c>
      <c r="V355" s="53">
        <f>VLOOKUP($A355,input!$A:$BH,COLUMN(input!AX$2),0)</f>
        <v>4.071997423496609</v>
      </c>
      <c r="W355" s="53">
        <f>VLOOKUP($A355,input!$A:$BH,COLUMN(input!BB$2),0)</f>
        <v>0</v>
      </c>
      <c r="X355" s="62">
        <f>VLOOKUP($A355,input!$A:$BH,COLUMN(input!BF$2),0)</f>
        <v>0</v>
      </c>
      <c r="Y355" s="53">
        <f t="shared" si="40"/>
        <v>65.679529749115474</v>
      </c>
      <c r="Z355" s="49">
        <f t="shared" si="41"/>
        <v>0</v>
      </c>
      <c r="AA355" s="53">
        <f t="shared" si="42"/>
        <v>5.665490537097992</v>
      </c>
      <c r="AB355" s="53">
        <f t="shared" si="43"/>
        <v>0</v>
      </c>
      <c r="AC355" s="62">
        <f t="shared" si="44"/>
        <v>0</v>
      </c>
    </row>
    <row r="356" spans="1:29" x14ac:dyDescent="0.3">
      <c r="A356" s="27" t="s">
        <v>718</v>
      </c>
      <c r="B356" s="27" t="s">
        <v>1179</v>
      </c>
      <c r="C356" s="27" t="s">
        <v>806</v>
      </c>
      <c r="D356" s="27">
        <v>0</v>
      </c>
      <c r="E356" s="30" t="s">
        <v>717</v>
      </c>
      <c r="F356" s="67">
        <f>IF(D356=0,VLOOKUP(C356,'KI Local Authority Dropdown'!$H$21:$I$31,2,0),(VLOOKUP(A356,input!$A:$B,COLUMN(input!B$2),0)))</f>
        <v>0.4</v>
      </c>
      <c r="G356" s="49">
        <f t="shared" si="38"/>
        <v>2.8453202421316015</v>
      </c>
      <c r="H356" s="49">
        <f>VLOOKUP($A356,input!$A:$BH,COLUMN(input!E$2),0)</f>
        <v>0.11429887527967802</v>
      </c>
      <c r="I356" s="49">
        <f>VLOOKUP($A356,input!$A:$BH,COLUMN(input!I$2),0)</f>
        <v>2.7310213668519236</v>
      </c>
      <c r="J356" s="49">
        <f>VLOOKUP($A356,input!$A:$BH,COLUMN(input!M$2),0)</f>
        <v>-22.855891855349235</v>
      </c>
      <c r="K356" s="49">
        <f t="shared" si="39"/>
        <v>-6.814459044291965E-2</v>
      </c>
      <c r="L356" s="49">
        <f>VLOOKUP($A356,input!$A:$BH,COLUMN(input!N$2),0)</f>
        <v>-22.924036445792154</v>
      </c>
      <c r="M356" s="49">
        <f>IF(D356=0,'KI Local Authority Dropdown'!$I$6,'KI Local Authority Dropdown'!$I$7)*'KI 2018-19'!I356</f>
        <v>2.5261947643380296</v>
      </c>
      <c r="N356" s="31">
        <f>IF(LEFT(D356,1)="P",0,VLOOKUP($A356,input!$A:$BH,COLUMN(input!Q$2),0))</f>
        <v>0.5</v>
      </c>
      <c r="O356" s="53">
        <f>VLOOKUP($A356,input!$A:$BH,COLUMN(input!V$2),0)</f>
        <v>0</v>
      </c>
      <c r="P356" s="49">
        <f>VLOOKUP($A356,input!$A:$BH,COLUMN(input!Z$2),0)</f>
        <v>0.11429887527967802</v>
      </c>
      <c r="Q356" s="53">
        <f>VLOOKUP($A356,input!$A:$BH,COLUMN(input!AD$2),0)</f>
        <v>0</v>
      </c>
      <c r="R356" s="53">
        <f>VLOOKUP($A356,input!$A:$BH,COLUMN(input!AH$2),0)</f>
        <v>0</v>
      </c>
      <c r="S356" s="62">
        <f>VLOOKUP($A356,input!$A:$BH,COLUMN(input!AL$2),0)</f>
        <v>0</v>
      </c>
      <c r="T356" s="53">
        <f>VLOOKUP($A356,input!$A:$BH,COLUMN(input!AP$2),0)</f>
        <v>0</v>
      </c>
      <c r="U356" s="49">
        <f>VLOOKUP($A356,input!$A:$BH,COLUMN(input!AT$2),0)</f>
        <v>2.7310213668519236</v>
      </c>
      <c r="V356" s="53">
        <f>VLOOKUP($A356,input!$A:$BH,COLUMN(input!AX$2),0)</f>
        <v>0</v>
      </c>
      <c r="W356" s="53">
        <f>VLOOKUP($A356,input!$A:$BH,COLUMN(input!BB$2),0)</f>
        <v>0</v>
      </c>
      <c r="X356" s="62">
        <f>VLOOKUP($A356,input!$A:$BH,COLUMN(input!BF$2),0)</f>
        <v>0</v>
      </c>
      <c r="Y356" s="53">
        <f t="shared" si="40"/>
        <v>0</v>
      </c>
      <c r="Z356" s="49">
        <f t="shared" si="41"/>
        <v>2.8453202421316015</v>
      </c>
      <c r="AA356" s="53">
        <f t="shared" si="42"/>
        <v>0</v>
      </c>
      <c r="AB356" s="53">
        <f t="shared" si="43"/>
        <v>0</v>
      </c>
      <c r="AC356" s="62">
        <f t="shared" si="44"/>
        <v>0</v>
      </c>
    </row>
    <row r="357" spans="1:29" x14ac:dyDescent="0.3">
      <c r="A357" s="27" t="s">
        <v>720</v>
      </c>
      <c r="B357" s="27" t="s">
        <v>1180</v>
      </c>
      <c r="C357" s="27" t="s">
        <v>806</v>
      </c>
      <c r="D357" s="27" t="s">
        <v>1230</v>
      </c>
      <c r="E357" s="30" t="s">
        <v>719</v>
      </c>
      <c r="F357" s="67">
        <f>IF(D357=0,VLOOKUP(C357,'KI Local Authority Dropdown'!$H$21:$I$31,2,0),(VLOOKUP(A357,input!$A:$B,COLUMN(input!B$2),0)))</f>
        <v>0.8</v>
      </c>
      <c r="G357" s="49">
        <f t="shared" si="38"/>
        <v>4.7260660045335117</v>
      </c>
      <c r="H357" s="49">
        <f>VLOOKUP($A357,input!$A:$BH,COLUMN(input!E$2),0)</f>
        <v>0</v>
      </c>
      <c r="I357" s="49">
        <f>VLOOKUP($A357,input!$A:$BH,COLUMN(input!I$2),0)</f>
        <v>4.7260660045335117</v>
      </c>
      <c r="J357" s="49">
        <f>VLOOKUP($A357,input!$A:$BH,COLUMN(input!M$2),0)</f>
        <v>-17.371793452822942</v>
      </c>
      <c r="K357" s="49">
        <f t="shared" si="39"/>
        <v>4.0585624319213309E-2</v>
      </c>
      <c r="L357" s="49">
        <f>VLOOKUP($A357,input!$A:$BH,COLUMN(input!N$2),0)</f>
        <v>-17.331207828503729</v>
      </c>
      <c r="M357" s="49">
        <f>IF(D357=0,'KI Local Authority Dropdown'!$I$6,'KI Local Authority Dropdown'!$I$7)*'KI 2018-19'!I357</f>
        <v>4.5842840243975065</v>
      </c>
      <c r="N357" s="31">
        <f>IF(LEFT(D357,1)="P",0,VLOOKUP($A357,input!$A:$BH,COLUMN(input!Q$2),0))</f>
        <v>0</v>
      </c>
      <c r="O357" s="53">
        <f>VLOOKUP($A357,input!$A:$BH,COLUMN(input!V$2),0)</f>
        <v>0</v>
      </c>
      <c r="P357" s="49">
        <f>VLOOKUP($A357,input!$A:$BH,COLUMN(input!Z$2),0)</f>
        <v>0</v>
      </c>
      <c r="Q357" s="53">
        <f>VLOOKUP($A357,input!$A:$BH,COLUMN(input!AD$2),0)</f>
        <v>0</v>
      </c>
      <c r="R357" s="53">
        <f>VLOOKUP($A357,input!$A:$BH,COLUMN(input!AH$2),0)</f>
        <v>0</v>
      </c>
      <c r="S357" s="62">
        <f>VLOOKUP($A357,input!$A:$BH,COLUMN(input!AL$2),0)</f>
        <v>0</v>
      </c>
      <c r="T357" s="53">
        <f>VLOOKUP($A357,input!$A:$BH,COLUMN(input!AP$2),0)</f>
        <v>0</v>
      </c>
      <c r="U357" s="49">
        <f>VLOOKUP($A357,input!$A:$BH,COLUMN(input!AT$2),0)</f>
        <v>4.7260663772055773</v>
      </c>
      <c r="V357" s="53">
        <f>VLOOKUP($A357,input!$A:$BH,COLUMN(input!AX$2),0)</f>
        <v>0</v>
      </c>
      <c r="W357" s="53">
        <f>VLOOKUP($A357,input!$A:$BH,COLUMN(input!BB$2),0)</f>
        <v>0</v>
      </c>
      <c r="X357" s="62">
        <f>VLOOKUP($A357,input!$A:$BH,COLUMN(input!BF$2),0)</f>
        <v>0</v>
      </c>
      <c r="Y357" s="53">
        <f t="shared" si="40"/>
        <v>0</v>
      </c>
      <c r="Z357" s="49">
        <f t="shared" si="41"/>
        <v>4.7260663772055773</v>
      </c>
      <c r="AA357" s="53">
        <f t="shared" si="42"/>
        <v>0</v>
      </c>
      <c r="AB357" s="53">
        <f t="shared" si="43"/>
        <v>0</v>
      </c>
      <c r="AC357" s="62">
        <f t="shared" si="44"/>
        <v>0</v>
      </c>
    </row>
    <row r="358" spans="1:29" x14ac:dyDescent="0.3">
      <c r="A358" s="27" t="s">
        <v>722</v>
      </c>
      <c r="B358" s="27" t="s">
        <v>1181</v>
      </c>
      <c r="C358" s="27" t="s">
        <v>806</v>
      </c>
      <c r="D358" s="27" t="s">
        <v>1241</v>
      </c>
      <c r="E358" s="30" t="s">
        <v>721</v>
      </c>
      <c r="F358" s="67">
        <f>IF(D358=0,VLOOKUP(C358,'KI Local Authority Dropdown'!$H$21:$I$31,2,0),(VLOOKUP(A358,input!$A:$B,COLUMN(input!B$2),0)))</f>
        <v>0.30000000000000004</v>
      </c>
      <c r="G358" s="49">
        <f t="shared" si="38"/>
        <v>1.9263911244199814</v>
      </c>
      <c r="H358" s="49">
        <f>VLOOKUP($A358,input!$A:$BH,COLUMN(input!E$2),0)</f>
        <v>0</v>
      </c>
      <c r="I358" s="49">
        <f>VLOOKUP($A358,input!$A:$BH,COLUMN(input!I$2),0)</f>
        <v>1.9263911244199814</v>
      </c>
      <c r="J358" s="49">
        <f>VLOOKUP($A358,input!$A:$BH,COLUMN(input!M$2),0)</f>
        <v>-9.9088901687806832</v>
      </c>
      <c r="K358" s="49">
        <f t="shared" si="39"/>
        <v>6.8153490809953254E-2</v>
      </c>
      <c r="L358" s="49">
        <f>VLOOKUP($A358,input!$A:$BH,COLUMN(input!N$2),0)</f>
        <v>-9.8407366779707299</v>
      </c>
      <c r="M358" s="49">
        <f>IF(D358=0,'KI Local Authority Dropdown'!$I$6,'KI Local Authority Dropdown'!$I$7)*'KI 2018-19'!I358</f>
        <v>1.8685993906873819</v>
      </c>
      <c r="N358" s="31">
        <f>IF(LEFT(D358,1)="P",0,VLOOKUP($A358,input!$A:$BH,COLUMN(input!Q$2),0))</f>
        <v>0</v>
      </c>
      <c r="O358" s="53">
        <f>VLOOKUP($A358,input!$A:$BH,COLUMN(input!V$2),0)</f>
        <v>0</v>
      </c>
      <c r="P358" s="49">
        <f>VLOOKUP($A358,input!$A:$BH,COLUMN(input!Z$2),0)</f>
        <v>0</v>
      </c>
      <c r="Q358" s="53">
        <f>VLOOKUP($A358,input!$A:$BH,COLUMN(input!AD$2),0)</f>
        <v>0</v>
      </c>
      <c r="R358" s="53">
        <f>VLOOKUP($A358,input!$A:$BH,COLUMN(input!AH$2),0)</f>
        <v>0</v>
      </c>
      <c r="S358" s="62">
        <f>VLOOKUP($A358,input!$A:$BH,COLUMN(input!AL$2),0)</f>
        <v>0</v>
      </c>
      <c r="T358" s="53">
        <f>VLOOKUP($A358,input!$A:$BH,COLUMN(input!AP$2),0)</f>
        <v>0</v>
      </c>
      <c r="U358" s="49">
        <f>VLOOKUP($A358,input!$A:$BH,COLUMN(input!AT$2),0)</f>
        <v>1.9263911244199814</v>
      </c>
      <c r="V358" s="53">
        <f>VLOOKUP($A358,input!$A:$BH,COLUMN(input!AX$2),0)</f>
        <v>0</v>
      </c>
      <c r="W358" s="53">
        <f>VLOOKUP($A358,input!$A:$BH,COLUMN(input!BB$2),0)</f>
        <v>0</v>
      </c>
      <c r="X358" s="62">
        <f>VLOOKUP($A358,input!$A:$BH,COLUMN(input!BF$2),0)</f>
        <v>0</v>
      </c>
      <c r="Y358" s="53">
        <f t="shared" si="40"/>
        <v>0</v>
      </c>
      <c r="Z358" s="49">
        <f t="shared" si="41"/>
        <v>1.9263911244199814</v>
      </c>
      <c r="AA358" s="53">
        <f t="shared" si="42"/>
        <v>0</v>
      </c>
      <c r="AB358" s="53">
        <f t="shared" si="43"/>
        <v>0</v>
      </c>
      <c r="AC358" s="62">
        <f t="shared" si="44"/>
        <v>0</v>
      </c>
    </row>
    <row r="359" spans="1:29" x14ac:dyDescent="0.3">
      <c r="A359" s="27" t="s">
        <v>724</v>
      </c>
      <c r="B359" s="27" t="s">
        <v>1182</v>
      </c>
      <c r="C359" s="27" t="s">
        <v>806</v>
      </c>
      <c r="D359" s="27">
        <v>0</v>
      </c>
      <c r="E359" s="30" t="s">
        <v>723</v>
      </c>
      <c r="F359" s="67">
        <f>IF(D359=0,VLOOKUP(C359,'KI Local Authority Dropdown'!$H$21:$I$31,2,0),(VLOOKUP(A359,input!$A:$B,COLUMN(input!B$2),0)))</f>
        <v>0.4</v>
      </c>
      <c r="G359" s="49">
        <f t="shared" si="38"/>
        <v>2.840440549233441</v>
      </c>
      <c r="H359" s="49">
        <f>VLOOKUP($A359,input!$A:$BH,COLUMN(input!E$2),0)</f>
        <v>0</v>
      </c>
      <c r="I359" s="49">
        <f>VLOOKUP($A359,input!$A:$BH,COLUMN(input!I$2),0)</f>
        <v>2.840440549233441</v>
      </c>
      <c r="J359" s="49">
        <f>VLOOKUP($A359,input!$A:$BH,COLUMN(input!M$2),0)</f>
        <v>-9.5316374541189273</v>
      </c>
      <c r="K359" s="49">
        <f t="shared" si="39"/>
        <v>-1.447848028323051E-2</v>
      </c>
      <c r="L359" s="49">
        <f>VLOOKUP($A359,input!$A:$BH,COLUMN(input!N$2),0)</f>
        <v>-9.5461159344021578</v>
      </c>
      <c r="M359" s="49">
        <f>IF(D359=0,'KI Local Authority Dropdown'!$I$6,'KI Local Authority Dropdown'!$I$7)*'KI 2018-19'!I359</f>
        <v>2.6274075080409331</v>
      </c>
      <c r="N359" s="31">
        <f>IF(LEFT(D359,1)="P",0,VLOOKUP($A359,input!$A:$BH,COLUMN(input!Q$2),0))</f>
        <v>0.5</v>
      </c>
      <c r="O359" s="53">
        <f>VLOOKUP($A359,input!$A:$BH,COLUMN(input!V$2),0)</f>
        <v>0</v>
      </c>
      <c r="P359" s="49">
        <f>VLOOKUP($A359,input!$A:$BH,COLUMN(input!Z$2),0)</f>
        <v>0</v>
      </c>
      <c r="Q359" s="53">
        <f>VLOOKUP($A359,input!$A:$BH,COLUMN(input!AD$2),0)</f>
        <v>0</v>
      </c>
      <c r="R359" s="53">
        <f>VLOOKUP($A359,input!$A:$BH,COLUMN(input!AH$2),0)</f>
        <v>0</v>
      </c>
      <c r="S359" s="62">
        <f>VLOOKUP($A359,input!$A:$BH,COLUMN(input!AL$2),0)</f>
        <v>0</v>
      </c>
      <c r="T359" s="53">
        <f>VLOOKUP($A359,input!$A:$BH,COLUMN(input!AP$2),0)</f>
        <v>0</v>
      </c>
      <c r="U359" s="49">
        <f>VLOOKUP($A359,input!$A:$BH,COLUMN(input!AT$2),0)</f>
        <v>2.840440549233441</v>
      </c>
      <c r="V359" s="53">
        <f>VLOOKUP($A359,input!$A:$BH,COLUMN(input!AX$2),0)</f>
        <v>0</v>
      </c>
      <c r="W359" s="53">
        <f>VLOOKUP($A359,input!$A:$BH,COLUMN(input!BB$2),0)</f>
        <v>0</v>
      </c>
      <c r="X359" s="62">
        <f>VLOOKUP($A359,input!$A:$BH,COLUMN(input!BF$2),0)</f>
        <v>0</v>
      </c>
      <c r="Y359" s="53">
        <f t="shared" si="40"/>
        <v>0</v>
      </c>
      <c r="Z359" s="49">
        <f t="shared" si="41"/>
        <v>2.840440549233441</v>
      </c>
      <c r="AA359" s="53">
        <f t="shared" si="42"/>
        <v>0</v>
      </c>
      <c r="AB359" s="53">
        <f t="shared" si="43"/>
        <v>0</v>
      </c>
      <c r="AC359" s="62">
        <f t="shared" si="44"/>
        <v>0</v>
      </c>
    </row>
    <row r="360" spans="1:29" x14ac:dyDescent="0.3">
      <c r="A360" s="27" t="s">
        <v>726</v>
      </c>
      <c r="B360" s="27" t="s">
        <v>1183</v>
      </c>
      <c r="C360" s="27" t="s">
        <v>806</v>
      </c>
      <c r="D360" s="27">
        <v>0</v>
      </c>
      <c r="E360" s="30" t="s">
        <v>725</v>
      </c>
      <c r="F360" s="67">
        <f>IF(D360=0,VLOOKUP(C360,'KI Local Authority Dropdown'!$H$21:$I$31,2,0),(VLOOKUP(A360,input!$A:$B,COLUMN(input!B$2),0)))</f>
        <v>0.4</v>
      </c>
      <c r="G360" s="49">
        <f t="shared" si="38"/>
        <v>2.8590671304766926</v>
      </c>
      <c r="H360" s="49">
        <f>VLOOKUP($A360,input!$A:$BH,COLUMN(input!E$2),0)</f>
        <v>0.53076795837838253</v>
      </c>
      <c r="I360" s="49">
        <f>VLOOKUP($A360,input!$A:$BH,COLUMN(input!I$2),0)</f>
        <v>2.3282991720983102</v>
      </c>
      <c r="J360" s="49">
        <f>VLOOKUP($A360,input!$A:$BH,COLUMN(input!M$2),0)</f>
        <v>-7.8039248332535038</v>
      </c>
      <c r="K360" s="49">
        <f t="shared" si="39"/>
        <v>-8.0404608326881899E-2</v>
      </c>
      <c r="L360" s="49">
        <f>VLOOKUP($A360,input!$A:$BH,COLUMN(input!N$2),0)</f>
        <v>-7.8843294415803857</v>
      </c>
      <c r="M360" s="49">
        <f>IF(D360=0,'KI Local Authority Dropdown'!$I$6,'KI Local Authority Dropdown'!$I$7)*'KI 2018-19'!I360</f>
        <v>2.1536767341909369</v>
      </c>
      <c r="N360" s="31">
        <f>IF(LEFT(D360,1)="P",0,VLOOKUP($A360,input!$A:$BH,COLUMN(input!Q$2),0))</f>
        <v>0.5</v>
      </c>
      <c r="O360" s="53">
        <f>VLOOKUP($A360,input!$A:$BH,COLUMN(input!V$2),0)</f>
        <v>0</v>
      </c>
      <c r="P360" s="49">
        <f>VLOOKUP($A360,input!$A:$BH,COLUMN(input!Z$2),0)</f>
        <v>0.53076795837838253</v>
      </c>
      <c r="Q360" s="53">
        <f>VLOOKUP($A360,input!$A:$BH,COLUMN(input!AD$2),0)</f>
        <v>0</v>
      </c>
      <c r="R360" s="53">
        <f>VLOOKUP($A360,input!$A:$BH,COLUMN(input!AH$2),0)</f>
        <v>0</v>
      </c>
      <c r="S360" s="62">
        <f>VLOOKUP($A360,input!$A:$BH,COLUMN(input!AL$2),0)</f>
        <v>0</v>
      </c>
      <c r="T360" s="53">
        <f>VLOOKUP($A360,input!$A:$BH,COLUMN(input!AP$2),0)</f>
        <v>0</v>
      </c>
      <c r="U360" s="49">
        <f>VLOOKUP($A360,input!$A:$BH,COLUMN(input!AT$2),0)</f>
        <v>2.3282991720983102</v>
      </c>
      <c r="V360" s="53">
        <f>VLOOKUP($A360,input!$A:$BH,COLUMN(input!AX$2),0)</f>
        <v>0</v>
      </c>
      <c r="W360" s="53">
        <f>VLOOKUP($A360,input!$A:$BH,COLUMN(input!BB$2),0)</f>
        <v>0</v>
      </c>
      <c r="X360" s="62">
        <f>VLOOKUP($A360,input!$A:$BH,COLUMN(input!BF$2),0)</f>
        <v>0</v>
      </c>
      <c r="Y360" s="53">
        <f t="shared" si="40"/>
        <v>0</v>
      </c>
      <c r="Z360" s="49">
        <f t="shared" si="41"/>
        <v>2.8590671304766926</v>
      </c>
      <c r="AA360" s="53">
        <f t="shared" si="42"/>
        <v>0</v>
      </c>
      <c r="AB360" s="53">
        <f t="shared" si="43"/>
        <v>0</v>
      </c>
      <c r="AC360" s="62">
        <f t="shared" si="44"/>
        <v>0</v>
      </c>
    </row>
    <row r="361" spans="1:29" x14ac:dyDescent="0.3">
      <c r="A361" s="27" t="s">
        <v>728</v>
      </c>
      <c r="B361" s="27" t="s">
        <v>1184</v>
      </c>
      <c r="C361" s="27" t="s">
        <v>806</v>
      </c>
      <c r="D361" s="27">
        <v>0</v>
      </c>
      <c r="E361" s="30" t="s">
        <v>727</v>
      </c>
      <c r="F361" s="67">
        <f>IF(D361=0,VLOOKUP(C361,'KI Local Authority Dropdown'!$H$21:$I$31,2,0),(VLOOKUP(A361,input!$A:$B,COLUMN(input!B$2),0)))</f>
        <v>0.4</v>
      </c>
      <c r="G361" s="49">
        <f t="shared" si="38"/>
        <v>2.9042640106464193</v>
      </c>
      <c r="H361" s="49">
        <f>VLOOKUP($A361,input!$A:$BH,COLUMN(input!E$2),0)</f>
        <v>0.10418435884211957</v>
      </c>
      <c r="I361" s="49">
        <f>VLOOKUP($A361,input!$A:$BH,COLUMN(input!I$2),0)</f>
        <v>2.8000796518042996</v>
      </c>
      <c r="J361" s="49">
        <f>VLOOKUP($A361,input!$A:$BH,COLUMN(input!M$2),0)</f>
        <v>-19.579062190891499</v>
      </c>
      <c r="K361" s="49">
        <f t="shared" si="39"/>
        <v>0.14941702917782962</v>
      </c>
      <c r="L361" s="49">
        <f>VLOOKUP($A361,input!$A:$BH,COLUMN(input!N$2),0)</f>
        <v>-19.429645161713669</v>
      </c>
      <c r="M361" s="49">
        <f>IF(D361=0,'KI Local Authority Dropdown'!$I$6,'KI Local Authority Dropdown'!$I$7)*'KI 2018-19'!I361</f>
        <v>2.5900736779189772</v>
      </c>
      <c r="N361" s="31">
        <f>IF(LEFT(D361,1)="P",0,VLOOKUP($A361,input!$A:$BH,COLUMN(input!Q$2),0))</f>
        <v>0.5</v>
      </c>
      <c r="O361" s="53">
        <f>VLOOKUP($A361,input!$A:$BH,COLUMN(input!V$2),0)</f>
        <v>0</v>
      </c>
      <c r="P361" s="49">
        <f>VLOOKUP($A361,input!$A:$BH,COLUMN(input!Z$2),0)</f>
        <v>0.10418435884211957</v>
      </c>
      <c r="Q361" s="53">
        <f>VLOOKUP($A361,input!$A:$BH,COLUMN(input!AD$2),0)</f>
        <v>0</v>
      </c>
      <c r="R361" s="53">
        <f>VLOOKUP($A361,input!$A:$BH,COLUMN(input!AH$2),0)</f>
        <v>0</v>
      </c>
      <c r="S361" s="62">
        <f>VLOOKUP($A361,input!$A:$BH,COLUMN(input!AL$2),0)</f>
        <v>0</v>
      </c>
      <c r="T361" s="53">
        <f>VLOOKUP($A361,input!$A:$BH,COLUMN(input!AP$2),0)</f>
        <v>0</v>
      </c>
      <c r="U361" s="49">
        <f>VLOOKUP($A361,input!$A:$BH,COLUMN(input!AT$2),0)</f>
        <v>2.8000796518042996</v>
      </c>
      <c r="V361" s="53">
        <f>VLOOKUP($A361,input!$A:$BH,COLUMN(input!AX$2),0)</f>
        <v>0</v>
      </c>
      <c r="W361" s="53">
        <f>VLOOKUP($A361,input!$A:$BH,COLUMN(input!BB$2),0)</f>
        <v>0</v>
      </c>
      <c r="X361" s="62">
        <f>VLOOKUP($A361,input!$A:$BH,COLUMN(input!BF$2),0)</f>
        <v>0</v>
      </c>
      <c r="Y361" s="53">
        <f t="shared" si="40"/>
        <v>0</v>
      </c>
      <c r="Z361" s="49">
        <f t="shared" si="41"/>
        <v>2.9042640106464193</v>
      </c>
      <c r="AA361" s="53">
        <f t="shared" si="42"/>
        <v>0</v>
      </c>
      <c r="AB361" s="53">
        <f t="shared" si="43"/>
        <v>0</v>
      </c>
      <c r="AC361" s="62">
        <f t="shared" si="44"/>
        <v>0</v>
      </c>
    </row>
    <row r="362" spans="1:29" x14ac:dyDescent="0.3">
      <c r="A362" s="27" t="s">
        <v>730</v>
      </c>
      <c r="B362" s="27" t="s">
        <v>1185</v>
      </c>
      <c r="C362" s="27" t="s">
        <v>1250</v>
      </c>
      <c r="D362" s="27" t="s">
        <v>1236</v>
      </c>
      <c r="E362" s="30" t="s">
        <v>729</v>
      </c>
      <c r="F362" s="67">
        <f>IF(D362=0,VLOOKUP(C362,'KI Local Authority Dropdown'!$H$21:$I$31,2,0),(VLOOKUP(A362,input!$A:$B,COLUMN(input!B$2),0)))</f>
        <v>0.99</v>
      </c>
      <c r="G362" s="49">
        <f t="shared" si="38"/>
        <v>17.531586834338949</v>
      </c>
      <c r="H362" s="49">
        <f>VLOOKUP($A362,input!$A:$BH,COLUMN(input!E$2),0)</f>
        <v>0</v>
      </c>
      <c r="I362" s="49">
        <f>VLOOKUP($A362,input!$A:$BH,COLUMN(input!I$2),0)</f>
        <v>17.531586834338949</v>
      </c>
      <c r="J362" s="49">
        <f>VLOOKUP($A362,input!$A:$BH,COLUMN(input!M$2),0)</f>
        <v>-60.125398957693818</v>
      </c>
      <c r="K362" s="49">
        <f t="shared" si="39"/>
        <v>0.35240986570759247</v>
      </c>
      <c r="L362" s="49">
        <f>VLOOKUP($A362,input!$A:$BH,COLUMN(input!N$2),0)</f>
        <v>-59.772989091986226</v>
      </c>
      <c r="M362" s="49">
        <f>IF(D362=0,'KI Local Authority Dropdown'!$I$6,'KI Local Authority Dropdown'!$I$7)*'KI 2018-19'!I362</f>
        <v>17.00563922930878</v>
      </c>
      <c r="N362" s="31">
        <f>IF(LEFT(D362,1)="P",0,VLOOKUP($A362,input!$A:$BH,COLUMN(input!Q$2),0))</f>
        <v>0</v>
      </c>
      <c r="O362" s="53">
        <f>VLOOKUP($A362,input!$A:$BH,COLUMN(input!V$2),0)</f>
        <v>0</v>
      </c>
      <c r="P362" s="49">
        <f>VLOOKUP($A362,input!$A:$BH,COLUMN(input!Z$2),0)</f>
        <v>0</v>
      </c>
      <c r="Q362" s="53">
        <f>VLOOKUP($A362,input!$A:$BH,COLUMN(input!AD$2),0)</f>
        <v>0</v>
      </c>
      <c r="R362" s="53">
        <f>VLOOKUP($A362,input!$A:$BH,COLUMN(input!AH$2),0)</f>
        <v>0</v>
      </c>
      <c r="S362" s="62">
        <f>VLOOKUP($A362,input!$A:$BH,COLUMN(input!AL$2),0)</f>
        <v>0</v>
      </c>
      <c r="T362" s="53">
        <f>VLOOKUP($A362,input!$A:$BH,COLUMN(input!AP$2),0)</f>
        <v>14.613663670562351</v>
      </c>
      <c r="U362" s="49">
        <f>VLOOKUP($A362,input!$A:$BH,COLUMN(input!AT$2),0)</f>
        <v>2.9179229930770871</v>
      </c>
      <c r="V362" s="53">
        <f>VLOOKUP($A362,input!$A:$BH,COLUMN(input!AX$2),0)</f>
        <v>0</v>
      </c>
      <c r="W362" s="53">
        <f>VLOOKUP($A362,input!$A:$BH,COLUMN(input!BB$2),0)</f>
        <v>0</v>
      </c>
      <c r="X362" s="62">
        <f>VLOOKUP($A362,input!$A:$BH,COLUMN(input!BF$2),0)</f>
        <v>0</v>
      </c>
      <c r="Y362" s="53">
        <f t="shared" si="40"/>
        <v>14.613663670562351</v>
      </c>
      <c r="Z362" s="49">
        <f t="shared" si="41"/>
        <v>2.9179229930770871</v>
      </c>
      <c r="AA362" s="53">
        <f t="shared" si="42"/>
        <v>0</v>
      </c>
      <c r="AB362" s="53">
        <f t="shared" si="43"/>
        <v>0</v>
      </c>
      <c r="AC362" s="62">
        <f t="shared" si="44"/>
        <v>0</v>
      </c>
    </row>
    <row r="363" spans="1:29" x14ac:dyDescent="0.3">
      <c r="A363" s="27" t="s">
        <v>732</v>
      </c>
      <c r="B363" s="27" t="s">
        <v>1186</v>
      </c>
      <c r="C363" s="27" t="s">
        <v>806</v>
      </c>
      <c r="D363" s="27" t="s">
        <v>1240</v>
      </c>
      <c r="E363" s="30" t="s">
        <v>731</v>
      </c>
      <c r="F363" s="67">
        <f>IF(D363=0,VLOOKUP(C363,'KI Local Authority Dropdown'!$H$21:$I$31,2,0),(VLOOKUP(A363,input!$A:$B,COLUMN(input!B$2),0)))</f>
        <v>0.4</v>
      </c>
      <c r="G363" s="49">
        <f t="shared" si="38"/>
        <v>2.0495730457196513</v>
      </c>
      <c r="H363" s="49">
        <f>VLOOKUP($A363,input!$A:$BH,COLUMN(input!E$2),0)</f>
        <v>0</v>
      </c>
      <c r="I363" s="49">
        <f>VLOOKUP($A363,input!$A:$BH,COLUMN(input!I$2),0)</f>
        <v>2.0495730457196513</v>
      </c>
      <c r="J363" s="49">
        <f>VLOOKUP($A363,input!$A:$BH,COLUMN(input!M$2),0)</f>
        <v>-2.6433447410322706</v>
      </c>
      <c r="K363" s="49">
        <f t="shared" si="39"/>
        <v>-5.1484846499003201E-2</v>
      </c>
      <c r="L363" s="49">
        <f>VLOOKUP($A363,input!$A:$BH,COLUMN(input!N$2),0)</f>
        <v>-2.6948295875312738</v>
      </c>
      <c r="M363" s="49">
        <f>IF(D363=0,'KI Local Authority Dropdown'!$I$6,'KI Local Authority Dropdown'!$I$7)*'KI 2018-19'!I363</f>
        <v>1.9880858543480617</v>
      </c>
      <c r="N363" s="31">
        <f>IF(LEFT(D363,1)="P",0,VLOOKUP($A363,input!$A:$BH,COLUMN(input!Q$2),0))</f>
        <v>0</v>
      </c>
      <c r="O363" s="53">
        <f>VLOOKUP($A363,input!$A:$BH,COLUMN(input!V$2),0)</f>
        <v>0</v>
      </c>
      <c r="P363" s="49">
        <f>VLOOKUP($A363,input!$A:$BH,COLUMN(input!Z$2),0)</f>
        <v>0</v>
      </c>
      <c r="Q363" s="53">
        <f>VLOOKUP($A363,input!$A:$BH,COLUMN(input!AD$2),0)</f>
        <v>0</v>
      </c>
      <c r="R363" s="53">
        <f>VLOOKUP($A363,input!$A:$BH,COLUMN(input!AH$2),0)</f>
        <v>0</v>
      </c>
      <c r="S363" s="62">
        <f>VLOOKUP($A363,input!$A:$BH,COLUMN(input!AL$2),0)</f>
        <v>0</v>
      </c>
      <c r="T363" s="53">
        <f>VLOOKUP($A363,input!$A:$BH,COLUMN(input!AP$2),0)</f>
        <v>0</v>
      </c>
      <c r="U363" s="49">
        <f>VLOOKUP($A363,input!$A:$BH,COLUMN(input!AT$2),0)</f>
        <v>2.0495730457196513</v>
      </c>
      <c r="V363" s="53">
        <f>VLOOKUP($A363,input!$A:$BH,COLUMN(input!AX$2),0)</f>
        <v>0</v>
      </c>
      <c r="W363" s="53">
        <f>VLOOKUP($A363,input!$A:$BH,COLUMN(input!BB$2),0)</f>
        <v>0</v>
      </c>
      <c r="X363" s="62">
        <f>VLOOKUP($A363,input!$A:$BH,COLUMN(input!BF$2),0)</f>
        <v>0</v>
      </c>
      <c r="Y363" s="53">
        <f t="shared" si="40"/>
        <v>0</v>
      </c>
      <c r="Z363" s="49">
        <f t="shared" si="41"/>
        <v>2.0495730457196513</v>
      </c>
      <c r="AA363" s="53">
        <f t="shared" si="42"/>
        <v>0</v>
      </c>
      <c r="AB363" s="53">
        <f t="shared" si="43"/>
        <v>0</v>
      </c>
      <c r="AC363" s="62">
        <f t="shared" si="44"/>
        <v>0</v>
      </c>
    </row>
    <row r="364" spans="1:29" x14ac:dyDescent="0.3">
      <c r="A364" s="27" t="s">
        <v>734</v>
      </c>
      <c r="B364" s="27" t="s">
        <v>1187</v>
      </c>
      <c r="C364" s="27" t="s">
        <v>806</v>
      </c>
      <c r="D364" s="27">
        <v>0</v>
      </c>
      <c r="E364" s="30" t="s">
        <v>733</v>
      </c>
      <c r="F364" s="67">
        <f>IF(D364=0,VLOOKUP(C364,'KI Local Authority Dropdown'!$H$21:$I$31,2,0),(VLOOKUP(A364,input!$A:$B,COLUMN(input!B$2),0)))</f>
        <v>0.4</v>
      </c>
      <c r="G364" s="49">
        <f t="shared" si="38"/>
        <v>3.11966537497532</v>
      </c>
      <c r="H364" s="49">
        <f>VLOOKUP($A364,input!$A:$BH,COLUMN(input!E$2),0)</f>
        <v>0.30734451330915558</v>
      </c>
      <c r="I364" s="49">
        <f>VLOOKUP($A364,input!$A:$BH,COLUMN(input!I$2),0)</f>
        <v>2.8123208616661644</v>
      </c>
      <c r="J364" s="49">
        <f>VLOOKUP($A364,input!$A:$BH,COLUMN(input!M$2),0)</f>
        <v>-10.039869249294638</v>
      </c>
      <c r="K364" s="49">
        <f t="shared" si="39"/>
        <v>3.2606387609183329E-2</v>
      </c>
      <c r="L364" s="49">
        <f>VLOOKUP($A364,input!$A:$BH,COLUMN(input!N$2),0)</f>
        <v>-10.007262861685454</v>
      </c>
      <c r="M364" s="49">
        <f>IF(D364=0,'KI Local Authority Dropdown'!$I$6,'KI Local Authority Dropdown'!$I$7)*'KI 2018-19'!I364</f>
        <v>2.6013967970412022</v>
      </c>
      <c r="N364" s="31">
        <f>IF(LEFT(D364,1)="P",0,VLOOKUP($A364,input!$A:$BH,COLUMN(input!Q$2),0))</f>
        <v>0.5</v>
      </c>
      <c r="O364" s="53">
        <f>VLOOKUP($A364,input!$A:$BH,COLUMN(input!V$2),0)</f>
        <v>0</v>
      </c>
      <c r="P364" s="49">
        <f>VLOOKUP($A364,input!$A:$BH,COLUMN(input!Z$2),0)</f>
        <v>0.30734451330915558</v>
      </c>
      <c r="Q364" s="53">
        <f>VLOOKUP($A364,input!$A:$BH,COLUMN(input!AD$2),0)</f>
        <v>0</v>
      </c>
      <c r="R364" s="53">
        <f>VLOOKUP($A364,input!$A:$BH,COLUMN(input!AH$2),0)</f>
        <v>0</v>
      </c>
      <c r="S364" s="62">
        <f>VLOOKUP($A364,input!$A:$BH,COLUMN(input!AL$2),0)</f>
        <v>0</v>
      </c>
      <c r="T364" s="53">
        <f>VLOOKUP($A364,input!$A:$BH,COLUMN(input!AP$2),0)</f>
        <v>0</v>
      </c>
      <c r="U364" s="49">
        <f>VLOOKUP($A364,input!$A:$BH,COLUMN(input!AT$2),0)</f>
        <v>2.8123208616661644</v>
      </c>
      <c r="V364" s="53">
        <f>VLOOKUP($A364,input!$A:$BH,COLUMN(input!AX$2),0)</f>
        <v>0</v>
      </c>
      <c r="W364" s="53">
        <f>VLOOKUP($A364,input!$A:$BH,COLUMN(input!BB$2),0)</f>
        <v>0</v>
      </c>
      <c r="X364" s="62">
        <f>VLOOKUP($A364,input!$A:$BH,COLUMN(input!BF$2),0)</f>
        <v>0</v>
      </c>
      <c r="Y364" s="53">
        <f t="shared" si="40"/>
        <v>0</v>
      </c>
      <c r="Z364" s="49">
        <f t="shared" si="41"/>
        <v>3.11966537497532</v>
      </c>
      <c r="AA364" s="53">
        <f t="shared" si="42"/>
        <v>0</v>
      </c>
      <c r="AB364" s="53">
        <f t="shared" si="43"/>
        <v>0</v>
      </c>
      <c r="AC364" s="62">
        <f t="shared" si="44"/>
        <v>0</v>
      </c>
    </row>
    <row r="365" spans="1:29" x14ac:dyDescent="0.3">
      <c r="A365" s="27" t="s">
        <v>736</v>
      </c>
      <c r="B365" s="27" t="s">
        <v>1188</v>
      </c>
      <c r="C365" s="27" t="s">
        <v>806</v>
      </c>
      <c r="D365" s="27">
        <v>0</v>
      </c>
      <c r="E365" s="30" t="s">
        <v>735</v>
      </c>
      <c r="F365" s="67">
        <f>IF(D365=0,VLOOKUP(C365,'KI Local Authority Dropdown'!$H$21:$I$31,2,0),(VLOOKUP(A365,input!$A:$B,COLUMN(input!B$2),0)))</f>
        <v>0.4</v>
      </c>
      <c r="G365" s="49">
        <f t="shared" si="38"/>
        <v>3.6219978043680872</v>
      </c>
      <c r="H365" s="49">
        <f>VLOOKUP($A365,input!$A:$BH,COLUMN(input!E$2),0)</f>
        <v>0.43347601936589458</v>
      </c>
      <c r="I365" s="49">
        <f>VLOOKUP($A365,input!$A:$BH,COLUMN(input!I$2),0)</f>
        <v>3.1885217850021927</v>
      </c>
      <c r="J365" s="49">
        <f>VLOOKUP($A365,input!$A:$BH,COLUMN(input!M$2),0)</f>
        <v>-8.3671578669234812</v>
      </c>
      <c r="K365" s="49">
        <f t="shared" si="39"/>
        <v>0.1038059017784736</v>
      </c>
      <c r="L365" s="49">
        <f>VLOOKUP($A365,input!$A:$BH,COLUMN(input!N$2),0)</f>
        <v>-8.2633519651450076</v>
      </c>
      <c r="M365" s="49">
        <f>IF(D365=0,'KI Local Authority Dropdown'!$I$6,'KI Local Authority Dropdown'!$I$7)*'KI 2018-19'!I365</f>
        <v>2.9493826511270282</v>
      </c>
      <c r="N365" s="31">
        <f>IF(LEFT(D365,1)="P",0,VLOOKUP($A365,input!$A:$BH,COLUMN(input!Q$2),0))</f>
        <v>0.5</v>
      </c>
      <c r="O365" s="53">
        <f>VLOOKUP($A365,input!$A:$BH,COLUMN(input!V$2),0)</f>
        <v>0</v>
      </c>
      <c r="P365" s="49">
        <f>VLOOKUP($A365,input!$A:$BH,COLUMN(input!Z$2),0)</f>
        <v>0.43347601936589458</v>
      </c>
      <c r="Q365" s="53">
        <f>VLOOKUP($A365,input!$A:$BH,COLUMN(input!AD$2),0)</f>
        <v>0</v>
      </c>
      <c r="R365" s="53">
        <f>VLOOKUP($A365,input!$A:$BH,COLUMN(input!AH$2),0)</f>
        <v>0</v>
      </c>
      <c r="S365" s="62">
        <f>VLOOKUP($A365,input!$A:$BH,COLUMN(input!AL$2),0)</f>
        <v>0</v>
      </c>
      <c r="T365" s="53">
        <f>VLOOKUP($A365,input!$A:$BH,COLUMN(input!AP$2),0)</f>
        <v>0</v>
      </c>
      <c r="U365" s="49">
        <f>VLOOKUP($A365,input!$A:$BH,COLUMN(input!AT$2),0)</f>
        <v>3.1885217850021927</v>
      </c>
      <c r="V365" s="53">
        <f>VLOOKUP($A365,input!$A:$BH,COLUMN(input!AX$2),0)</f>
        <v>0</v>
      </c>
      <c r="W365" s="53">
        <f>VLOOKUP($A365,input!$A:$BH,COLUMN(input!BB$2),0)</f>
        <v>0</v>
      </c>
      <c r="X365" s="62">
        <f>VLOOKUP($A365,input!$A:$BH,COLUMN(input!BF$2),0)</f>
        <v>0</v>
      </c>
      <c r="Y365" s="53">
        <f t="shared" si="40"/>
        <v>0</v>
      </c>
      <c r="Z365" s="49">
        <f t="shared" si="41"/>
        <v>3.6219978043680872</v>
      </c>
      <c r="AA365" s="53">
        <f t="shared" si="42"/>
        <v>0</v>
      </c>
      <c r="AB365" s="53">
        <f t="shared" si="43"/>
        <v>0</v>
      </c>
      <c r="AC365" s="62">
        <f t="shared" si="44"/>
        <v>0</v>
      </c>
    </row>
    <row r="366" spans="1:29" x14ac:dyDescent="0.3">
      <c r="A366" s="27" t="s">
        <v>738</v>
      </c>
      <c r="B366" s="27" t="s">
        <v>1189</v>
      </c>
      <c r="C366" s="27" t="s">
        <v>806</v>
      </c>
      <c r="D366" s="27" t="s">
        <v>1235</v>
      </c>
      <c r="E366" s="30" t="s">
        <v>737</v>
      </c>
      <c r="F366" s="67">
        <f>IF(D366=0,VLOOKUP(C366,'KI Local Authority Dropdown'!$H$21:$I$31,2,0),(VLOOKUP(A366,input!$A:$B,COLUMN(input!B$2),0)))</f>
        <v>0.60000000000000009</v>
      </c>
      <c r="G366" s="49">
        <f t="shared" si="38"/>
        <v>3.7525974929688779</v>
      </c>
      <c r="H366" s="49">
        <f>VLOOKUP($A366,input!$A:$BH,COLUMN(input!E$2),0)</f>
        <v>0</v>
      </c>
      <c r="I366" s="49">
        <f>VLOOKUP($A366,input!$A:$BH,COLUMN(input!I$2),0)</f>
        <v>3.7525974929688779</v>
      </c>
      <c r="J366" s="49">
        <f>VLOOKUP($A366,input!$A:$BH,COLUMN(input!M$2),0)</f>
        <v>-5.7780751617087773</v>
      </c>
      <c r="K366" s="49">
        <f t="shared" si="39"/>
        <v>4.2855583637987138E-2</v>
      </c>
      <c r="L366" s="49">
        <f>VLOOKUP($A366,input!$A:$BH,COLUMN(input!N$2),0)</f>
        <v>-5.7352195780707902</v>
      </c>
      <c r="M366" s="49">
        <f>IF(D366=0,'KI Local Authority Dropdown'!$I$6,'KI Local Authority Dropdown'!$I$7)*'KI 2018-19'!I366</f>
        <v>3.6400195681798113</v>
      </c>
      <c r="N366" s="31">
        <f>IF(LEFT(D366,1)="P",0,VLOOKUP($A366,input!$A:$BH,COLUMN(input!Q$2),0))</f>
        <v>0</v>
      </c>
      <c r="O366" s="53">
        <f>VLOOKUP($A366,input!$A:$BH,COLUMN(input!V$2),0)</f>
        <v>0</v>
      </c>
      <c r="P366" s="49">
        <f>VLOOKUP($A366,input!$A:$BH,COLUMN(input!Z$2),0)</f>
        <v>0</v>
      </c>
      <c r="Q366" s="53">
        <f>VLOOKUP($A366,input!$A:$BH,COLUMN(input!AD$2),0)</f>
        <v>0</v>
      </c>
      <c r="R366" s="53">
        <f>VLOOKUP($A366,input!$A:$BH,COLUMN(input!AH$2),0)</f>
        <v>0</v>
      </c>
      <c r="S366" s="62">
        <f>VLOOKUP($A366,input!$A:$BH,COLUMN(input!AL$2),0)</f>
        <v>0</v>
      </c>
      <c r="T366" s="53">
        <f>VLOOKUP($A366,input!$A:$BH,COLUMN(input!AP$2),0)</f>
        <v>0</v>
      </c>
      <c r="U366" s="49">
        <f>VLOOKUP($A366,input!$A:$BH,COLUMN(input!AT$2),0)</f>
        <v>3.7525979264628821</v>
      </c>
      <c r="V366" s="53">
        <f>VLOOKUP($A366,input!$A:$BH,COLUMN(input!AX$2),0)</f>
        <v>0</v>
      </c>
      <c r="W366" s="53">
        <f>VLOOKUP($A366,input!$A:$BH,COLUMN(input!BB$2),0)</f>
        <v>0</v>
      </c>
      <c r="X366" s="62">
        <f>VLOOKUP($A366,input!$A:$BH,COLUMN(input!BF$2),0)</f>
        <v>0</v>
      </c>
      <c r="Y366" s="53">
        <f t="shared" si="40"/>
        <v>0</v>
      </c>
      <c r="Z366" s="49">
        <f t="shared" si="41"/>
        <v>3.7525979264628821</v>
      </c>
      <c r="AA366" s="53">
        <f t="shared" si="42"/>
        <v>0</v>
      </c>
      <c r="AB366" s="53">
        <f t="shared" si="43"/>
        <v>0</v>
      </c>
      <c r="AC366" s="62">
        <f t="shared" si="44"/>
        <v>0</v>
      </c>
    </row>
    <row r="367" spans="1:29" x14ac:dyDescent="0.3">
      <c r="A367" s="27" t="s">
        <v>740</v>
      </c>
      <c r="B367" s="27" t="s">
        <v>1190</v>
      </c>
      <c r="C367" s="27" t="s">
        <v>813</v>
      </c>
      <c r="D367" s="27">
        <v>0</v>
      </c>
      <c r="E367" s="30" t="s">
        <v>739</v>
      </c>
      <c r="F367" s="67">
        <f>IF(D367=0,VLOOKUP(C367,'KI Local Authority Dropdown'!$H$21:$I$31,2,0),(VLOOKUP(A367,input!$A:$B,COLUMN(input!B$2),0)))</f>
        <v>0.01</v>
      </c>
      <c r="G367" s="49">
        <f t="shared" si="38"/>
        <v>53.029961163676688</v>
      </c>
      <c r="H367" s="49">
        <f>VLOOKUP($A367,input!$A:$BH,COLUMN(input!E$2),0)</f>
        <v>20.582370281880944</v>
      </c>
      <c r="I367" s="49">
        <f>VLOOKUP($A367,input!$A:$BH,COLUMN(input!I$2),0)</f>
        <v>32.44759088179574</v>
      </c>
      <c r="J367" s="49">
        <f>VLOOKUP($A367,input!$A:$BH,COLUMN(input!M$2),0)</f>
        <v>22.976393019639008</v>
      </c>
      <c r="K367" s="49">
        <f t="shared" si="39"/>
        <v>1.9135461371938334E-2</v>
      </c>
      <c r="L367" s="49">
        <f>VLOOKUP($A367,input!$A:$BH,COLUMN(input!N$2),0)</f>
        <v>22.995528481010947</v>
      </c>
      <c r="M367" s="49">
        <f>IF(D367=0,'KI Local Authority Dropdown'!$I$6,'KI Local Authority Dropdown'!$I$7)*'KI 2018-19'!I367</f>
        <v>30.014021565661061</v>
      </c>
      <c r="N367" s="31">
        <f>IF(LEFT(D367,1)="P",0,VLOOKUP($A367,input!$A:$BH,COLUMN(input!Q$2),0))</f>
        <v>0</v>
      </c>
      <c r="O367" s="53">
        <f>VLOOKUP($A367,input!$A:$BH,COLUMN(input!V$2),0)</f>
        <v>0</v>
      </c>
      <c r="P367" s="49">
        <f>VLOOKUP($A367,input!$A:$BH,COLUMN(input!Z$2),0)</f>
        <v>0</v>
      </c>
      <c r="Q367" s="53">
        <f>VLOOKUP($A367,input!$A:$BH,COLUMN(input!AD$2),0)</f>
        <v>20.582370281880944</v>
      </c>
      <c r="R367" s="53">
        <f>VLOOKUP($A367,input!$A:$BH,COLUMN(input!AH$2),0)</f>
        <v>0</v>
      </c>
      <c r="S367" s="62">
        <f>VLOOKUP($A367,input!$A:$BH,COLUMN(input!AL$2),0)</f>
        <v>0</v>
      </c>
      <c r="T367" s="53">
        <f>VLOOKUP($A367,input!$A:$BH,COLUMN(input!AP$2),0)</f>
        <v>0</v>
      </c>
      <c r="U367" s="49">
        <f>VLOOKUP($A367,input!$A:$BH,COLUMN(input!AT$2),0)</f>
        <v>0</v>
      </c>
      <c r="V367" s="53">
        <f>VLOOKUP($A367,input!$A:$BH,COLUMN(input!AX$2),0)</f>
        <v>32.44759088179574</v>
      </c>
      <c r="W367" s="53">
        <f>VLOOKUP($A367,input!$A:$BH,COLUMN(input!BB$2),0)</f>
        <v>0</v>
      </c>
      <c r="X367" s="62">
        <f>VLOOKUP($A367,input!$A:$BH,COLUMN(input!BF$2),0)</f>
        <v>0</v>
      </c>
      <c r="Y367" s="53">
        <f t="shared" si="40"/>
        <v>0</v>
      </c>
      <c r="Z367" s="49">
        <f t="shared" si="41"/>
        <v>0</v>
      </c>
      <c r="AA367" s="53">
        <f t="shared" si="42"/>
        <v>53.029961163676688</v>
      </c>
      <c r="AB367" s="53">
        <f t="shared" si="43"/>
        <v>0</v>
      </c>
      <c r="AC367" s="62">
        <f t="shared" si="44"/>
        <v>0</v>
      </c>
    </row>
    <row r="368" spans="1:29" x14ac:dyDescent="0.3">
      <c r="A368" s="27" t="s">
        <v>742</v>
      </c>
      <c r="B368" s="27" t="s">
        <v>1191</v>
      </c>
      <c r="C368" s="27" t="s">
        <v>806</v>
      </c>
      <c r="D368" s="27">
        <v>0</v>
      </c>
      <c r="E368" s="30" t="s">
        <v>741</v>
      </c>
      <c r="F368" s="67">
        <f>IF(D368=0,VLOOKUP(C368,'KI Local Authority Dropdown'!$H$21:$I$31,2,0),(VLOOKUP(A368,input!$A:$B,COLUMN(input!B$2),0)))</f>
        <v>0.4</v>
      </c>
      <c r="G368" s="49">
        <f t="shared" si="38"/>
        <v>2.4368835567746507</v>
      </c>
      <c r="H368" s="49">
        <f>VLOOKUP($A368,input!$A:$BH,COLUMN(input!E$2),0)</f>
        <v>0.37252855408260505</v>
      </c>
      <c r="I368" s="49">
        <f>VLOOKUP($A368,input!$A:$BH,COLUMN(input!I$2),0)</f>
        <v>2.0643550026920456</v>
      </c>
      <c r="J368" s="49">
        <f>VLOOKUP($A368,input!$A:$BH,COLUMN(input!M$2),0)</f>
        <v>-11.57681346934344</v>
      </c>
      <c r="K368" s="49">
        <f t="shared" si="39"/>
        <v>7.1368177515829245E-4</v>
      </c>
      <c r="L368" s="49">
        <f>VLOOKUP($A368,input!$A:$BH,COLUMN(input!N$2),0)</f>
        <v>-11.576099787568282</v>
      </c>
      <c r="M368" s="49">
        <f>IF(D368=0,'KI Local Authority Dropdown'!$I$6,'KI Local Authority Dropdown'!$I$7)*'KI 2018-19'!I368</f>
        <v>1.9095283774901424</v>
      </c>
      <c r="N368" s="31">
        <f>IF(LEFT(D368,1)="P",0,VLOOKUP($A368,input!$A:$BH,COLUMN(input!Q$2),0))</f>
        <v>0.5</v>
      </c>
      <c r="O368" s="53">
        <f>VLOOKUP($A368,input!$A:$BH,COLUMN(input!V$2),0)</f>
        <v>0</v>
      </c>
      <c r="P368" s="49">
        <f>VLOOKUP($A368,input!$A:$BH,COLUMN(input!Z$2),0)</f>
        <v>0.37252855408260505</v>
      </c>
      <c r="Q368" s="53">
        <f>VLOOKUP($A368,input!$A:$BH,COLUMN(input!AD$2),0)</f>
        <v>0</v>
      </c>
      <c r="R368" s="53">
        <f>VLOOKUP($A368,input!$A:$BH,COLUMN(input!AH$2),0)</f>
        <v>0</v>
      </c>
      <c r="S368" s="62">
        <f>VLOOKUP($A368,input!$A:$BH,COLUMN(input!AL$2),0)</f>
        <v>0</v>
      </c>
      <c r="T368" s="53">
        <f>VLOOKUP($A368,input!$A:$BH,COLUMN(input!AP$2),0)</f>
        <v>0</v>
      </c>
      <c r="U368" s="49">
        <f>VLOOKUP($A368,input!$A:$BH,COLUMN(input!AT$2),0)</f>
        <v>2.0643550026920456</v>
      </c>
      <c r="V368" s="53">
        <f>VLOOKUP($A368,input!$A:$BH,COLUMN(input!AX$2),0)</f>
        <v>0</v>
      </c>
      <c r="W368" s="53">
        <f>VLOOKUP($A368,input!$A:$BH,COLUMN(input!BB$2),0)</f>
        <v>0</v>
      </c>
      <c r="X368" s="62">
        <f>VLOOKUP($A368,input!$A:$BH,COLUMN(input!BF$2),0)</f>
        <v>0</v>
      </c>
      <c r="Y368" s="53">
        <f t="shared" si="40"/>
        <v>0</v>
      </c>
      <c r="Z368" s="49">
        <f t="shared" si="41"/>
        <v>2.4368835567746507</v>
      </c>
      <c r="AA368" s="53">
        <f t="shared" si="42"/>
        <v>0</v>
      </c>
      <c r="AB368" s="53">
        <f t="shared" si="43"/>
        <v>0</v>
      </c>
      <c r="AC368" s="62">
        <f t="shared" si="44"/>
        <v>0</v>
      </c>
    </row>
    <row r="369" spans="1:29" x14ac:dyDescent="0.3">
      <c r="A369" s="27" t="s">
        <v>744</v>
      </c>
      <c r="B369" s="27" t="s">
        <v>1192</v>
      </c>
      <c r="C369" s="27" t="s">
        <v>806</v>
      </c>
      <c r="D369" s="27">
        <v>0</v>
      </c>
      <c r="E369" s="30" t="s">
        <v>743</v>
      </c>
      <c r="F369" s="67">
        <f>IF(D369=0,VLOOKUP(C369,'KI Local Authority Dropdown'!$H$21:$I$31,2,0),(VLOOKUP(A369,input!$A:$B,COLUMN(input!B$2),0)))</f>
        <v>0.4</v>
      </c>
      <c r="G369" s="49">
        <f t="shared" si="38"/>
        <v>1.3271022860593036</v>
      </c>
      <c r="H369" s="49">
        <f>VLOOKUP($A369,input!$A:$BH,COLUMN(input!E$2),0)</f>
        <v>0.17019293006166211</v>
      </c>
      <c r="I369" s="49">
        <f>VLOOKUP($A369,input!$A:$BH,COLUMN(input!I$2),0)</f>
        <v>1.1569093559976416</v>
      </c>
      <c r="J369" s="49">
        <f>VLOOKUP($A369,input!$A:$BH,COLUMN(input!M$2),0)</f>
        <v>-4.9134708196071744</v>
      </c>
      <c r="K369" s="49">
        <f t="shared" si="39"/>
        <v>1.2882074543094957</v>
      </c>
      <c r="L369" s="49">
        <f>VLOOKUP($A369,input!$A:$BH,COLUMN(input!N$2),0)</f>
        <v>-3.6252633652976787</v>
      </c>
      <c r="M369" s="49">
        <f>IF(D369=0,'KI Local Authority Dropdown'!$I$6,'KI Local Authority Dropdown'!$I$7)*'KI 2018-19'!I369</f>
        <v>1.0701411542978185</v>
      </c>
      <c r="N369" s="31">
        <f>IF(LEFT(D369,1)="P",0,VLOOKUP($A369,input!$A:$BH,COLUMN(input!Q$2),0))</f>
        <v>0.5</v>
      </c>
      <c r="O369" s="53">
        <f>VLOOKUP($A369,input!$A:$BH,COLUMN(input!V$2),0)</f>
        <v>0</v>
      </c>
      <c r="P369" s="49">
        <f>VLOOKUP($A369,input!$A:$BH,COLUMN(input!Z$2),0)</f>
        <v>0.17019293006166211</v>
      </c>
      <c r="Q369" s="53">
        <f>VLOOKUP($A369,input!$A:$BH,COLUMN(input!AD$2),0)</f>
        <v>0</v>
      </c>
      <c r="R369" s="53">
        <f>VLOOKUP($A369,input!$A:$BH,COLUMN(input!AH$2),0)</f>
        <v>0</v>
      </c>
      <c r="S369" s="62">
        <f>VLOOKUP($A369,input!$A:$BH,COLUMN(input!AL$2),0)</f>
        <v>0</v>
      </c>
      <c r="T369" s="53">
        <f>VLOOKUP($A369,input!$A:$BH,COLUMN(input!AP$2),0)</f>
        <v>0</v>
      </c>
      <c r="U369" s="49">
        <f>VLOOKUP($A369,input!$A:$BH,COLUMN(input!AT$2),0)</f>
        <v>1.1569093559976416</v>
      </c>
      <c r="V369" s="53">
        <f>VLOOKUP($A369,input!$A:$BH,COLUMN(input!AX$2),0)</f>
        <v>0</v>
      </c>
      <c r="W369" s="53">
        <f>VLOOKUP($A369,input!$A:$BH,COLUMN(input!BB$2),0)</f>
        <v>0</v>
      </c>
      <c r="X369" s="62">
        <f>VLOOKUP($A369,input!$A:$BH,COLUMN(input!BF$2),0)</f>
        <v>0</v>
      </c>
      <c r="Y369" s="53">
        <f t="shared" si="40"/>
        <v>0</v>
      </c>
      <c r="Z369" s="49">
        <f t="shared" si="41"/>
        <v>1.3271022860593036</v>
      </c>
      <c r="AA369" s="53">
        <f t="shared" si="42"/>
        <v>0</v>
      </c>
      <c r="AB369" s="53">
        <f t="shared" si="43"/>
        <v>0</v>
      </c>
      <c r="AC369" s="62">
        <f t="shared" si="44"/>
        <v>0</v>
      </c>
    </row>
    <row r="370" spans="1:29" x14ac:dyDescent="0.3">
      <c r="A370" s="27" t="s">
        <v>746</v>
      </c>
      <c r="B370" s="27" t="s">
        <v>1193</v>
      </c>
      <c r="C370" s="27" t="s">
        <v>1254</v>
      </c>
      <c r="D370" s="27">
        <v>0</v>
      </c>
      <c r="E370" s="30" t="s">
        <v>745</v>
      </c>
      <c r="F370" s="67">
        <f>IF(D370=0,VLOOKUP(C370,'KI Local Authority Dropdown'!$H$21:$I$31,2,0),(VLOOKUP(A370,input!$A:$B,COLUMN(input!B$2),0)))</f>
        <v>0.1</v>
      </c>
      <c r="G370" s="49">
        <f t="shared" si="38"/>
        <v>88.361227626444062</v>
      </c>
      <c r="H370" s="49">
        <f>VLOOKUP($A370,input!$A:$BH,COLUMN(input!E$2),0)</f>
        <v>12.122186078640848</v>
      </c>
      <c r="I370" s="49">
        <f>VLOOKUP($A370,input!$A:$BH,COLUMN(input!I$2),0)</f>
        <v>76.239041547803211</v>
      </c>
      <c r="J370" s="49">
        <f>VLOOKUP($A370,input!$A:$BH,COLUMN(input!M$2),0)</f>
        <v>44.048296075522586</v>
      </c>
      <c r="K370" s="49">
        <f t="shared" si="39"/>
        <v>0.12692546947742755</v>
      </c>
      <c r="L370" s="49">
        <f>VLOOKUP($A370,input!$A:$BH,COLUMN(input!N$2),0)</f>
        <v>44.175221545000014</v>
      </c>
      <c r="M370" s="49">
        <f>IF(D370=0,'KI Local Authority Dropdown'!$I$6,'KI Local Authority Dropdown'!$I$7)*'KI 2018-19'!I370</f>
        <v>70.521113431717978</v>
      </c>
      <c r="N370" s="31">
        <f>IF(LEFT(D370,1)="P",0,VLOOKUP($A370,input!$A:$BH,COLUMN(input!Q$2),0))</f>
        <v>0</v>
      </c>
      <c r="O370" s="53">
        <f>VLOOKUP($A370,input!$A:$BH,COLUMN(input!V$2),0)</f>
        <v>10.035821967458844</v>
      </c>
      <c r="P370" s="49">
        <f>VLOOKUP($A370,input!$A:$BH,COLUMN(input!Z$2),0)</f>
        <v>0</v>
      </c>
      <c r="Q370" s="53">
        <f>VLOOKUP($A370,input!$A:$BH,COLUMN(input!AD$2),0)</f>
        <v>2.0863641111820042</v>
      </c>
      <c r="R370" s="53">
        <f>VLOOKUP($A370,input!$A:$BH,COLUMN(input!AH$2),0)</f>
        <v>0</v>
      </c>
      <c r="S370" s="62">
        <f>VLOOKUP($A370,input!$A:$BH,COLUMN(input!AL$2),0)</f>
        <v>0</v>
      </c>
      <c r="T370" s="53">
        <f>VLOOKUP($A370,input!$A:$BH,COLUMN(input!AP$2),0)</f>
        <v>70.911323654403361</v>
      </c>
      <c r="U370" s="49">
        <f>VLOOKUP($A370,input!$A:$BH,COLUMN(input!AT$2),0)</f>
        <v>0</v>
      </c>
      <c r="V370" s="53">
        <f>VLOOKUP($A370,input!$A:$BH,COLUMN(input!AX$2),0)</f>
        <v>5.3277178933998535</v>
      </c>
      <c r="W370" s="53">
        <f>VLOOKUP($A370,input!$A:$BH,COLUMN(input!BB$2),0)</f>
        <v>0</v>
      </c>
      <c r="X370" s="62">
        <f>VLOOKUP($A370,input!$A:$BH,COLUMN(input!BF$2),0)</f>
        <v>0</v>
      </c>
      <c r="Y370" s="53">
        <f t="shared" si="40"/>
        <v>80.947145621862205</v>
      </c>
      <c r="Z370" s="49">
        <f t="shared" si="41"/>
        <v>0</v>
      </c>
      <c r="AA370" s="53">
        <f t="shared" si="42"/>
        <v>7.4140820045818572</v>
      </c>
      <c r="AB370" s="53">
        <f t="shared" si="43"/>
        <v>0</v>
      </c>
      <c r="AC370" s="62">
        <f t="shared" si="44"/>
        <v>0</v>
      </c>
    </row>
    <row r="371" spans="1:29" x14ac:dyDescent="0.3">
      <c r="A371" s="27" t="s">
        <v>748</v>
      </c>
      <c r="B371" s="27" t="s">
        <v>1194</v>
      </c>
      <c r="C371" s="27" t="s">
        <v>813</v>
      </c>
      <c r="D371" s="27">
        <v>0</v>
      </c>
      <c r="E371" s="30" t="s">
        <v>747</v>
      </c>
      <c r="F371" s="67">
        <f>IF(D371=0,VLOOKUP(C371,'KI Local Authority Dropdown'!$H$21:$I$31,2,0),(VLOOKUP(A371,input!$A:$B,COLUMN(input!B$2),0)))</f>
        <v>0.01</v>
      </c>
      <c r="G371" s="49">
        <f t="shared" si="38"/>
        <v>38.463837162491913</v>
      </c>
      <c r="H371" s="49">
        <f>VLOOKUP($A371,input!$A:$BH,COLUMN(input!E$2),0)</f>
        <v>14.669803952722951</v>
      </c>
      <c r="I371" s="49">
        <f>VLOOKUP($A371,input!$A:$BH,COLUMN(input!I$2),0)</f>
        <v>23.794033209768958</v>
      </c>
      <c r="J371" s="49">
        <f>VLOOKUP($A371,input!$A:$BH,COLUMN(input!M$2),0)</f>
        <v>16.277200574108004</v>
      </c>
      <c r="K371" s="49">
        <f t="shared" si="39"/>
        <v>1.7210193079804981E-2</v>
      </c>
      <c r="L371" s="49">
        <f>VLOOKUP($A371,input!$A:$BH,COLUMN(input!N$2),0)</f>
        <v>16.294410767187809</v>
      </c>
      <c r="M371" s="49">
        <f>IF(D371=0,'KI Local Authority Dropdown'!$I$6,'KI Local Authority Dropdown'!$I$7)*'KI 2018-19'!I371</f>
        <v>22.009480719036286</v>
      </c>
      <c r="N371" s="31">
        <f>IF(LEFT(D371,1)="P",0,VLOOKUP($A371,input!$A:$BH,COLUMN(input!Q$2),0))</f>
        <v>0</v>
      </c>
      <c r="O371" s="53">
        <f>VLOOKUP($A371,input!$A:$BH,COLUMN(input!V$2),0)</f>
        <v>0</v>
      </c>
      <c r="P371" s="49">
        <f>VLOOKUP($A371,input!$A:$BH,COLUMN(input!Z$2),0)</f>
        <v>0</v>
      </c>
      <c r="Q371" s="53">
        <f>VLOOKUP($A371,input!$A:$BH,COLUMN(input!AD$2),0)</f>
        <v>14.669803952722951</v>
      </c>
      <c r="R371" s="53">
        <f>VLOOKUP($A371,input!$A:$BH,COLUMN(input!AH$2),0)</f>
        <v>0</v>
      </c>
      <c r="S371" s="62">
        <f>VLOOKUP($A371,input!$A:$BH,COLUMN(input!AL$2),0)</f>
        <v>0</v>
      </c>
      <c r="T371" s="53">
        <f>VLOOKUP($A371,input!$A:$BH,COLUMN(input!AP$2),0)</f>
        <v>0</v>
      </c>
      <c r="U371" s="49">
        <f>VLOOKUP($A371,input!$A:$BH,COLUMN(input!AT$2),0)</f>
        <v>0</v>
      </c>
      <c r="V371" s="53">
        <f>VLOOKUP($A371,input!$A:$BH,COLUMN(input!AX$2),0)</f>
        <v>23.794033209768958</v>
      </c>
      <c r="W371" s="53">
        <f>VLOOKUP($A371,input!$A:$BH,COLUMN(input!BB$2),0)</f>
        <v>0</v>
      </c>
      <c r="X371" s="62">
        <f>VLOOKUP($A371,input!$A:$BH,COLUMN(input!BF$2),0)</f>
        <v>0</v>
      </c>
      <c r="Y371" s="53">
        <f t="shared" si="40"/>
        <v>0</v>
      </c>
      <c r="Z371" s="49">
        <f t="shared" si="41"/>
        <v>0</v>
      </c>
      <c r="AA371" s="53">
        <f t="shared" si="42"/>
        <v>38.463837162491913</v>
      </c>
      <c r="AB371" s="53">
        <f t="shared" si="43"/>
        <v>0</v>
      </c>
      <c r="AC371" s="62">
        <f t="shared" si="44"/>
        <v>0</v>
      </c>
    </row>
    <row r="372" spans="1:29" x14ac:dyDescent="0.3">
      <c r="A372" s="27" t="s">
        <v>750</v>
      </c>
      <c r="B372" s="27" t="s">
        <v>1195</v>
      </c>
      <c r="C372" s="27" t="s">
        <v>1252</v>
      </c>
      <c r="D372" s="27" t="s">
        <v>1231</v>
      </c>
      <c r="E372" s="30" t="s">
        <v>749</v>
      </c>
      <c r="F372" s="67">
        <f>IF(D372=0,VLOOKUP(C372,'KI Local Authority Dropdown'!$H$21:$I$31,2,0),(VLOOKUP(A372,input!$A:$B,COLUMN(input!B$2),0)))</f>
        <v>0.64</v>
      </c>
      <c r="G372" s="49">
        <f t="shared" si="38"/>
        <v>125.0390421176247</v>
      </c>
      <c r="H372" s="49">
        <f>VLOOKUP($A372,input!$A:$BH,COLUMN(input!E$2),0)</f>
        <v>0</v>
      </c>
      <c r="I372" s="49">
        <f>VLOOKUP($A372,input!$A:$BH,COLUMN(input!I$2),0)</f>
        <v>125.0390421176247</v>
      </c>
      <c r="J372" s="49">
        <f>VLOOKUP($A372,input!$A:$BH,COLUMN(input!M$2),0)</f>
        <v>-1256.0274776034262</v>
      </c>
      <c r="K372" s="49">
        <f t="shared" si="39"/>
        <v>-5.6363854218691358</v>
      </c>
      <c r="L372" s="49">
        <f>VLOOKUP($A372,input!$A:$BH,COLUMN(input!N$2),0)</f>
        <v>-1261.6638630252953</v>
      </c>
      <c r="M372" s="49">
        <f>IF(D372=0,'KI Local Authority Dropdown'!$I$6,'KI Local Authority Dropdown'!$I$7)*'KI 2018-19'!I372</f>
        <v>121.28787085409596</v>
      </c>
      <c r="N372" s="31">
        <f>IF(LEFT(D372,1)="P",0,VLOOKUP($A372,input!$A:$BH,COLUMN(input!Q$2),0))</f>
        <v>0</v>
      </c>
      <c r="O372" s="53">
        <f>VLOOKUP($A372,input!$A:$BH,COLUMN(input!V$2),0)</f>
        <v>0</v>
      </c>
      <c r="P372" s="49">
        <f>VLOOKUP($A372,input!$A:$BH,COLUMN(input!Z$2),0)</f>
        <v>0</v>
      </c>
      <c r="Q372" s="53">
        <f>VLOOKUP($A372,input!$A:$BH,COLUMN(input!AD$2),0)</f>
        <v>0</v>
      </c>
      <c r="R372" s="53">
        <f>VLOOKUP($A372,input!$A:$BH,COLUMN(input!AH$2),0)</f>
        <v>0</v>
      </c>
      <c r="S372" s="62">
        <f>VLOOKUP($A372,input!$A:$BH,COLUMN(input!AL$2),0)</f>
        <v>0</v>
      </c>
      <c r="T372" s="53">
        <f>VLOOKUP($A372,input!$A:$BH,COLUMN(input!AP$2),0)</f>
        <v>76.788409165367284</v>
      </c>
      <c r="U372" s="49">
        <f>VLOOKUP($A372,input!$A:$BH,COLUMN(input!AT$2),0)</f>
        <v>48.250632767497166</v>
      </c>
      <c r="V372" s="53">
        <f>VLOOKUP($A372,input!$A:$BH,COLUMN(input!AX$2),0)</f>
        <v>0</v>
      </c>
      <c r="W372" s="53">
        <f>VLOOKUP($A372,input!$A:$BH,COLUMN(input!BB$2),0)</f>
        <v>0</v>
      </c>
      <c r="X372" s="62">
        <f>VLOOKUP($A372,input!$A:$BH,COLUMN(input!BF$2),0)</f>
        <v>0</v>
      </c>
      <c r="Y372" s="53">
        <f t="shared" si="40"/>
        <v>76.788409165367284</v>
      </c>
      <c r="Z372" s="49">
        <f t="shared" si="41"/>
        <v>48.250632767497166</v>
      </c>
      <c r="AA372" s="53">
        <f t="shared" si="42"/>
        <v>0</v>
      </c>
      <c r="AB372" s="53">
        <f t="shared" si="43"/>
        <v>0</v>
      </c>
      <c r="AC372" s="62">
        <f t="shared" si="44"/>
        <v>0</v>
      </c>
    </row>
    <row r="373" spans="1:29" x14ac:dyDescent="0.3">
      <c r="A373" s="27" t="s">
        <v>752</v>
      </c>
      <c r="B373" s="27" t="s">
        <v>1196</v>
      </c>
      <c r="C373" s="27" t="s">
        <v>806</v>
      </c>
      <c r="D373" s="27">
        <v>0</v>
      </c>
      <c r="E373" s="30" t="s">
        <v>751</v>
      </c>
      <c r="F373" s="67">
        <f>IF(D373=0,VLOOKUP(C373,'KI Local Authority Dropdown'!$H$21:$I$31,2,0),(VLOOKUP(A373,input!$A:$B,COLUMN(input!B$2),0)))</f>
        <v>0.4</v>
      </c>
      <c r="G373" s="49">
        <f t="shared" si="38"/>
        <v>1.9615703566919491</v>
      </c>
      <c r="H373" s="49">
        <f>VLOOKUP($A373,input!$A:$BH,COLUMN(input!E$2),0)</f>
        <v>0</v>
      </c>
      <c r="I373" s="49">
        <f>VLOOKUP($A373,input!$A:$BH,COLUMN(input!I$2),0)</f>
        <v>1.9615703566919491</v>
      </c>
      <c r="J373" s="49">
        <f>VLOOKUP($A373,input!$A:$BH,COLUMN(input!M$2),0)</f>
        <v>-4.6853766427492394</v>
      </c>
      <c r="K373" s="49">
        <f t="shared" si="39"/>
        <v>1.1119522586200858E-2</v>
      </c>
      <c r="L373" s="49">
        <f>VLOOKUP($A373,input!$A:$BH,COLUMN(input!N$2),0)</f>
        <v>-4.6742571201630385</v>
      </c>
      <c r="M373" s="49">
        <f>IF(D373=0,'KI Local Authority Dropdown'!$I$6,'KI Local Authority Dropdown'!$I$7)*'KI 2018-19'!I373</f>
        <v>1.814452579940053</v>
      </c>
      <c r="N373" s="31">
        <f>IF(LEFT(D373,1)="P",0,VLOOKUP($A373,input!$A:$BH,COLUMN(input!Q$2),0))</f>
        <v>0.5</v>
      </c>
      <c r="O373" s="53">
        <f>VLOOKUP($A373,input!$A:$BH,COLUMN(input!V$2),0)</f>
        <v>0</v>
      </c>
      <c r="P373" s="49">
        <f>VLOOKUP($A373,input!$A:$BH,COLUMN(input!Z$2),0)</f>
        <v>0</v>
      </c>
      <c r="Q373" s="53">
        <f>VLOOKUP($A373,input!$A:$BH,COLUMN(input!AD$2),0)</f>
        <v>0</v>
      </c>
      <c r="R373" s="53">
        <f>VLOOKUP($A373,input!$A:$BH,COLUMN(input!AH$2),0)</f>
        <v>0</v>
      </c>
      <c r="S373" s="62">
        <f>VLOOKUP($A373,input!$A:$BH,COLUMN(input!AL$2),0)</f>
        <v>0</v>
      </c>
      <c r="T373" s="53">
        <f>VLOOKUP($A373,input!$A:$BH,COLUMN(input!AP$2),0)</f>
        <v>0</v>
      </c>
      <c r="U373" s="49">
        <f>VLOOKUP($A373,input!$A:$BH,COLUMN(input!AT$2),0)</f>
        <v>1.9615703566919491</v>
      </c>
      <c r="V373" s="53">
        <f>VLOOKUP($A373,input!$A:$BH,COLUMN(input!AX$2),0)</f>
        <v>0</v>
      </c>
      <c r="W373" s="53">
        <f>VLOOKUP($A373,input!$A:$BH,COLUMN(input!BB$2),0)</f>
        <v>0</v>
      </c>
      <c r="X373" s="62">
        <f>VLOOKUP($A373,input!$A:$BH,COLUMN(input!BF$2),0)</f>
        <v>0</v>
      </c>
      <c r="Y373" s="53">
        <f t="shared" si="40"/>
        <v>0</v>
      </c>
      <c r="Z373" s="49">
        <f t="shared" si="41"/>
        <v>1.9615703566919491</v>
      </c>
      <c r="AA373" s="53">
        <f t="shared" si="42"/>
        <v>0</v>
      </c>
      <c r="AB373" s="53">
        <f t="shared" si="43"/>
        <v>0</v>
      </c>
      <c r="AC373" s="62">
        <f t="shared" si="44"/>
        <v>0</v>
      </c>
    </row>
    <row r="374" spans="1:29" x14ac:dyDescent="0.3">
      <c r="A374" s="27" t="s">
        <v>754</v>
      </c>
      <c r="B374" s="27" t="s">
        <v>1197</v>
      </c>
      <c r="C374" s="27" t="s">
        <v>820</v>
      </c>
      <c r="D374" s="27" t="s">
        <v>1234</v>
      </c>
      <c r="E374" s="30" t="s">
        <v>753</v>
      </c>
      <c r="F374" s="67">
        <f>IF(D374=0,VLOOKUP(C374,'KI Local Authority Dropdown'!$H$21:$I$31,2,0),(VLOOKUP(A374,input!$A:$B,COLUMN(input!B$2),0)))</f>
        <v>0.99</v>
      </c>
      <c r="G374" s="49">
        <f t="shared" si="38"/>
        <v>117.367282922057</v>
      </c>
      <c r="H374" s="49">
        <f>VLOOKUP($A374,input!$A:$BH,COLUMN(input!E$2),0)</f>
        <v>0</v>
      </c>
      <c r="I374" s="49">
        <f>VLOOKUP($A374,input!$A:$BH,COLUMN(input!I$2),0)</f>
        <v>117.367282922057</v>
      </c>
      <c r="J374" s="49">
        <f>VLOOKUP($A374,input!$A:$BH,COLUMN(input!M$2),0)</f>
        <v>43.605765095543532</v>
      </c>
      <c r="K374" s="49">
        <f t="shared" si="39"/>
        <v>0.40387601653364413</v>
      </c>
      <c r="L374" s="49">
        <f>VLOOKUP($A374,input!$A:$BH,COLUMN(input!N$2),0)</f>
        <v>44.009641112077176</v>
      </c>
      <c r="M374" s="49">
        <f>IF(D374=0,'KI Local Authority Dropdown'!$I$6,'KI Local Authority Dropdown'!$I$7)*'KI 2018-19'!I374</f>
        <v>113.84626443439529</v>
      </c>
      <c r="N374" s="31">
        <f>IF(LEFT(D374,1)="P",0,VLOOKUP($A374,input!$A:$BH,COLUMN(input!Q$2),0))</f>
        <v>0</v>
      </c>
      <c r="O374" s="53">
        <f>VLOOKUP($A374,input!$A:$BH,COLUMN(input!V$2),0)</f>
        <v>0</v>
      </c>
      <c r="P374" s="49">
        <f>VLOOKUP($A374,input!$A:$BH,COLUMN(input!Z$2),0)</f>
        <v>0</v>
      </c>
      <c r="Q374" s="53">
        <f>VLOOKUP($A374,input!$A:$BH,COLUMN(input!AD$2),0)</f>
        <v>0</v>
      </c>
      <c r="R374" s="53">
        <f>VLOOKUP($A374,input!$A:$BH,COLUMN(input!AH$2),0)</f>
        <v>0</v>
      </c>
      <c r="S374" s="62">
        <f>VLOOKUP($A374,input!$A:$BH,COLUMN(input!AL$2),0)</f>
        <v>0</v>
      </c>
      <c r="T374" s="53">
        <f>VLOOKUP($A374,input!$A:$BH,COLUMN(input!AP$2),0)</f>
        <v>105.27658185838422</v>
      </c>
      <c r="U374" s="49">
        <f>VLOOKUP($A374,input!$A:$BH,COLUMN(input!AT$2),0)</f>
        <v>12.090701346307261</v>
      </c>
      <c r="V374" s="53">
        <f>VLOOKUP($A374,input!$A:$BH,COLUMN(input!AX$2),0)</f>
        <v>0</v>
      </c>
      <c r="W374" s="53">
        <f>VLOOKUP($A374,input!$A:$BH,COLUMN(input!BB$2),0)</f>
        <v>0</v>
      </c>
      <c r="X374" s="62">
        <f>VLOOKUP($A374,input!$A:$BH,COLUMN(input!BF$2),0)</f>
        <v>0</v>
      </c>
      <c r="Y374" s="53">
        <f t="shared" si="40"/>
        <v>105.27658185838422</v>
      </c>
      <c r="Z374" s="49">
        <f t="shared" si="41"/>
        <v>12.090701346307261</v>
      </c>
      <c r="AA374" s="53">
        <f t="shared" si="42"/>
        <v>0</v>
      </c>
      <c r="AB374" s="53">
        <f t="shared" si="43"/>
        <v>0</v>
      </c>
      <c r="AC374" s="62">
        <f t="shared" si="44"/>
        <v>0</v>
      </c>
    </row>
    <row r="375" spans="1:29" x14ac:dyDescent="0.3">
      <c r="A375" s="27" t="s">
        <v>756</v>
      </c>
      <c r="B375" s="27" t="s">
        <v>1198</v>
      </c>
      <c r="C375" s="27" t="s">
        <v>1250</v>
      </c>
      <c r="D375" s="27">
        <v>0</v>
      </c>
      <c r="E375" s="30" t="s">
        <v>755</v>
      </c>
      <c r="F375" s="67">
        <f>IF(D375=0,VLOOKUP(C375,'KI Local Authority Dropdown'!$H$21:$I$31,2,0),(VLOOKUP(A375,input!$A:$B,COLUMN(input!B$2),0)))</f>
        <v>0.49</v>
      </c>
      <c r="G375" s="49">
        <f t="shared" si="38"/>
        <v>63.731532603485121</v>
      </c>
      <c r="H375" s="49">
        <f>VLOOKUP($A375,input!$A:$BH,COLUMN(input!E$2),0)</f>
        <v>8.0460867948099448</v>
      </c>
      <c r="I375" s="49">
        <f>VLOOKUP($A375,input!$A:$BH,COLUMN(input!I$2),0)</f>
        <v>55.685445808675176</v>
      </c>
      <c r="J375" s="49">
        <f>VLOOKUP($A375,input!$A:$BH,COLUMN(input!M$2),0)</f>
        <v>-13.762947350278695</v>
      </c>
      <c r="K375" s="49">
        <f t="shared" si="39"/>
        <v>0.28084738882843396</v>
      </c>
      <c r="L375" s="49">
        <f>VLOOKUP($A375,input!$A:$BH,COLUMN(input!N$2),0)</f>
        <v>-13.482099961450261</v>
      </c>
      <c r="M375" s="49">
        <f>IF(D375=0,'KI Local Authority Dropdown'!$I$6,'KI Local Authority Dropdown'!$I$7)*'KI 2018-19'!I375</f>
        <v>51.50903737302454</v>
      </c>
      <c r="N375" s="31">
        <f>IF(LEFT(D375,1)="P",0,VLOOKUP($A375,input!$A:$BH,COLUMN(input!Q$2),0))</f>
        <v>0.19817517300948018</v>
      </c>
      <c r="O375" s="53">
        <f>VLOOKUP($A375,input!$A:$BH,COLUMN(input!V$2),0)</f>
        <v>9.5755166229622368</v>
      </c>
      <c r="P375" s="49">
        <f>VLOOKUP($A375,input!$A:$BH,COLUMN(input!Z$2),0)</f>
        <v>-1.5294298281522916</v>
      </c>
      <c r="Q375" s="53">
        <f>VLOOKUP($A375,input!$A:$BH,COLUMN(input!AD$2),0)</f>
        <v>0</v>
      </c>
      <c r="R375" s="53">
        <f>VLOOKUP($A375,input!$A:$BH,COLUMN(input!AH$2),0)</f>
        <v>0</v>
      </c>
      <c r="S375" s="62">
        <f>VLOOKUP($A375,input!$A:$BH,COLUMN(input!AL$2),0)</f>
        <v>0</v>
      </c>
      <c r="T375" s="53">
        <f>VLOOKUP($A375,input!$A:$BH,COLUMN(input!AP$2),0)</f>
        <v>45.000057868863024</v>
      </c>
      <c r="U375" s="49">
        <f>VLOOKUP($A375,input!$A:$BH,COLUMN(input!AT$2),0)</f>
        <v>10.685387939812154</v>
      </c>
      <c r="V375" s="53">
        <f>VLOOKUP($A375,input!$A:$BH,COLUMN(input!AX$2),0)</f>
        <v>0</v>
      </c>
      <c r="W375" s="53">
        <f>VLOOKUP($A375,input!$A:$BH,COLUMN(input!BB$2),0)</f>
        <v>0</v>
      </c>
      <c r="X375" s="62">
        <f>VLOOKUP($A375,input!$A:$BH,COLUMN(input!BF$2),0)</f>
        <v>0</v>
      </c>
      <c r="Y375" s="53">
        <f t="shared" si="40"/>
        <v>54.575574491825265</v>
      </c>
      <c r="Z375" s="49">
        <f t="shared" si="41"/>
        <v>9.1559581116598618</v>
      </c>
      <c r="AA375" s="53">
        <f t="shared" si="42"/>
        <v>0</v>
      </c>
      <c r="AB375" s="53">
        <f t="shared" si="43"/>
        <v>0</v>
      </c>
      <c r="AC375" s="62">
        <f t="shared" si="44"/>
        <v>0</v>
      </c>
    </row>
    <row r="376" spans="1:29" x14ac:dyDescent="0.3">
      <c r="A376" s="27" t="s">
        <v>758</v>
      </c>
      <c r="B376" s="27" t="s">
        <v>1199</v>
      </c>
      <c r="C376" s="27" t="s">
        <v>806</v>
      </c>
      <c r="D376" s="27">
        <v>0</v>
      </c>
      <c r="E376" s="30" t="s">
        <v>757</v>
      </c>
      <c r="F376" s="67">
        <f>IF(D376=0,VLOOKUP(C376,'KI Local Authority Dropdown'!$H$21:$I$31,2,0),(VLOOKUP(A376,input!$A:$B,COLUMN(input!B$2),0)))</f>
        <v>0.4</v>
      </c>
      <c r="G376" s="49">
        <f t="shared" si="38"/>
        <v>2.1526935287923092</v>
      </c>
      <c r="H376" s="49">
        <f>VLOOKUP($A376,input!$A:$BH,COLUMN(input!E$2),0)</f>
        <v>7.5610767597835511E-3</v>
      </c>
      <c r="I376" s="49">
        <f>VLOOKUP($A376,input!$A:$BH,COLUMN(input!I$2),0)</f>
        <v>2.1451324520325259</v>
      </c>
      <c r="J376" s="49">
        <f>VLOOKUP($A376,input!$A:$BH,COLUMN(input!M$2),0)</f>
        <v>-19.65116525499997</v>
      </c>
      <c r="K376" s="49">
        <f t="shared" si="39"/>
        <v>-1.7347576621322247E-2</v>
      </c>
      <c r="L376" s="49">
        <f>VLOOKUP($A376,input!$A:$BH,COLUMN(input!N$2),0)</f>
        <v>-19.668512831621292</v>
      </c>
      <c r="M376" s="49">
        <f>IF(D376=0,'KI Local Authority Dropdown'!$I$6,'KI Local Authority Dropdown'!$I$7)*'KI 2018-19'!I376</f>
        <v>1.9842475181300865</v>
      </c>
      <c r="N376" s="31">
        <f>IF(LEFT(D376,1)="P",0,VLOOKUP($A376,input!$A:$BH,COLUMN(input!Q$2),0))</f>
        <v>0.5</v>
      </c>
      <c r="O376" s="53">
        <f>VLOOKUP($A376,input!$A:$BH,COLUMN(input!V$2),0)</f>
        <v>0</v>
      </c>
      <c r="P376" s="49">
        <f>VLOOKUP($A376,input!$A:$BH,COLUMN(input!Z$2),0)</f>
        <v>7.5610767597835511E-3</v>
      </c>
      <c r="Q376" s="53">
        <f>VLOOKUP($A376,input!$A:$BH,COLUMN(input!AD$2),0)</f>
        <v>0</v>
      </c>
      <c r="R376" s="53">
        <f>VLOOKUP($A376,input!$A:$BH,COLUMN(input!AH$2),0)</f>
        <v>0</v>
      </c>
      <c r="S376" s="62">
        <f>VLOOKUP($A376,input!$A:$BH,COLUMN(input!AL$2),0)</f>
        <v>0</v>
      </c>
      <c r="T376" s="53">
        <f>VLOOKUP($A376,input!$A:$BH,COLUMN(input!AP$2),0)</f>
        <v>0</v>
      </c>
      <c r="U376" s="49">
        <f>VLOOKUP($A376,input!$A:$BH,COLUMN(input!AT$2),0)</f>
        <v>2.1451324520325259</v>
      </c>
      <c r="V376" s="53">
        <f>VLOOKUP($A376,input!$A:$BH,COLUMN(input!AX$2),0)</f>
        <v>0</v>
      </c>
      <c r="W376" s="53">
        <f>VLOOKUP($A376,input!$A:$BH,COLUMN(input!BB$2),0)</f>
        <v>0</v>
      </c>
      <c r="X376" s="62">
        <f>VLOOKUP($A376,input!$A:$BH,COLUMN(input!BF$2),0)</f>
        <v>0</v>
      </c>
      <c r="Y376" s="53">
        <f t="shared" si="40"/>
        <v>0</v>
      </c>
      <c r="Z376" s="49">
        <f t="shared" si="41"/>
        <v>2.1526935287923092</v>
      </c>
      <c r="AA376" s="53">
        <f t="shared" si="42"/>
        <v>0</v>
      </c>
      <c r="AB376" s="53">
        <f t="shared" si="43"/>
        <v>0</v>
      </c>
      <c r="AC376" s="62">
        <f t="shared" si="44"/>
        <v>0</v>
      </c>
    </row>
    <row r="377" spans="1:29" x14ac:dyDescent="0.3">
      <c r="A377" s="27" t="s">
        <v>760</v>
      </c>
      <c r="B377" s="27" t="s">
        <v>1200</v>
      </c>
      <c r="C377" s="27" t="s">
        <v>1250</v>
      </c>
      <c r="D377" s="27" t="s">
        <v>1236</v>
      </c>
      <c r="E377" s="30" t="s">
        <v>759</v>
      </c>
      <c r="F377" s="67">
        <f>IF(D377=0,VLOOKUP(C377,'KI Local Authority Dropdown'!$H$21:$I$31,2,0),(VLOOKUP(A377,input!$A:$B,COLUMN(input!B$2),0)))</f>
        <v>0.99</v>
      </c>
      <c r="G377" s="49">
        <f t="shared" si="38"/>
        <v>12.794218313070619</v>
      </c>
      <c r="H377" s="49">
        <f>VLOOKUP($A377,input!$A:$BH,COLUMN(input!E$2),0)</f>
        <v>0</v>
      </c>
      <c r="I377" s="49">
        <f>VLOOKUP($A377,input!$A:$BH,COLUMN(input!I$2),0)</f>
        <v>12.794218313070619</v>
      </c>
      <c r="J377" s="49">
        <f>VLOOKUP($A377,input!$A:$BH,COLUMN(input!M$2),0)</f>
        <v>-71.800478943684382</v>
      </c>
      <c r="K377" s="49">
        <f t="shared" si="39"/>
        <v>1.6217729046379361</v>
      </c>
      <c r="L377" s="49">
        <f>VLOOKUP($A377,input!$A:$BH,COLUMN(input!N$2),0)</f>
        <v>-70.178706039046446</v>
      </c>
      <c r="M377" s="49">
        <f>IF(D377=0,'KI Local Authority Dropdown'!$I$6,'KI Local Authority Dropdown'!$I$7)*'KI 2018-19'!I377</f>
        <v>12.410391763678501</v>
      </c>
      <c r="N377" s="31">
        <f>IF(LEFT(D377,1)="P",0,VLOOKUP($A377,input!$A:$BH,COLUMN(input!Q$2),0))</f>
        <v>0</v>
      </c>
      <c r="O377" s="53">
        <f>VLOOKUP($A377,input!$A:$BH,COLUMN(input!V$2),0)</f>
        <v>0</v>
      </c>
      <c r="P377" s="49">
        <f>VLOOKUP($A377,input!$A:$BH,COLUMN(input!Z$2),0)</f>
        <v>0</v>
      </c>
      <c r="Q377" s="53">
        <f>VLOOKUP($A377,input!$A:$BH,COLUMN(input!AD$2),0)</f>
        <v>0</v>
      </c>
      <c r="R377" s="53">
        <f>VLOOKUP($A377,input!$A:$BH,COLUMN(input!AH$2),0)</f>
        <v>0</v>
      </c>
      <c r="S377" s="62">
        <f>VLOOKUP($A377,input!$A:$BH,COLUMN(input!AL$2),0)</f>
        <v>0</v>
      </c>
      <c r="T377" s="53">
        <f>VLOOKUP($A377,input!$A:$BH,COLUMN(input!AP$2),0)</f>
        <v>10.493152363194138</v>
      </c>
      <c r="U377" s="49">
        <f>VLOOKUP($A377,input!$A:$BH,COLUMN(input!AT$2),0)</f>
        <v>2.3010655448980541</v>
      </c>
      <c r="V377" s="53">
        <f>VLOOKUP($A377,input!$A:$BH,COLUMN(input!AX$2),0)</f>
        <v>0</v>
      </c>
      <c r="W377" s="53">
        <f>VLOOKUP($A377,input!$A:$BH,COLUMN(input!BB$2),0)</f>
        <v>0</v>
      </c>
      <c r="X377" s="62">
        <f>VLOOKUP($A377,input!$A:$BH,COLUMN(input!BF$2),0)</f>
        <v>0</v>
      </c>
      <c r="Y377" s="53">
        <f t="shared" si="40"/>
        <v>10.493152363194138</v>
      </c>
      <c r="Z377" s="49">
        <f t="shared" si="41"/>
        <v>2.3010655448980541</v>
      </c>
      <c r="AA377" s="53">
        <f t="shared" si="42"/>
        <v>0</v>
      </c>
      <c r="AB377" s="53">
        <f t="shared" si="43"/>
        <v>0</v>
      </c>
      <c r="AC377" s="62">
        <f t="shared" si="44"/>
        <v>0</v>
      </c>
    </row>
    <row r="378" spans="1:29" x14ac:dyDescent="0.3">
      <c r="A378" s="27" t="s">
        <v>762</v>
      </c>
      <c r="B378" s="27" t="s">
        <v>1201</v>
      </c>
      <c r="C378" s="27" t="s">
        <v>820</v>
      </c>
      <c r="D378" s="27" t="s">
        <v>1242</v>
      </c>
      <c r="E378" s="30" t="s">
        <v>761</v>
      </c>
      <c r="F378" s="67">
        <f>IF(D378=0,VLOOKUP(C378,'KI Local Authority Dropdown'!$H$21:$I$31,2,0),(VLOOKUP(A378,input!$A:$B,COLUMN(input!B$2),0)))</f>
        <v>0.99</v>
      </c>
      <c r="G378" s="49">
        <f t="shared" si="38"/>
        <v>119.56642713275853</v>
      </c>
      <c r="H378" s="49">
        <f>VLOOKUP($A378,input!$A:$BH,COLUMN(input!E$2),0)</f>
        <v>0</v>
      </c>
      <c r="I378" s="49">
        <f>VLOOKUP($A378,input!$A:$BH,COLUMN(input!I$2),0)</f>
        <v>119.56642713275853</v>
      </c>
      <c r="J378" s="49">
        <f>VLOOKUP($A378,input!$A:$BH,COLUMN(input!M$2),0)</f>
        <v>56.110500722161184</v>
      </c>
      <c r="K378" s="49">
        <f t="shared" si="39"/>
        <v>0.9995332671438959</v>
      </c>
      <c r="L378" s="49">
        <f>VLOOKUP($A378,input!$A:$BH,COLUMN(input!N$2),0)</f>
        <v>57.11003398930508</v>
      </c>
      <c r="M378" s="49">
        <f>IF(D378=0,'KI Local Authority Dropdown'!$I$6,'KI Local Authority Dropdown'!$I$7)*'KI 2018-19'!I378</f>
        <v>115.97943431877577</v>
      </c>
      <c r="N378" s="31">
        <f>IF(LEFT(D378,1)="P",0,VLOOKUP($A378,input!$A:$BH,COLUMN(input!Q$2),0))</f>
        <v>0</v>
      </c>
      <c r="O378" s="53">
        <f>VLOOKUP($A378,input!$A:$BH,COLUMN(input!V$2),0)</f>
        <v>0</v>
      </c>
      <c r="P378" s="49">
        <f>VLOOKUP($A378,input!$A:$BH,COLUMN(input!Z$2),0)</f>
        <v>0</v>
      </c>
      <c r="Q378" s="53">
        <f>VLOOKUP($A378,input!$A:$BH,COLUMN(input!AD$2),0)</f>
        <v>0</v>
      </c>
      <c r="R378" s="53">
        <f>VLOOKUP($A378,input!$A:$BH,COLUMN(input!AH$2),0)</f>
        <v>0</v>
      </c>
      <c r="S378" s="62">
        <f>VLOOKUP($A378,input!$A:$BH,COLUMN(input!AL$2),0)</f>
        <v>0</v>
      </c>
      <c r="T378" s="53">
        <f>VLOOKUP($A378,input!$A:$BH,COLUMN(input!AP$2),0)</f>
        <v>106.76211765181635</v>
      </c>
      <c r="U378" s="49">
        <f>VLOOKUP($A378,input!$A:$BH,COLUMN(input!AT$2),0)</f>
        <v>12.804309259282382</v>
      </c>
      <c r="V378" s="53">
        <f>VLOOKUP($A378,input!$A:$BH,COLUMN(input!AX$2),0)</f>
        <v>0</v>
      </c>
      <c r="W378" s="53">
        <f>VLOOKUP($A378,input!$A:$BH,COLUMN(input!BB$2),0)</f>
        <v>0</v>
      </c>
      <c r="X378" s="62">
        <f>VLOOKUP($A378,input!$A:$BH,COLUMN(input!BF$2),0)</f>
        <v>0</v>
      </c>
      <c r="Y378" s="53">
        <f t="shared" si="40"/>
        <v>106.76211765181635</v>
      </c>
      <c r="Z378" s="49">
        <f t="shared" si="41"/>
        <v>12.804309259282382</v>
      </c>
      <c r="AA378" s="53">
        <f t="shared" si="42"/>
        <v>0</v>
      </c>
      <c r="AB378" s="53">
        <f t="shared" si="43"/>
        <v>0</v>
      </c>
      <c r="AC378" s="62">
        <f t="shared" si="44"/>
        <v>0</v>
      </c>
    </row>
    <row r="379" spans="1:29" x14ac:dyDescent="0.3">
      <c r="A379" s="27" t="s">
        <v>764</v>
      </c>
      <c r="B379" s="27" t="s">
        <v>1202</v>
      </c>
      <c r="C379" s="27" t="s">
        <v>806</v>
      </c>
      <c r="D379" s="27" t="s">
        <v>1241</v>
      </c>
      <c r="E379" s="30" t="s">
        <v>763</v>
      </c>
      <c r="F379" s="67">
        <f>IF(D379=0,VLOOKUP(C379,'KI Local Authority Dropdown'!$H$21:$I$31,2,0),(VLOOKUP(A379,input!$A:$B,COLUMN(input!B$2),0)))</f>
        <v>0.30000000000000004</v>
      </c>
      <c r="G379" s="49">
        <f t="shared" si="38"/>
        <v>2.0533469538730147</v>
      </c>
      <c r="H379" s="49">
        <f>VLOOKUP($A379,input!$A:$BH,COLUMN(input!E$2),0)</f>
        <v>0</v>
      </c>
      <c r="I379" s="49">
        <f>VLOOKUP($A379,input!$A:$BH,COLUMN(input!I$2),0)</f>
        <v>2.0533469538730147</v>
      </c>
      <c r="J379" s="49">
        <f>VLOOKUP($A379,input!$A:$BH,COLUMN(input!M$2),0)</f>
        <v>-11.330431134793956</v>
      </c>
      <c r="K379" s="49">
        <f t="shared" si="39"/>
        <v>-4.0991929209576838E-2</v>
      </c>
      <c r="L379" s="49">
        <f>VLOOKUP($A379,input!$A:$BH,COLUMN(input!N$2),0)</f>
        <v>-11.371423064003533</v>
      </c>
      <c r="M379" s="49">
        <f>IF(D379=0,'KI Local Authority Dropdown'!$I$6,'KI Local Authority Dropdown'!$I$7)*'KI 2018-19'!I379</f>
        <v>1.9917465452568242</v>
      </c>
      <c r="N379" s="31">
        <f>IF(LEFT(D379,1)="P",0,VLOOKUP($A379,input!$A:$BH,COLUMN(input!Q$2),0))</f>
        <v>0</v>
      </c>
      <c r="O379" s="53">
        <f>VLOOKUP($A379,input!$A:$BH,COLUMN(input!V$2),0)</f>
        <v>0</v>
      </c>
      <c r="P379" s="49">
        <f>VLOOKUP($A379,input!$A:$BH,COLUMN(input!Z$2),0)</f>
        <v>0</v>
      </c>
      <c r="Q379" s="53">
        <f>VLOOKUP($A379,input!$A:$BH,COLUMN(input!AD$2),0)</f>
        <v>0</v>
      </c>
      <c r="R379" s="53">
        <f>VLOOKUP($A379,input!$A:$BH,COLUMN(input!AH$2),0)</f>
        <v>0</v>
      </c>
      <c r="S379" s="62">
        <f>VLOOKUP($A379,input!$A:$BH,COLUMN(input!AL$2),0)</f>
        <v>0</v>
      </c>
      <c r="T379" s="53">
        <f>VLOOKUP($A379,input!$A:$BH,COLUMN(input!AP$2),0)</f>
        <v>0</v>
      </c>
      <c r="U379" s="49">
        <f>VLOOKUP($A379,input!$A:$BH,COLUMN(input!AT$2),0)</f>
        <v>2.0533469538730147</v>
      </c>
      <c r="V379" s="53">
        <f>VLOOKUP($A379,input!$A:$BH,COLUMN(input!AX$2),0)</f>
        <v>0</v>
      </c>
      <c r="W379" s="53">
        <f>VLOOKUP($A379,input!$A:$BH,COLUMN(input!BB$2),0)</f>
        <v>0</v>
      </c>
      <c r="X379" s="62">
        <f>VLOOKUP($A379,input!$A:$BH,COLUMN(input!BF$2),0)</f>
        <v>0</v>
      </c>
      <c r="Y379" s="53">
        <f t="shared" si="40"/>
        <v>0</v>
      </c>
      <c r="Z379" s="49">
        <f t="shared" si="41"/>
        <v>2.0533469538730147</v>
      </c>
      <c r="AA379" s="53">
        <f t="shared" si="42"/>
        <v>0</v>
      </c>
      <c r="AB379" s="53">
        <f t="shared" si="43"/>
        <v>0</v>
      </c>
      <c r="AC379" s="62">
        <f t="shared" si="44"/>
        <v>0</v>
      </c>
    </row>
    <row r="380" spans="1:29" x14ac:dyDescent="0.3">
      <c r="A380" s="27" t="s">
        <v>766</v>
      </c>
      <c r="B380" s="27" t="s">
        <v>1203</v>
      </c>
      <c r="C380" s="27" t="s">
        <v>1250</v>
      </c>
      <c r="D380" s="27" t="s">
        <v>1236</v>
      </c>
      <c r="E380" s="30" t="s">
        <v>765</v>
      </c>
      <c r="F380" s="67">
        <f>IF(D380=0,VLOOKUP(C380,'KI Local Authority Dropdown'!$H$21:$I$31,2,0),(VLOOKUP(A380,input!$A:$B,COLUMN(input!B$2),0)))</f>
        <v>0.99</v>
      </c>
      <c r="G380" s="49">
        <f t="shared" si="38"/>
        <v>13.583676081846013</v>
      </c>
      <c r="H380" s="49">
        <f>VLOOKUP($A380,input!$A:$BH,COLUMN(input!E$2),0)</f>
        <v>0</v>
      </c>
      <c r="I380" s="49">
        <f>VLOOKUP($A380,input!$A:$BH,COLUMN(input!I$2),0)</f>
        <v>13.583676081846013</v>
      </c>
      <c r="J380" s="49">
        <f>VLOOKUP($A380,input!$A:$BH,COLUMN(input!M$2),0)</f>
        <v>-51.685055915760195</v>
      </c>
      <c r="K380" s="49">
        <f t="shared" si="39"/>
        <v>-1.112119484190643</v>
      </c>
      <c r="L380" s="49">
        <f>VLOOKUP($A380,input!$A:$BH,COLUMN(input!N$2),0)</f>
        <v>-52.797175399950838</v>
      </c>
      <c r="M380" s="49">
        <f>IF(D380=0,'KI Local Authority Dropdown'!$I$6,'KI Local Authority Dropdown'!$I$7)*'KI 2018-19'!I380</f>
        <v>13.176165799390633</v>
      </c>
      <c r="N380" s="31">
        <f>IF(LEFT(D380,1)="P",0,VLOOKUP($A380,input!$A:$BH,COLUMN(input!Q$2),0))</f>
        <v>0</v>
      </c>
      <c r="O380" s="53">
        <f>VLOOKUP($A380,input!$A:$BH,COLUMN(input!V$2),0)</f>
        <v>0</v>
      </c>
      <c r="P380" s="49">
        <f>VLOOKUP($A380,input!$A:$BH,COLUMN(input!Z$2),0)</f>
        <v>0</v>
      </c>
      <c r="Q380" s="53">
        <f>VLOOKUP($A380,input!$A:$BH,COLUMN(input!AD$2),0)</f>
        <v>0</v>
      </c>
      <c r="R380" s="53">
        <f>VLOOKUP($A380,input!$A:$BH,COLUMN(input!AH$2),0)</f>
        <v>0</v>
      </c>
      <c r="S380" s="62">
        <f>VLOOKUP($A380,input!$A:$BH,COLUMN(input!AL$2),0)</f>
        <v>0</v>
      </c>
      <c r="T380" s="53">
        <f>VLOOKUP($A380,input!$A:$BH,COLUMN(input!AP$2),0)</f>
        <v>6.4863706401744672</v>
      </c>
      <c r="U380" s="49">
        <f>VLOOKUP($A380,input!$A:$BH,COLUMN(input!AT$2),0)</f>
        <v>7.097305441671546</v>
      </c>
      <c r="V380" s="53">
        <f>VLOOKUP($A380,input!$A:$BH,COLUMN(input!AX$2),0)</f>
        <v>0</v>
      </c>
      <c r="W380" s="53">
        <f>VLOOKUP($A380,input!$A:$BH,COLUMN(input!BB$2),0)</f>
        <v>0</v>
      </c>
      <c r="X380" s="62">
        <f>VLOOKUP($A380,input!$A:$BH,COLUMN(input!BF$2),0)</f>
        <v>0</v>
      </c>
      <c r="Y380" s="53">
        <f t="shared" si="40"/>
        <v>6.4863706401744672</v>
      </c>
      <c r="Z380" s="49">
        <f t="shared" si="41"/>
        <v>7.097305441671546</v>
      </c>
      <c r="AA380" s="53">
        <f t="shared" si="42"/>
        <v>0</v>
      </c>
      <c r="AB380" s="53">
        <f t="shared" si="43"/>
        <v>0</v>
      </c>
      <c r="AC380" s="62">
        <f t="shared" si="44"/>
        <v>0</v>
      </c>
    </row>
    <row r="381" spans="1:29" x14ac:dyDescent="0.3">
      <c r="A381" s="27" t="s">
        <v>768</v>
      </c>
      <c r="B381" s="27" t="s">
        <v>1204</v>
      </c>
      <c r="C381" s="27" t="s">
        <v>820</v>
      </c>
      <c r="D381" s="27" t="s">
        <v>1233</v>
      </c>
      <c r="E381" s="30" t="s">
        <v>767</v>
      </c>
      <c r="F381" s="67">
        <f>IF(D381=0,VLOOKUP(C381,'KI Local Authority Dropdown'!$H$21:$I$31,2,0),(VLOOKUP(A381,input!$A:$B,COLUMN(input!B$2),0)))</f>
        <v>0.99</v>
      </c>
      <c r="G381" s="49">
        <f t="shared" si="38"/>
        <v>106.93857506914793</v>
      </c>
      <c r="H381" s="49">
        <f>VLOOKUP($A381,input!$A:$BH,COLUMN(input!E$2),0)</f>
        <v>0</v>
      </c>
      <c r="I381" s="49">
        <f>VLOOKUP($A381,input!$A:$BH,COLUMN(input!I$2),0)</f>
        <v>106.93857506914793</v>
      </c>
      <c r="J381" s="49">
        <f>VLOOKUP($A381,input!$A:$BH,COLUMN(input!M$2),0)</f>
        <v>34.23559039589594</v>
      </c>
      <c r="K381" s="49">
        <f t="shared" si="39"/>
        <v>0.10931181010224122</v>
      </c>
      <c r="L381" s="49">
        <f>VLOOKUP($A381,input!$A:$BH,COLUMN(input!N$2),0)</f>
        <v>34.344902205998181</v>
      </c>
      <c r="M381" s="49">
        <f>IF(D381=0,'KI Local Authority Dropdown'!$I$6,'KI Local Authority Dropdown'!$I$7)*'KI 2018-19'!I381</f>
        <v>103.73041781707349</v>
      </c>
      <c r="N381" s="31">
        <f>IF(LEFT(D381,1)="P",0,VLOOKUP($A381,input!$A:$BH,COLUMN(input!Q$2),0))</f>
        <v>0</v>
      </c>
      <c r="O381" s="53">
        <f>VLOOKUP($A381,input!$A:$BH,COLUMN(input!V$2),0)</f>
        <v>0</v>
      </c>
      <c r="P381" s="49">
        <f>VLOOKUP($A381,input!$A:$BH,COLUMN(input!Z$2),0)</f>
        <v>0</v>
      </c>
      <c r="Q381" s="53">
        <f>VLOOKUP($A381,input!$A:$BH,COLUMN(input!AD$2),0)</f>
        <v>0</v>
      </c>
      <c r="R381" s="53">
        <f>VLOOKUP($A381,input!$A:$BH,COLUMN(input!AH$2),0)</f>
        <v>0</v>
      </c>
      <c r="S381" s="62">
        <f>VLOOKUP($A381,input!$A:$BH,COLUMN(input!AL$2),0)</f>
        <v>0</v>
      </c>
      <c r="T381" s="53">
        <f>VLOOKUP($A381,input!$A:$BH,COLUMN(input!AP$2),0)</f>
        <v>94.496558239761711</v>
      </c>
      <c r="U381" s="49">
        <f>VLOOKUP($A381,input!$A:$BH,COLUMN(input!AT$2),0)</f>
        <v>12.442017220757208</v>
      </c>
      <c r="V381" s="53">
        <f>VLOOKUP($A381,input!$A:$BH,COLUMN(input!AX$2),0)</f>
        <v>0</v>
      </c>
      <c r="W381" s="53">
        <f>VLOOKUP($A381,input!$A:$BH,COLUMN(input!BB$2),0)</f>
        <v>0</v>
      </c>
      <c r="X381" s="62">
        <f>VLOOKUP($A381,input!$A:$BH,COLUMN(input!BF$2),0)</f>
        <v>0</v>
      </c>
      <c r="Y381" s="53">
        <f t="shared" si="40"/>
        <v>94.496558239761711</v>
      </c>
      <c r="Z381" s="49">
        <f t="shared" si="41"/>
        <v>12.442017220757208</v>
      </c>
      <c r="AA381" s="53">
        <f t="shared" si="42"/>
        <v>0</v>
      </c>
      <c r="AB381" s="53">
        <f t="shared" si="43"/>
        <v>0</v>
      </c>
      <c r="AC381" s="62">
        <f t="shared" si="44"/>
        <v>0</v>
      </c>
    </row>
    <row r="382" spans="1:29" x14ac:dyDescent="0.3">
      <c r="A382" s="27" t="s">
        <v>770</v>
      </c>
      <c r="B382" s="27" t="s">
        <v>1205</v>
      </c>
      <c r="C382" s="27" t="s">
        <v>806</v>
      </c>
      <c r="D382" s="27">
        <v>0</v>
      </c>
      <c r="E382" s="30" t="s">
        <v>769</v>
      </c>
      <c r="F382" s="67">
        <f>IF(D382=0,VLOOKUP(C382,'KI Local Authority Dropdown'!$H$21:$I$31,2,0),(VLOOKUP(A382,input!$A:$B,COLUMN(input!B$2),0)))</f>
        <v>0.4</v>
      </c>
      <c r="G382" s="49">
        <f t="shared" si="38"/>
        <v>2.8215675623932728</v>
      </c>
      <c r="H382" s="49">
        <f>VLOOKUP($A382,input!$A:$BH,COLUMN(input!E$2),0)</f>
        <v>0.30597016642873548</v>
      </c>
      <c r="I382" s="49">
        <f>VLOOKUP($A382,input!$A:$BH,COLUMN(input!I$2),0)</f>
        <v>2.5155973959645372</v>
      </c>
      <c r="J382" s="49">
        <f>VLOOKUP($A382,input!$A:$BH,COLUMN(input!M$2),0)</f>
        <v>-12.859620623998049</v>
      </c>
      <c r="K382" s="49">
        <f t="shared" si="39"/>
        <v>2.096409040277436E-2</v>
      </c>
      <c r="L382" s="49">
        <f>VLOOKUP($A382,input!$A:$BH,COLUMN(input!N$2),0)</f>
        <v>-12.838656533595275</v>
      </c>
      <c r="M382" s="49">
        <f>IF(D382=0,'KI Local Authority Dropdown'!$I$6,'KI Local Authority Dropdown'!$I$7)*'KI 2018-19'!I382</f>
        <v>2.3269275912671969</v>
      </c>
      <c r="N382" s="31">
        <f>IF(LEFT(D382,1)="P",0,VLOOKUP($A382,input!$A:$BH,COLUMN(input!Q$2),0))</f>
        <v>0.5</v>
      </c>
      <c r="O382" s="53">
        <f>VLOOKUP($A382,input!$A:$BH,COLUMN(input!V$2),0)</f>
        <v>0</v>
      </c>
      <c r="P382" s="49">
        <f>VLOOKUP($A382,input!$A:$BH,COLUMN(input!Z$2),0)</f>
        <v>0.30597016642873548</v>
      </c>
      <c r="Q382" s="53">
        <f>VLOOKUP($A382,input!$A:$BH,COLUMN(input!AD$2),0)</f>
        <v>0</v>
      </c>
      <c r="R382" s="53">
        <f>VLOOKUP($A382,input!$A:$BH,COLUMN(input!AH$2),0)</f>
        <v>0</v>
      </c>
      <c r="S382" s="62">
        <f>VLOOKUP($A382,input!$A:$BH,COLUMN(input!AL$2),0)</f>
        <v>0</v>
      </c>
      <c r="T382" s="53">
        <f>VLOOKUP($A382,input!$A:$BH,COLUMN(input!AP$2),0)</f>
        <v>0</v>
      </c>
      <c r="U382" s="49">
        <f>VLOOKUP($A382,input!$A:$BH,COLUMN(input!AT$2),0)</f>
        <v>2.5155973959645372</v>
      </c>
      <c r="V382" s="53">
        <f>VLOOKUP($A382,input!$A:$BH,COLUMN(input!AX$2),0)</f>
        <v>0</v>
      </c>
      <c r="W382" s="53">
        <f>VLOOKUP($A382,input!$A:$BH,COLUMN(input!BB$2),0)</f>
        <v>0</v>
      </c>
      <c r="X382" s="62">
        <f>VLOOKUP($A382,input!$A:$BH,COLUMN(input!BF$2),0)</f>
        <v>0</v>
      </c>
      <c r="Y382" s="53">
        <f t="shared" si="40"/>
        <v>0</v>
      </c>
      <c r="Z382" s="49">
        <f t="shared" si="41"/>
        <v>2.8215675623932728</v>
      </c>
      <c r="AA382" s="53">
        <f t="shared" si="42"/>
        <v>0</v>
      </c>
      <c r="AB382" s="53">
        <f t="shared" si="43"/>
        <v>0</v>
      </c>
      <c r="AC382" s="62">
        <f t="shared" si="44"/>
        <v>0</v>
      </c>
    </row>
    <row r="383" spans="1:29" x14ac:dyDescent="0.3">
      <c r="A383" s="27" t="s">
        <v>772</v>
      </c>
      <c r="B383" s="27" t="s">
        <v>1206</v>
      </c>
      <c r="C383" s="27" t="s">
        <v>1251</v>
      </c>
      <c r="D383" s="27">
        <v>0</v>
      </c>
      <c r="E383" s="30" t="s">
        <v>771</v>
      </c>
      <c r="F383" s="67">
        <f>IF(D383=0,VLOOKUP(C383,'KI Local Authority Dropdown'!$H$21:$I$31,2,0),(VLOOKUP(A383,input!$A:$B,COLUMN(input!B$2),0)))</f>
        <v>0.09</v>
      </c>
      <c r="G383" s="49">
        <f t="shared" si="38"/>
        <v>70.506620064396188</v>
      </c>
      <c r="H383" s="49">
        <f>VLOOKUP($A383,input!$A:$BH,COLUMN(input!E$2),0)</f>
        <v>9.4355195044865319</v>
      </c>
      <c r="I383" s="49">
        <f>VLOOKUP($A383,input!$A:$BH,COLUMN(input!I$2),0)</f>
        <v>61.071100559909659</v>
      </c>
      <c r="J383" s="49">
        <f>VLOOKUP($A383,input!$A:$BH,COLUMN(input!M$2),0)</f>
        <v>45.135702767372962</v>
      </c>
      <c r="K383" s="49">
        <f t="shared" si="39"/>
        <v>8.4959506414676866E-3</v>
      </c>
      <c r="L383" s="49">
        <f>VLOOKUP($A383,input!$A:$BH,COLUMN(input!N$2),0)</f>
        <v>45.14419871801443</v>
      </c>
      <c r="M383" s="49">
        <f>IF(D383=0,'KI Local Authority Dropdown'!$I$6,'KI Local Authority Dropdown'!$I$7)*'KI 2018-19'!I383</f>
        <v>56.490768017916437</v>
      </c>
      <c r="N383" s="31">
        <f>IF(LEFT(D383,1)="P",0,VLOOKUP($A383,input!$A:$BH,COLUMN(input!Q$2),0))</f>
        <v>0</v>
      </c>
      <c r="O383" s="53">
        <f>VLOOKUP($A383,input!$A:$BH,COLUMN(input!V$2),0)</f>
        <v>9.4355195044865319</v>
      </c>
      <c r="P383" s="49">
        <f>VLOOKUP($A383,input!$A:$BH,COLUMN(input!Z$2),0)</f>
        <v>0</v>
      </c>
      <c r="Q383" s="53">
        <f>VLOOKUP($A383,input!$A:$BH,COLUMN(input!AD$2),0)</f>
        <v>0</v>
      </c>
      <c r="R383" s="53">
        <f>VLOOKUP($A383,input!$A:$BH,COLUMN(input!AH$2),0)</f>
        <v>0</v>
      </c>
      <c r="S383" s="62">
        <f>VLOOKUP($A383,input!$A:$BH,COLUMN(input!AL$2),0)</f>
        <v>0</v>
      </c>
      <c r="T383" s="53">
        <f>VLOOKUP($A383,input!$A:$BH,COLUMN(input!AP$2),0)</f>
        <v>61.071100559909659</v>
      </c>
      <c r="U383" s="49">
        <f>VLOOKUP($A383,input!$A:$BH,COLUMN(input!AT$2),0)</f>
        <v>0</v>
      </c>
      <c r="V383" s="53">
        <f>VLOOKUP($A383,input!$A:$BH,COLUMN(input!AX$2),0)</f>
        <v>0</v>
      </c>
      <c r="W383" s="53">
        <f>VLOOKUP($A383,input!$A:$BH,COLUMN(input!BB$2),0)</f>
        <v>0</v>
      </c>
      <c r="X383" s="62">
        <f>VLOOKUP($A383,input!$A:$BH,COLUMN(input!BF$2),0)</f>
        <v>0</v>
      </c>
      <c r="Y383" s="53">
        <f t="shared" si="40"/>
        <v>70.506620064396188</v>
      </c>
      <c r="Z383" s="49">
        <f t="shared" si="41"/>
        <v>0</v>
      </c>
      <c r="AA383" s="53">
        <f t="shared" si="42"/>
        <v>0</v>
      </c>
      <c r="AB383" s="53">
        <f t="shared" si="43"/>
        <v>0</v>
      </c>
      <c r="AC383" s="62">
        <f t="shared" si="44"/>
        <v>0</v>
      </c>
    </row>
    <row r="384" spans="1:29" x14ac:dyDescent="0.3">
      <c r="A384" s="27" t="s">
        <v>774</v>
      </c>
      <c r="B384" s="27" t="s">
        <v>1207</v>
      </c>
      <c r="C384" s="27" t="s">
        <v>806</v>
      </c>
      <c r="D384" s="27">
        <v>0</v>
      </c>
      <c r="E384" s="30" t="s">
        <v>773</v>
      </c>
      <c r="F384" s="67">
        <f>IF(D384=0,VLOOKUP(C384,'KI Local Authority Dropdown'!$H$21:$I$31,2,0),(VLOOKUP(A384,input!$A:$B,COLUMN(input!B$2),0)))</f>
        <v>0.4</v>
      </c>
      <c r="G384" s="49">
        <f t="shared" si="38"/>
        <v>2.5977106359878501</v>
      </c>
      <c r="H384" s="49">
        <f>VLOOKUP($A384,input!$A:$BH,COLUMN(input!E$2),0)</f>
        <v>7.6800584676563737E-3</v>
      </c>
      <c r="I384" s="49">
        <f>VLOOKUP($A384,input!$A:$BH,COLUMN(input!I$2),0)</f>
        <v>2.5900305775201939</v>
      </c>
      <c r="J384" s="49">
        <f>VLOOKUP($A384,input!$A:$BH,COLUMN(input!M$2),0)</f>
        <v>-9.8385434747289189</v>
      </c>
      <c r="K384" s="49">
        <f t="shared" si="39"/>
        <v>-1.1307970084981633E-2</v>
      </c>
      <c r="L384" s="49">
        <f>VLOOKUP($A384,input!$A:$BH,COLUMN(input!N$2),0)</f>
        <v>-9.8498514448139005</v>
      </c>
      <c r="M384" s="49">
        <f>IF(D384=0,'KI Local Authority Dropdown'!$I$6,'KI Local Authority Dropdown'!$I$7)*'KI 2018-19'!I384</f>
        <v>2.3957782842061794</v>
      </c>
      <c r="N384" s="31">
        <f>IF(LEFT(D384,1)="P",0,VLOOKUP($A384,input!$A:$BH,COLUMN(input!Q$2),0))</f>
        <v>0.5</v>
      </c>
      <c r="O384" s="53">
        <f>VLOOKUP($A384,input!$A:$BH,COLUMN(input!V$2),0)</f>
        <v>0</v>
      </c>
      <c r="P384" s="49">
        <f>VLOOKUP($A384,input!$A:$BH,COLUMN(input!Z$2),0)</f>
        <v>7.6800584676563737E-3</v>
      </c>
      <c r="Q384" s="53">
        <f>VLOOKUP($A384,input!$A:$BH,COLUMN(input!AD$2),0)</f>
        <v>0</v>
      </c>
      <c r="R384" s="53">
        <f>VLOOKUP($A384,input!$A:$BH,COLUMN(input!AH$2),0)</f>
        <v>0</v>
      </c>
      <c r="S384" s="62">
        <f>VLOOKUP($A384,input!$A:$BH,COLUMN(input!AL$2),0)</f>
        <v>0</v>
      </c>
      <c r="T384" s="53">
        <f>VLOOKUP($A384,input!$A:$BH,COLUMN(input!AP$2),0)</f>
        <v>0</v>
      </c>
      <c r="U384" s="49">
        <f>VLOOKUP($A384,input!$A:$BH,COLUMN(input!AT$2),0)</f>
        <v>2.5900305775201939</v>
      </c>
      <c r="V384" s="53">
        <f>VLOOKUP($A384,input!$A:$BH,COLUMN(input!AX$2),0)</f>
        <v>0</v>
      </c>
      <c r="W384" s="53">
        <f>VLOOKUP($A384,input!$A:$BH,COLUMN(input!BB$2),0)</f>
        <v>0</v>
      </c>
      <c r="X384" s="62">
        <f>VLOOKUP($A384,input!$A:$BH,COLUMN(input!BF$2),0)</f>
        <v>0</v>
      </c>
      <c r="Y384" s="53">
        <f t="shared" si="40"/>
        <v>0</v>
      </c>
      <c r="Z384" s="49">
        <f t="shared" si="41"/>
        <v>2.5977106359878501</v>
      </c>
      <c r="AA384" s="53">
        <f t="shared" si="42"/>
        <v>0</v>
      </c>
      <c r="AB384" s="53">
        <f t="shared" si="43"/>
        <v>0</v>
      </c>
      <c r="AC384" s="62">
        <f t="shared" si="44"/>
        <v>0</v>
      </c>
    </row>
    <row r="385" spans="1:29" x14ac:dyDescent="0.3">
      <c r="A385" s="27" t="s">
        <v>776</v>
      </c>
      <c r="B385" s="27" t="s">
        <v>1208</v>
      </c>
      <c r="C385" s="27" t="s">
        <v>806</v>
      </c>
      <c r="D385" s="27">
        <v>0</v>
      </c>
      <c r="E385" s="30" t="s">
        <v>775</v>
      </c>
      <c r="F385" s="67">
        <f>IF(D385=0,VLOOKUP(C385,'KI Local Authority Dropdown'!$H$21:$I$31,2,0),(VLOOKUP(A385,input!$A:$B,COLUMN(input!B$2),0)))</f>
        <v>0.4</v>
      </c>
      <c r="G385" s="49">
        <f t="shared" si="38"/>
        <v>2.7622863163389804</v>
      </c>
      <c r="H385" s="49">
        <f>VLOOKUP($A385,input!$A:$BH,COLUMN(input!E$2),0)</f>
        <v>0.21101990245296712</v>
      </c>
      <c r="I385" s="49">
        <f>VLOOKUP($A385,input!$A:$BH,COLUMN(input!I$2),0)</f>
        <v>2.5512664138860131</v>
      </c>
      <c r="J385" s="49">
        <f>VLOOKUP($A385,input!$A:$BH,COLUMN(input!M$2),0)</f>
        <v>-12.882698821316643</v>
      </c>
      <c r="K385" s="49">
        <f t="shared" si="39"/>
        <v>7.1535842812350481E-2</v>
      </c>
      <c r="L385" s="49">
        <f>VLOOKUP($A385,input!$A:$BH,COLUMN(input!N$2),0)</f>
        <v>-12.811162978504292</v>
      </c>
      <c r="M385" s="49">
        <f>IF(D385=0,'KI Local Authority Dropdown'!$I$6,'KI Local Authority Dropdown'!$I$7)*'KI 2018-19'!I385</f>
        <v>2.3599214328445624</v>
      </c>
      <c r="N385" s="31">
        <f>IF(LEFT(D385,1)="P",0,VLOOKUP($A385,input!$A:$BH,COLUMN(input!Q$2),0))</f>
        <v>0.5</v>
      </c>
      <c r="O385" s="53">
        <f>VLOOKUP($A385,input!$A:$BH,COLUMN(input!V$2),0)</f>
        <v>0</v>
      </c>
      <c r="P385" s="49">
        <f>VLOOKUP($A385,input!$A:$BH,COLUMN(input!Z$2),0)</f>
        <v>0.21101990245296712</v>
      </c>
      <c r="Q385" s="53">
        <f>VLOOKUP($A385,input!$A:$BH,COLUMN(input!AD$2),0)</f>
        <v>0</v>
      </c>
      <c r="R385" s="53">
        <f>VLOOKUP($A385,input!$A:$BH,COLUMN(input!AH$2),0)</f>
        <v>0</v>
      </c>
      <c r="S385" s="62">
        <f>VLOOKUP($A385,input!$A:$BH,COLUMN(input!AL$2),0)</f>
        <v>0</v>
      </c>
      <c r="T385" s="53">
        <f>VLOOKUP($A385,input!$A:$BH,COLUMN(input!AP$2),0)</f>
        <v>0</v>
      </c>
      <c r="U385" s="49">
        <f>VLOOKUP($A385,input!$A:$BH,COLUMN(input!AT$2),0)</f>
        <v>2.5512664138860131</v>
      </c>
      <c r="V385" s="53">
        <f>VLOOKUP($A385,input!$A:$BH,COLUMN(input!AX$2),0)</f>
        <v>0</v>
      </c>
      <c r="W385" s="53">
        <f>VLOOKUP($A385,input!$A:$BH,COLUMN(input!BB$2),0)</f>
        <v>0</v>
      </c>
      <c r="X385" s="62">
        <f>VLOOKUP($A385,input!$A:$BH,COLUMN(input!BF$2),0)</f>
        <v>0</v>
      </c>
      <c r="Y385" s="53">
        <f t="shared" si="40"/>
        <v>0</v>
      </c>
      <c r="Z385" s="49">
        <f t="shared" si="41"/>
        <v>2.7622863163389804</v>
      </c>
      <c r="AA385" s="53">
        <f t="shared" si="42"/>
        <v>0</v>
      </c>
      <c r="AB385" s="53">
        <f t="shared" si="43"/>
        <v>0</v>
      </c>
      <c r="AC385" s="62">
        <f t="shared" si="44"/>
        <v>0</v>
      </c>
    </row>
    <row r="386" spans="1:29" x14ac:dyDescent="0.3">
      <c r="A386" s="27" t="s">
        <v>778</v>
      </c>
      <c r="B386" s="27" t="s">
        <v>1209</v>
      </c>
      <c r="C386" s="27" t="s">
        <v>806</v>
      </c>
      <c r="D386" s="27">
        <v>0</v>
      </c>
      <c r="E386" s="30" t="s">
        <v>777</v>
      </c>
      <c r="F386" s="67">
        <f>IF(D386=0,VLOOKUP(C386,'KI Local Authority Dropdown'!$H$21:$I$31,2,0),(VLOOKUP(A386,input!$A:$B,COLUMN(input!B$2),0)))</f>
        <v>0.4</v>
      </c>
      <c r="G386" s="49">
        <f t="shared" si="38"/>
        <v>3.3355034674572548</v>
      </c>
      <c r="H386" s="49">
        <f>VLOOKUP($A386,input!$A:$BH,COLUMN(input!E$2),0)</f>
        <v>0.11669392400904559</v>
      </c>
      <c r="I386" s="49">
        <f>VLOOKUP($A386,input!$A:$BH,COLUMN(input!I$2),0)</f>
        <v>3.2188095434482094</v>
      </c>
      <c r="J386" s="49">
        <f>VLOOKUP($A386,input!$A:$BH,COLUMN(input!M$2),0)</f>
        <v>-24.27097171236742</v>
      </c>
      <c r="K386" s="49">
        <f t="shared" si="39"/>
        <v>6.3087073752253531E-2</v>
      </c>
      <c r="L386" s="49">
        <f>VLOOKUP($A386,input!$A:$BH,COLUMN(input!N$2),0)</f>
        <v>-24.207884638615166</v>
      </c>
      <c r="M386" s="49">
        <f>IF(D386=0,'KI Local Authority Dropdown'!$I$6,'KI Local Authority Dropdown'!$I$7)*'KI 2018-19'!I386</f>
        <v>2.9773988276895937</v>
      </c>
      <c r="N386" s="31">
        <f>IF(LEFT(D386,1)="P",0,VLOOKUP($A386,input!$A:$BH,COLUMN(input!Q$2),0))</f>
        <v>0.5</v>
      </c>
      <c r="O386" s="53">
        <f>VLOOKUP($A386,input!$A:$BH,COLUMN(input!V$2),0)</f>
        <v>0</v>
      </c>
      <c r="P386" s="49">
        <f>VLOOKUP($A386,input!$A:$BH,COLUMN(input!Z$2),0)</f>
        <v>0.11669392400904559</v>
      </c>
      <c r="Q386" s="53">
        <f>VLOOKUP($A386,input!$A:$BH,COLUMN(input!AD$2),0)</f>
        <v>0</v>
      </c>
      <c r="R386" s="53">
        <f>VLOOKUP($A386,input!$A:$BH,COLUMN(input!AH$2),0)</f>
        <v>0</v>
      </c>
      <c r="S386" s="62">
        <f>VLOOKUP($A386,input!$A:$BH,COLUMN(input!AL$2),0)</f>
        <v>0</v>
      </c>
      <c r="T386" s="53">
        <f>VLOOKUP($A386,input!$A:$BH,COLUMN(input!AP$2),0)</f>
        <v>0</v>
      </c>
      <c r="U386" s="49">
        <f>VLOOKUP($A386,input!$A:$BH,COLUMN(input!AT$2),0)</f>
        <v>3.2188095434482094</v>
      </c>
      <c r="V386" s="53">
        <f>VLOOKUP($A386,input!$A:$BH,COLUMN(input!AX$2),0)</f>
        <v>0</v>
      </c>
      <c r="W386" s="53">
        <f>VLOOKUP($A386,input!$A:$BH,COLUMN(input!BB$2),0)</f>
        <v>0</v>
      </c>
      <c r="X386" s="62">
        <f>VLOOKUP($A386,input!$A:$BH,COLUMN(input!BF$2),0)</f>
        <v>0</v>
      </c>
      <c r="Y386" s="53">
        <f t="shared" si="40"/>
        <v>0</v>
      </c>
      <c r="Z386" s="49">
        <f t="shared" si="41"/>
        <v>3.3355034674572548</v>
      </c>
      <c r="AA386" s="53">
        <f t="shared" si="42"/>
        <v>0</v>
      </c>
      <c r="AB386" s="53">
        <f t="shared" si="43"/>
        <v>0</v>
      </c>
      <c r="AC386" s="62">
        <f t="shared" si="44"/>
        <v>0</v>
      </c>
    </row>
    <row r="387" spans="1:29" x14ac:dyDescent="0.3">
      <c r="A387" s="27" t="s">
        <v>780</v>
      </c>
      <c r="B387" s="27" t="s">
        <v>1210</v>
      </c>
      <c r="C387" s="27" t="s">
        <v>806</v>
      </c>
      <c r="D387" s="27">
        <v>0</v>
      </c>
      <c r="E387" s="30" t="s">
        <v>779</v>
      </c>
      <c r="F387" s="67">
        <f>IF(D387=0,VLOOKUP(C387,'KI Local Authority Dropdown'!$H$21:$I$31,2,0),(VLOOKUP(A387,input!$A:$B,COLUMN(input!B$2),0)))</f>
        <v>0.4</v>
      </c>
      <c r="G387" s="49">
        <f t="shared" si="38"/>
        <v>3.7450648344069166</v>
      </c>
      <c r="H387" s="49">
        <f>VLOOKUP($A387,input!$A:$BH,COLUMN(input!E$2),0)</f>
        <v>0.46561262400147507</v>
      </c>
      <c r="I387" s="49">
        <f>VLOOKUP($A387,input!$A:$BH,COLUMN(input!I$2),0)</f>
        <v>3.2794522104054415</v>
      </c>
      <c r="J387" s="49">
        <f>VLOOKUP($A387,input!$A:$BH,COLUMN(input!M$2),0)</f>
        <v>-6.5771631223066764</v>
      </c>
      <c r="K387" s="49">
        <f t="shared" si="39"/>
        <v>2.1036947277609741E-2</v>
      </c>
      <c r="L387" s="49">
        <f>VLOOKUP($A387,input!$A:$BH,COLUMN(input!N$2),0)</f>
        <v>-6.5561261750290667</v>
      </c>
      <c r="M387" s="49">
        <f>IF(D387=0,'KI Local Authority Dropdown'!$I$6,'KI Local Authority Dropdown'!$I$7)*'KI 2018-19'!I387</f>
        <v>3.0334932946250337</v>
      </c>
      <c r="N387" s="31">
        <f>IF(LEFT(D387,1)="P",0,VLOOKUP($A387,input!$A:$BH,COLUMN(input!Q$2),0))</f>
        <v>0.5</v>
      </c>
      <c r="O387" s="53">
        <f>VLOOKUP($A387,input!$A:$BH,COLUMN(input!V$2),0)</f>
        <v>0</v>
      </c>
      <c r="P387" s="49">
        <f>VLOOKUP($A387,input!$A:$BH,COLUMN(input!Z$2),0)</f>
        <v>0.46561262400147507</v>
      </c>
      <c r="Q387" s="53">
        <f>VLOOKUP($A387,input!$A:$BH,COLUMN(input!AD$2),0)</f>
        <v>0</v>
      </c>
      <c r="R387" s="53">
        <f>VLOOKUP($A387,input!$A:$BH,COLUMN(input!AH$2),0)</f>
        <v>0</v>
      </c>
      <c r="S387" s="62">
        <f>VLOOKUP($A387,input!$A:$BH,COLUMN(input!AL$2),0)</f>
        <v>0</v>
      </c>
      <c r="T387" s="53">
        <f>VLOOKUP($A387,input!$A:$BH,COLUMN(input!AP$2),0)</f>
        <v>0</v>
      </c>
      <c r="U387" s="49">
        <f>VLOOKUP($A387,input!$A:$BH,COLUMN(input!AT$2),0)</f>
        <v>3.2794522104054415</v>
      </c>
      <c r="V387" s="53">
        <f>VLOOKUP($A387,input!$A:$BH,COLUMN(input!AX$2),0)</f>
        <v>0</v>
      </c>
      <c r="W387" s="53">
        <f>VLOOKUP($A387,input!$A:$BH,COLUMN(input!BB$2),0)</f>
        <v>0</v>
      </c>
      <c r="X387" s="62">
        <f>VLOOKUP($A387,input!$A:$BH,COLUMN(input!BF$2),0)</f>
        <v>0</v>
      </c>
      <c r="Y387" s="53">
        <f t="shared" si="40"/>
        <v>0</v>
      </c>
      <c r="Z387" s="49">
        <f t="shared" si="41"/>
        <v>3.7450648344069166</v>
      </c>
      <c r="AA387" s="53">
        <f t="shared" si="42"/>
        <v>0</v>
      </c>
      <c r="AB387" s="53">
        <f t="shared" si="43"/>
        <v>0</v>
      </c>
      <c r="AC387" s="62">
        <f t="shared" si="44"/>
        <v>0</v>
      </c>
    </row>
    <row r="388" spans="1:29" x14ac:dyDescent="0.3">
      <c r="A388" s="27" t="s">
        <v>782</v>
      </c>
      <c r="B388" s="27" t="s">
        <v>1211</v>
      </c>
      <c r="C388" s="27" t="s">
        <v>806</v>
      </c>
      <c r="D388" s="27">
        <v>0</v>
      </c>
      <c r="E388" s="30" t="s">
        <v>781</v>
      </c>
      <c r="F388" s="67">
        <f>IF(D388=0,VLOOKUP(C388,'KI Local Authority Dropdown'!$H$21:$I$31,2,0),(VLOOKUP(A388,input!$A:$B,COLUMN(input!B$2),0)))</f>
        <v>0.4</v>
      </c>
      <c r="G388" s="49">
        <f t="shared" si="38"/>
        <v>2.8356358768802958</v>
      </c>
      <c r="H388" s="49">
        <f>VLOOKUP($A388,input!$A:$BH,COLUMN(input!E$2),0)</f>
        <v>0.10068312409478798</v>
      </c>
      <c r="I388" s="49">
        <f>VLOOKUP($A388,input!$A:$BH,COLUMN(input!I$2),0)</f>
        <v>2.734952752785508</v>
      </c>
      <c r="J388" s="49">
        <f>VLOOKUP($A388,input!$A:$BH,COLUMN(input!M$2),0)</f>
        <v>-8.1569690986559991</v>
      </c>
      <c r="K388" s="49">
        <f t="shared" si="39"/>
        <v>6.2788714530839229E-3</v>
      </c>
      <c r="L388" s="49">
        <f>VLOOKUP($A388,input!$A:$BH,COLUMN(input!N$2),0)</f>
        <v>-8.1506902272029151</v>
      </c>
      <c r="M388" s="49">
        <f>IF(D388=0,'KI Local Authority Dropdown'!$I$6,'KI Local Authority Dropdown'!$I$7)*'KI 2018-19'!I388</f>
        <v>2.529831296326595</v>
      </c>
      <c r="N388" s="31">
        <f>IF(LEFT(D388,1)="P",0,VLOOKUP($A388,input!$A:$BH,COLUMN(input!Q$2),0))</f>
        <v>0.5</v>
      </c>
      <c r="O388" s="53">
        <f>VLOOKUP($A388,input!$A:$BH,COLUMN(input!V$2),0)</f>
        <v>0</v>
      </c>
      <c r="P388" s="49">
        <f>VLOOKUP($A388,input!$A:$BH,COLUMN(input!Z$2),0)</f>
        <v>0.10068312409478798</v>
      </c>
      <c r="Q388" s="53">
        <f>VLOOKUP($A388,input!$A:$BH,COLUMN(input!AD$2),0)</f>
        <v>0</v>
      </c>
      <c r="R388" s="53">
        <f>VLOOKUP($A388,input!$A:$BH,COLUMN(input!AH$2),0)</f>
        <v>0</v>
      </c>
      <c r="S388" s="62">
        <f>VLOOKUP($A388,input!$A:$BH,COLUMN(input!AL$2),0)</f>
        <v>0</v>
      </c>
      <c r="T388" s="53">
        <f>VLOOKUP($A388,input!$A:$BH,COLUMN(input!AP$2),0)</f>
        <v>0</v>
      </c>
      <c r="U388" s="49">
        <f>VLOOKUP($A388,input!$A:$BH,COLUMN(input!AT$2),0)</f>
        <v>2.734952752785508</v>
      </c>
      <c r="V388" s="53">
        <f>VLOOKUP($A388,input!$A:$BH,COLUMN(input!AX$2),0)</f>
        <v>0</v>
      </c>
      <c r="W388" s="53">
        <f>VLOOKUP($A388,input!$A:$BH,COLUMN(input!BB$2),0)</f>
        <v>0</v>
      </c>
      <c r="X388" s="62">
        <f>VLOOKUP($A388,input!$A:$BH,COLUMN(input!BF$2),0)</f>
        <v>0</v>
      </c>
      <c r="Y388" s="53">
        <f t="shared" si="40"/>
        <v>0</v>
      </c>
      <c r="Z388" s="49">
        <f t="shared" si="41"/>
        <v>2.8356358768802958</v>
      </c>
      <c r="AA388" s="53">
        <f t="shared" si="42"/>
        <v>0</v>
      </c>
      <c r="AB388" s="53">
        <f t="shared" si="43"/>
        <v>0</v>
      </c>
      <c r="AC388" s="62">
        <f t="shared" si="44"/>
        <v>0</v>
      </c>
    </row>
    <row r="389" spans="1:29" x14ac:dyDescent="0.3">
      <c r="A389" s="27" t="s">
        <v>784</v>
      </c>
      <c r="B389" s="27" t="s">
        <v>1212</v>
      </c>
      <c r="C389" s="27" t="s">
        <v>1250</v>
      </c>
      <c r="D389" s="27" t="s">
        <v>1237</v>
      </c>
      <c r="E389" s="30" t="s">
        <v>783</v>
      </c>
      <c r="F389" s="67">
        <f>IF(D389=0,VLOOKUP(C389,'KI Local Authority Dropdown'!$H$21:$I$31,2,0),(VLOOKUP(A389,input!$A:$B,COLUMN(input!B$2),0)))</f>
        <v>0.99</v>
      </c>
      <c r="G389" s="49">
        <f t="shared" si="38"/>
        <v>30.119602122146578</v>
      </c>
      <c r="H389" s="49">
        <f>VLOOKUP($A389,input!$A:$BH,COLUMN(input!E$2),0)</f>
        <v>0</v>
      </c>
      <c r="I389" s="49">
        <f>VLOOKUP($A389,input!$A:$BH,COLUMN(input!I$2),0)</f>
        <v>30.119602122146578</v>
      </c>
      <c r="J389" s="49">
        <f>VLOOKUP($A389,input!$A:$BH,COLUMN(input!M$2),0)</f>
        <v>-63.383465961280585</v>
      </c>
      <c r="K389" s="49">
        <f t="shared" si="39"/>
        <v>0.24795664408186013</v>
      </c>
      <c r="L389" s="49">
        <f>VLOOKUP($A389,input!$A:$BH,COLUMN(input!N$2),0)</f>
        <v>-63.135509317198725</v>
      </c>
      <c r="M389" s="49">
        <f>IF(D389=0,'KI Local Authority Dropdown'!$I$6,'KI Local Authority Dropdown'!$I$7)*'KI 2018-19'!I389</f>
        <v>29.21601405848218</v>
      </c>
      <c r="N389" s="31">
        <f>IF(LEFT(D389,1)="P",0,VLOOKUP($A389,input!$A:$BH,COLUMN(input!Q$2),0))</f>
        <v>0</v>
      </c>
      <c r="O389" s="53">
        <f>VLOOKUP($A389,input!$A:$BH,COLUMN(input!V$2),0)</f>
        <v>0</v>
      </c>
      <c r="P389" s="49">
        <f>VLOOKUP($A389,input!$A:$BH,COLUMN(input!Z$2),0)</f>
        <v>0</v>
      </c>
      <c r="Q389" s="53">
        <f>VLOOKUP($A389,input!$A:$BH,COLUMN(input!AD$2),0)</f>
        <v>0</v>
      </c>
      <c r="R389" s="53">
        <f>VLOOKUP($A389,input!$A:$BH,COLUMN(input!AH$2),0)</f>
        <v>0</v>
      </c>
      <c r="S389" s="62">
        <f>VLOOKUP($A389,input!$A:$BH,COLUMN(input!AL$2),0)</f>
        <v>0</v>
      </c>
      <c r="T389" s="53">
        <f>VLOOKUP($A389,input!$A:$BH,COLUMN(input!AP$2),0)</f>
        <v>25.004359764291149</v>
      </c>
      <c r="U389" s="49">
        <f>VLOOKUP($A389,input!$A:$BH,COLUMN(input!AT$2),0)</f>
        <v>5.1152425710572249</v>
      </c>
      <c r="V389" s="53">
        <f>VLOOKUP($A389,input!$A:$BH,COLUMN(input!AX$2),0)</f>
        <v>0</v>
      </c>
      <c r="W389" s="53">
        <f>VLOOKUP($A389,input!$A:$BH,COLUMN(input!BB$2),0)</f>
        <v>0</v>
      </c>
      <c r="X389" s="62">
        <f>VLOOKUP($A389,input!$A:$BH,COLUMN(input!BF$2),0)</f>
        <v>0</v>
      </c>
      <c r="Y389" s="53">
        <f t="shared" si="40"/>
        <v>25.004359764291149</v>
      </c>
      <c r="Z389" s="49">
        <f t="shared" si="41"/>
        <v>5.1152425710572249</v>
      </c>
      <c r="AA389" s="53">
        <f t="shared" si="42"/>
        <v>0</v>
      </c>
      <c r="AB389" s="53">
        <f t="shared" si="43"/>
        <v>0</v>
      </c>
      <c r="AC389" s="62">
        <f t="shared" si="44"/>
        <v>0</v>
      </c>
    </row>
    <row r="390" spans="1:29" x14ac:dyDescent="0.3">
      <c r="A390" s="18" t="s">
        <v>786</v>
      </c>
      <c r="B390" s="27" t="s">
        <v>1264</v>
      </c>
      <c r="C390" s="33" t="s">
        <v>1266</v>
      </c>
      <c r="D390" s="46" t="s">
        <v>1227</v>
      </c>
      <c r="E390" s="18" t="s">
        <v>785</v>
      </c>
      <c r="F390" s="67">
        <f>IF(D390=0,VLOOKUP(C390,'KI Local Authority Dropdown'!$H$21:$I$31,2,0),(VLOOKUP(A390,input!$A:$B,COLUMN(input!B$2),0)))</f>
        <v>0.05</v>
      </c>
      <c r="G390" s="49">
        <f t="shared" si="38"/>
        <v>17.571999999999999</v>
      </c>
      <c r="H390" s="49">
        <f>VLOOKUP($A390,input!$A:$BH,COLUMN(input!E$2),0)</f>
        <v>0</v>
      </c>
      <c r="I390" s="49">
        <f>VLOOKUP($A390,input!$A:$BH,COLUMN(input!I$2),0)</f>
        <v>17.571999999999999</v>
      </c>
      <c r="J390" s="49">
        <f>VLOOKUP($A390,input!$A:$BH,COLUMN(input!M$2),0)</f>
        <v>-2.5049070057656468</v>
      </c>
      <c r="K390" s="96">
        <f>L390-J390</f>
        <v>-4.2384570723809301E-2</v>
      </c>
      <c r="L390" s="49">
        <f>VLOOKUP($A390,input!$A:$BH,COLUMN(input!N$2),0)</f>
        <v>-2.5472915764894561</v>
      </c>
      <c r="M390" s="49">
        <f>IF(D390=0,'KI Local Authority Dropdown'!$I$6,'KI Local Authority Dropdown'!$I$7)*'KI 2018-19'!I390</f>
        <v>17.044839999999997</v>
      </c>
      <c r="N390" s="31">
        <f>IF(LEFT(D390,1)="P",0,VLOOKUP($A390,input!$A:$BH,COLUMN(input!Q$2),0))</f>
        <v>0</v>
      </c>
      <c r="O390" s="53">
        <f>VLOOKUP($A390,input!$A:$BH,COLUMN(input!V$2),0)</f>
        <v>0</v>
      </c>
      <c r="P390" s="49">
        <f>VLOOKUP($A390,input!$A:$BH,COLUMN(input!Z$2),0)</f>
        <v>0</v>
      </c>
      <c r="Q390" s="53">
        <f>VLOOKUP($A390,input!$A:$BH,COLUMN(input!AD$2),0)</f>
        <v>0</v>
      </c>
      <c r="R390" s="53">
        <f>VLOOKUP($A390,input!$A:$BH,COLUMN(input!AH$2),0)</f>
        <v>0</v>
      </c>
      <c r="S390" s="62">
        <f>VLOOKUP($A390,input!$A:$BH,COLUMN(input!AL$2),0)</f>
        <v>0</v>
      </c>
      <c r="T390" s="53">
        <f>VLOOKUP($A390,input!$A:$BH,COLUMN(input!AP$2),0)</f>
        <v>0</v>
      </c>
      <c r="U390" s="49">
        <f>VLOOKUP($A390,input!$A:$BH,COLUMN(input!AT$2),0)</f>
        <v>0</v>
      </c>
      <c r="V390" s="53">
        <f>VLOOKUP($A390,input!$A:$BH,COLUMN(input!AX$2),0)</f>
        <v>0</v>
      </c>
      <c r="W390" s="53">
        <f>VLOOKUP($A390,input!$A:$BH,COLUMN(input!BB$2),0)</f>
        <v>0</v>
      </c>
      <c r="X390" s="62">
        <f>VLOOKUP($A390,input!$A:$BH,COLUMN(input!BF$2),0)</f>
        <v>0</v>
      </c>
      <c r="Y390" s="53">
        <f t="shared" si="40"/>
        <v>0</v>
      </c>
      <c r="Z390" s="49">
        <f t="shared" si="41"/>
        <v>0</v>
      </c>
      <c r="AA390" s="53">
        <f t="shared" si="42"/>
        <v>0</v>
      </c>
      <c r="AB390" s="53">
        <f t="shared" si="43"/>
        <v>0</v>
      </c>
      <c r="AC390" s="62">
        <f t="shared" si="44"/>
        <v>0</v>
      </c>
    </row>
    <row r="391" spans="1:29" x14ac:dyDescent="0.3">
      <c r="A391" s="18" t="s">
        <v>788</v>
      </c>
      <c r="B391" s="27" t="s">
        <v>1265</v>
      </c>
      <c r="C391" s="33" t="s">
        <v>1266</v>
      </c>
      <c r="D391" s="46" t="s">
        <v>1227</v>
      </c>
      <c r="E391" s="18" t="s">
        <v>787</v>
      </c>
      <c r="F391" s="67">
        <f>IF(D391=0,VLOOKUP(C391,'KI Local Authority Dropdown'!$H$21:$I$31,2,0),(VLOOKUP(A391,input!$A:$B,COLUMN(input!B$2),0)))</f>
        <v>0</v>
      </c>
      <c r="G391" s="49">
        <f t="shared" si="38"/>
        <v>43.377000000000002</v>
      </c>
      <c r="H391" s="49">
        <f>VLOOKUP($A391,input!$A:$BH,COLUMN(input!E$2),0)</f>
        <v>0</v>
      </c>
      <c r="I391" s="49">
        <f>VLOOKUP($A391,input!$A:$BH,COLUMN(input!I$2),0)</f>
        <v>43.377000000000002</v>
      </c>
      <c r="J391" s="49">
        <f>VLOOKUP($A391,input!$A:$BH,COLUMN(input!M$2),0)</f>
        <v>43.377000000000002</v>
      </c>
      <c r="K391" s="49">
        <f t="shared" si="39"/>
        <v>0</v>
      </c>
      <c r="L391" s="49">
        <f>VLOOKUP($A391,input!$A:$BH,COLUMN(input!N$2),0)</f>
        <v>43.377000000000002</v>
      </c>
      <c r="M391" s="49">
        <f>IF(D391=0,'KI Local Authority Dropdown'!$I$6,'KI Local Authority Dropdown'!$I$7)*'KI 2018-19'!I391</f>
        <v>42.075690000000002</v>
      </c>
      <c r="N391" s="31">
        <f>IF(LEFT(D391,1)="P",0,VLOOKUP($A391,input!$A:$BH,COLUMN(input!Q$2),0))</f>
        <v>0</v>
      </c>
      <c r="O391" s="53">
        <f>VLOOKUP($A391,input!$A:$BH,COLUMN(input!V$2),0)</f>
        <v>0</v>
      </c>
      <c r="P391" s="49">
        <f>VLOOKUP($A391,input!$A:$BH,COLUMN(input!Z$2),0)</f>
        <v>0</v>
      </c>
      <c r="Q391" s="53">
        <f>VLOOKUP($A391,input!$A:$BH,COLUMN(input!AD$2),0)</f>
        <v>0</v>
      </c>
      <c r="R391" s="53">
        <f>VLOOKUP($A391,input!$A:$BH,COLUMN(input!AH$2),0)</f>
        <v>0</v>
      </c>
      <c r="S391" s="62">
        <f>VLOOKUP($A391,input!$A:$BH,COLUMN(input!AL$2),0)</f>
        <v>0</v>
      </c>
      <c r="T391" s="53">
        <f>VLOOKUP($A391,input!$A:$BH,COLUMN(input!AP$2),0)</f>
        <v>0</v>
      </c>
      <c r="U391" s="49">
        <f>VLOOKUP($A391,input!$A:$BH,COLUMN(input!AT$2),0)</f>
        <v>0</v>
      </c>
      <c r="V391" s="53">
        <f>VLOOKUP($A391,input!$A:$BH,COLUMN(input!AX$2),0)</f>
        <v>0</v>
      </c>
      <c r="W391" s="53">
        <f>VLOOKUP($A391,input!$A:$BH,COLUMN(input!BB$2),0)</f>
        <v>0</v>
      </c>
      <c r="X391" s="62">
        <f>VLOOKUP($A391,input!$A:$BH,COLUMN(input!BF$2),0)</f>
        <v>0</v>
      </c>
      <c r="Y391" s="53">
        <f t="shared" si="40"/>
        <v>0</v>
      </c>
      <c r="Z391" s="49">
        <f t="shared" si="41"/>
        <v>0</v>
      </c>
      <c r="AA391" s="53">
        <f t="shared" si="42"/>
        <v>0</v>
      </c>
      <c r="AB391" s="53">
        <f t="shared" si="43"/>
        <v>0</v>
      </c>
      <c r="AC391" s="62">
        <f t="shared" si="44"/>
        <v>0</v>
      </c>
    </row>
    <row r="393" spans="1:29" ht="16.2" x14ac:dyDescent="0.3">
      <c r="A393" s="40"/>
      <c r="E393" s="33" t="s">
        <v>1350</v>
      </c>
    </row>
    <row r="394" spans="1:29" x14ac:dyDescent="0.3">
      <c r="A394" s="32"/>
      <c r="B394" s="33"/>
      <c r="E394" s="115" t="s">
        <v>1351</v>
      </c>
      <c r="F394" s="117"/>
      <c r="G394" s="117"/>
      <c r="H394" s="117"/>
      <c r="I394" s="117"/>
      <c r="J394" s="117"/>
      <c r="K394" s="117"/>
      <c r="L394" s="117"/>
    </row>
    <row r="395" spans="1:29" x14ac:dyDescent="0.3">
      <c r="B395" s="33"/>
      <c r="E395" s="117"/>
      <c r="F395" s="117"/>
      <c r="G395" s="117"/>
      <c r="H395" s="117"/>
      <c r="I395" s="117"/>
      <c r="J395" s="117"/>
      <c r="K395" s="117"/>
      <c r="L395" s="117"/>
    </row>
    <row r="396" spans="1:29" x14ac:dyDescent="0.3">
      <c r="B396" s="33"/>
    </row>
  </sheetData>
  <mergeCells count="5">
    <mergeCell ref="O3:S3"/>
    <mergeCell ref="T3:X3"/>
    <mergeCell ref="Y3:AC3"/>
    <mergeCell ref="G3:M3"/>
    <mergeCell ref="E394:L39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C389"/>
  <sheetViews>
    <sheetView workbookViewId="0">
      <pane xSplit="4" ySplit="4" topLeftCell="E5" activePane="bottomRight" state="frozen"/>
      <selection activeCell="K23" sqref="K23"/>
      <selection pane="topRight" activeCell="K23" sqref="K23"/>
      <selection pane="bottomLeft" activeCell="K23" sqref="K23"/>
      <selection pane="bottomRight" activeCell="I2" sqref="I2"/>
    </sheetView>
  </sheetViews>
  <sheetFormatPr defaultColWidth="9.109375" defaultRowHeight="14.4" x14ac:dyDescent="0.3"/>
  <cols>
    <col min="1" max="3" width="0" style="18" hidden="1" customWidth="1"/>
    <col min="4" max="4" width="39.5546875" style="18" customWidth="1"/>
    <col min="5" max="5" width="8.6640625" style="68" bestFit="1" customWidth="1"/>
    <col min="6" max="6" width="16.44140625" style="49" bestFit="1" customWidth="1"/>
    <col min="7" max="7" width="15.44140625" style="49" bestFit="1" customWidth="1"/>
    <col min="8" max="8" width="16.44140625" style="49" bestFit="1" customWidth="1"/>
    <col min="9" max="9" width="14.5546875" style="49" bestFit="1" customWidth="1"/>
    <col min="10" max="10" width="13.88671875" style="49" customWidth="1"/>
    <col min="11" max="11" width="9" style="19" bestFit="1" customWidth="1"/>
    <col min="12" max="12" width="15.44140625" style="49" bestFit="1" customWidth="1"/>
    <col min="13" max="13" width="12.6640625" style="49" bestFit="1" customWidth="1"/>
    <col min="14" max="14" width="13.88671875" style="49" customWidth="1"/>
    <col min="15" max="16" width="12.6640625" style="49" bestFit="1" customWidth="1"/>
    <col min="17" max="18" width="15.44140625" style="49" bestFit="1" customWidth="1"/>
    <col min="19" max="20" width="13.88671875" style="49" customWidth="1"/>
    <col min="21" max="21" width="11.6640625" style="49" bestFit="1" customWidth="1"/>
    <col min="22" max="22" width="16.44140625" style="49" bestFit="1" customWidth="1"/>
    <col min="23" max="23" width="15.44140625" style="49" bestFit="1" customWidth="1"/>
    <col min="24" max="25" width="13.88671875" style="49" customWidth="1"/>
    <col min="26" max="26" width="12.6640625" style="49" bestFit="1" customWidth="1"/>
    <col min="27" max="27" width="14.5546875" style="49" bestFit="1" customWidth="1"/>
    <col min="28" max="29" width="11.44140625" style="18" bestFit="1" customWidth="1"/>
    <col min="30" max="16384" width="9.109375" style="18"/>
  </cols>
  <sheetData>
    <row r="1" spans="1:29" x14ac:dyDescent="0.3">
      <c r="B1" s="34"/>
      <c r="D1" s="17" t="s">
        <v>1215</v>
      </c>
      <c r="E1" s="63"/>
      <c r="L1" s="54"/>
      <c r="M1" s="54"/>
      <c r="N1" s="54"/>
      <c r="O1" s="54"/>
      <c r="P1" s="54"/>
      <c r="Q1" s="54"/>
      <c r="R1" s="54"/>
      <c r="S1" s="54"/>
      <c r="T1" s="54"/>
      <c r="U1" s="54"/>
      <c r="V1" s="54"/>
      <c r="W1" s="54"/>
      <c r="X1" s="54"/>
      <c r="Y1" s="54"/>
      <c r="Z1" s="54"/>
    </row>
    <row r="2" spans="1:29" ht="15" thickBot="1" x14ac:dyDescent="0.35">
      <c r="B2" s="19"/>
      <c r="D2" s="33"/>
      <c r="E2" s="63"/>
      <c r="F2" s="50"/>
      <c r="G2" s="50"/>
      <c r="H2" s="50"/>
      <c r="I2" s="50"/>
      <c r="J2" s="50"/>
      <c r="K2" s="20"/>
      <c r="L2" s="50"/>
      <c r="M2" s="50"/>
      <c r="N2" s="50"/>
      <c r="O2" s="50"/>
      <c r="P2" s="50"/>
      <c r="Q2" s="50"/>
      <c r="R2" s="50"/>
      <c r="S2" s="50"/>
      <c r="T2" s="50"/>
      <c r="U2" s="50"/>
      <c r="V2" s="50"/>
      <c r="W2" s="50"/>
      <c r="X2" s="50"/>
      <c r="Y2" s="50"/>
      <c r="Z2" s="50"/>
    </row>
    <row r="3" spans="1:29" x14ac:dyDescent="0.3">
      <c r="A3" s="21"/>
      <c r="B3" s="21"/>
      <c r="C3" s="21"/>
      <c r="D3" s="22"/>
      <c r="E3" s="64"/>
      <c r="F3" s="116" t="s">
        <v>1257</v>
      </c>
      <c r="G3" s="112"/>
      <c r="H3" s="112"/>
      <c r="I3" s="112"/>
      <c r="J3" s="112"/>
      <c r="K3" s="23"/>
      <c r="L3" s="111" t="s">
        <v>790</v>
      </c>
      <c r="M3" s="112"/>
      <c r="N3" s="112"/>
      <c r="O3" s="112"/>
      <c r="P3" s="113"/>
      <c r="Q3" s="111" t="s">
        <v>791</v>
      </c>
      <c r="R3" s="112"/>
      <c r="S3" s="112"/>
      <c r="T3" s="112"/>
      <c r="U3" s="113"/>
      <c r="V3" s="111" t="s">
        <v>1216</v>
      </c>
      <c r="W3" s="112"/>
      <c r="X3" s="112"/>
      <c r="Y3" s="112"/>
      <c r="Z3" s="113"/>
      <c r="AA3" s="73"/>
    </row>
    <row r="4" spans="1:29" ht="61.5" customHeight="1" thickBot="1" x14ac:dyDescent="0.35">
      <c r="A4" s="24" t="s">
        <v>793</v>
      </c>
      <c r="B4" s="24" t="s">
        <v>794</v>
      </c>
      <c r="C4" s="24" t="s">
        <v>795</v>
      </c>
      <c r="D4" s="25" t="s">
        <v>796</v>
      </c>
      <c r="E4" s="65" t="s">
        <v>1223</v>
      </c>
      <c r="F4" s="51" t="s">
        <v>1217</v>
      </c>
      <c r="G4" s="51" t="s">
        <v>13</v>
      </c>
      <c r="H4" s="51" t="s">
        <v>16</v>
      </c>
      <c r="I4" s="51" t="s">
        <v>797</v>
      </c>
      <c r="J4" s="51" t="s">
        <v>24</v>
      </c>
      <c r="K4" s="26" t="s">
        <v>798</v>
      </c>
      <c r="L4" s="55" t="s">
        <v>799</v>
      </c>
      <c r="M4" s="56" t="s">
        <v>800</v>
      </c>
      <c r="N4" s="56" t="s">
        <v>801</v>
      </c>
      <c r="O4" s="56" t="s">
        <v>802</v>
      </c>
      <c r="P4" s="57" t="s">
        <v>803</v>
      </c>
      <c r="Q4" s="55" t="s">
        <v>799</v>
      </c>
      <c r="R4" s="56" t="s">
        <v>800</v>
      </c>
      <c r="S4" s="56" t="s">
        <v>801</v>
      </c>
      <c r="T4" s="56" t="s">
        <v>802</v>
      </c>
      <c r="U4" s="57" t="s">
        <v>803</v>
      </c>
      <c r="V4" s="56" t="s">
        <v>799</v>
      </c>
      <c r="W4" s="56" t="s">
        <v>800</v>
      </c>
      <c r="X4" s="56" t="s">
        <v>801</v>
      </c>
      <c r="Y4" s="56" t="s">
        <v>802</v>
      </c>
      <c r="Z4" s="56" t="s">
        <v>803</v>
      </c>
      <c r="AA4" s="78" t="s">
        <v>1256</v>
      </c>
    </row>
    <row r="5" spans="1:29" x14ac:dyDescent="0.3">
      <c r="A5" s="27"/>
      <c r="B5" s="27"/>
      <c r="C5" s="27"/>
      <c r="D5" s="28"/>
      <c r="E5" s="66"/>
      <c r="F5" s="52"/>
      <c r="G5" s="52"/>
      <c r="H5" s="52"/>
      <c r="I5" s="52"/>
      <c r="J5" s="52"/>
      <c r="K5" s="35"/>
      <c r="L5" s="59"/>
      <c r="M5" s="59"/>
      <c r="N5" s="59"/>
      <c r="O5" s="59"/>
      <c r="P5" s="60"/>
      <c r="Q5" s="58"/>
      <c r="R5" s="59"/>
      <c r="S5" s="59"/>
      <c r="T5" s="59"/>
      <c r="U5" s="60"/>
      <c r="V5" s="52"/>
      <c r="W5" s="52"/>
      <c r="X5" s="52"/>
      <c r="Y5" s="52"/>
      <c r="Z5" s="52"/>
      <c r="AA5" s="74"/>
    </row>
    <row r="6" spans="1:29" x14ac:dyDescent="0.3">
      <c r="A6" s="27" t="s">
        <v>3</v>
      </c>
      <c r="B6" s="27"/>
      <c r="C6" s="27"/>
      <c r="D6" s="30" t="s">
        <v>804</v>
      </c>
      <c r="E6" s="67"/>
      <c r="F6" s="53">
        <f>SUM(F7:F389)</f>
        <v>14397.903697696951</v>
      </c>
      <c r="G6" s="53">
        <f t="shared" ref="G6:H6" si="0">SUM(G7:G389)</f>
        <v>2283.9503328321607</v>
      </c>
      <c r="H6" s="53">
        <f t="shared" si="0"/>
        <v>12266.832067620155</v>
      </c>
      <c r="K6" s="31"/>
      <c r="L6" s="53">
        <f>SUM(L7:L389)</f>
        <v>1861.3458899282757</v>
      </c>
      <c r="M6" s="53">
        <f>SUM(M7:M389)</f>
        <v>85.661209173018705</v>
      </c>
      <c r="N6" s="53">
        <f t="shared" ref="N6:U6" si="1">SUM(N7:N389)</f>
        <v>285.38104603108667</v>
      </c>
      <c r="O6" s="53">
        <f t="shared" si="1"/>
        <v>20.647926765099214</v>
      </c>
      <c r="P6" s="62">
        <f t="shared" si="1"/>
        <v>29.140588903808929</v>
      </c>
      <c r="Q6" s="61">
        <f>SUM(Q7:Q389)</f>
        <v>8776.4641145259975</v>
      </c>
      <c r="R6" s="53">
        <f>SUM(R7:R389)</f>
        <v>1984.051666176734</v>
      </c>
      <c r="S6" s="53">
        <f t="shared" si="1"/>
        <v>571.96718093660229</v>
      </c>
      <c r="T6" s="53">
        <f t="shared" si="1"/>
        <v>925.37506149033197</v>
      </c>
      <c r="U6" s="62">
        <f t="shared" si="1"/>
        <v>7.4628425300032442</v>
      </c>
      <c r="V6" s="61">
        <f>SUM(V7:V389)</f>
        <v>10637.810004454273</v>
      </c>
      <c r="W6" s="53">
        <f t="shared" ref="W6:Z6" si="2">SUM(W7:W389)</f>
        <v>2069.7128753497541</v>
      </c>
      <c r="X6" s="53">
        <f t="shared" si="2"/>
        <v>857.34822696768947</v>
      </c>
      <c r="Y6" s="53">
        <f t="shared" si="2"/>
        <v>946.02298825543119</v>
      </c>
      <c r="Z6" s="62">
        <f t="shared" si="2"/>
        <v>36.603431433812169</v>
      </c>
      <c r="AA6" s="74">
        <f>SUM(AA7:AA389)</f>
        <v>-152.87870275535622</v>
      </c>
      <c r="AB6" s="19"/>
      <c r="AC6" s="19"/>
    </row>
    <row r="7" spans="1:29" x14ac:dyDescent="0.3">
      <c r="A7" s="27" t="s">
        <v>6</v>
      </c>
      <c r="B7" s="27" t="s">
        <v>805</v>
      </c>
      <c r="C7" s="27" t="s">
        <v>806</v>
      </c>
      <c r="D7" s="30" t="s">
        <v>5</v>
      </c>
      <c r="E7" s="67">
        <f>VLOOKUP(C7,'KI Local Authority Dropdown'!$H$21:$I$31,2,0)</f>
        <v>0.4</v>
      </c>
      <c r="F7" s="49">
        <f>G7+H7+AA7</f>
        <v>1.3710613875868483</v>
      </c>
      <c r="G7" s="49">
        <f>VLOOKUP($A7,input!$A:$BH,COLUMN(input!F$2),0)</f>
        <v>0</v>
      </c>
      <c r="H7" s="49">
        <f>VLOOKUP($A7,input!$A:$BH,COLUMN(input!J$2),0)</f>
        <v>1.7375689594635901</v>
      </c>
      <c r="I7" s="49">
        <f>VLOOKUP($A7,input!$A:$BH,COLUMN(input!O$2),0)</f>
        <v>-5.0399417610398958</v>
      </c>
      <c r="J7" s="49">
        <f>H7*'KI Local Authority Dropdown'!$I$6</f>
        <v>1.607251287503821</v>
      </c>
      <c r="K7" s="31">
        <f>VLOOKUP($A7,input!$A:$BH,COLUMN(input!Q$2),0)</f>
        <v>0.5</v>
      </c>
      <c r="L7" s="53">
        <f>VLOOKUP($A7,input!$A:$BH,COLUMN(input!W$2),0)</f>
        <v>0</v>
      </c>
      <c r="M7" s="49">
        <f>VLOOKUP($A7,input!$A:$BH,COLUMN(input!AA$2),0)</f>
        <v>0</v>
      </c>
      <c r="N7" s="53">
        <f>VLOOKUP($A7,input!$A:$BH,COLUMN(input!AE$2),0)</f>
        <v>0</v>
      </c>
      <c r="O7" s="53">
        <f>VLOOKUP($A7,input!$A:$BH,COLUMN(input!AI$2),0)</f>
        <v>0</v>
      </c>
      <c r="P7" s="62">
        <f>VLOOKUP($A7,input!$A:$BH,COLUMN(input!AM$2),0)</f>
        <v>0</v>
      </c>
      <c r="Q7" s="53">
        <f>VLOOKUP($A7,input!$A:$BH,COLUMN(input!AQ$2),0)</f>
        <v>0</v>
      </c>
      <c r="R7" s="49">
        <f>VLOOKUP($A7,input!$A:$BH,COLUMN(input!AU$2),0)</f>
        <v>1.7375689594635901</v>
      </c>
      <c r="S7" s="53">
        <f>VLOOKUP($A7,input!$A:$BH,COLUMN(input!AY$2),0)</f>
        <v>0</v>
      </c>
      <c r="T7" s="53">
        <f>VLOOKUP($A7,input!$A:$BH,COLUMN(input!BC$2),0)</f>
        <v>0</v>
      </c>
      <c r="U7" s="62">
        <f>VLOOKUP($A7,input!$A:$BH,COLUMN(input!BG$2),0)</f>
        <v>0</v>
      </c>
      <c r="V7" s="53">
        <f>L7+Q7</f>
        <v>0</v>
      </c>
      <c r="W7" s="49">
        <f t="shared" ref="W7:Z7" si="3">M7+R7</f>
        <v>1.7375689594635901</v>
      </c>
      <c r="X7" s="53">
        <f t="shared" si="3"/>
        <v>0</v>
      </c>
      <c r="Y7" s="53">
        <f t="shared" si="3"/>
        <v>0</v>
      </c>
      <c r="Z7" s="62">
        <f t="shared" si="3"/>
        <v>0</v>
      </c>
      <c r="AA7" s="74">
        <f>VLOOKUP($A7,input!$A:$BH,COLUMN(input!BH$2),0)</f>
        <v>-0.36650757187674193</v>
      </c>
      <c r="AB7" s="19"/>
      <c r="AC7" s="19"/>
    </row>
    <row r="8" spans="1:29" x14ac:dyDescent="0.3">
      <c r="A8" s="27" t="s">
        <v>9</v>
      </c>
      <c r="B8" s="27" t="s">
        <v>807</v>
      </c>
      <c r="C8" s="27" t="s">
        <v>806</v>
      </c>
      <c r="D8" s="30" t="s">
        <v>8</v>
      </c>
      <c r="E8" s="67">
        <f>VLOOKUP(C8,'KI Local Authority Dropdown'!$H$21:$I$31,2,0)</f>
        <v>0.4</v>
      </c>
      <c r="F8" s="49">
        <f t="shared" ref="F8:F71" si="4">G8+H8+AA8</f>
        <v>3.7905904551391285</v>
      </c>
      <c r="G8" s="49">
        <f>VLOOKUP($A8,input!$A:$BH,COLUMN(input!F$2),0)</f>
        <v>0.19618684916705451</v>
      </c>
      <c r="H8" s="49">
        <f>VLOOKUP($A8,input!$A:$BH,COLUMN(input!J$2),0)</f>
        <v>3.5944036059720741</v>
      </c>
      <c r="I8" s="49">
        <f>VLOOKUP($A8,input!$A:$BH,COLUMN(input!O$2),0)</f>
        <v>-7.293473200396539</v>
      </c>
      <c r="J8" s="49">
        <f>H8*'KI Local Authority Dropdown'!$I$6</f>
        <v>3.3248233355241688</v>
      </c>
      <c r="K8" s="31">
        <f>VLOOKUP($A8,input!$A:$BH,COLUMN(input!Q$2),0)</f>
        <v>0.5</v>
      </c>
      <c r="L8" s="53">
        <f>VLOOKUP($A8,input!$A:$BH,COLUMN(input!W$2),0)</f>
        <v>0</v>
      </c>
      <c r="M8" s="49">
        <f>VLOOKUP($A8,input!$A:$BH,COLUMN(input!AA$2),0)</f>
        <v>0.19618684916705451</v>
      </c>
      <c r="N8" s="53">
        <f>VLOOKUP($A8,input!$A:$BH,COLUMN(input!AE$2),0)</f>
        <v>0</v>
      </c>
      <c r="O8" s="53">
        <f>VLOOKUP($A8,input!$A:$BH,COLUMN(input!AI$2),0)</f>
        <v>0</v>
      </c>
      <c r="P8" s="62">
        <f>VLOOKUP($A8,input!$A:$BH,COLUMN(input!AM$2),0)</f>
        <v>0</v>
      </c>
      <c r="Q8" s="53">
        <f>VLOOKUP($A8,input!$A:$BH,COLUMN(input!AQ$2),0)</f>
        <v>0</v>
      </c>
      <c r="R8" s="49">
        <f>VLOOKUP($A8,input!$A:$BH,COLUMN(input!AU$2),0)</f>
        <v>3.5944036059720741</v>
      </c>
      <c r="S8" s="53">
        <f>VLOOKUP($A8,input!$A:$BH,COLUMN(input!AY$2),0)</f>
        <v>0</v>
      </c>
      <c r="T8" s="53">
        <f>VLOOKUP($A8,input!$A:$BH,COLUMN(input!BC$2),0)</f>
        <v>0</v>
      </c>
      <c r="U8" s="62">
        <f>VLOOKUP($A8,input!$A:$BH,COLUMN(input!BG$2),0)</f>
        <v>0</v>
      </c>
      <c r="V8" s="53">
        <f t="shared" ref="V8:V71" si="5">L8+Q8</f>
        <v>0</v>
      </c>
      <c r="W8" s="49">
        <f t="shared" ref="W8:W71" si="6">M8+R8</f>
        <v>3.7905904551391285</v>
      </c>
      <c r="X8" s="53">
        <f t="shared" ref="X8:X71" si="7">N8+S8</f>
        <v>0</v>
      </c>
      <c r="Y8" s="53">
        <f t="shared" ref="Y8:Y71" si="8">O8+T8</f>
        <v>0</v>
      </c>
      <c r="Z8" s="62">
        <f t="shared" ref="Z8:Z71" si="9">P8+U8</f>
        <v>0</v>
      </c>
      <c r="AA8" s="74">
        <f>VLOOKUP($A8,input!$A:$BH,COLUMN(input!BH$2),0)</f>
        <v>0</v>
      </c>
      <c r="AB8" s="19"/>
    </row>
    <row r="9" spans="1:29" x14ac:dyDescent="0.3">
      <c r="A9" s="27" t="s">
        <v>12</v>
      </c>
      <c r="B9" s="27" t="s">
        <v>808</v>
      </c>
      <c r="C9" s="27" t="s">
        <v>806</v>
      </c>
      <c r="D9" s="30" t="s">
        <v>11</v>
      </c>
      <c r="E9" s="67">
        <f>VLOOKUP(C9,'KI Local Authority Dropdown'!$H$21:$I$31,2,0)</f>
        <v>0.4</v>
      </c>
      <c r="F9" s="49">
        <f t="shared" si="4"/>
        <v>3.173005174593019</v>
      </c>
      <c r="G9" s="49">
        <f>VLOOKUP($A9,input!$A:$BH,COLUMN(input!F$2),0)</f>
        <v>4.6128397859986868E-3</v>
      </c>
      <c r="H9" s="49">
        <f>VLOOKUP($A9,input!$A:$BH,COLUMN(input!J$2),0)</f>
        <v>3.1683923348070202</v>
      </c>
      <c r="I9" s="49">
        <f>VLOOKUP($A9,input!$A:$BH,COLUMN(input!O$2),0)</f>
        <v>-9.1227305423093625</v>
      </c>
      <c r="J9" s="49">
        <f>H9*'KI Local Authority Dropdown'!$I$6</f>
        <v>2.9307629096964938</v>
      </c>
      <c r="K9" s="31">
        <f>VLOOKUP($A9,input!$A:$BH,COLUMN(input!Q$2),0)</f>
        <v>0.5</v>
      </c>
      <c r="L9" s="53">
        <f>VLOOKUP($A9,input!$A:$BH,COLUMN(input!W$2),0)</f>
        <v>0</v>
      </c>
      <c r="M9" s="49">
        <f>VLOOKUP($A9,input!$A:$BH,COLUMN(input!AA$2),0)</f>
        <v>4.6128397859986868E-3</v>
      </c>
      <c r="N9" s="53">
        <f>VLOOKUP($A9,input!$A:$BH,COLUMN(input!AE$2),0)</f>
        <v>0</v>
      </c>
      <c r="O9" s="53">
        <f>VLOOKUP($A9,input!$A:$BH,COLUMN(input!AI$2),0)</f>
        <v>0</v>
      </c>
      <c r="P9" s="62">
        <f>VLOOKUP($A9,input!$A:$BH,COLUMN(input!AM$2),0)</f>
        <v>0</v>
      </c>
      <c r="Q9" s="53">
        <f>VLOOKUP($A9,input!$A:$BH,COLUMN(input!AQ$2),0)</f>
        <v>0</v>
      </c>
      <c r="R9" s="49">
        <f>VLOOKUP($A9,input!$A:$BH,COLUMN(input!AU$2),0)</f>
        <v>3.1683923348070202</v>
      </c>
      <c r="S9" s="53">
        <f>VLOOKUP($A9,input!$A:$BH,COLUMN(input!AY$2),0)</f>
        <v>0</v>
      </c>
      <c r="T9" s="53">
        <f>VLOOKUP($A9,input!$A:$BH,COLUMN(input!BC$2),0)</f>
        <v>0</v>
      </c>
      <c r="U9" s="62">
        <f>VLOOKUP($A9,input!$A:$BH,COLUMN(input!BG$2),0)</f>
        <v>0</v>
      </c>
      <c r="V9" s="53">
        <f t="shared" si="5"/>
        <v>0</v>
      </c>
      <c r="W9" s="49">
        <f t="shared" si="6"/>
        <v>3.173005174593019</v>
      </c>
      <c r="X9" s="53">
        <f t="shared" si="7"/>
        <v>0</v>
      </c>
      <c r="Y9" s="53">
        <f t="shared" si="8"/>
        <v>0</v>
      </c>
      <c r="Z9" s="62">
        <f t="shared" si="9"/>
        <v>0</v>
      </c>
      <c r="AA9" s="74">
        <f>VLOOKUP($A9,input!$A:$BH,COLUMN(input!BH$2),0)</f>
        <v>0</v>
      </c>
    </row>
    <row r="10" spans="1:29" x14ac:dyDescent="0.3">
      <c r="A10" s="27" t="s">
        <v>15</v>
      </c>
      <c r="B10" s="27" t="s">
        <v>809</v>
      </c>
      <c r="C10" s="27" t="s">
        <v>806</v>
      </c>
      <c r="D10" s="30" t="s">
        <v>14</v>
      </c>
      <c r="E10" s="67">
        <f>VLOOKUP(C10,'KI Local Authority Dropdown'!$H$21:$I$31,2,0)</f>
        <v>0.4</v>
      </c>
      <c r="F10" s="49">
        <f t="shared" si="4"/>
        <v>3.1793807889154149</v>
      </c>
      <c r="G10" s="49">
        <f>VLOOKUP($A10,input!$A:$BH,COLUMN(input!F$2),0)</f>
        <v>0</v>
      </c>
      <c r="H10" s="49">
        <f>VLOOKUP($A10,input!$A:$BH,COLUMN(input!J$2),0)</f>
        <v>3.6072729436761293</v>
      </c>
      <c r="I10" s="49">
        <f>VLOOKUP($A10,input!$A:$BH,COLUMN(input!O$2),0)</f>
        <v>-8.8914184259186868</v>
      </c>
      <c r="J10" s="49">
        <f>H10*'KI Local Authority Dropdown'!$I$6</f>
        <v>3.3367274729004199</v>
      </c>
      <c r="K10" s="31">
        <f>VLOOKUP($A10,input!$A:$BH,COLUMN(input!Q$2),0)</f>
        <v>0.5</v>
      </c>
      <c r="L10" s="53">
        <f>VLOOKUP($A10,input!$A:$BH,COLUMN(input!W$2),0)</f>
        <v>0</v>
      </c>
      <c r="M10" s="49">
        <f>VLOOKUP($A10,input!$A:$BH,COLUMN(input!AA$2),0)</f>
        <v>0</v>
      </c>
      <c r="N10" s="53">
        <f>VLOOKUP($A10,input!$A:$BH,COLUMN(input!AE$2),0)</f>
        <v>0</v>
      </c>
      <c r="O10" s="53">
        <f>VLOOKUP($A10,input!$A:$BH,COLUMN(input!AI$2),0)</f>
        <v>0</v>
      </c>
      <c r="P10" s="62">
        <f>VLOOKUP($A10,input!$A:$BH,COLUMN(input!AM$2),0)</f>
        <v>0</v>
      </c>
      <c r="Q10" s="53">
        <f>VLOOKUP($A10,input!$A:$BH,COLUMN(input!AQ$2),0)</f>
        <v>0</v>
      </c>
      <c r="R10" s="49">
        <f>VLOOKUP($A10,input!$A:$BH,COLUMN(input!AU$2),0)</f>
        <v>3.6072729436761293</v>
      </c>
      <c r="S10" s="53">
        <f>VLOOKUP($A10,input!$A:$BH,COLUMN(input!AY$2),0)</f>
        <v>0</v>
      </c>
      <c r="T10" s="53">
        <f>VLOOKUP($A10,input!$A:$BH,COLUMN(input!BC$2),0)</f>
        <v>0</v>
      </c>
      <c r="U10" s="62">
        <f>VLOOKUP($A10,input!$A:$BH,COLUMN(input!BG$2),0)</f>
        <v>0</v>
      </c>
      <c r="V10" s="53">
        <f t="shared" si="5"/>
        <v>0</v>
      </c>
      <c r="W10" s="49">
        <f t="shared" si="6"/>
        <v>3.6072729436761293</v>
      </c>
      <c r="X10" s="53">
        <f t="shared" si="7"/>
        <v>0</v>
      </c>
      <c r="Y10" s="53">
        <f t="shared" si="8"/>
        <v>0</v>
      </c>
      <c r="Z10" s="62">
        <f t="shared" si="9"/>
        <v>0</v>
      </c>
      <c r="AA10" s="74">
        <f>VLOOKUP($A10,input!$A:$BH,COLUMN(input!BH$2),0)</f>
        <v>-0.42789215476071463</v>
      </c>
    </row>
    <row r="11" spans="1:29" x14ac:dyDescent="0.3">
      <c r="A11" s="27" t="s">
        <v>18</v>
      </c>
      <c r="B11" s="27" t="s">
        <v>810</v>
      </c>
      <c r="C11" s="27" t="s">
        <v>806</v>
      </c>
      <c r="D11" s="30" t="s">
        <v>17</v>
      </c>
      <c r="E11" s="67">
        <f>VLOOKUP(C11,'KI Local Authority Dropdown'!$H$21:$I$31,2,0)</f>
        <v>0.4</v>
      </c>
      <c r="F11" s="49">
        <f t="shared" si="4"/>
        <v>4.0139108792372218</v>
      </c>
      <c r="G11" s="49">
        <f>VLOOKUP($A11,input!$A:$BH,COLUMN(input!F$2),0)</f>
        <v>0.19373958807766622</v>
      </c>
      <c r="H11" s="49">
        <f>VLOOKUP($A11,input!$A:$BH,COLUMN(input!J$2),0)</f>
        <v>3.8201712911595553</v>
      </c>
      <c r="I11" s="49">
        <f>VLOOKUP($A11,input!$A:$BH,COLUMN(input!O$2),0)</f>
        <v>-9.6221250642308114</v>
      </c>
      <c r="J11" s="49">
        <f>H11*'KI Local Authority Dropdown'!$I$6</f>
        <v>3.5336584443225889</v>
      </c>
      <c r="K11" s="31">
        <f>VLOOKUP($A11,input!$A:$BH,COLUMN(input!Q$2),0)</f>
        <v>0.5</v>
      </c>
      <c r="L11" s="53">
        <f>VLOOKUP($A11,input!$A:$BH,COLUMN(input!W$2),0)</f>
        <v>0</v>
      </c>
      <c r="M11" s="49">
        <f>VLOOKUP($A11,input!$A:$BH,COLUMN(input!AA$2),0)</f>
        <v>0.19373958807766622</v>
      </c>
      <c r="N11" s="53">
        <f>VLOOKUP($A11,input!$A:$BH,COLUMN(input!AE$2),0)</f>
        <v>0</v>
      </c>
      <c r="O11" s="53">
        <f>VLOOKUP($A11,input!$A:$BH,COLUMN(input!AI$2),0)</f>
        <v>0</v>
      </c>
      <c r="P11" s="62">
        <f>VLOOKUP($A11,input!$A:$BH,COLUMN(input!AM$2),0)</f>
        <v>0</v>
      </c>
      <c r="Q11" s="53">
        <f>VLOOKUP($A11,input!$A:$BH,COLUMN(input!AQ$2),0)</f>
        <v>0</v>
      </c>
      <c r="R11" s="49">
        <f>VLOOKUP($A11,input!$A:$BH,COLUMN(input!AU$2),0)</f>
        <v>3.8201712911595553</v>
      </c>
      <c r="S11" s="53">
        <f>VLOOKUP($A11,input!$A:$BH,COLUMN(input!AY$2),0)</f>
        <v>0</v>
      </c>
      <c r="T11" s="53">
        <f>VLOOKUP($A11,input!$A:$BH,COLUMN(input!BC$2),0)</f>
        <v>0</v>
      </c>
      <c r="U11" s="62">
        <f>VLOOKUP($A11,input!$A:$BH,COLUMN(input!BG$2),0)</f>
        <v>0</v>
      </c>
      <c r="V11" s="53">
        <f t="shared" si="5"/>
        <v>0</v>
      </c>
      <c r="W11" s="49">
        <f t="shared" si="6"/>
        <v>4.0139108792372218</v>
      </c>
      <c r="X11" s="53">
        <f t="shared" si="7"/>
        <v>0</v>
      </c>
      <c r="Y11" s="53">
        <f t="shared" si="8"/>
        <v>0</v>
      </c>
      <c r="Z11" s="62">
        <f t="shared" si="9"/>
        <v>0</v>
      </c>
      <c r="AA11" s="74">
        <f>VLOOKUP($A11,input!$A:$BH,COLUMN(input!BH$2),0)</f>
        <v>0</v>
      </c>
    </row>
    <row r="12" spans="1:29" x14ac:dyDescent="0.3">
      <c r="A12" s="27" t="s">
        <v>20</v>
      </c>
      <c r="B12" s="27" t="s">
        <v>811</v>
      </c>
      <c r="C12" s="27" t="s">
        <v>806</v>
      </c>
      <c r="D12" s="30" t="s">
        <v>19</v>
      </c>
      <c r="E12" s="67">
        <f>VLOOKUP(C12,'KI Local Authority Dropdown'!$H$21:$I$31,2,0)</f>
        <v>0.4</v>
      </c>
      <c r="F12" s="49">
        <f t="shared" si="4"/>
        <v>2.5927328458427885</v>
      </c>
      <c r="G12" s="49">
        <f>VLOOKUP($A12,input!$A:$BH,COLUMN(input!F$2),0)</f>
        <v>0</v>
      </c>
      <c r="H12" s="49">
        <f>VLOOKUP($A12,input!$A:$BH,COLUMN(input!J$2),0)</f>
        <v>2.8294532796257088</v>
      </c>
      <c r="I12" s="49">
        <f>VLOOKUP($A12,input!$A:$BH,COLUMN(input!O$2),0)</f>
        <v>-15.848366067343107</v>
      </c>
      <c r="J12" s="49">
        <f>H12*'KI Local Authority Dropdown'!$I$6</f>
        <v>2.6172442836537808</v>
      </c>
      <c r="K12" s="31">
        <f>VLOOKUP($A12,input!$A:$BH,COLUMN(input!Q$2),0)</f>
        <v>0.5</v>
      </c>
      <c r="L12" s="53">
        <f>VLOOKUP($A12,input!$A:$BH,COLUMN(input!W$2),0)</f>
        <v>0</v>
      </c>
      <c r="M12" s="49">
        <f>VLOOKUP($A12,input!$A:$BH,COLUMN(input!AA$2),0)</f>
        <v>0</v>
      </c>
      <c r="N12" s="53">
        <f>VLOOKUP($A12,input!$A:$BH,COLUMN(input!AE$2),0)</f>
        <v>0</v>
      </c>
      <c r="O12" s="53">
        <f>VLOOKUP($A12,input!$A:$BH,COLUMN(input!AI$2),0)</f>
        <v>0</v>
      </c>
      <c r="P12" s="62">
        <f>VLOOKUP($A12,input!$A:$BH,COLUMN(input!AM$2),0)</f>
        <v>0</v>
      </c>
      <c r="Q12" s="53">
        <f>VLOOKUP($A12,input!$A:$BH,COLUMN(input!AQ$2),0)</f>
        <v>0</v>
      </c>
      <c r="R12" s="49">
        <f>VLOOKUP($A12,input!$A:$BH,COLUMN(input!AU$2),0)</f>
        <v>2.8294532796257088</v>
      </c>
      <c r="S12" s="53">
        <f>VLOOKUP($A12,input!$A:$BH,COLUMN(input!AY$2),0)</f>
        <v>0</v>
      </c>
      <c r="T12" s="53">
        <f>VLOOKUP($A12,input!$A:$BH,COLUMN(input!BC$2),0)</f>
        <v>0</v>
      </c>
      <c r="U12" s="62">
        <f>VLOOKUP($A12,input!$A:$BH,COLUMN(input!BG$2),0)</f>
        <v>0</v>
      </c>
      <c r="V12" s="53">
        <f t="shared" si="5"/>
        <v>0</v>
      </c>
      <c r="W12" s="49">
        <f t="shared" si="6"/>
        <v>2.8294532796257088</v>
      </c>
      <c r="X12" s="53">
        <f t="shared" si="7"/>
        <v>0</v>
      </c>
      <c r="Y12" s="53">
        <f t="shared" si="8"/>
        <v>0</v>
      </c>
      <c r="Z12" s="62">
        <f t="shared" si="9"/>
        <v>0</v>
      </c>
      <c r="AA12" s="74">
        <f>VLOOKUP($A12,input!$A:$BH,COLUMN(input!BH$2),0)</f>
        <v>-0.23672043378292024</v>
      </c>
    </row>
    <row r="13" spans="1:29" x14ac:dyDescent="0.3">
      <c r="A13" s="27" t="s">
        <v>23</v>
      </c>
      <c r="B13" s="27" t="s">
        <v>812</v>
      </c>
      <c r="C13" s="27" t="s">
        <v>1248</v>
      </c>
      <c r="D13" s="30" t="s">
        <v>814</v>
      </c>
      <c r="E13" s="67">
        <f>VLOOKUP(C13,'KI Local Authority Dropdown'!$H$21:$I$31,2,0)</f>
        <v>0.01</v>
      </c>
      <c r="F13" s="49">
        <f t="shared" si="4"/>
        <v>15.758663541632998</v>
      </c>
      <c r="G13" s="49">
        <f>VLOOKUP($A13,input!$A:$BH,COLUMN(input!F$2),0)</f>
        <v>5.0339208809734437</v>
      </c>
      <c r="H13" s="49">
        <f>VLOOKUP($A13,input!$A:$BH,COLUMN(input!J$2),0)</f>
        <v>10.724742660659555</v>
      </c>
      <c r="I13" s="49">
        <f>VLOOKUP($A13,input!$A:$BH,COLUMN(input!O$2),0)</f>
        <v>6.033348361978665</v>
      </c>
      <c r="J13" s="49">
        <f>H13*'KI Local Authority Dropdown'!$I$6</f>
        <v>9.9203869611100881</v>
      </c>
      <c r="K13" s="31">
        <f>VLOOKUP($A13,input!$A:$BH,COLUMN(input!Q$2),0)</f>
        <v>0</v>
      </c>
      <c r="L13" s="53">
        <f>VLOOKUP($A13,input!$A:$BH,COLUMN(input!W$2),0)</f>
        <v>0</v>
      </c>
      <c r="M13" s="49">
        <f>VLOOKUP($A13,input!$A:$BH,COLUMN(input!AA$2),0)</f>
        <v>0</v>
      </c>
      <c r="N13" s="53">
        <f>VLOOKUP($A13,input!$A:$BH,COLUMN(input!AE$2),0)</f>
        <v>5.0339208809734437</v>
      </c>
      <c r="O13" s="53">
        <f>VLOOKUP($A13,input!$A:$BH,COLUMN(input!AI$2),0)</f>
        <v>0</v>
      </c>
      <c r="P13" s="62">
        <f>VLOOKUP($A13,input!$A:$BH,COLUMN(input!AM$2),0)</f>
        <v>0</v>
      </c>
      <c r="Q13" s="53">
        <f>VLOOKUP($A13,input!$A:$BH,COLUMN(input!AQ$2),0)</f>
        <v>0</v>
      </c>
      <c r="R13" s="49">
        <f>VLOOKUP($A13,input!$A:$BH,COLUMN(input!AU$2),0)</f>
        <v>0</v>
      </c>
      <c r="S13" s="53">
        <f>VLOOKUP($A13,input!$A:$BH,COLUMN(input!AY$2),0)</f>
        <v>10.724742660659555</v>
      </c>
      <c r="T13" s="53">
        <f>VLOOKUP($A13,input!$A:$BH,COLUMN(input!BC$2),0)</f>
        <v>0</v>
      </c>
      <c r="U13" s="62">
        <f>VLOOKUP($A13,input!$A:$BH,COLUMN(input!BG$2),0)</f>
        <v>0</v>
      </c>
      <c r="V13" s="53">
        <f t="shared" si="5"/>
        <v>0</v>
      </c>
      <c r="W13" s="49">
        <f t="shared" si="6"/>
        <v>0</v>
      </c>
      <c r="X13" s="53">
        <f t="shared" si="7"/>
        <v>15.758663541632998</v>
      </c>
      <c r="Y13" s="53">
        <f t="shared" si="8"/>
        <v>0</v>
      </c>
      <c r="Z13" s="62">
        <f t="shared" si="9"/>
        <v>0</v>
      </c>
      <c r="AA13" s="74">
        <f>VLOOKUP($A13,input!$A:$BH,COLUMN(input!BH$2),0)</f>
        <v>0</v>
      </c>
    </row>
    <row r="14" spans="1:29" x14ac:dyDescent="0.3">
      <c r="A14" s="27" t="s">
        <v>26</v>
      </c>
      <c r="B14" s="27" t="s">
        <v>815</v>
      </c>
      <c r="C14" s="27" t="s">
        <v>806</v>
      </c>
      <c r="D14" s="30" t="s">
        <v>25</v>
      </c>
      <c r="E14" s="67">
        <f>VLOOKUP(C14,'KI Local Authority Dropdown'!$H$21:$I$31,2,0)</f>
        <v>0.4</v>
      </c>
      <c r="F14" s="49">
        <f t="shared" si="4"/>
        <v>3.2289161098238952</v>
      </c>
      <c r="G14" s="49">
        <f>VLOOKUP($A14,input!$A:$BH,COLUMN(input!F$2),0)</f>
        <v>0</v>
      </c>
      <c r="H14" s="49">
        <f>VLOOKUP($A14,input!$A:$BH,COLUMN(input!J$2),0)</f>
        <v>3.9162871192073649</v>
      </c>
      <c r="I14" s="49">
        <f>VLOOKUP($A14,input!$A:$BH,COLUMN(input!O$2),0)</f>
        <v>-16.321394103019763</v>
      </c>
      <c r="J14" s="49">
        <f>H14*'KI Local Authority Dropdown'!$I$6</f>
        <v>3.6225655852668126</v>
      </c>
      <c r="K14" s="31">
        <f>VLOOKUP($A14,input!$A:$BH,COLUMN(input!Q$2),0)</f>
        <v>0.5</v>
      </c>
      <c r="L14" s="53">
        <f>VLOOKUP($A14,input!$A:$BH,COLUMN(input!W$2),0)</f>
        <v>0</v>
      </c>
      <c r="M14" s="49">
        <f>VLOOKUP($A14,input!$A:$BH,COLUMN(input!AA$2),0)</f>
        <v>0</v>
      </c>
      <c r="N14" s="53">
        <f>VLOOKUP($A14,input!$A:$BH,COLUMN(input!AE$2),0)</f>
        <v>0</v>
      </c>
      <c r="O14" s="53">
        <f>VLOOKUP($A14,input!$A:$BH,COLUMN(input!AI$2),0)</f>
        <v>0</v>
      </c>
      <c r="P14" s="62">
        <f>VLOOKUP($A14,input!$A:$BH,COLUMN(input!AM$2),0)</f>
        <v>0</v>
      </c>
      <c r="Q14" s="53">
        <f>VLOOKUP($A14,input!$A:$BH,COLUMN(input!AQ$2),0)</f>
        <v>0</v>
      </c>
      <c r="R14" s="49">
        <f>VLOOKUP($A14,input!$A:$BH,COLUMN(input!AU$2),0)</f>
        <v>3.9162871192073649</v>
      </c>
      <c r="S14" s="53">
        <f>VLOOKUP($A14,input!$A:$BH,COLUMN(input!AY$2),0)</f>
        <v>0</v>
      </c>
      <c r="T14" s="53">
        <f>VLOOKUP($A14,input!$A:$BH,COLUMN(input!BC$2),0)</f>
        <v>0</v>
      </c>
      <c r="U14" s="62">
        <f>VLOOKUP($A14,input!$A:$BH,COLUMN(input!BG$2),0)</f>
        <v>0</v>
      </c>
      <c r="V14" s="53">
        <f t="shared" si="5"/>
        <v>0</v>
      </c>
      <c r="W14" s="49">
        <f t="shared" si="6"/>
        <v>3.9162871192073649</v>
      </c>
      <c r="X14" s="53">
        <f t="shared" si="7"/>
        <v>0</v>
      </c>
      <c r="Y14" s="53">
        <f t="shared" si="8"/>
        <v>0</v>
      </c>
      <c r="Z14" s="62">
        <f t="shared" si="9"/>
        <v>0</v>
      </c>
      <c r="AA14" s="74">
        <f>VLOOKUP($A14,input!$A:$BH,COLUMN(input!BH$2),0)</f>
        <v>-0.68737100938346984</v>
      </c>
    </row>
    <row r="15" spans="1:29" x14ac:dyDescent="0.3">
      <c r="A15" s="27" t="s">
        <v>29</v>
      </c>
      <c r="B15" s="27" t="s">
        <v>816</v>
      </c>
      <c r="C15" s="27" t="s">
        <v>806</v>
      </c>
      <c r="D15" s="30" t="s">
        <v>28</v>
      </c>
      <c r="E15" s="67">
        <f>VLOOKUP(C15,'KI Local Authority Dropdown'!$H$21:$I$31,2,0)</f>
        <v>0.4</v>
      </c>
      <c r="F15" s="49">
        <f t="shared" si="4"/>
        <v>1.9721324934100739</v>
      </c>
      <c r="G15" s="49">
        <f>VLOOKUP($A15,input!$A:$BH,COLUMN(input!F$2),0)</f>
        <v>0</v>
      </c>
      <c r="H15" s="49">
        <f>VLOOKUP($A15,input!$A:$BH,COLUMN(input!J$2),0)</f>
        <v>2.1028923538299051</v>
      </c>
      <c r="I15" s="49">
        <f>VLOOKUP($A15,input!$A:$BH,COLUMN(input!O$2),0)</f>
        <v>-7.0747351796621292</v>
      </c>
      <c r="J15" s="49">
        <f>H15*'KI Local Authority Dropdown'!$I$6</f>
        <v>1.9451754272926622</v>
      </c>
      <c r="K15" s="31">
        <f>VLOOKUP($A15,input!$A:$BH,COLUMN(input!Q$2),0)</f>
        <v>0.5</v>
      </c>
      <c r="L15" s="53">
        <f>VLOOKUP($A15,input!$A:$BH,COLUMN(input!W$2),0)</f>
        <v>0</v>
      </c>
      <c r="M15" s="49">
        <f>VLOOKUP($A15,input!$A:$BH,COLUMN(input!AA$2),0)</f>
        <v>0</v>
      </c>
      <c r="N15" s="53">
        <f>VLOOKUP($A15,input!$A:$BH,COLUMN(input!AE$2),0)</f>
        <v>0</v>
      </c>
      <c r="O15" s="53">
        <f>VLOOKUP($A15,input!$A:$BH,COLUMN(input!AI$2),0)</f>
        <v>0</v>
      </c>
      <c r="P15" s="62">
        <f>VLOOKUP($A15,input!$A:$BH,COLUMN(input!AM$2),0)</f>
        <v>0</v>
      </c>
      <c r="Q15" s="53">
        <f>VLOOKUP($A15,input!$A:$BH,COLUMN(input!AQ$2),0)</f>
        <v>0</v>
      </c>
      <c r="R15" s="49">
        <f>VLOOKUP($A15,input!$A:$BH,COLUMN(input!AU$2),0)</f>
        <v>2.1028923538299051</v>
      </c>
      <c r="S15" s="53">
        <f>VLOOKUP($A15,input!$A:$BH,COLUMN(input!AY$2),0)</f>
        <v>0</v>
      </c>
      <c r="T15" s="53">
        <f>VLOOKUP($A15,input!$A:$BH,COLUMN(input!BC$2),0)</f>
        <v>0</v>
      </c>
      <c r="U15" s="62">
        <f>VLOOKUP($A15,input!$A:$BH,COLUMN(input!BG$2),0)</f>
        <v>0</v>
      </c>
      <c r="V15" s="53">
        <f t="shared" si="5"/>
        <v>0</v>
      </c>
      <c r="W15" s="49">
        <f t="shared" si="6"/>
        <v>2.1028923538299051</v>
      </c>
      <c r="X15" s="53">
        <f t="shared" si="7"/>
        <v>0</v>
      </c>
      <c r="Y15" s="53">
        <f t="shared" si="8"/>
        <v>0</v>
      </c>
      <c r="Z15" s="62">
        <f t="shared" si="9"/>
        <v>0</v>
      </c>
      <c r="AA15" s="74">
        <f>VLOOKUP($A15,input!$A:$BH,COLUMN(input!BH$2),0)</f>
        <v>-0.13075986041983123</v>
      </c>
    </row>
    <row r="16" spans="1:29" x14ac:dyDescent="0.3">
      <c r="A16" s="27" t="s">
        <v>31</v>
      </c>
      <c r="B16" s="27" t="s">
        <v>817</v>
      </c>
      <c r="C16" s="27" t="s">
        <v>1249</v>
      </c>
      <c r="D16" s="30" t="s">
        <v>30</v>
      </c>
      <c r="E16" s="67">
        <f>VLOOKUP(C16,'KI Local Authority Dropdown'!$H$21:$I$31,2,0)</f>
        <v>0.3</v>
      </c>
      <c r="F16" s="49">
        <f t="shared" si="4"/>
        <v>74.463374490878536</v>
      </c>
      <c r="G16" s="49">
        <f>VLOOKUP($A16,input!$A:$BH,COLUMN(input!F$2),0)</f>
        <v>17.730489713973387</v>
      </c>
      <c r="H16" s="49">
        <f>VLOOKUP($A16,input!$A:$BH,COLUMN(input!J$2),0)</f>
        <v>56.732884776905152</v>
      </c>
      <c r="I16" s="49">
        <f>VLOOKUP($A16,input!$A:$BH,COLUMN(input!O$2),0)</f>
        <v>38.187300012066984</v>
      </c>
      <c r="J16" s="49">
        <f>H16*'KI Local Authority Dropdown'!$I$6</f>
        <v>52.477918418637266</v>
      </c>
      <c r="K16" s="31">
        <f>VLOOKUP($A16,input!$A:$BH,COLUMN(input!Q$2),0)</f>
        <v>0</v>
      </c>
      <c r="L16" s="53">
        <f>VLOOKUP($A16,input!$A:$BH,COLUMN(input!W$2),0)</f>
        <v>16.283624745613238</v>
      </c>
      <c r="M16" s="49">
        <f>VLOOKUP($A16,input!$A:$BH,COLUMN(input!AA$2),0)</f>
        <v>1.4468649683601502</v>
      </c>
      <c r="N16" s="53">
        <f>VLOOKUP($A16,input!$A:$BH,COLUMN(input!AE$2),0)</f>
        <v>0</v>
      </c>
      <c r="O16" s="53">
        <f>VLOOKUP($A16,input!$A:$BH,COLUMN(input!AI$2),0)</f>
        <v>0</v>
      </c>
      <c r="P16" s="62">
        <f>VLOOKUP($A16,input!$A:$BH,COLUMN(input!AM$2),0)</f>
        <v>0</v>
      </c>
      <c r="Q16" s="53">
        <f>VLOOKUP($A16,input!$A:$BH,COLUMN(input!AQ$2),0)</f>
        <v>47.21328692752023</v>
      </c>
      <c r="R16" s="49">
        <f>VLOOKUP($A16,input!$A:$BH,COLUMN(input!AU$2),0)</f>
        <v>9.5195978493849154</v>
      </c>
      <c r="S16" s="53">
        <f>VLOOKUP($A16,input!$A:$BH,COLUMN(input!AY$2),0)</f>
        <v>0</v>
      </c>
      <c r="T16" s="53">
        <f>VLOOKUP($A16,input!$A:$BH,COLUMN(input!BC$2),0)</f>
        <v>0</v>
      </c>
      <c r="U16" s="62">
        <f>VLOOKUP($A16,input!$A:$BH,COLUMN(input!BG$2),0)</f>
        <v>0</v>
      </c>
      <c r="V16" s="53">
        <f t="shared" si="5"/>
        <v>63.496911673133468</v>
      </c>
      <c r="W16" s="49">
        <f t="shared" si="6"/>
        <v>10.966462817745066</v>
      </c>
      <c r="X16" s="53">
        <f t="shared" si="7"/>
        <v>0</v>
      </c>
      <c r="Y16" s="53">
        <f t="shared" si="8"/>
        <v>0</v>
      </c>
      <c r="Z16" s="62">
        <f t="shared" si="9"/>
        <v>0</v>
      </c>
      <c r="AA16" s="74">
        <f>VLOOKUP($A16,input!$A:$BH,COLUMN(input!BH$2),0)</f>
        <v>0</v>
      </c>
    </row>
    <row r="17" spans="1:27" x14ac:dyDescent="0.3">
      <c r="A17" s="27" t="s">
        <v>33</v>
      </c>
      <c r="B17" s="27" t="s">
        <v>818</v>
      </c>
      <c r="C17" s="27" t="s">
        <v>1249</v>
      </c>
      <c r="D17" s="30" t="s">
        <v>32</v>
      </c>
      <c r="E17" s="67">
        <f>VLOOKUP(C17,'KI Local Authority Dropdown'!$H$21:$I$31,2,0)</f>
        <v>0.3</v>
      </c>
      <c r="F17" s="49">
        <f t="shared" si="4"/>
        <v>63.930104795762801</v>
      </c>
      <c r="G17" s="49">
        <f>VLOOKUP($A17,input!$A:$BH,COLUMN(input!F$2),0)</f>
        <v>6.1824795919879678</v>
      </c>
      <c r="H17" s="49">
        <f>VLOOKUP($A17,input!$A:$BH,COLUMN(input!J$2),0)</f>
        <v>57.747625203774831</v>
      </c>
      <c r="I17" s="49">
        <f>VLOOKUP($A17,input!$A:$BH,COLUMN(input!O$2),0)</f>
        <v>19.400885447852243</v>
      </c>
      <c r="J17" s="49">
        <f>H17*'KI Local Authority Dropdown'!$I$6</f>
        <v>53.416553313491718</v>
      </c>
      <c r="K17" s="31">
        <f>VLOOKUP($A17,input!$A:$BH,COLUMN(input!Q$2),0)</f>
        <v>0</v>
      </c>
      <c r="L17" s="53">
        <f>VLOOKUP($A17,input!$A:$BH,COLUMN(input!W$2),0)</f>
        <v>8.5850067486361272</v>
      </c>
      <c r="M17" s="49">
        <f>VLOOKUP($A17,input!$A:$BH,COLUMN(input!AA$2),0)</f>
        <v>-2.402527156648159</v>
      </c>
      <c r="N17" s="53">
        <f>VLOOKUP($A17,input!$A:$BH,COLUMN(input!AE$2),0)</f>
        <v>0</v>
      </c>
      <c r="O17" s="53">
        <f>VLOOKUP($A17,input!$A:$BH,COLUMN(input!AI$2),0)</f>
        <v>0</v>
      </c>
      <c r="P17" s="62">
        <f>VLOOKUP($A17,input!$A:$BH,COLUMN(input!AM$2),0)</f>
        <v>0</v>
      </c>
      <c r="Q17" s="53">
        <f>VLOOKUP($A17,input!$A:$BH,COLUMN(input!AQ$2),0)</f>
        <v>44.188124131884301</v>
      </c>
      <c r="R17" s="49">
        <f>VLOOKUP($A17,input!$A:$BH,COLUMN(input!AU$2),0)</f>
        <v>13.559501071890534</v>
      </c>
      <c r="S17" s="53">
        <f>VLOOKUP($A17,input!$A:$BH,COLUMN(input!AY$2),0)</f>
        <v>0</v>
      </c>
      <c r="T17" s="53">
        <f>VLOOKUP($A17,input!$A:$BH,COLUMN(input!BC$2),0)</f>
        <v>0</v>
      </c>
      <c r="U17" s="62">
        <f>VLOOKUP($A17,input!$A:$BH,COLUMN(input!BG$2),0)</f>
        <v>0</v>
      </c>
      <c r="V17" s="53">
        <f t="shared" si="5"/>
        <v>52.773130880520426</v>
      </c>
      <c r="W17" s="49">
        <f t="shared" si="6"/>
        <v>11.156973915242375</v>
      </c>
      <c r="X17" s="53">
        <f t="shared" si="7"/>
        <v>0</v>
      </c>
      <c r="Y17" s="53">
        <f t="shared" si="8"/>
        <v>0</v>
      </c>
      <c r="Z17" s="62">
        <f t="shared" si="9"/>
        <v>0</v>
      </c>
      <c r="AA17" s="74">
        <f>VLOOKUP($A17,input!$A:$BH,COLUMN(input!BH$2),0)</f>
        <v>0</v>
      </c>
    </row>
    <row r="18" spans="1:27" x14ac:dyDescent="0.3">
      <c r="A18" s="27" t="s">
        <v>35</v>
      </c>
      <c r="B18" s="27" t="s">
        <v>819</v>
      </c>
      <c r="C18" s="27" t="s">
        <v>820</v>
      </c>
      <c r="D18" s="30" t="s">
        <v>34</v>
      </c>
      <c r="E18" s="67">
        <f>VLOOKUP(C18,'KI Local Authority Dropdown'!$H$21:$I$31,2,0)</f>
        <v>0.49</v>
      </c>
      <c r="F18" s="49">
        <f t="shared" si="4"/>
        <v>68.72788395812556</v>
      </c>
      <c r="G18" s="49">
        <f>VLOOKUP($A18,input!$A:$BH,COLUMN(input!F$2),0)</f>
        <v>12.746403151984888</v>
      </c>
      <c r="H18" s="49">
        <f>VLOOKUP($A18,input!$A:$BH,COLUMN(input!J$2),0)</f>
        <v>55.981480806140674</v>
      </c>
      <c r="I18" s="49">
        <f>VLOOKUP($A18,input!$A:$BH,COLUMN(input!O$2),0)</f>
        <v>32.187014908774195</v>
      </c>
      <c r="J18" s="49">
        <f>H18*'KI Local Authority Dropdown'!$I$6</f>
        <v>51.782869745680124</v>
      </c>
      <c r="K18" s="31">
        <f>VLOOKUP($A18,input!$A:$BH,COLUMN(input!Q$2),0)</f>
        <v>0</v>
      </c>
      <c r="L18" s="53">
        <f>VLOOKUP($A18,input!$A:$BH,COLUMN(input!W$2),0)</f>
        <v>12.494638845571608</v>
      </c>
      <c r="M18" s="49">
        <f>VLOOKUP($A18,input!$A:$BH,COLUMN(input!AA$2),0)</f>
        <v>0.25176430641327985</v>
      </c>
      <c r="N18" s="53">
        <f>VLOOKUP($A18,input!$A:$BH,COLUMN(input!AE$2),0)</f>
        <v>0</v>
      </c>
      <c r="O18" s="53">
        <f>VLOOKUP($A18,input!$A:$BH,COLUMN(input!AI$2),0)</f>
        <v>0</v>
      </c>
      <c r="P18" s="62">
        <f>VLOOKUP($A18,input!$A:$BH,COLUMN(input!AM$2),0)</f>
        <v>0</v>
      </c>
      <c r="Q18" s="53">
        <f>VLOOKUP($A18,input!$A:$BH,COLUMN(input!AQ$2),0)</f>
        <v>48.944912976643174</v>
      </c>
      <c r="R18" s="49">
        <f>VLOOKUP($A18,input!$A:$BH,COLUMN(input!AU$2),0)</f>
        <v>7.0365678294975051</v>
      </c>
      <c r="S18" s="53">
        <f>VLOOKUP($A18,input!$A:$BH,COLUMN(input!AY$2),0)</f>
        <v>0</v>
      </c>
      <c r="T18" s="53">
        <f>VLOOKUP($A18,input!$A:$BH,COLUMN(input!BC$2),0)</f>
        <v>0</v>
      </c>
      <c r="U18" s="62">
        <f>VLOOKUP($A18,input!$A:$BH,COLUMN(input!BG$2),0)</f>
        <v>0</v>
      </c>
      <c r="V18" s="53">
        <f t="shared" si="5"/>
        <v>61.439551822214781</v>
      </c>
      <c r="W18" s="49">
        <f t="shared" si="6"/>
        <v>7.2883321359107853</v>
      </c>
      <c r="X18" s="53">
        <f t="shared" si="7"/>
        <v>0</v>
      </c>
      <c r="Y18" s="53">
        <f t="shared" si="8"/>
        <v>0</v>
      </c>
      <c r="Z18" s="62">
        <f t="shared" si="9"/>
        <v>0</v>
      </c>
      <c r="AA18" s="74">
        <f>VLOOKUP($A18,input!$A:$BH,COLUMN(input!BH$2),0)</f>
        <v>0</v>
      </c>
    </row>
    <row r="19" spans="1:27" x14ac:dyDescent="0.3">
      <c r="A19" s="27" t="s">
        <v>37</v>
      </c>
      <c r="B19" s="27" t="s">
        <v>821</v>
      </c>
      <c r="C19" s="27" t="s">
        <v>806</v>
      </c>
      <c r="D19" s="30" t="s">
        <v>36</v>
      </c>
      <c r="E19" s="67">
        <f>VLOOKUP(C19,'KI Local Authority Dropdown'!$H$21:$I$31,2,0)</f>
        <v>0.4</v>
      </c>
      <c r="F19" s="49">
        <f t="shared" si="4"/>
        <v>4.3289541369839126</v>
      </c>
      <c r="G19" s="49">
        <f>VLOOKUP($A19,input!$A:$BH,COLUMN(input!F$2),0)</f>
        <v>1.2518709247884285</v>
      </c>
      <c r="H19" s="49">
        <f>VLOOKUP($A19,input!$A:$BH,COLUMN(input!J$2),0)</f>
        <v>3.0770832121954839</v>
      </c>
      <c r="I19" s="49">
        <f>VLOOKUP($A19,input!$A:$BH,COLUMN(input!O$2),0)</f>
        <v>-5.0843604458736573</v>
      </c>
      <c r="J19" s="49">
        <f>H19*'KI Local Authority Dropdown'!$I$6</f>
        <v>2.8463019712808229</v>
      </c>
      <c r="K19" s="31">
        <f>VLOOKUP($A19,input!$A:$BH,COLUMN(input!Q$2),0)</f>
        <v>0.5</v>
      </c>
      <c r="L19" s="53">
        <f>VLOOKUP($A19,input!$A:$BH,COLUMN(input!W$2),0)</f>
        <v>0</v>
      </c>
      <c r="M19" s="49">
        <f>VLOOKUP($A19,input!$A:$BH,COLUMN(input!AA$2),0)</f>
        <v>1.2518709247884285</v>
      </c>
      <c r="N19" s="53">
        <f>VLOOKUP($A19,input!$A:$BH,COLUMN(input!AE$2),0)</f>
        <v>0</v>
      </c>
      <c r="O19" s="53">
        <f>VLOOKUP($A19,input!$A:$BH,COLUMN(input!AI$2),0)</f>
        <v>0</v>
      </c>
      <c r="P19" s="62">
        <f>VLOOKUP($A19,input!$A:$BH,COLUMN(input!AM$2),0)</f>
        <v>0</v>
      </c>
      <c r="Q19" s="53">
        <f>VLOOKUP($A19,input!$A:$BH,COLUMN(input!AQ$2),0)</f>
        <v>0</v>
      </c>
      <c r="R19" s="49">
        <f>VLOOKUP($A19,input!$A:$BH,COLUMN(input!AU$2),0)</f>
        <v>3.0770832121954839</v>
      </c>
      <c r="S19" s="53">
        <f>VLOOKUP($A19,input!$A:$BH,COLUMN(input!AY$2),0)</f>
        <v>0</v>
      </c>
      <c r="T19" s="53">
        <f>VLOOKUP($A19,input!$A:$BH,COLUMN(input!BC$2),0)</f>
        <v>0</v>
      </c>
      <c r="U19" s="62">
        <f>VLOOKUP($A19,input!$A:$BH,COLUMN(input!BG$2),0)</f>
        <v>0</v>
      </c>
      <c r="V19" s="53">
        <f t="shared" si="5"/>
        <v>0</v>
      </c>
      <c r="W19" s="49">
        <f t="shared" si="6"/>
        <v>4.3289541369839126</v>
      </c>
      <c r="X19" s="53">
        <f t="shared" si="7"/>
        <v>0</v>
      </c>
      <c r="Y19" s="53">
        <f t="shared" si="8"/>
        <v>0</v>
      </c>
      <c r="Z19" s="62">
        <f t="shared" si="9"/>
        <v>0</v>
      </c>
      <c r="AA19" s="74">
        <f>VLOOKUP($A19,input!$A:$BH,COLUMN(input!BH$2),0)</f>
        <v>0</v>
      </c>
    </row>
    <row r="20" spans="1:27" x14ac:dyDescent="0.3">
      <c r="A20" s="27" t="s">
        <v>39</v>
      </c>
      <c r="B20" s="27" t="s">
        <v>822</v>
      </c>
      <c r="C20" s="27" t="s">
        <v>806</v>
      </c>
      <c r="D20" s="30" t="s">
        <v>38</v>
      </c>
      <c r="E20" s="67">
        <f>VLOOKUP(C20,'KI Local Authority Dropdown'!$H$21:$I$31,2,0)</f>
        <v>0.4</v>
      </c>
      <c r="F20" s="49">
        <f t="shared" si="4"/>
        <v>4.9119642166526942</v>
      </c>
      <c r="G20" s="49">
        <f>VLOOKUP($A20,input!$A:$BH,COLUMN(input!F$2),0)</f>
        <v>0</v>
      </c>
      <c r="H20" s="49">
        <f>VLOOKUP($A20,input!$A:$BH,COLUMN(input!J$2),0)</f>
        <v>5.6060207309384671</v>
      </c>
      <c r="I20" s="49">
        <f>VLOOKUP($A20,input!$A:$BH,COLUMN(input!O$2),0)</f>
        <v>-25.240117393535201</v>
      </c>
      <c r="J20" s="49">
        <f>H20*'KI Local Authority Dropdown'!$I$6</f>
        <v>5.185569176118082</v>
      </c>
      <c r="K20" s="31">
        <f>VLOOKUP($A20,input!$A:$BH,COLUMN(input!Q$2),0)</f>
        <v>0.5</v>
      </c>
      <c r="L20" s="53">
        <f>VLOOKUP($A20,input!$A:$BH,COLUMN(input!W$2),0)</f>
        <v>0</v>
      </c>
      <c r="M20" s="49">
        <f>VLOOKUP($A20,input!$A:$BH,COLUMN(input!AA$2),0)</f>
        <v>0</v>
      </c>
      <c r="N20" s="53">
        <f>VLOOKUP($A20,input!$A:$BH,COLUMN(input!AE$2),0)</f>
        <v>0</v>
      </c>
      <c r="O20" s="53">
        <f>VLOOKUP($A20,input!$A:$BH,COLUMN(input!AI$2),0)</f>
        <v>0</v>
      </c>
      <c r="P20" s="62">
        <f>VLOOKUP($A20,input!$A:$BH,COLUMN(input!AM$2),0)</f>
        <v>0</v>
      </c>
      <c r="Q20" s="53">
        <f>VLOOKUP($A20,input!$A:$BH,COLUMN(input!AQ$2),0)</f>
        <v>0</v>
      </c>
      <c r="R20" s="49">
        <f>VLOOKUP($A20,input!$A:$BH,COLUMN(input!AU$2),0)</f>
        <v>5.6060207309384671</v>
      </c>
      <c r="S20" s="53">
        <f>VLOOKUP($A20,input!$A:$BH,COLUMN(input!AY$2),0)</f>
        <v>0</v>
      </c>
      <c r="T20" s="53">
        <f>VLOOKUP($A20,input!$A:$BH,COLUMN(input!BC$2),0)</f>
        <v>0</v>
      </c>
      <c r="U20" s="62">
        <f>VLOOKUP($A20,input!$A:$BH,COLUMN(input!BG$2),0)</f>
        <v>0</v>
      </c>
      <c r="V20" s="53">
        <f t="shared" si="5"/>
        <v>0</v>
      </c>
      <c r="W20" s="49">
        <f t="shared" si="6"/>
        <v>5.6060207309384671</v>
      </c>
      <c r="X20" s="53">
        <f t="shared" si="7"/>
        <v>0</v>
      </c>
      <c r="Y20" s="53">
        <f t="shared" si="8"/>
        <v>0</v>
      </c>
      <c r="Z20" s="62">
        <f t="shared" si="9"/>
        <v>0</v>
      </c>
      <c r="AA20" s="74">
        <f>VLOOKUP($A20,input!$A:$BH,COLUMN(input!BH$2),0)</f>
        <v>-0.69405651428577309</v>
      </c>
    </row>
    <row r="21" spans="1:27" x14ac:dyDescent="0.3">
      <c r="A21" s="27" t="s">
        <v>42</v>
      </c>
      <c r="B21" s="27" t="s">
        <v>823</v>
      </c>
      <c r="C21" s="27" t="s">
        <v>806</v>
      </c>
      <c r="D21" s="30" t="s">
        <v>41</v>
      </c>
      <c r="E21" s="67">
        <f>VLOOKUP(C21,'KI Local Authority Dropdown'!$H$21:$I$31,2,0)</f>
        <v>0.4</v>
      </c>
      <c r="F21" s="49">
        <f t="shared" si="4"/>
        <v>2.8296994756633138</v>
      </c>
      <c r="G21" s="49">
        <f>VLOOKUP($A21,input!$A:$BH,COLUMN(input!F$2),0)</f>
        <v>0</v>
      </c>
      <c r="H21" s="49">
        <f>VLOOKUP($A21,input!$A:$BH,COLUMN(input!J$2),0)</f>
        <v>3.0010803044022918</v>
      </c>
      <c r="I21" s="49">
        <f>VLOOKUP($A21,input!$A:$BH,COLUMN(input!O$2),0)</f>
        <v>-26.949330571346579</v>
      </c>
      <c r="J21" s="49">
        <f>H21*'KI Local Authority Dropdown'!$I$6</f>
        <v>2.7759992815721199</v>
      </c>
      <c r="K21" s="31">
        <f>VLOOKUP($A21,input!$A:$BH,COLUMN(input!Q$2),0)</f>
        <v>0.5</v>
      </c>
      <c r="L21" s="53">
        <f>VLOOKUP($A21,input!$A:$BH,COLUMN(input!W$2),0)</f>
        <v>0</v>
      </c>
      <c r="M21" s="49">
        <f>VLOOKUP($A21,input!$A:$BH,COLUMN(input!AA$2),0)</f>
        <v>0</v>
      </c>
      <c r="N21" s="53">
        <f>VLOOKUP($A21,input!$A:$BH,COLUMN(input!AE$2),0)</f>
        <v>0</v>
      </c>
      <c r="O21" s="53">
        <f>VLOOKUP($A21,input!$A:$BH,COLUMN(input!AI$2),0)</f>
        <v>0</v>
      </c>
      <c r="P21" s="62">
        <f>VLOOKUP($A21,input!$A:$BH,COLUMN(input!AM$2),0)</f>
        <v>0</v>
      </c>
      <c r="Q21" s="53">
        <f>VLOOKUP($A21,input!$A:$BH,COLUMN(input!AQ$2),0)</f>
        <v>0</v>
      </c>
      <c r="R21" s="49">
        <f>VLOOKUP($A21,input!$A:$BH,COLUMN(input!AU$2),0)</f>
        <v>3.0010803044022918</v>
      </c>
      <c r="S21" s="53">
        <f>VLOOKUP($A21,input!$A:$BH,COLUMN(input!AY$2),0)</f>
        <v>0</v>
      </c>
      <c r="T21" s="53">
        <f>VLOOKUP($A21,input!$A:$BH,COLUMN(input!BC$2),0)</f>
        <v>0</v>
      </c>
      <c r="U21" s="62">
        <f>VLOOKUP($A21,input!$A:$BH,COLUMN(input!BG$2),0)</f>
        <v>0</v>
      </c>
      <c r="V21" s="53">
        <f t="shared" si="5"/>
        <v>0</v>
      </c>
      <c r="W21" s="49">
        <f t="shared" si="6"/>
        <v>3.0010803044022918</v>
      </c>
      <c r="X21" s="53">
        <f t="shared" si="7"/>
        <v>0</v>
      </c>
      <c r="Y21" s="53">
        <f t="shared" si="8"/>
        <v>0</v>
      </c>
      <c r="Z21" s="62">
        <f t="shared" si="9"/>
        <v>0</v>
      </c>
      <c r="AA21" s="74">
        <f>VLOOKUP($A21,input!$A:$BH,COLUMN(input!BH$2),0)</f>
        <v>-0.17138082873897814</v>
      </c>
    </row>
    <row r="22" spans="1:27" x14ac:dyDescent="0.3">
      <c r="A22" s="27" t="s">
        <v>44</v>
      </c>
      <c r="B22" s="27" t="s">
        <v>824</v>
      </c>
      <c r="C22" s="27" t="s">
        <v>806</v>
      </c>
      <c r="D22" s="30" t="s">
        <v>43</v>
      </c>
      <c r="E22" s="67">
        <f>VLOOKUP(C22,'KI Local Authority Dropdown'!$H$21:$I$31,2,0)</f>
        <v>0.4</v>
      </c>
      <c r="F22" s="49">
        <f t="shared" si="4"/>
        <v>4.2122234733084243</v>
      </c>
      <c r="G22" s="49">
        <f>VLOOKUP($A22,input!$A:$BH,COLUMN(input!F$2),0)</f>
        <v>0.22389876448981091</v>
      </c>
      <c r="H22" s="49">
        <f>VLOOKUP($A22,input!$A:$BH,COLUMN(input!J$2),0)</f>
        <v>3.9883247088186131</v>
      </c>
      <c r="I22" s="49">
        <f>VLOOKUP($A22,input!$A:$BH,COLUMN(input!O$2),0)</f>
        <v>-12.587412687742273</v>
      </c>
      <c r="J22" s="49">
        <f>H22*'KI Local Authority Dropdown'!$I$6</f>
        <v>3.6892003556572175</v>
      </c>
      <c r="K22" s="31">
        <f>VLOOKUP($A22,input!$A:$BH,COLUMN(input!Q$2),0)</f>
        <v>0.5</v>
      </c>
      <c r="L22" s="53">
        <f>VLOOKUP($A22,input!$A:$BH,COLUMN(input!W$2),0)</f>
        <v>0</v>
      </c>
      <c r="M22" s="49">
        <f>VLOOKUP($A22,input!$A:$BH,COLUMN(input!AA$2),0)</f>
        <v>0.22389876448981091</v>
      </c>
      <c r="N22" s="53">
        <f>VLOOKUP($A22,input!$A:$BH,COLUMN(input!AE$2),0)</f>
        <v>0</v>
      </c>
      <c r="O22" s="53">
        <f>VLOOKUP($A22,input!$A:$BH,COLUMN(input!AI$2),0)</f>
        <v>0</v>
      </c>
      <c r="P22" s="62">
        <f>VLOOKUP($A22,input!$A:$BH,COLUMN(input!AM$2),0)</f>
        <v>0</v>
      </c>
      <c r="Q22" s="53">
        <f>VLOOKUP($A22,input!$A:$BH,COLUMN(input!AQ$2),0)</f>
        <v>0</v>
      </c>
      <c r="R22" s="49">
        <f>VLOOKUP($A22,input!$A:$BH,COLUMN(input!AU$2),0)</f>
        <v>3.9883247088186131</v>
      </c>
      <c r="S22" s="53">
        <f>VLOOKUP($A22,input!$A:$BH,COLUMN(input!AY$2),0)</f>
        <v>0</v>
      </c>
      <c r="T22" s="53">
        <f>VLOOKUP($A22,input!$A:$BH,COLUMN(input!BC$2),0)</f>
        <v>0</v>
      </c>
      <c r="U22" s="62">
        <f>VLOOKUP($A22,input!$A:$BH,COLUMN(input!BG$2),0)</f>
        <v>0</v>
      </c>
      <c r="V22" s="53">
        <f t="shared" si="5"/>
        <v>0</v>
      </c>
      <c r="W22" s="49">
        <f t="shared" si="6"/>
        <v>4.2122234733084243</v>
      </c>
      <c r="X22" s="53">
        <f t="shared" si="7"/>
        <v>0</v>
      </c>
      <c r="Y22" s="53">
        <f t="shared" si="8"/>
        <v>0</v>
      </c>
      <c r="Z22" s="62">
        <f t="shared" si="9"/>
        <v>0</v>
      </c>
      <c r="AA22" s="74">
        <f>VLOOKUP($A22,input!$A:$BH,COLUMN(input!BH$2),0)</f>
        <v>0</v>
      </c>
    </row>
    <row r="23" spans="1:27" x14ac:dyDescent="0.3">
      <c r="A23" s="27" t="s">
        <v>47</v>
      </c>
      <c r="B23" s="27" t="s">
        <v>825</v>
      </c>
      <c r="C23" s="27" t="s">
        <v>1250</v>
      </c>
      <c r="D23" s="30" t="s">
        <v>46</v>
      </c>
      <c r="E23" s="67">
        <f>VLOOKUP(C23,'KI Local Authority Dropdown'!$H$21:$I$31,2,0)</f>
        <v>0.49</v>
      </c>
      <c r="F23" s="49">
        <f t="shared" si="4"/>
        <v>23.779819101862508</v>
      </c>
      <c r="G23" s="49">
        <f>VLOOKUP($A23,input!$A:$BH,COLUMN(input!F$2),0)</f>
        <v>0.48771781217691673</v>
      </c>
      <c r="H23" s="49">
        <f>VLOOKUP($A23,input!$A:$BH,COLUMN(input!J$2),0)</f>
        <v>23.29210128968559</v>
      </c>
      <c r="I23" s="49">
        <f>VLOOKUP($A23,input!$A:$BH,COLUMN(input!O$2),0)</f>
        <v>-9.4081119931065391</v>
      </c>
      <c r="J23" s="49">
        <f>H23*'KI Local Authority Dropdown'!$I$6</f>
        <v>21.54519369295917</v>
      </c>
      <c r="K23" s="31">
        <f>VLOOKUP($A23,input!$A:$BH,COLUMN(input!Q$2),0)</f>
        <v>0.28770797394070224</v>
      </c>
      <c r="L23" s="53">
        <f>VLOOKUP($A23,input!$A:$BH,COLUMN(input!W$2),0)</f>
        <v>1.6909595428178756</v>
      </c>
      <c r="M23" s="49">
        <f>VLOOKUP($A23,input!$A:$BH,COLUMN(input!AA$2),0)</f>
        <v>-1.2032417306409591</v>
      </c>
      <c r="N23" s="53">
        <f>VLOOKUP($A23,input!$A:$BH,COLUMN(input!AE$2),0)</f>
        <v>0</v>
      </c>
      <c r="O23" s="53">
        <f>VLOOKUP($A23,input!$A:$BH,COLUMN(input!AI$2),0)</f>
        <v>0</v>
      </c>
      <c r="P23" s="62">
        <f>VLOOKUP($A23,input!$A:$BH,COLUMN(input!AM$2),0)</f>
        <v>0</v>
      </c>
      <c r="Q23" s="53">
        <f>VLOOKUP($A23,input!$A:$BH,COLUMN(input!AQ$2),0)</f>
        <v>18.80265292346872</v>
      </c>
      <c r="R23" s="49">
        <f>VLOOKUP($A23,input!$A:$BH,COLUMN(input!AU$2),0)</f>
        <v>4.4894483662168687</v>
      </c>
      <c r="S23" s="53">
        <f>VLOOKUP($A23,input!$A:$BH,COLUMN(input!AY$2),0)</f>
        <v>0</v>
      </c>
      <c r="T23" s="53">
        <f>VLOOKUP($A23,input!$A:$BH,COLUMN(input!BC$2),0)</f>
        <v>0</v>
      </c>
      <c r="U23" s="62">
        <f>VLOOKUP($A23,input!$A:$BH,COLUMN(input!BG$2),0)</f>
        <v>0</v>
      </c>
      <c r="V23" s="53">
        <f t="shared" si="5"/>
        <v>20.493612466286596</v>
      </c>
      <c r="W23" s="49">
        <f t="shared" si="6"/>
        <v>3.2862066355759096</v>
      </c>
      <c r="X23" s="53">
        <f t="shared" si="7"/>
        <v>0</v>
      </c>
      <c r="Y23" s="53">
        <f t="shared" si="8"/>
        <v>0</v>
      </c>
      <c r="Z23" s="62">
        <f t="shared" si="9"/>
        <v>0</v>
      </c>
      <c r="AA23" s="74">
        <f>VLOOKUP($A23,input!$A:$BH,COLUMN(input!BH$2),0)</f>
        <v>0</v>
      </c>
    </row>
    <row r="24" spans="1:27" x14ac:dyDescent="0.3">
      <c r="A24" s="27" t="s">
        <v>50</v>
      </c>
      <c r="B24" s="27" t="s">
        <v>826</v>
      </c>
      <c r="C24" s="27" t="s">
        <v>1250</v>
      </c>
      <c r="D24" s="30" t="s">
        <v>49</v>
      </c>
      <c r="E24" s="67">
        <f>VLOOKUP(C24,'KI Local Authority Dropdown'!$H$21:$I$31,2,0)</f>
        <v>0.49</v>
      </c>
      <c r="F24" s="49">
        <f t="shared" si="4"/>
        <v>37.368091905510077</v>
      </c>
      <c r="G24" s="49">
        <f>VLOOKUP($A24,input!$A:$BH,COLUMN(input!F$2),0)</f>
        <v>5.7668473031508736</v>
      </c>
      <c r="H24" s="49">
        <f>VLOOKUP($A24,input!$A:$BH,COLUMN(input!J$2),0)</f>
        <v>31.601244602359202</v>
      </c>
      <c r="I24" s="49">
        <f>VLOOKUP($A24,input!$A:$BH,COLUMN(input!O$2),0)</f>
        <v>2.4354058767169104</v>
      </c>
      <c r="J24" s="49">
        <f>H24*'KI Local Authority Dropdown'!$I$6</f>
        <v>29.231151257182262</v>
      </c>
      <c r="K24" s="31">
        <f>VLOOKUP($A24,input!$A:$BH,COLUMN(input!Q$2),0)</f>
        <v>0</v>
      </c>
      <c r="L24" s="53">
        <f>VLOOKUP($A24,input!$A:$BH,COLUMN(input!W$2),0)</f>
        <v>6.5701346646959182</v>
      </c>
      <c r="M24" s="49">
        <f>VLOOKUP($A24,input!$A:$BH,COLUMN(input!AA$2),0)</f>
        <v>-0.80328736154504488</v>
      </c>
      <c r="N24" s="53">
        <f>VLOOKUP($A24,input!$A:$BH,COLUMN(input!AE$2),0)</f>
        <v>0</v>
      </c>
      <c r="O24" s="53">
        <f>VLOOKUP($A24,input!$A:$BH,COLUMN(input!AI$2),0)</f>
        <v>0</v>
      </c>
      <c r="P24" s="62">
        <f>VLOOKUP($A24,input!$A:$BH,COLUMN(input!AM$2),0)</f>
        <v>0</v>
      </c>
      <c r="Q24" s="53">
        <f>VLOOKUP($A24,input!$A:$BH,COLUMN(input!AQ$2),0)</f>
        <v>25.881580735983608</v>
      </c>
      <c r="R24" s="49">
        <f>VLOOKUP($A24,input!$A:$BH,COLUMN(input!AU$2),0)</f>
        <v>5.7196638663755959</v>
      </c>
      <c r="S24" s="53">
        <f>VLOOKUP($A24,input!$A:$BH,COLUMN(input!AY$2),0)</f>
        <v>0</v>
      </c>
      <c r="T24" s="53">
        <f>VLOOKUP($A24,input!$A:$BH,COLUMN(input!BC$2),0)</f>
        <v>0</v>
      </c>
      <c r="U24" s="62">
        <f>VLOOKUP($A24,input!$A:$BH,COLUMN(input!BG$2),0)</f>
        <v>0</v>
      </c>
      <c r="V24" s="53">
        <f t="shared" si="5"/>
        <v>32.451715400679525</v>
      </c>
      <c r="W24" s="49">
        <f t="shared" si="6"/>
        <v>4.9163765048305512</v>
      </c>
      <c r="X24" s="53">
        <f t="shared" si="7"/>
        <v>0</v>
      </c>
      <c r="Y24" s="53">
        <f t="shared" si="8"/>
        <v>0</v>
      </c>
      <c r="Z24" s="62">
        <f t="shared" si="9"/>
        <v>0</v>
      </c>
      <c r="AA24" s="74">
        <f>VLOOKUP($A24,input!$A:$BH,COLUMN(input!BH$2),0)</f>
        <v>0</v>
      </c>
    </row>
    <row r="25" spans="1:27" x14ac:dyDescent="0.3">
      <c r="A25" s="27" t="s">
        <v>53</v>
      </c>
      <c r="B25" s="27" t="s">
        <v>827</v>
      </c>
      <c r="C25" s="27" t="s">
        <v>1248</v>
      </c>
      <c r="D25" s="30" t="s">
        <v>828</v>
      </c>
      <c r="E25" s="67">
        <f>VLOOKUP(C25,'KI Local Authority Dropdown'!$H$21:$I$31,2,0)</f>
        <v>0.01</v>
      </c>
      <c r="F25" s="49">
        <f t="shared" si="4"/>
        <v>8.3160100332184026</v>
      </c>
      <c r="G25" s="49">
        <f>VLOOKUP($A25,input!$A:$BH,COLUMN(input!F$2),0)</f>
        <v>2.4735209747600631</v>
      </c>
      <c r="H25" s="49">
        <f>VLOOKUP($A25,input!$A:$BH,COLUMN(input!J$2),0)</f>
        <v>5.8424890584583391</v>
      </c>
      <c r="I25" s="49">
        <f>VLOOKUP($A25,input!$A:$BH,COLUMN(input!O$2),0)</f>
        <v>3.7759383469363343</v>
      </c>
      <c r="J25" s="49">
        <f>H25*'KI Local Authority Dropdown'!$I$6</f>
        <v>5.4043023790739637</v>
      </c>
      <c r="K25" s="31">
        <f>VLOOKUP($A25,input!$A:$BH,COLUMN(input!Q$2),0)</f>
        <v>0</v>
      </c>
      <c r="L25" s="53">
        <f>VLOOKUP($A25,input!$A:$BH,COLUMN(input!W$2),0)</f>
        <v>0</v>
      </c>
      <c r="M25" s="49">
        <f>VLOOKUP($A25,input!$A:$BH,COLUMN(input!AA$2),0)</f>
        <v>0</v>
      </c>
      <c r="N25" s="53">
        <f>VLOOKUP($A25,input!$A:$BH,COLUMN(input!AE$2),0)</f>
        <v>2.4735209747600631</v>
      </c>
      <c r="O25" s="53">
        <f>VLOOKUP($A25,input!$A:$BH,COLUMN(input!AI$2),0)</f>
        <v>0</v>
      </c>
      <c r="P25" s="62">
        <f>VLOOKUP($A25,input!$A:$BH,COLUMN(input!AM$2),0)</f>
        <v>0</v>
      </c>
      <c r="Q25" s="53">
        <f>VLOOKUP($A25,input!$A:$BH,COLUMN(input!AQ$2),0)</f>
        <v>0</v>
      </c>
      <c r="R25" s="49">
        <f>VLOOKUP($A25,input!$A:$BH,COLUMN(input!AU$2),0)</f>
        <v>0</v>
      </c>
      <c r="S25" s="53">
        <f>VLOOKUP($A25,input!$A:$BH,COLUMN(input!AY$2),0)</f>
        <v>5.8424890584583391</v>
      </c>
      <c r="T25" s="53">
        <f>VLOOKUP($A25,input!$A:$BH,COLUMN(input!BC$2),0)</f>
        <v>0</v>
      </c>
      <c r="U25" s="62">
        <f>VLOOKUP($A25,input!$A:$BH,COLUMN(input!BG$2),0)</f>
        <v>0</v>
      </c>
      <c r="V25" s="53">
        <f t="shared" si="5"/>
        <v>0</v>
      </c>
      <c r="W25" s="49">
        <f t="shared" si="6"/>
        <v>0</v>
      </c>
      <c r="X25" s="53">
        <f t="shared" si="7"/>
        <v>8.3160100332184026</v>
      </c>
      <c r="Y25" s="53">
        <f t="shared" si="8"/>
        <v>0</v>
      </c>
      <c r="Z25" s="62">
        <f t="shared" si="9"/>
        <v>0</v>
      </c>
      <c r="AA25" s="74">
        <f>VLOOKUP($A25,input!$A:$BH,COLUMN(input!BH$2),0)</f>
        <v>0</v>
      </c>
    </row>
    <row r="26" spans="1:27" x14ac:dyDescent="0.3">
      <c r="A26" s="27" t="s">
        <v>56</v>
      </c>
      <c r="B26" s="27" t="s">
        <v>829</v>
      </c>
      <c r="C26" s="27" t="s">
        <v>1248</v>
      </c>
      <c r="D26" s="30" t="s">
        <v>830</v>
      </c>
      <c r="E26" s="67">
        <f>VLOOKUP(C26,'KI Local Authority Dropdown'!$H$21:$I$31,2,0)</f>
        <v>0.01</v>
      </c>
      <c r="F26" s="49">
        <f t="shared" si="4"/>
        <v>10.036902733571981</v>
      </c>
      <c r="G26" s="49">
        <f>VLOOKUP($A26,input!$A:$BH,COLUMN(input!F$2),0)</f>
        <v>3.0290363825621607</v>
      </c>
      <c r="H26" s="49">
        <f>VLOOKUP($A26,input!$A:$BH,COLUMN(input!J$2),0)</f>
        <v>7.0078663510098211</v>
      </c>
      <c r="I26" s="49">
        <f>VLOOKUP($A26,input!$A:$BH,COLUMN(input!O$2),0)</f>
        <v>1.9189122018062057</v>
      </c>
      <c r="J26" s="49">
        <f>H26*'KI Local Authority Dropdown'!$I$6</f>
        <v>6.4822763746840852</v>
      </c>
      <c r="K26" s="31">
        <f>VLOOKUP($A26,input!$A:$BH,COLUMN(input!Q$2),0)</f>
        <v>0</v>
      </c>
      <c r="L26" s="53">
        <f>VLOOKUP($A26,input!$A:$BH,COLUMN(input!W$2),0)</f>
        <v>0</v>
      </c>
      <c r="M26" s="49">
        <f>VLOOKUP($A26,input!$A:$BH,COLUMN(input!AA$2),0)</f>
        <v>0</v>
      </c>
      <c r="N26" s="53">
        <f>VLOOKUP($A26,input!$A:$BH,COLUMN(input!AE$2),0)</f>
        <v>3.0290363825621607</v>
      </c>
      <c r="O26" s="53">
        <f>VLOOKUP($A26,input!$A:$BH,COLUMN(input!AI$2),0)</f>
        <v>0</v>
      </c>
      <c r="P26" s="62">
        <f>VLOOKUP($A26,input!$A:$BH,COLUMN(input!AM$2),0)</f>
        <v>0</v>
      </c>
      <c r="Q26" s="53">
        <f>VLOOKUP($A26,input!$A:$BH,COLUMN(input!AQ$2),0)</f>
        <v>0</v>
      </c>
      <c r="R26" s="49">
        <f>VLOOKUP($A26,input!$A:$BH,COLUMN(input!AU$2),0)</f>
        <v>0</v>
      </c>
      <c r="S26" s="53">
        <f>VLOOKUP($A26,input!$A:$BH,COLUMN(input!AY$2),0)</f>
        <v>7.0078663510098211</v>
      </c>
      <c r="T26" s="53">
        <f>VLOOKUP($A26,input!$A:$BH,COLUMN(input!BC$2),0)</f>
        <v>0</v>
      </c>
      <c r="U26" s="62">
        <f>VLOOKUP($A26,input!$A:$BH,COLUMN(input!BG$2),0)</f>
        <v>0</v>
      </c>
      <c r="V26" s="53">
        <f t="shared" si="5"/>
        <v>0</v>
      </c>
      <c r="W26" s="49">
        <f t="shared" si="6"/>
        <v>0</v>
      </c>
      <c r="X26" s="53">
        <f t="shared" si="7"/>
        <v>10.036902733571981</v>
      </c>
      <c r="Y26" s="53">
        <f t="shared" si="8"/>
        <v>0</v>
      </c>
      <c r="Z26" s="62">
        <f t="shared" si="9"/>
        <v>0</v>
      </c>
      <c r="AA26" s="74">
        <f>VLOOKUP($A26,input!$A:$BH,COLUMN(input!BH$2),0)</f>
        <v>0</v>
      </c>
    </row>
    <row r="27" spans="1:27" x14ac:dyDescent="0.3">
      <c r="A27" s="27" t="s">
        <v>59</v>
      </c>
      <c r="B27" s="27" t="s">
        <v>831</v>
      </c>
      <c r="C27" s="27" t="s">
        <v>1249</v>
      </c>
      <c r="D27" s="30" t="s">
        <v>58</v>
      </c>
      <c r="E27" s="67">
        <f>VLOOKUP(C27,'KI Local Authority Dropdown'!$H$21:$I$31,2,0)</f>
        <v>0.3</v>
      </c>
      <c r="F27" s="49">
        <f t="shared" si="4"/>
        <v>39.287920995655455</v>
      </c>
      <c r="G27" s="49">
        <f>VLOOKUP($A27,input!$A:$BH,COLUMN(input!F$2),0)</f>
        <v>3.2496876961825714</v>
      </c>
      <c r="H27" s="49">
        <f>VLOOKUP($A27,input!$A:$BH,COLUMN(input!J$2),0)</f>
        <v>36.038233299472886</v>
      </c>
      <c r="I27" s="49">
        <f>VLOOKUP($A27,input!$A:$BH,COLUMN(input!O$2),0)</f>
        <v>16.512714032537872</v>
      </c>
      <c r="J27" s="49">
        <f>H27*'KI Local Authority Dropdown'!$I$6</f>
        <v>33.335365802012419</v>
      </c>
      <c r="K27" s="31">
        <f>VLOOKUP($A27,input!$A:$BH,COLUMN(input!Q$2),0)</f>
        <v>0</v>
      </c>
      <c r="L27" s="53">
        <f>VLOOKUP($A27,input!$A:$BH,COLUMN(input!W$2),0)</f>
        <v>4.4301525595935436</v>
      </c>
      <c r="M27" s="49">
        <f>VLOOKUP($A27,input!$A:$BH,COLUMN(input!AA$2),0)</f>
        <v>-1.180464863410972</v>
      </c>
      <c r="N27" s="53">
        <f>VLOOKUP($A27,input!$A:$BH,COLUMN(input!AE$2),0)</f>
        <v>0</v>
      </c>
      <c r="O27" s="53">
        <f>VLOOKUP($A27,input!$A:$BH,COLUMN(input!AI$2),0)</f>
        <v>0</v>
      </c>
      <c r="P27" s="62">
        <f>VLOOKUP($A27,input!$A:$BH,COLUMN(input!AM$2),0)</f>
        <v>0</v>
      </c>
      <c r="Q27" s="53">
        <f>VLOOKUP($A27,input!$A:$BH,COLUMN(input!AQ$2),0)</f>
        <v>28.656371657065794</v>
      </c>
      <c r="R27" s="49">
        <f>VLOOKUP($A27,input!$A:$BH,COLUMN(input!AU$2),0)</f>
        <v>7.38186164240709</v>
      </c>
      <c r="S27" s="53">
        <f>VLOOKUP($A27,input!$A:$BH,COLUMN(input!AY$2),0)</f>
        <v>0</v>
      </c>
      <c r="T27" s="53">
        <f>VLOOKUP($A27,input!$A:$BH,COLUMN(input!BC$2),0)</f>
        <v>0</v>
      </c>
      <c r="U27" s="62">
        <f>VLOOKUP($A27,input!$A:$BH,COLUMN(input!BG$2),0)</f>
        <v>0</v>
      </c>
      <c r="V27" s="53">
        <f t="shared" si="5"/>
        <v>33.086524216659335</v>
      </c>
      <c r="W27" s="49">
        <f t="shared" si="6"/>
        <v>6.2013967789961182</v>
      </c>
      <c r="X27" s="53">
        <f t="shared" si="7"/>
        <v>0</v>
      </c>
      <c r="Y27" s="53">
        <f t="shared" si="8"/>
        <v>0</v>
      </c>
      <c r="Z27" s="62">
        <f t="shared" si="9"/>
        <v>0</v>
      </c>
      <c r="AA27" s="74">
        <f>VLOOKUP($A27,input!$A:$BH,COLUMN(input!BH$2),0)</f>
        <v>0</v>
      </c>
    </row>
    <row r="28" spans="1:27" x14ac:dyDescent="0.3">
      <c r="A28" s="27" t="s">
        <v>61</v>
      </c>
      <c r="B28" s="27" t="s">
        <v>832</v>
      </c>
      <c r="C28" s="27" t="s">
        <v>820</v>
      </c>
      <c r="D28" s="30" t="s">
        <v>60</v>
      </c>
      <c r="E28" s="67">
        <f>VLOOKUP(C28,'KI Local Authority Dropdown'!$H$21:$I$31,2,0)</f>
        <v>0.49</v>
      </c>
      <c r="F28" s="49">
        <f t="shared" si="4"/>
        <v>461.95822117152807</v>
      </c>
      <c r="G28" s="49">
        <f>VLOOKUP($A28,input!$A:$BH,COLUMN(input!F$2),0)</f>
        <v>109.74274702864241</v>
      </c>
      <c r="H28" s="49">
        <f>VLOOKUP($A28,input!$A:$BH,COLUMN(input!J$2),0)</f>
        <v>352.21547414288563</v>
      </c>
      <c r="I28" s="49">
        <f>VLOOKUP($A28,input!$A:$BH,COLUMN(input!O$2),0)</f>
        <v>150.53775942346255</v>
      </c>
      <c r="J28" s="49">
        <f>H28*'KI Local Authority Dropdown'!$I$6</f>
        <v>325.79931358216925</v>
      </c>
      <c r="K28" s="31">
        <f>VLOOKUP($A28,input!$A:$BH,COLUMN(input!Q$2),0)</f>
        <v>0</v>
      </c>
      <c r="L28" s="53">
        <f>VLOOKUP($A28,input!$A:$BH,COLUMN(input!W$2),0)</f>
        <v>102.45322027493781</v>
      </c>
      <c r="M28" s="49">
        <f>VLOOKUP($A28,input!$A:$BH,COLUMN(input!AA$2),0)</f>
        <v>7.2895267537046147</v>
      </c>
      <c r="N28" s="53">
        <f>VLOOKUP($A28,input!$A:$BH,COLUMN(input!AE$2),0)</f>
        <v>0</v>
      </c>
      <c r="O28" s="53">
        <f>VLOOKUP($A28,input!$A:$BH,COLUMN(input!AI$2),0)</f>
        <v>0</v>
      </c>
      <c r="P28" s="62">
        <f>VLOOKUP($A28,input!$A:$BH,COLUMN(input!AM$2),0)</f>
        <v>0</v>
      </c>
      <c r="Q28" s="53">
        <f>VLOOKUP($A28,input!$A:$BH,COLUMN(input!AQ$2),0)</f>
        <v>300.38314004185156</v>
      </c>
      <c r="R28" s="49">
        <f>VLOOKUP($A28,input!$A:$BH,COLUMN(input!AU$2),0)</f>
        <v>51.832334101034043</v>
      </c>
      <c r="S28" s="53">
        <f>VLOOKUP($A28,input!$A:$BH,COLUMN(input!AY$2),0)</f>
        <v>0</v>
      </c>
      <c r="T28" s="53">
        <f>VLOOKUP($A28,input!$A:$BH,COLUMN(input!BC$2),0)</f>
        <v>0</v>
      </c>
      <c r="U28" s="62">
        <f>VLOOKUP($A28,input!$A:$BH,COLUMN(input!BG$2),0)</f>
        <v>0</v>
      </c>
      <c r="V28" s="53">
        <f t="shared" si="5"/>
        <v>402.83636031678935</v>
      </c>
      <c r="W28" s="49">
        <f t="shared" si="6"/>
        <v>59.121860854738657</v>
      </c>
      <c r="X28" s="53">
        <f t="shared" si="7"/>
        <v>0</v>
      </c>
      <c r="Y28" s="53">
        <f t="shared" si="8"/>
        <v>0</v>
      </c>
      <c r="Z28" s="62">
        <f t="shared" si="9"/>
        <v>0</v>
      </c>
      <c r="AA28" s="74">
        <f>VLOOKUP($A28,input!$A:$BH,COLUMN(input!BH$2),0)</f>
        <v>0</v>
      </c>
    </row>
    <row r="29" spans="1:27" x14ac:dyDescent="0.3">
      <c r="A29" s="27" t="s">
        <v>63</v>
      </c>
      <c r="B29" s="27" t="s">
        <v>833</v>
      </c>
      <c r="C29" s="27" t="s">
        <v>806</v>
      </c>
      <c r="D29" s="30" t="s">
        <v>62</v>
      </c>
      <c r="E29" s="67">
        <f>VLOOKUP(C29,'KI Local Authority Dropdown'!$H$21:$I$31,2,0)</f>
        <v>0.4</v>
      </c>
      <c r="F29" s="49">
        <f t="shared" si="4"/>
        <v>2.0248590910739992</v>
      </c>
      <c r="G29" s="49">
        <f>VLOOKUP($A29,input!$A:$BH,COLUMN(input!F$2),0)</f>
        <v>0</v>
      </c>
      <c r="H29" s="49">
        <f>VLOOKUP($A29,input!$A:$BH,COLUMN(input!J$2),0)</f>
        <v>2.1929016696159374</v>
      </c>
      <c r="I29" s="49">
        <f>VLOOKUP($A29,input!$A:$BH,COLUMN(input!O$2),0)</f>
        <v>-14.285613985275202</v>
      </c>
      <c r="J29" s="49">
        <f>H29*'KI Local Authority Dropdown'!$I$6</f>
        <v>2.028434044394742</v>
      </c>
      <c r="K29" s="31">
        <f>VLOOKUP($A29,input!$A:$BH,COLUMN(input!Q$2),0)</f>
        <v>0.5</v>
      </c>
      <c r="L29" s="53">
        <f>VLOOKUP($A29,input!$A:$BH,COLUMN(input!W$2),0)</f>
        <v>0</v>
      </c>
      <c r="M29" s="49">
        <f>VLOOKUP($A29,input!$A:$BH,COLUMN(input!AA$2),0)</f>
        <v>0</v>
      </c>
      <c r="N29" s="53">
        <f>VLOOKUP($A29,input!$A:$BH,COLUMN(input!AE$2),0)</f>
        <v>0</v>
      </c>
      <c r="O29" s="53">
        <f>VLOOKUP($A29,input!$A:$BH,COLUMN(input!AI$2),0)</f>
        <v>0</v>
      </c>
      <c r="P29" s="62">
        <f>VLOOKUP($A29,input!$A:$BH,COLUMN(input!AM$2),0)</f>
        <v>0</v>
      </c>
      <c r="Q29" s="53">
        <f>VLOOKUP($A29,input!$A:$BH,COLUMN(input!AQ$2),0)</f>
        <v>0</v>
      </c>
      <c r="R29" s="49">
        <f>VLOOKUP($A29,input!$A:$BH,COLUMN(input!AU$2),0)</f>
        <v>2.1929016696159374</v>
      </c>
      <c r="S29" s="53">
        <f>VLOOKUP($A29,input!$A:$BH,COLUMN(input!AY$2),0)</f>
        <v>0</v>
      </c>
      <c r="T29" s="53">
        <f>VLOOKUP($A29,input!$A:$BH,COLUMN(input!BC$2),0)</f>
        <v>0</v>
      </c>
      <c r="U29" s="62">
        <f>VLOOKUP($A29,input!$A:$BH,COLUMN(input!BG$2),0)</f>
        <v>0</v>
      </c>
      <c r="V29" s="53">
        <f t="shared" si="5"/>
        <v>0</v>
      </c>
      <c r="W29" s="49">
        <f t="shared" si="6"/>
        <v>2.1929016696159374</v>
      </c>
      <c r="X29" s="53">
        <f t="shared" si="7"/>
        <v>0</v>
      </c>
      <c r="Y29" s="53">
        <f t="shared" si="8"/>
        <v>0</v>
      </c>
      <c r="Z29" s="62">
        <f t="shared" si="9"/>
        <v>0</v>
      </c>
      <c r="AA29" s="74">
        <f>VLOOKUP($A29,input!$A:$BH,COLUMN(input!BH$2),0)</f>
        <v>-0.16804257854193821</v>
      </c>
    </row>
    <row r="30" spans="1:27" x14ac:dyDescent="0.3">
      <c r="A30" s="27" t="s">
        <v>65</v>
      </c>
      <c r="B30" s="27" t="s">
        <v>834</v>
      </c>
      <c r="C30" s="27" t="s">
        <v>1250</v>
      </c>
      <c r="D30" s="30" t="s">
        <v>64</v>
      </c>
      <c r="E30" s="67">
        <f>VLOOKUP(C30,'KI Local Authority Dropdown'!$H$21:$I$31,2,0)</f>
        <v>0.49</v>
      </c>
      <c r="F30" s="49">
        <f t="shared" si="4"/>
        <v>57.125726822576098</v>
      </c>
      <c r="G30" s="49">
        <f>VLOOKUP($A30,input!$A:$BH,COLUMN(input!F$2),0)</f>
        <v>13.305642328076281</v>
      </c>
      <c r="H30" s="49">
        <f>VLOOKUP($A30,input!$A:$BH,COLUMN(input!J$2),0)</f>
        <v>43.820084494499817</v>
      </c>
      <c r="I30" s="49">
        <f>VLOOKUP($A30,input!$A:$BH,COLUMN(input!O$2),0)</f>
        <v>23.869022495634184</v>
      </c>
      <c r="J30" s="49">
        <f>H30*'KI Local Authority Dropdown'!$I$6</f>
        <v>40.533578157412329</v>
      </c>
      <c r="K30" s="31">
        <f>VLOOKUP($A30,input!$A:$BH,COLUMN(input!Q$2),0)</f>
        <v>0</v>
      </c>
      <c r="L30" s="53">
        <f>VLOOKUP($A30,input!$A:$BH,COLUMN(input!W$2),0)</f>
        <v>12.444115259555549</v>
      </c>
      <c r="M30" s="49">
        <f>VLOOKUP($A30,input!$A:$BH,COLUMN(input!AA$2),0)</f>
        <v>0.86152706852073224</v>
      </c>
      <c r="N30" s="53">
        <f>VLOOKUP($A30,input!$A:$BH,COLUMN(input!AE$2),0)</f>
        <v>0</v>
      </c>
      <c r="O30" s="53">
        <f>VLOOKUP($A30,input!$A:$BH,COLUMN(input!AI$2),0)</f>
        <v>0</v>
      </c>
      <c r="P30" s="62">
        <f>VLOOKUP($A30,input!$A:$BH,COLUMN(input!AM$2),0)</f>
        <v>0</v>
      </c>
      <c r="Q30" s="53">
        <f>VLOOKUP($A30,input!$A:$BH,COLUMN(input!AQ$2),0)</f>
        <v>36.500177805463871</v>
      </c>
      <c r="R30" s="49">
        <f>VLOOKUP($A30,input!$A:$BH,COLUMN(input!AU$2),0)</f>
        <v>7.3199066890359408</v>
      </c>
      <c r="S30" s="53">
        <f>VLOOKUP($A30,input!$A:$BH,COLUMN(input!AY$2),0)</f>
        <v>0</v>
      </c>
      <c r="T30" s="53">
        <f>VLOOKUP($A30,input!$A:$BH,COLUMN(input!BC$2),0)</f>
        <v>0</v>
      </c>
      <c r="U30" s="62">
        <f>VLOOKUP($A30,input!$A:$BH,COLUMN(input!BG$2),0)</f>
        <v>0</v>
      </c>
      <c r="V30" s="53">
        <f t="shared" si="5"/>
        <v>48.944293065019423</v>
      </c>
      <c r="W30" s="49">
        <f t="shared" si="6"/>
        <v>8.1814337575566736</v>
      </c>
      <c r="X30" s="53">
        <f t="shared" si="7"/>
        <v>0</v>
      </c>
      <c r="Y30" s="53">
        <f t="shared" si="8"/>
        <v>0</v>
      </c>
      <c r="Z30" s="62">
        <f t="shared" si="9"/>
        <v>0</v>
      </c>
      <c r="AA30" s="74">
        <f>VLOOKUP($A30,input!$A:$BH,COLUMN(input!BH$2),0)</f>
        <v>0</v>
      </c>
    </row>
    <row r="31" spans="1:27" x14ac:dyDescent="0.3">
      <c r="A31" s="27" t="s">
        <v>67</v>
      </c>
      <c r="B31" s="27" t="s">
        <v>835</v>
      </c>
      <c r="C31" s="27" t="s">
        <v>1250</v>
      </c>
      <c r="D31" s="30" t="s">
        <v>66</v>
      </c>
      <c r="E31" s="67">
        <f>VLOOKUP(C31,'KI Local Authority Dropdown'!$H$21:$I$31,2,0)</f>
        <v>0.49</v>
      </c>
      <c r="F31" s="49">
        <f t="shared" si="4"/>
        <v>62.287108330693357</v>
      </c>
      <c r="G31" s="49">
        <f>VLOOKUP($A31,input!$A:$BH,COLUMN(input!F$2),0)</f>
        <v>14.789150709047719</v>
      </c>
      <c r="H31" s="49">
        <f>VLOOKUP($A31,input!$A:$BH,COLUMN(input!J$2),0)</f>
        <v>47.497957621645639</v>
      </c>
      <c r="I31" s="49">
        <f>VLOOKUP($A31,input!$A:$BH,COLUMN(input!O$2),0)</f>
        <v>24.058396446621149</v>
      </c>
      <c r="J31" s="49">
        <f>H31*'KI Local Authority Dropdown'!$I$6</f>
        <v>43.935610800022218</v>
      </c>
      <c r="K31" s="31">
        <f>VLOOKUP($A31,input!$A:$BH,COLUMN(input!Q$2),0)</f>
        <v>0</v>
      </c>
      <c r="L31" s="53">
        <f>VLOOKUP($A31,input!$A:$BH,COLUMN(input!W$2),0)</f>
        <v>13.77616555186858</v>
      </c>
      <c r="M31" s="49">
        <f>VLOOKUP($A31,input!$A:$BH,COLUMN(input!AA$2),0)</f>
        <v>1.0129851571791404</v>
      </c>
      <c r="N31" s="53">
        <f>VLOOKUP($A31,input!$A:$BH,COLUMN(input!AE$2),0)</f>
        <v>0</v>
      </c>
      <c r="O31" s="53">
        <f>VLOOKUP($A31,input!$A:$BH,COLUMN(input!AI$2),0)</f>
        <v>0</v>
      </c>
      <c r="P31" s="62">
        <f>VLOOKUP($A31,input!$A:$BH,COLUMN(input!AM$2),0)</f>
        <v>0</v>
      </c>
      <c r="Q31" s="53">
        <f>VLOOKUP($A31,input!$A:$BH,COLUMN(input!AQ$2),0)</f>
        <v>40.503796086518598</v>
      </c>
      <c r="R31" s="49">
        <f>VLOOKUP($A31,input!$A:$BH,COLUMN(input!AU$2),0)</f>
        <v>6.9941615351270388</v>
      </c>
      <c r="S31" s="53">
        <f>VLOOKUP($A31,input!$A:$BH,COLUMN(input!AY$2),0)</f>
        <v>0</v>
      </c>
      <c r="T31" s="53">
        <f>VLOOKUP($A31,input!$A:$BH,COLUMN(input!BC$2),0)</f>
        <v>0</v>
      </c>
      <c r="U31" s="62">
        <f>VLOOKUP($A31,input!$A:$BH,COLUMN(input!BG$2),0)</f>
        <v>0</v>
      </c>
      <c r="V31" s="53">
        <f t="shared" si="5"/>
        <v>54.279961638387178</v>
      </c>
      <c r="W31" s="49">
        <f t="shared" si="6"/>
        <v>8.0071466923061791</v>
      </c>
      <c r="X31" s="53">
        <f t="shared" si="7"/>
        <v>0</v>
      </c>
      <c r="Y31" s="53">
        <f t="shared" si="8"/>
        <v>0</v>
      </c>
      <c r="Z31" s="62">
        <f t="shared" si="9"/>
        <v>0</v>
      </c>
      <c r="AA31" s="74">
        <f>VLOOKUP($A31,input!$A:$BH,COLUMN(input!BH$2),0)</f>
        <v>0</v>
      </c>
    </row>
    <row r="32" spans="1:27" x14ac:dyDescent="0.3">
      <c r="A32" s="27" t="s">
        <v>69</v>
      </c>
      <c r="B32" s="27" t="s">
        <v>836</v>
      </c>
      <c r="C32" s="27" t="s">
        <v>806</v>
      </c>
      <c r="D32" s="30" t="s">
        <v>68</v>
      </c>
      <c r="E32" s="67">
        <f>VLOOKUP(C32,'KI Local Authority Dropdown'!$H$21:$I$31,2,0)</f>
        <v>0.4</v>
      </c>
      <c r="F32" s="49">
        <f t="shared" si="4"/>
        <v>4.0467073363915089</v>
      </c>
      <c r="G32" s="49">
        <f>VLOOKUP($A32,input!$A:$BH,COLUMN(input!F$2),0)</f>
        <v>1.1692898767467252</v>
      </c>
      <c r="H32" s="49">
        <f>VLOOKUP($A32,input!$A:$BH,COLUMN(input!J$2),0)</f>
        <v>2.8774174596447835</v>
      </c>
      <c r="I32" s="49">
        <f>VLOOKUP($A32,input!$A:$BH,COLUMN(input!O$2),0)</f>
        <v>-5.5989560600806207</v>
      </c>
      <c r="J32" s="49">
        <f>H32*'KI Local Authority Dropdown'!$I$6</f>
        <v>2.6616111501714248</v>
      </c>
      <c r="K32" s="31">
        <f>VLOOKUP($A32,input!$A:$BH,COLUMN(input!Q$2),0)</f>
        <v>0.5</v>
      </c>
      <c r="L32" s="53">
        <f>VLOOKUP($A32,input!$A:$BH,COLUMN(input!W$2),0)</f>
        <v>0</v>
      </c>
      <c r="M32" s="49">
        <f>VLOOKUP($A32,input!$A:$BH,COLUMN(input!AA$2),0)</f>
        <v>1.1692898767467252</v>
      </c>
      <c r="N32" s="53">
        <f>VLOOKUP($A32,input!$A:$BH,COLUMN(input!AE$2),0)</f>
        <v>0</v>
      </c>
      <c r="O32" s="53">
        <f>VLOOKUP($A32,input!$A:$BH,COLUMN(input!AI$2),0)</f>
        <v>0</v>
      </c>
      <c r="P32" s="62">
        <f>VLOOKUP($A32,input!$A:$BH,COLUMN(input!AM$2),0)</f>
        <v>0</v>
      </c>
      <c r="Q32" s="53">
        <f>VLOOKUP($A32,input!$A:$BH,COLUMN(input!AQ$2),0)</f>
        <v>0</v>
      </c>
      <c r="R32" s="49">
        <f>VLOOKUP($A32,input!$A:$BH,COLUMN(input!AU$2),0)</f>
        <v>2.8774174596447835</v>
      </c>
      <c r="S32" s="53">
        <f>VLOOKUP($A32,input!$A:$BH,COLUMN(input!AY$2),0)</f>
        <v>0</v>
      </c>
      <c r="T32" s="53">
        <f>VLOOKUP($A32,input!$A:$BH,COLUMN(input!BC$2),0)</f>
        <v>0</v>
      </c>
      <c r="U32" s="62">
        <f>VLOOKUP($A32,input!$A:$BH,COLUMN(input!BG$2),0)</f>
        <v>0</v>
      </c>
      <c r="V32" s="53">
        <f t="shared" si="5"/>
        <v>0</v>
      </c>
      <c r="W32" s="49">
        <f t="shared" si="6"/>
        <v>4.0467073363915089</v>
      </c>
      <c r="X32" s="53">
        <f t="shared" si="7"/>
        <v>0</v>
      </c>
      <c r="Y32" s="53">
        <f t="shared" si="8"/>
        <v>0</v>
      </c>
      <c r="Z32" s="62">
        <f t="shared" si="9"/>
        <v>0</v>
      </c>
      <c r="AA32" s="74">
        <f>VLOOKUP($A32,input!$A:$BH,COLUMN(input!BH$2),0)</f>
        <v>0</v>
      </c>
    </row>
    <row r="33" spans="1:27" x14ac:dyDescent="0.3">
      <c r="A33" s="27" t="s">
        <v>71</v>
      </c>
      <c r="B33" s="27" t="s">
        <v>837</v>
      </c>
      <c r="C33" s="27" t="s">
        <v>820</v>
      </c>
      <c r="D33" s="30" t="s">
        <v>70</v>
      </c>
      <c r="E33" s="67">
        <f>VLOOKUP(C33,'KI Local Authority Dropdown'!$H$21:$I$31,2,0)</f>
        <v>0.49</v>
      </c>
      <c r="F33" s="49">
        <f t="shared" si="4"/>
        <v>82.770401383257962</v>
      </c>
      <c r="G33" s="49">
        <f>VLOOKUP($A33,input!$A:$BH,COLUMN(input!F$2),0)</f>
        <v>15.753129159031737</v>
      </c>
      <c r="H33" s="49">
        <f>VLOOKUP($A33,input!$A:$BH,COLUMN(input!J$2),0)</f>
        <v>67.017272224226232</v>
      </c>
      <c r="I33" s="49">
        <f>VLOOKUP($A33,input!$A:$BH,COLUMN(input!O$2),0)</f>
        <v>26.258767875110255</v>
      </c>
      <c r="J33" s="49">
        <f>H33*'KI Local Authority Dropdown'!$I$6</f>
        <v>61.990976807409268</v>
      </c>
      <c r="K33" s="31">
        <f>VLOOKUP($A33,input!$A:$BH,COLUMN(input!Q$2),0)</f>
        <v>0</v>
      </c>
      <c r="L33" s="53">
        <f>VLOOKUP($A33,input!$A:$BH,COLUMN(input!W$2),0)</f>
        <v>15.450922743452534</v>
      </c>
      <c r="M33" s="49">
        <f>VLOOKUP($A33,input!$A:$BH,COLUMN(input!AA$2),0)</f>
        <v>0.30220641557920164</v>
      </c>
      <c r="N33" s="53">
        <f>VLOOKUP($A33,input!$A:$BH,COLUMN(input!AE$2),0)</f>
        <v>0</v>
      </c>
      <c r="O33" s="53">
        <f>VLOOKUP($A33,input!$A:$BH,COLUMN(input!AI$2),0)</f>
        <v>0</v>
      </c>
      <c r="P33" s="62">
        <f>VLOOKUP($A33,input!$A:$BH,COLUMN(input!AM$2),0)</f>
        <v>0</v>
      </c>
      <c r="Q33" s="53">
        <f>VLOOKUP($A33,input!$A:$BH,COLUMN(input!AQ$2),0)</f>
        <v>56.996702350226528</v>
      </c>
      <c r="R33" s="49">
        <f>VLOOKUP($A33,input!$A:$BH,COLUMN(input!AU$2),0)</f>
        <v>10.020569873999705</v>
      </c>
      <c r="S33" s="53">
        <f>VLOOKUP($A33,input!$A:$BH,COLUMN(input!AY$2),0)</f>
        <v>0</v>
      </c>
      <c r="T33" s="53">
        <f>VLOOKUP($A33,input!$A:$BH,COLUMN(input!BC$2),0)</f>
        <v>0</v>
      </c>
      <c r="U33" s="62">
        <f>VLOOKUP($A33,input!$A:$BH,COLUMN(input!BG$2),0)</f>
        <v>0</v>
      </c>
      <c r="V33" s="53">
        <f t="shared" si="5"/>
        <v>72.447625093679065</v>
      </c>
      <c r="W33" s="49">
        <f t="shared" si="6"/>
        <v>10.322776289578906</v>
      </c>
      <c r="X33" s="53">
        <f t="shared" si="7"/>
        <v>0</v>
      </c>
      <c r="Y33" s="53">
        <f t="shared" si="8"/>
        <v>0</v>
      </c>
      <c r="Z33" s="62">
        <f t="shared" si="9"/>
        <v>0</v>
      </c>
      <c r="AA33" s="74">
        <f>VLOOKUP($A33,input!$A:$BH,COLUMN(input!BH$2),0)</f>
        <v>0</v>
      </c>
    </row>
    <row r="34" spans="1:27" x14ac:dyDescent="0.3">
      <c r="A34" s="27" t="s">
        <v>73</v>
      </c>
      <c r="B34" s="27" t="s">
        <v>838</v>
      </c>
      <c r="C34" s="27" t="s">
        <v>806</v>
      </c>
      <c r="D34" s="30" t="s">
        <v>72</v>
      </c>
      <c r="E34" s="67">
        <f>VLOOKUP(C34,'KI Local Authority Dropdown'!$H$21:$I$31,2,0)</f>
        <v>0.4</v>
      </c>
      <c r="F34" s="49">
        <f t="shared" si="4"/>
        <v>3.000195461177233</v>
      </c>
      <c r="G34" s="49">
        <f>VLOOKUP($A34,input!$A:$BH,COLUMN(input!F$2),0)</f>
        <v>0.34246888359706523</v>
      </c>
      <c r="H34" s="49">
        <f>VLOOKUP($A34,input!$A:$BH,COLUMN(input!J$2),0)</f>
        <v>2.6577265775801679</v>
      </c>
      <c r="I34" s="49">
        <f>VLOOKUP($A34,input!$A:$BH,COLUMN(input!O$2),0)</f>
        <v>-5.0546477682824946</v>
      </c>
      <c r="J34" s="49">
        <f>H34*'KI Local Authority Dropdown'!$I$6</f>
        <v>2.4583970842616556</v>
      </c>
      <c r="K34" s="31">
        <f>VLOOKUP($A34,input!$A:$BH,COLUMN(input!Q$2),0)</f>
        <v>0.5</v>
      </c>
      <c r="L34" s="53">
        <f>VLOOKUP($A34,input!$A:$BH,COLUMN(input!W$2),0)</f>
        <v>0</v>
      </c>
      <c r="M34" s="49">
        <f>VLOOKUP($A34,input!$A:$BH,COLUMN(input!AA$2),0)</f>
        <v>0.34246888359706523</v>
      </c>
      <c r="N34" s="53">
        <f>VLOOKUP($A34,input!$A:$BH,COLUMN(input!AE$2),0)</f>
        <v>0</v>
      </c>
      <c r="O34" s="53">
        <f>VLOOKUP($A34,input!$A:$BH,COLUMN(input!AI$2),0)</f>
        <v>0</v>
      </c>
      <c r="P34" s="62">
        <f>VLOOKUP($A34,input!$A:$BH,COLUMN(input!AM$2),0)</f>
        <v>0</v>
      </c>
      <c r="Q34" s="53">
        <f>VLOOKUP($A34,input!$A:$BH,COLUMN(input!AQ$2),0)</f>
        <v>0</v>
      </c>
      <c r="R34" s="49">
        <f>VLOOKUP($A34,input!$A:$BH,COLUMN(input!AU$2),0)</f>
        <v>2.6577265775801679</v>
      </c>
      <c r="S34" s="53">
        <f>VLOOKUP($A34,input!$A:$BH,COLUMN(input!AY$2),0)</f>
        <v>0</v>
      </c>
      <c r="T34" s="53">
        <f>VLOOKUP($A34,input!$A:$BH,COLUMN(input!BC$2),0)</f>
        <v>0</v>
      </c>
      <c r="U34" s="62">
        <f>VLOOKUP($A34,input!$A:$BH,COLUMN(input!BG$2),0)</f>
        <v>0</v>
      </c>
      <c r="V34" s="53">
        <f t="shared" si="5"/>
        <v>0</v>
      </c>
      <c r="W34" s="49">
        <f t="shared" si="6"/>
        <v>3.000195461177233</v>
      </c>
      <c r="X34" s="53">
        <f t="shared" si="7"/>
        <v>0</v>
      </c>
      <c r="Y34" s="53">
        <f t="shared" si="8"/>
        <v>0</v>
      </c>
      <c r="Z34" s="62">
        <f t="shared" si="9"/>
        <v>0</v>
      </c>
      <c r="AA34" s="74">
        <f>VLOOKUP($A34,input!$A:$BH,COLUMN(input!BH$2),0)</f>
        <v>0</v>
      </c>
    </row>
    <row r="35" spans="1:27" x14ac:dyDescent="0.3">
      <c r="A35" s="27" t="s">
        <v>75</v>
      </c>
      <c r="B35" s="27" t="s">
        <v>839</v>
      </c>
      <c r="C35" s="27" t="s">
        <v>1250</v>
      </c>
      <c r="D35" s="30" t="s">
        <v>74</v>
      </c>
      <c r="E35" s="67">
        <f>VLOOKUP(C35,'KI Local Authority Dropdown'!$H$21:$I$31,2,0)</f>
        <v>0.49</v>
      </c>
      <c r="F35" s="49">
        <f t="shared" si="4"/>
        <v>34.034996224788337</v>
      </c>
      <c r="G35" s="49">
        <f>VLOOKUP($A35,input!$A:$BH,COLUMN(input!F$2),0)</f>
        <v>2.9571321182184089</v>
      </c>
      <c r="H35" s="49">
        <f>VLOOKUP($A35,input!$A:$BH,COLUMN(input!J$2),0)</f>
        <v>31.07786410656993</v>
      </c>
      <c r="I35" s="49">
        <f>VLOOKUP($A35,input!$A:$BH,COLUMN(input!O$2),0)</f>
        <v>-1.0546647015628914</v>
      </c>
      <c r="J35" s="49">
        <f>H35*'KI Local Authority Dropdown'!$I$6</f>
        <v>28.747024298577188</v>
      </c>
      <c r="K35" s="31">
        <f>VLOOKUP($A35,input!$A:$BH,COLUMN(input!Q$2),0)</f>
        <v>3.2822329517844029E-2</v>
      </c>
      <c r="L35" s="53">
        <f>VLOOKUP($A35,input!$A:$BH,COLUMN(input!W$2),0)</f>
        <v>3.5077600534848421</v>
      </c>
      <c r="M35" s="49">
        <f>VLOOKUP($A35,input!$A:$BH,COLUMN(input!AA$2),0)</f>
        <v>-0.55062793526643328</v>
      </c>
      <c r="N35" s="53">
        <f>VLOOKUP($A35,input!$A:$BH,COLUMN(input!AE$2),0)</f>
        <v>0</v>
      </c>
      <c r="O35" s="53">
        <f>VLOOKUP($A35,input!$A:$BH,COLUMN(input!AI$2),0)</f>
        <v>0</v>
      </c>
      <c r="P35" s="62">
        <f>VLOOKUP($A35,input!$A:$BH,COLUMN(input!AM$2),0)</f>
        <v>0</v>
      </c>
      <c r="Q35" s="53">
        <f>VLOOKUP($A35,input!$A:$BH,COLUMN(input!AQ$2),0)</f>
        <v>24.692970708190796</v>
      </c>
      <c r="R35" s="49">
        <f>VLOOKUP($A35,input!$A:$BH,COLUMN(input!AU$2),0)</f>
        <v>6.3848933983791358</v>
      </c>
      <c r="S35" s="53">
        <f>VLOOKUP($A35,input!$A:$BH,COLUMN(input!AY$2),0)</f>
        <v>0</v>
      </c>
      <c r="T35" s="53">
        <f>VLOOKUP($A35,input!$A:$BH,COLUMN(input!BC$2),0)</f>
        <v>0</v>
      </c>
      <c r="U35" s="62">
        <f>VLOOKUP($A35,input!$A:$BH,COLUMN(input!BG$2),0)</f>
        <v>0</v>
      </c>
      <c r="V35" s="53">
        <f t="shared" si="5"/>
        <v>28.200730761675636</v>
      </c>
      <c r="W35" s="49">
        <f t="shared" si="6"/>
        <v>5.8342654631127022</v>
      </c>
      <c r="X35" s="53">
        <f t="shared" si="7"/>
        <v>0</v>
      </c>
      <c r="Y35" s="53">
        <f t="shared" si="8"/>
        <v>0</v>
      </c>
      <c r="Z35" s="62">
        <f t="shared" si="9"/>
        <v>0</v>
      </c>
      <c r="AA35" s="74">
        <f>VLOOKUP($A35,input!$A:$BH,COLUMN(input!BH$2),0)</f>
        <v>0</v>
      </c>
    </row>
    <row r="36" spans="1:27" x14ac:dyDescent="0.3">
      <c r="A36" s="27" t="s">
        <v>77</v>
      </c>
      <c r="B36" s="27" t="s">
        <v>840</v>
      </c>
      <c r="C36" s="27" t="s">
        <v>1250</v>
      </c>
      <c r="D36" s="30" t="s">
        <v>76</v>
      </c>
      <c r="E36" s="67">
        <f>VLOOKUP(C36,'KI Local Authority Dropdown'!$H$21:$I$31,2,0)</f>
        <v>0.49</v>
      </c>
      <c r="F36" s="49">
        <f t="shared" si="4"/>
        <v>18.292738680154798</v>
      </c>
      <c r="G36" s="49">
        <f>VLOOKUP($A36,input!$A:$BH,COLUMN(input!F$2),0)</f>
        <v>1.7426270607773551</v>
      </c>
      <c r="H36" s="49">
        <f>VLOOKUP($A36,input!$A:$BH,COLUMN(input!J$2),0)</f>
        <v>16.550111619377443</v>
      </c>
      <c r="I36" s="49">
        <f>VLOOKUP($A36,input!$A:$BH,COLUMN(input!O$2),0)</f>
        <v>-9.3428723705953782</v>
      </c>
      <c r="J36" s="49">
        <f>H36*'KI Local Authority Dropdown'!$I$6</f>
        <v>15.308853247924135</v>
      </c>
      <c r="K36" s="31">
        <f>VLOOKUP($A36,input!$A:$BH,COLUMN(input!Q$2),0)</f>
        <v>0.3608264135335425</v>
      </c>
      <c r="L36" s="53">
        <f>VLOOKUP($A36,input!$A:$BH,COLUMN(input!W$2),0)</f>
        <v>3.3539600433245638</v>
      </c>
      <c r="M36" s="49">
        <f>VLOOKUP($A36,input!$A:$BH,COLUMN(input!AA$2),0)</f>
        <v>-1.6113329825472087</v>
      </c>
      <c r="N36" s="53">
        <f>VLOOKUP($A36,input!$A:$BH,COLUMN(input!AE$2),0)</f>
        <v>0</v>
      </c>
      <c r="O36" s="53">
        <f>VLOOKUP($A36,input!$A:$BH,COLUMN(input!AI$2),0)</f>
        <v>0</v>
      </c>
      <c r="P36" s="62">
        <f>VLOOKUP($A36,input!$A:$BH,COLUMN(input!AM$2),0)</f>
        <v>0</v>
      </c>
      <c r="Q36" s="53">
        <f>VLOOKUP($A36,input!$A:$BH,COLUMN(input!AQ$2),0)</f>
        <v>12.185129693323516</v>
      </c>
      <c r="R36" s="49">
        <f>VLOOKUP($A36,input!$A:$BH,COLUMN(input!AU$2),0)</f>
        <v>4.3649819260539271</v>
      </c>
      <c r="S36" s="53">
        <f>VLOOKUP($A36,input!$A:$BH,COLUMN(input!AY$2),0)</f>
        <v>0</v>
      </c>
      <c r="T36" s="53">
        <f>VLOOKUP($A36,input!$A:$BH,COLUMN(input!BC$2),0)</f>
        <v>0</v>
      </c>
      <c r="U36" s="62">
        <f>VLOOKUP($A36,input!$A:$BH,COLUMN(input!BG$2),0)</f>
        <v>0</v>
      </c>
      <c r="V36" s="53">
        <f t="shared" si="5"/>
        <v>15.53908973664808</v>
      </c>
      <c r="W36" s="49">
        <f t="shared" si="6"/>
        <v>2.7536489435067182</v>
      </c>
      <c r="X36" s="53">
        <f t="shared" si="7"/>
        <v>0</v>
      </c>
      <c r="Y36" s="53">
        <f t="shared" si="8"/>
        <v>0</v>
      </c>
      <c r="Z36" s="62">
        <f t="shared" si="9"/>
        <v>0</v>
      </c>
      <c r="AA36" s="74">
        <f>VLOOKUP($A36,input!$A:$BH,COLUMN(input!BH$2),0)</f>
        <v>0</v>
      </c>
    </row>
    <row r="37" spans="1:27" x14ac:dyDescent="0.3">
      <c r="A37" s="27" t="s">
        <v>79</v>
      </c>
      <c r="B37" s="27" t="s">
        <v>841</v>
      </c>
      <c r="C37" s="27" t="s">
        <v>820</v>
      </c>
      <c r="D37" s="30" t="s">
        <v>78</v>
      </c>
      <c r="E37" s="67">
        <f>VLOOKUP(C37,'KI Local Authority Dropdown'!$H$21:$I$31,2,0)</f>
        <v>0.49</v>
      </c>
      <c r="F37" s="49">
        <f t="shared" si="4"/>
        <v>170.97999556472527</v>
      </c>
      <c r="G37" s="49">
        <f>VLOOKUP($A37,input!$A:$BH,COLUMN(input!F$2),0)</f>
        <v>34.053748287431482</v>
      </c>
      <c r="H37" s="49">
        <f>VLOOKUP($A37,input!$A:$BH,COLUMN(input!J$2),0)</f>
        <v>136.92624727729378</v>
      </c>
      <c r="I37" s="49">
        <f>VLOOKUP($A37,input!$A:$BH,COLUMN(input!O$2),0)</f>
        <v>68.099753853497845</v>
      </c>
      <c r="J37" s="49">
        <f>H37*'KI Local Authority Dropdown'!$I$6</f>
        <v>126.65677873149676</v>
      </c>
      <c r="K37" s="31">
        <f>VLOOKUP($A37,input!$A:$BH,COLUMN(input!Q$2),0)</f>
        <v>0</v>
      </c>
      <c r="L37" s="53">
        <f>VLOOKUP($A37,input!$A:$BH,COLUMN(input!W$2),0)</f>
        <v>32.730166933367656</v>
      </c>
      <c r="M37" s="49">
        <f>VLOOKUP($A37,input!$A:$BH,COLUMN(input!AA$2),0)</f>
        <v>1.3235813540638237</v>
      </c>
      <c r="N37" s="53">
        <f>VLOOKUP($A37,input!$A:$BH,COLUMN(input!AE$2),0)</f>
        <v>0</v>
      </c>
      <c r="O37" s="53">
        <f>VLOOKUP($A37,input!$A:$BH,COLUMN(input!AI$2),0)</f>
        <v>0</v>
      </c>
      <c r="P37" s="62">
        <f>VLOOKUP($A37,input!$A:$BH,COLUMN(input!AM$2),0)</f>
        <v>0</v>
      </c>
      <c r="Q37" s="53">
        <f>VLOOKUP($A37,input!$A:$BH,COLUMN(input!AQ$2),0)</f>
        <v>115.77912171259959</v>
      </c>
      <c r="R37" s="49">
        <f>VLOOKUP($A37,input!$A:$BH,COLUMN(input!AU$2),0)</f>
        <v>21.147125564694193</v>
      </c>
      <c r="S37" s="53">
        <f>VLOOKUP($A37,input!$A:$BH,COLUMN(input!AY$2),0)</f>
        <v>0</v>
      </c>
      <c r="T37" s="53">
        <f>VLOOKUP($A37,input!$A:$BH,COLUMN(input!BC$2),0)</f>
        <v>0</v>
      </c>
      <c r="U37" s="62">
        <f>VLOOKUP($A37,input!$A:$BH,COLUMN(input!BG$2),0)</f>
        <v>0</v>
      </c>
      <c r="V37" s="53">
        <f t="shared" si="5"/>
        <v>148.50928864596725</v>
      </c>
      <c r="W37" s="49">
        <f t="shared" si="6"/>
        <v>22.470706918758015</v>
      </c>
      <c r="X37" s="53">
        <f t="shared" si="7"/>
        <v>0</v>
      </c>
      <c r="Y37" s="53">
        <f t="shared" si="8"/>
        <v>0</v>
      </c>
      <c r="Z37" s="62">
        <f t="shared" si="9"/>
        <v>0</v>
      </c>
      <c r="AA37" s="74">
        <f>VLOOKUP($A37,input!$A:$BH,COLUMN(input!BH$2),0)</f>
        <v>0</v>
      </c>
    </row>
    <row r="38" spans="1:27" x14ac:dyDescent="0.3">
      <c r="A38" s="27" t="s">
        <v>81</v>
      </c>
      <c r="B38" s="27" t="s">
        <v>842</v>
      </c>
      <c r="C38" s="27" t="s">
        <v>806</v>
      </c>
      <c r="D38" s="30" t="s">
        <v>80</v>
      </c>
      <c r="E38" s="67">
        <f>VLOOKUP(C38,'KI Local Authority Dropdown'!$H$21:$I$31,2,0)</f>
        <v>0.4</v>
      </c>
      <c r="F38" s="49">
        <f t="shared" si="4"/>
        <v>3.1370708232065438</v>
      </c>
      <c r="G38" s="49">
        <f>VLOOKUP($A38,input!$A:$BH,COLUMN(input!F$2),0)</f>
        <v>0</v>
      </c>
      <c r="H38" s="49">
        <f>VLOOKUP($A38,input!$A:$BH,COLUMN(input!J$2),0)</f>
        <v>3.4285533701534661</v>
      </c>
      <c r="I38" s="49">
        <f>VLOOKUP($A38,input!$A:$BH,COLUMN(input!O$2),0)</f>
        <v>-13.018121944990094</v>
      </c>
      <c r="J38" s="49">
        <f>H38*'KI Local Authority Dropdown'!$I$6</f>
        <v>3.1714118673919565</v>
      </c>
      <c r="K38" s="31">
        <f>VLOOKUP($A38,input!$A:$BH,COLUMN(input!Q$2),0)</f>
        <v>0.5</v>
      </c>
      <c r="L38" s="53">
        <f>VLOOKUP($A38,input!$A:$BH,COLUMN(input!W$2),0)</f>
        <v>0</v>
      </c>
      <c r="M38" s="49">
        <f>VLOOKUP($A38,input!$A:$BH,COLUMN(input!AA$2),0)</f>
        <v>0</v>
      </c>
      <c r="N38" s="53">
        <f>VLOOKUP($A38,input!$A:$BH,COLUMN(input!AE$2),0)</f>
        <v>0</v>
      </c>
      <c r="O38" s="53">
        <f>VLOOKUP($A38,input!$A:$BH,COLUMN(input!AI$2),0)</f>
        <v>0</v>
      </c>
      <c r="P38" s="62">
        <f>VLOOKUP($A38,input!$A:$BH,COLUMN(input!AM$2),0)</f>
        <v>0</v>
      </c>
      <c r="Q38" s="53">
        <f>VLOOKUP($A38,input!$A:$BH,COLUMN(input!AQ$2),0)</f>
        <v>0</v>
      </c>
      <c r="R38" s="49">
        <f>VLOOKUP($A38,input!$A:$BH,COLUMN(input!AU$2),0)</f>
        <v>3.4285533701534661</v>
      </c>
      <c r="S38" s="53">
        <f>VLOOKUP($A38,input!$A:$BH,COLUMN(input!AY$2),0)</f>
        <v>0</v>
      </c>
      <c r="T38" s="53">
        <f>VLOOKUP($A38,input!$A:$BH,COLUMN(input!BC$2),0)</f>
        <v>0</v>
      </c>
      <c r="U38" s="62">
        <f>VLOOKUP($A38,input!$A:$BH,COLUMN(input!BG$2),0)</f>
        <v>0</v>
      </c>
      <c r="V38" s="53">
        <f t="shared" si="5"/>
        <v>0</v>
      </c>
      <c r="W38" s="49">
        <f t="shared" si="6"/>
        <v>3.4285533701534661</v>
      </c>
      <c r="X38" s="53">
        <f t="shared" si="7"/>
        <v>0</v>
      </c>
      <c r="Y38" s="53">
        <f t="shared" si="8"/>
        <v>0</v>
      </c>
      <c r="Z38" s="62">
        <f t="shared" si="9"/>
        <v>0</v>
      </c>
      <c r="AA38" s="74">
        <f>VLOOKUP($A38,input!$A:$BH,COLUMN(input!BH$2),0)</f>
        <v>-0.29148254694692233</v>
      </c>
    </row>
    <row r="39" spans="1:27" x14ac:dyDescent="0.3">
      <c r="A39" s="27" t="s">
        <v>83</v>
      </c>
      <c r="B39" s="27" t="s">
        <v>843</v>
      </c>
      <c r="C39" s="27" t="s">
        <v>806</v>
      </c>
      <c r="D39" s="30" t="s">
        <v>82</v>
      </c>
      <c r="E39" s="67">
        <f>VLOOKUP(C39,'KI Local Authority Dropdown'!$H$21:$I$31,2,0)</f>
        <v>0.4</v>
      </c>
      <c r="F39" s="49">
        <f t="shared" si="4"/>
        <v>4.5393931650446993</v>
      </c>
      <c r="G39" s="49">
        <f>VLOOKUP($A39,input!$A:$BH,COLUMN(input!F$2),0)</f>
        <v>0.64626548590454458</v>
      </c>
      <c r="H39" s="49">
        <f>VLOOKUP($A39,input!$A:$BH,COLUMN(input!J$2),0)</f>
        <v>3.893127679140155</v>
      </c>
      <c r="I39" s="49">
        <f>VLOOKUP($A39,input!$A:$BH,COLUMN(input!O$2),0)</f>
        <v>-8.372669126815472</v>
      </c>
      <c r="J39" s="49">
        <f>H39*'KI Local Authority Dropdown'!$I$6</f>
        <v>3.6011431032046435</v>
      </c>
      <c r="K39" s="31">
        <f>VLOOKUP($A39,input!$A:$BH,COLUMN(input!Q$2),0)</f>
        <v>0.5</v>
      </c>
      <c r="L39" s="53">
        <f>VLOOKUP($A39,input!$A:$BH,COLUMN(input!W$2),0)</f>
        <v>0</v>
      </c>
      <c r="M39" s="49">
        <f>VLOOKUP($A39,input!$A:$BH,COLUMN(input!AA$2),0)</f>
        <v>0.64626548590454458</v>
      </c>
      <c r="N39" s="53">
        <f>VLOOKUP($A39,input!$A:$BH,COLUMN(input!AE$2),0)</f>
        <v>0</v>
      </c>
      <c r="O39" s="53">
        <f>VLOOKUP($A39,input!$A:$BH,COLUMN(input!AI$2),0)</f>
        <v>0</v>
      </c>
      <c r="P39" s="62">
        <f>VLOOKUP($A39,input!$A:$BH,COLUMN(input!AM$2),0)</f>
        <v>0</v>
      </c>
      <c r="Q39" s="53">
        <f>VLOOKUP($A39,input!$A:$BH,COLUMN(input!AQ$2),0)</f>
        <v>0</v>
      </c>
      <c r="R39" s="49">
        <f>VLOOKUP($A39,input!$A:$BH,COLUMN(input!AU$2),0)</f>
        <v>3.893127679140155</v>
      </c>
      <c r="S39" s="53">
        <f>VLOOKUP($A39,input!$A:$BH,COLUMN(input!AY$2),0)</f>
        <v>0</v>
      </c>
      <c r="T39" s="53">
        <f>VLOOKUP($A39,input!$A:$BH,COLUMN(input!BC$2),0)</f>
        <v>0</v>
      </c>
      <c r="U39" s="62">
        <f>VLOOKUP($A39,input!$A:$BH,COLUMN(input!BG$2),0)</f>
        <v>0</v>
      </c>
      <c r="V39" s="53">
        <f t="shared" si="5"/>
        <v>0</v>
      </c>
      <c r="W39" s="49">
        <f t="shared" si="6"/>
        <v>4.5393931650446993</v>
      </c>
      <c r="X39" s="53">
        <f t="shared" si="7"/>
        <v>0</v>
      </c>
      <c r="Y39" s="53">
        <f t="shared" si="8"/>
        <v>0</v>
      </c>
      <c r="Z39" s="62">
        <f t="shared" si="9"/>
        <v>0</v>
      </c>
      <c r="AA39" s="74">
        <f>VLOOKUP($A39,input!$A:$BH,COLUMN(input!BH$2),0)</f>
        <v>0</v>
      </c>
    </row>
    <row r="40" spans="1:27" x14ac:dyDescent="0.3">
      <c r="A40" s="27" t="s">
        <v>85</v>
      </c>
      <c r="B40" s="27" t="s">
        <v>844</v>
      </c>
      <c r="C40" s="27" t="s">
        <v>1249</v>
      </c>
      <c r="D40" s="30" t="s">
        <v>84</v>
      </c>
      <c r="E40" s="67">
        <f>VLOOKUP(C40,'KI Local Authority Dropdown'!$H$21:$I$31,2,0)</f>
        <v>0.3</v>
      </c>
      <c r="F40" s="49">
        <f t="shared" si="4"/>
        <v>111.34610190435458</v>
      </c>
      <c r="G40" s="49">
        <f>VLOOKUP($A40,input!$A:$BH,COLUMN(input!F$2),0)</f>
        <v>24.503742935281579</v>
      </c>
      <c r="H40" s="49">
        <f>VLOOKUP($A40,input!$A:$BH,COLUMN(input!J$2),0)</f>
        <v>86.842358969073004</v>
      </c>
      <c r="I40" s="49">
        <f>VLOOKUP($A40,input!$A:$BH,COLUMN(input!O$2),0)</f>
        <v>52.117537763886531</v>
      </c>
      <c r="J40" s="49">
        <f>H40*'KI Local Authority Dropdown'!$I$6</f>
        <v>80.329182046392532</v>
      </c>
      <c r="K40" s="31">
        <f>VLOOKUP($A40,input!$A:$BH,COLUMN(input!Q$2),0)</f>
        <v>0</v>
      </c>
      <c r="L40" s="53">
        <f>VLOOKUP($A40,input!$A:$BH,COLUMN(input!W$2),0)</f>
        <v>21.968721785008849</v>
      </c>
      <c r="M40" s="49">
        <f>VLOOKUP($A40,input!$A:$BH,COLUMN(input!AA$2),0)</f>
        <v>2.5350211502727307</v>
      </c>
      <c r="N40" s="53">
        <f>VLOOKUP($A40,input!$A:$BH,COLUMN(input!AE$2),0)</f>
        <v>0</v>
      </c>
      <c r="O40" s="53">
        <f>VLOOKUP($A40,input!$A:$BH,COLUMN(input!AI$2),0)</f>
        <v>0</v>
      </c>
      <c r="P40" s="62">
        <f>VLOOKUP($A40,input!$A:$BH,COLUMN(input!AM$2),0)</f>
        <v>0</v>
      </c>
      <c r="Q40" s="53">
        <f>VLOOKUP($A40,input!$A:$BH,COLUMN(input!AQ$2),0)</f>
        <v>67.038739731185174</v>
      </c>
      <c r="R40" s="49">
        <f>VLOOKUP($A40,input!$A:$BH,COLUMN(input!AU$2),0)</f>
        <v>19.80361923788783</v>
      </c>
      <c r="S40" s="53">
        <f>VLOOKUP($A40,input!$A:$BH,COLUMN(input!AY$2),0)</f>
        <v>0</v>
      </c>
      <c r="T40" s="53">
        <f>VLOOKUP($A40,input!$A:$BH,COLUMN(input!BC$2),0)</f>
        <v>0</v>
      </c>
      <c r="U40" s="62">
        <f>VLOOKUP($A40,input!$A:$BH,COLUMN(input!BG$2),0)</f>
        <v>0</v>
      </c>
      <c r="V40" s="53">
        <f t="shared" si="5"/>
        <v>89.007461516194027</v>
      </c>
      <c r="W40" s="49">
        <f t="shared" si="6"/>
        <v>22.33864038816056</v>
      </c>
      <c r="X40" s="53">
        <f t="shared" si="7"/>
        <v>0</v>
      </c>
      <c r="Y40" s="53">
        <f t="shared" si="8"/>
        <v>0</v>
      </c>
      <c r="Z40" s="62">
        <f t="shared" si="9"/>
        <v>0</v>
      </c>
      <c r="AA40" s="74">
        <f>VLOOKUP($A40,input!$A:$BH,COLUMN(input!BH$2),0)</f>
        <v>0</v>
      </c>
    </row>
    <row r="41" spans="1:27" x14ac:dyDescent="0.3">
      <c r="A41" s="27" t="s">
        <v>87</v>
      </c>
      <c r="B41" s="27" t="s">
        <v>845</v>
      </c>
      <c r="C41" s="27" t="s">
        <v>806</v>
      </c>
      <c r="D41" s="30" t="s">
        <v>86</v>
      </c>
      <c r="E41" s="67">
        <f>VLOOKUP(C41,'KI Local Authority Dropdown'!$H$21:$I$31,2,0)</f>
        <v>0.4</v>
      </c>
      <c r="F41" s="49">
        <f t="shared" si="4"/>
        <v>1.2601568971706723</v>
      </c>
      <c r="G41" s="49">
        <f>VLOOKUP($A41,input!$A:$BH,COLUMN(input!F$2),0)</f>
        <v>0</v>
      </c>
      <c r="H41" s="49">
        <f>VLOOKUP($A41,input!$A:$BH,COLUMN(input!J$2),0)</f>
        <v>1.6314624080446736</v>
      </c>
      <c r="I41" s="49">
        <f>VLOOKUP($A41,input!$A:$BH,COLUMN(input!O$2),0)</f>
        <v>-9.9657773431424364</v>
      </c>
      <c r="J41" s="49">
        <f>H41*'KI Local Authority Dropdown'!$I$6</f>
        <v>1.5091027274413231</v>
      </c>
      <c r="K41" s="31">
        <f>VLOOKUP($A41,input!$A:$BH,COLUMN(input!Q$2),0)</f>
        <v>0.5</v>
      </c>
      <c r="L41" s="53">
        <f>VLOOKUP($A41,input!$A:$BH,COLUMN(input!W$2),0)</f>
        <v>0</v>
      </c>
      <c r="M41" s="49">
        <f>VLOOKUP($A41,input!$A:$BH,COLUMN(input!AA$2),0)</f>
        <v>0</v>
      </c>
      <c r="N41" s="53">
        <f>VLOOKUP($A41,input!$A:$BH,COLUMN(input!AE$2),0)</f>
        <v>0</v>
      </c>
      <c r="O41" s="53">
        <f>VLOOKUP($A41,input!$A:$BH,COLUMN(input!AI$2),0)</f>
        <v>0</v>
      </c>
      <c r="P41" s="62">
        <f>VLOOKUP($A41,input!$A:$BH,COLUMN(input!AM$2),0)</f>
        <v>0</v>
      </c>
      <c r="Q41" s="53">
        <f>VLOOKUP($A41,input!$A:$BH,COLUMN(input!AQ$2),0)</f>
        <v>0</v>
      </c>
      <c r="R41" s="49">
        <f>VLOOKUP($A41,input!$A:$BH,COLUMN(input!AU$2),0)</f>
        <v>1.6314624080446736</v>
      </c>
      <c r="S41" s="53">
        <f>VLOOKUP($A41,input!$A:$BH,COLUMN(input!AY$2),0)</f>
        <v>0</v>
      </c>
      <c r="T41" s="53">
        <f>VLOOKUP($A41,input!$A:$BH,COLUMN(input!BC$2),0)</f>
        <v>0</v>
      </c>
      <c r="U41" s="62">
        <f>VLOOKUP($A41,input!$A:$BH,COLUMN(input!BG$2),0)</f>
        <v>0</v>
      </c>
      <c r="V41" s="53">
        <f t="shared" si="5"/>
        <v>0</v>
      </c>
      <c r="W41" s="49">
        <f t="shared" si="6"/>
        <v>1.6314624080446736</v>
      </c>
      <c r="X41" s="53">
        <f t="shared" si="7"/>
        <v>0</v>
      </c>
      <c r="Y41" s="53">
        <f t="shared" si="8"/>
        <v>0</v>
      </c>
      <c r="Z41" s="62">
        <f t="shared" si="9"/>
        <v>0</v>
      </c>
      <c r="AA41" s="74">
        <f>VLOOKUP($A41,input!$A:$BH,COLUMN(input!BH$2),0)</f>
        <v>-0.37130551087400132</v>
      </c>
    </row>
    <row r="42" spans="1:27" x14ac:dyDescent="0.3">
      <c r="A42" s="27" t="s">
        <v>89</v>
      </c>
      <c r="B42" s="27" t="s">
        <v>846</v>
      </c>
      <c r="C42" s="27" t="s">
        <v>1250</v>
      </c>
      <c r="D42" s="30" t="s">
        <v>88</v>
      </c>
      <c r="E42" s="67">
        <f>VLOOKUP(C42,'KI Local Authority Dropdown'!$H$21:$I$31,2,0)</f>
        <v>0.49</v>
      </c>
      <c r="F42" s="49">
        <f t="shared" si="4"/>
        <v>64.668643424042287</v>
      </c>
      <c r="G42" s="49">
        <f>VLOOKUP($A42,input!$A:$BH,COLUMN(input!F$2),0)</f>
        <v>6.523433399070635</v>
      </c>
      <c r="H42" s="49">
        <f>VLOOKUP($A42,input!$A:$BH,COLUMN(input!J$2),0)</f>
        <v>58.145210024971654</v>
      </c>
      <c r="I42" s="49">
        <f>VLOOKUP($A42,input!$A:$BH,COLUMN(input!O$2),0)</f>
        <v>-1.1642507031434937</v>
      </c>
      <c r="J42" s="49">
        <f>H42*'KI Local Authority Dropdown'!$I$6</f>
        <v>53.784319273098781</v>
      </c>
      <c r="K42" s="31">
        <f>VLOOKUP($A42,input!$A:$BH,COLUMN(input!Q$2),0)</f>
        <v>1.9630105399916165E-2</v>
      </c>
      <c r="L42" s="53">
        <f>VLOOKUP($A42,input!$A:$BH,COLUMN(input!W$2),0)</f>
        <v>7.8449194968575391</v>
      </c>
      <c r="M42" s="49">
        <f>VLOOKUP($A42,input!$A:$BH,COLUMN(input!AA$2),0)</f>
        <v>-1.3214860977869034</v>
      </c>
      <c r="N42" s="53">
        <f>VLOOKUP($A42,input!$A:$BH,COLUMN(input!AE$2),0)</f>
        <v>0</v>
      </c>
      <c r="O42" s="53">
        <f>VLOOKUP($A42,input!$A:$BH,COLUMN(input!AI$2),0)</f>
        <v>0</v>
      </c>
      <c r="P42" s="62">
        <f>VLOOKUP($A42,input!$A:$BH,COLUMN(input!AM$2),0)</f>
        <v>0</v>
      </c>
      <c r="Q42" s="53">
        <f>VLOOKUP($A42,input!$A:$BH,COLUMN(input!AQ$2),0)</f>
        <v>43.746049709386135</v>
      </c>
      <c r="R42" s="49">
        <f>VLOOKUP($A42,input!$A:$BH,COLUMN(input!AU$2),0)</f>
        <v>14.399160315585526</v>
      </c>
      <c r="S42" s="53">
        <f>VLOOKUP($A42,input!$A:$BH,COLUMN(input!AY$2),0)</f>
        <v>0</v>
      </c>
      <c r="T42" s="53">
        <f>VLOOKUP($A42,input!$A:$BH,COLUMN(input!BC$2),0)</f>
        <v>0</v>
      </c>
      <c r="U42" s="62">
        <f>VLOOKUP($A42,input!$A:$BH,COLUMN(input!BG$2),0)</f>
        <v>0</v>
      </c>
      <c r="V42" s="53">
        <f t="shared" si="5"/>
        <v>51.59096920624367</v>
      </c>
      <c r="W42" s="49">
        <f t="shared" si="6"/>
        <v>13.077674217798622</v>
      </c>
      <c r="X42" s="53">
        <f t="shared" si="7"/>
        <v>0</v>
      </c>
      <c r="Y42" s="53">
        <f t="shared" si="8"/>
        <v>0</v>
      </c>
      <c r="Z42" s="62">
        <f t="shared" si="9"/>
        <v>0</v>
      </c>
      <c r="AA42" s="74">
        <f>VLOOKUP($A42,input!$A:$BH,COLUMN(input!BH$2),0)</f>
        <v>0</v>
      </c>
    </row>
    <row r="43" spans="1:27" x14ac:dyDescent="0.3">
      <c r="A43" s="27" t="s">
        <v>91</v>
      </c>
      <c r="B43" s="27" t="s">
        <v>847</v>
      </c>
      <c r="C43" s="27" t="s">
        <v>1250</v>
      </c>
      <c r="D43" s="30" t="s">
        <v>90</v>
      </c>
      <c r="E43" s="67">
        <f>VLOOKUP(C43,'KI Local Authority Dropdown'!$H$21:$I$31,2,0)</f>
        <v>0.49</v>
      </c>
      <c r="F43" s="49">
        <f t="shared" si="4"/>
        <v>117.61243369247217</v>
      </c>
      <c r="G43" s="49">
        <f>VLOOKUP($A43,input!$A:$BH,COLUMN(input!F$2),0)</f>
        <v>17.321387851616301</v>
      </c>
      <c r="H43" s="49">
        <f>VLOOKUP($A43,input!$A:$BH,COLUMN(input!J$2),0)</f>
        <v>100.29104584085586</v>
      </c>
      <c r="I43" s="49">
        <f>VLOOKUP($A43,input!$A:$BH,COLUMN(input!O$2),0)</f>
        <v>-4.3525906587378493</v>
      </c>
      <c r="J43" s="49">
        <f>H43*'KI Local Authority Dropdown'!$I$6</f>
        <v>92.769217402791668</v>
      </c>
      <c r="K43" s="31">
        <f>VLOOKUP($A43,input!$A:$BH,COLUMN(input!Q$2),0)</f>
        <v>4.1594414132272384E-2</v>
      </c>
      <c r="L43" s="53">
        <f>VLOOKUP($A43,input!$A:$BH,COLUMN(input!W$2),0)</f>
        <v>18.26931291911173</v>
      </c>
      <c r="M43" s="49">
        <f>VLOOKUP($A43,input!$A:$BH,COLUMN(input!AA$2),0)</f>
        <v>-0.94792506749542804</v>
      </c>
      <c r="N43" s="53">
        <f>VLOOKUP($A43,input!$A:$BH,COLUMN(input!AE$2),0)</f>
        <v>0</v>
      </c>
      <c r="O43" s="53">
        <f>VLOOKUP($A43,input!$A:$BH,COLUMN(input!AI$2),0)</f>
        <v>0</v>
      </c>
      <c r="P43" s="62">
        <f>VLOOKUP($A43,input!$A:$BH,COLUMN(input!AM$2),0)</f>
        <v>0</v>
      </c>
      <c r="Q43" s="53">
        <f>VLOOKUP($A43,input!$A:$BH,COLUMN(input!AQ$2),0)</f>
        <v>82.450339337665326</v>
      </c>
      <c r="R43" s="49">
        <f>VLOOKUP($A43,input!$A:$BH,COLUMN(input!AU$2),0)</f>
        <v>17.840706503190528</v>
      </c>
      <c r="S43" s="53">
        <f>VLOOKUP($A43,input!$A:$BH,COLUMN(input!AY$2),0)</f>
        <v>0</v>
      </c>
      <c r="T43" s="53">
        <f>VLOOKUP($A43,input!$A:$BH,COLUMN(input!BC$2),0)</f>
        <v>0</v>
      </c>
      <c r="U43" s="62">
        <f>VLOOKUP($A43,input!$A:$BH,COLUMN(input!BG$2),0)</f>
        <v>0</v>
      </c>
      <c r="V43" s="53">
        <f t="shared" si="5"/>
        <v>100.71965225677705</v>
      </c>
      <c r="W43" s="49">
        <f t="shared" si="6"/>
        <v>16.892781435695099</v>
      </c>
      <c r="X43" s="53">
        <f t="shared" si="7"/>
        <v>0</v>
      </c>
      <c r="Y43" s="53">
        <f t="shared" si="8"/>
        <v>0</v>
      </c>
      <c r="Z43" s="62">
        <f t="shared" si="9"/>
        <v>0</v>
      </c>
      <c r="AA43" s="74">
        <f>VLOOKUP($A43,input!$A:$BH,COLUMN(input!BH$2),0)</f>
        <v>0</v>
      </c>
    </row>
    <row r="44" spans="1:27" x14ac:dyDescent="0.3">
      <c r="A44" s="27" t="s">
        <v>93</v>
      </c>
      <c r="B44" s="27" t="s">
        <v>848</v>
      </c>
      <c r="C44" s="27" t="s">
        <v>806</v>
      </c>
      <c r="D44" s="30" t="s">
        <v>92</v>
      </c>
      <c r="E44" s="67">
        <f>VLOOKUP(C44,'KI Local Authority Dropdown'!$H$21:$I$31,2,0)</f>
        <v>0.4</v>
      </c>
      <c r="F44" s="49">
        <f t="shared" si="4"/>
        <v>2.8573814648649667</v>
      </c>
      <c r="G44" s="49">
        <f>VLOOKUP($A44,input!$A:$BH,COLUMN(input!F$2),0)</f>
        <v>2.997293091050815E-2</v>
      </c>
      <c r="H44" s="49">
        <f>VLOOKUP($A44,input!$A:$BH,COLUMN(input!J$2),0)</f>
        <v>2.8274085339544586</v>
      </c>
      <c r="I44" s="49">
        <f>VLOOKUP($A44,input!$A:$BH,COLUMN(input!O$2),0)</f>
        <v>-8.8453253829833969</v>
      </c>
      <c r="J44" s="49">
        <f>H44*'KI Local Authority Dropdown'!$I$6</f>
        <v>2.6153528939078745</v>
      </c>
      <c r="K44" s="31">
        <f>VLOOKUP($A44,input!$A:$BH,COLUMN(input!Q$2),0)</f>
        <v>0.5</v>
      </c>
      <c r="L44" s="53">
        <f>VLOOKUP($A44,input!$A:$BH,COLUMN(input!W$2),0)</f>
        <v>0</v>
      </c>
      <c r="M44" s="49">
        <f>VLOOKUP($A44,input!$A:$BH,COLUMN(input!AA$2),0)</f>
        <v>2.997293091050815E-2</v>
      </c>
      <c r="N44" s="53">
        <f>VLOOKUP($A44,input!$A:$BH,COLUMN(input!AE$2),0)</f>
        <v>0</v>
      </c>
      <c r="O44" s="53">
        <f>VLOOKUP($A44,input!$A:$BH,COLUMN(input!AI$2),0)</f>
        <v>0</v>
      </c>
      <c r="P44" s="62">
        <f>VLOOKUP($A44,input!$A:$BH,COLUMN(input!AM$2),0)</f>
        <v>0</v>
      </c>
      <c r="Q44" s="53">
        <f>VLOOKUP($A44,input!$A:$BH,COLUMN(input!AQ$2),0)</f>
        <v>0</v>
      </c>
      <c r="R44" s="49">
        <f>VLOOKUP($A44,input!$A:$BH,COLUMN(input!AU$2),0)</f>
        <v>2.8274085339544586</v>
      </c>
      <c r="S44" s="53">
        <f>VLOOKUP($A44,input!$A:$BH,COLUMN(input!AY$2),0)</f>
        <v>0</v>
      </c>
      <c r="T44" s="53">
        <f>VLOOKUP($A44,input!$A:$BH,COLUMN(input!BC$2),0)</f>
        <v>0</v>
      </c>
      <c r="U44" s="62">
        <f>VLOOKUP($A44,input!$A:$BH,COLUMN(input!BG$2),0)</f>
        <v>0</v>
      </c>
      <c r="V44" s="53">
        <f t="shared" si="5"/>
        <v>0</v>
      </c>
      <c r="W44" s="49">
        <f t="shared" si="6"/>
        <v>2.8573814648649667</v>
      </c>
      <c r="X44" s="53">
        <f t="shared" si="7"/>
        <v>0</v>
      </c>
      <c r="Y44" s="53">
        <f t="shared" si="8"/>
        <v>0</v>
      </c>
      <c r="Z44" s="62">
        <f t="shared" si="9"/>
        <v>0</v>
      </c>
      <c r="AA44" s="74">
        <f>VLOOKUP($A44,input!$A:$BH,COLUMN(input!BH$2),0)</f>
        <v>0</v>
      </c>
    </row>
    <row r="45" spans="1:27" x14ac:dyDescent="0.3">
      <c r="A45" s="27" t="s">
        <v>95</v>
      </c>
      <c r="B45" s="27" t="s">
        <v>849</v>
      </c>
      <c r="C45" s="27" t="s">
        <v>1249</v>
      </c>
      <c r="D45" s="30" t="s">
        <v>94</v>
      </c>
      <c r="E45" s="67">
        <f>VLOOKUP(C45,'KI Local Authority Dropdown'!$H$21:$I$31,2,0)</f>
        <v>0.3</v>
      </c>
      <c r="F45" s="49">
        <f t="shared" si="4"/>
        <v>35.567253611786988</v>
      </c>
      <c r="G45" s="49">
        <f>VLOOKUP($A45,input!$A:$BH,COLUMN(input!F$2),0)</f>
        <v>0</v>
      </c>
      <c r="H45" s="49">
        <f>VLOOKUP($A45,input!$A:$BH,COLUMN(input!J$2),0)</f>
        <v>37.829294915486024</v>
      </c>
      <c r="I45" s="49">
        <f>VLOOKUP($A45,input!$A:$BH,COLUMN(input!O$2),0)</f>
        <v>9.5479666720836036</v>
      </c>
      <c r="J45" s="49">
        <f>H45*'KI Local Authority Dropdown'!$I$6</f>
        <v>34.992097796824574</v>
      </c>
      <c r="K45" s="31">
        <f>VLOOKUP($A45,input!$A:$BH,COLUMN(input!Q$2),0)</f>
        <v>0</v>
      </c>
      <c r="L45" s="53">
        <f>VLOOKUP($A45,input!$A:$BH,COLUMN(input!W$2),0)</f>
        <v>0</v>
      </c>
      <c r="M45" s="49">
        <f>VLOOKUP($A45,input!$A:$BH,COLUMN(input!AA$2),0)</f>
        <v>0</v>
      </c>
      <c r="N45" s="53">
        <f>VLOOKUP($A45,input!$A:$BH,COLUMN(input!AE$2),0)</f>
        <v>0</v>
      </c>
      <c r="O45" s="53">
        <f>VLOOKUP($A45,input!$A:$BH,COLUMN(input!AI$2),0)</f>
        <v>0</v>
      </c>
      <c r="P45" s="62">
        <f>VLOOKUP($A45,input!$A:$BH,COLUMN(input!AM$2),0)</f>
        <v>0</v>
      </c>
      <c r="Q45" s="53">
        <f>VLOOKUP($A45,input!$A:$BH,COLUMN(input!AQ$2),0)</f>
        <v>28.69784709387649</v>
      </c>
      <c r="R45" s="49">
        <f>VLOOKUP($A45,input!$A:$BH,COLUMN(input!AU$2),0)</f>
        <v>9.1314478216095356</v>
      </c>
      <c r="S45" s="53">
        <f>VLOOKUP($A45,input!$A:$BH,COLUMN(input!AY$2),0)</f>
        <v>0</v>
      </c>
      <c r="T45" s="53">
        <f>VLOOKUP($A45,input!$A:$BH,COLUMN(input!BC$2),0)</f>
        <v>0</v>
      </c>
      <c r="U45" s="62">
        <f>VLOOKUP($A45,input!$A:$BH,COLUMN(input!BG$2),0)</f>
        <v>0</v>
      </c>
      <c r="V45" s="53">
        <f t="shared" si="5"/>
        <v>28.69784709387649</v>
      </c>
      <c r="W45" s="49">
        <f t="shared" si="6"/>
        <v>9.1314478216095356</v>
      </c>
      <c r="X45" s="53">
        <f t="shared" si="7"/>
        <v>0</v>
      </c>
      <c r="Y45" s="53">
        <f t="shared" si="8"/>
        <v>0</v>
      </c>
      <c r="Z45" s="62">
        <f t="shared" si="9"/>
        <v>0</v>
      </c>
      <c r="AA45" s="74">
        <f>VLOOKUP($A45,input!$A:$BH,COLUMN(input!BH$2),0)</f>
        <v>-2.2620413036990388</v>
      </c>
    </row>
    <row r="46" spans="1:27" x14ac:dyDescent="0.3">
      <c r="A46" s="27" t="s">
        <v>97</v>
      </c>
      <c r="B46" s="27" t="s">
        <v>850</v>
      </c>
      <c r="C46" s="27" t="s">
        <v>806</v>
      </c>
      <c r="D46" s="30" t="s">
        <v>96</v>
      </c>
      <c r="E46" s="67">
        <f>VLOOKUP(C46,'KI Local Authority Dropdown'!$H$21:$I$31,2,0)</f>
        <v>0.4</v>
      </c>
      <c r="F46" s="49">
        <f t="shared" si="4"/>
        <v>0.97723329948064053</v>
      </c>
      <c r="G46" s="49">
        <f>VLOOKUP($A46,input!$A:$BH,COLUMN(input!F$2),0)</f>
        <v>0</v>
      </c>
      <c r="H46" s="49">
        <f>VLOOKUP($A46,input!$A:$BH,COLUMN(input!J$2),0)</f>
        <v>1.7169408203922354</v>
      </c>
      <c r="I46" s="49">
        <f>VLOOKUP($A46,input!$A:$BH,COLUMN(input!O$2),0)</f>
        <v>-8.1249179873204476</v>
      </c>
      <c r="J46" s="49">
        <f>H46*'KI Local Authority Dropdown'!$I$6</f>
        <v>1.5881702588628177</v>
      </c>
      <c r="K46" s="31">
        <f>VLOOKUP($A46,input!$A:$BH,COLUMN(input!Q$2),0)</f>
        <v>0.5</v>
      </c>
      <c r="L46" s="53">
        <f>VLOOKUP($A46,input!$A:$BH,COLUMN(input!W$2),0)</f>
        <v>0</v>
      </c>
      <c r="M46" s="49">
        <f>VLOOKUP($A46,input!$A:$BH,COLUMN(input!AA$2),0)</f>
        <v>0</v>
      </c>
      <c r="N46" s="53">
        <f>VLOOKUP($A46,input!$A:$BH,COLUMN(input!AE$2),0)</f>
        <v>0</v>
      </c>
      <c r="O46" s="53">
        <f>VLOOKUP($A46,input!$A:$BH,COLUMN(input!AI$2),0)</f>
        <v>0</v>
      </c>
      <c r="P46" s="62">
        <f>VLOOKUP($A46,input!$A:$BH,COLUMN(input!AM$2),0)</f>
        <v>0</v>
      </c>
      <c r="Q46" s="53">
        <f>VLOOKUP($A46,input!$A:$BH,COLUMN(input!AQ$2),0)</f>
        <v>0</v>
      </c>
      <c r="R46" s="49">
        <f>VLOOKUP($A46,input!$A:$BH,COLUMN(input!AU$2),0)</f>
        <v>1.7169408203922354</v>
      </c>
      <c r="S46" s="53">
        <f>VLOOKUP($A46,input!$A:$BH,COLUMN(input!AY$2),0)</f>
        <v>0</v>
      </c>
      <c r="T46" s="53">
        <f>VLOOKUP($A46,input!$A:$BH,COLUMN(input!BC$2),0)</f>
        <v>0</v>
      </c>
      <c r="U46" s="62">
        <f>VLOOKUP($A46,input!$A:$BH,COLUMN(input!BG$2),0)</f>
        <v>0</v>
      </c>
      <c r="V46" s="53">
        <f t="shared" si="5"/>
        <v>0</v>
      </c>
      <c r="W46" s="49">
        <f t="shared" si="6"/>
        <v>1.7169408203922354</v>
      </c>
      <c r="X46" s="53">
        <f t="shared" si="7"/>
        <v>0</v>
      </c>
      <c r="Y46" s="53">
        <f t="shared" si="8"/>
        <v>0</v>
      </c>
      <c r="Z46" s="62">
        <f t="shared" si="9"/>
        <v>0</v>
      </c>
      <c r="AA46" s="74">
        <f>VLOOKUP($A46,input!$A:$BH,COLUMN(input!BH$2),0)</f>
        <v>-0.73970752091159486</v>
      </c>
    </row>
    <row r="47" spans="1:27" x14ac:dyDescent="0.3">
      <c r="A47" s="27" t="s">
        <v>99</v>
      </c>
      <c r="B47" s="27" t="s">
        <v>851</v>
      </c>
      <c r="C47" s="27" t="s">
        <v>806</v>
      </c>
      <c r="D47" s="30" t="s">
        <v>98</v>
      </c>
      <c r="E47" s="67">
        <f>VLOOKUP(C47,'KI Local Authority Dropdown'!$H$21:$I$31,2,0)</f>
        <v>0.4</v>
      </c>
      <c r="F47" s="49">
        <f t="shared" si="4"/>
        <v>2.3688916900486281</v>
      </c>
      <c r="G47" s="49">
        <f>VLOOKUP($A47,input!$A:$BH,COLUMN(input!F$2),0)</f>
        <v>5.4180740956135558E-2</v>
      </c>
      <c r="H47" s="49">
        <f>VLOOKUP($A47,input!$A:$BH,COLUMN(input!J$2),0)</f>
        <v>2.3147109490924924</v>
      </c>
      <c r="I47" s="49">
        <f>VLOOKUP($A47,input!$A:$BH,COLUMN(input!O$2),0)</f>
        <v>-13.384423058027133</v>
      </c>
      <c r="J47" s="49">
        <f>H47*'KI Local Authority Dropdown'!$I$6</f>
        <v>2.1411076279105554</v>
      </c>
      <c r="K47" s="31">
        <f>VLOOKUP($A47,input!$A:$BH,COLUMN(input!Q$2),0)</f>
        <v>0.5</v>
      </c>
      <c r="L47" s="53">
        <f>VLOOKUP($A47,input!$A:$BH,COLUMN(input!W$2),0)</f>
        <v>0</v>
      </c>
      <c r="M47" s="49">
        <f>VLOOKUP($A47,input!$A:$BH,COLUMN(input!AA$2),0)</f>
        <v>5.4180740956135558E-2</v>
      </c>
      <c r="N47" s="53">
        <f>VLOOKUP($A47,input!$A:$BH,COLUMN(input!AE$2),0)</f>
        <v>0</v>
      </c>
      <c r="O47" s="53">
        <f>VLOOKUP($A47,input!$A:$BH,COLUMN(input!AI$2),0)</f>
        <v>0</v>
      </c>
      <c r="P47" s="62">
        <f>VLOOKUP($A47,input!$A:$BH,COLUMN(input!AM$2),0)</f>
        <v>0</v>
      </c>
      <c r="Q47" s="53">
        <f>VLOOKUP($A47,input!$A:$BH,COLUMN(input!AQ$2),0)</f>
        <v>0</v>
      </c>
      <c r="R47" s="49">
        <f>VLOOKUP($A47,input!$A:$BH,COLUMN(input!AU$2),0)</f>
        <v>2.3147109490924924</v>
      </c>
      <c r="S47" s="53">
        <f>VLOOKUP($A47,input!$A:$BH,COLUMN(input!AY$2),0)</f>
        <v>0</v>
      </c>
      <c r="T47" s="53">
        <f>VLOOKUP($A47,input!$A:$BH,COLUMN(input!BC$2),0)</f>
        <v>0</v>
      </c>
      <c r="U47" s="62">
        <f>VLOOKUP($A47,input!$A:$BH,COLUMN(input!BG$2),0)</f>
        <v>0</v>
      </c>
      <c r="V47" s="53">
        <f t="shared" si="5"/>
        <v>0</v>
      </c>
      <c r="W47" s="49">
        <f t="shared" si="6"/>
        <v>2.3688916900486281</v>
      </c>
      <c r="X47" s="53">
        <f t="shared" si="7"/>
        <v>0</v>
      </c>
      <c r="Y47" s="53">
        <f t="shared" si="8"/>
        <v>0</v>
      </c>
      <c r="Z47" s="62">
        <f t="shared" si="9"/>
        <v>0</v>
      </c>
      <c r="AA47" s="74">
        <f>VLOOKUP($A47,input!$A:$BH,COLUMN(input!BH$2),0)</f>
        <v>0</v>
      </c>
    </row>
    <row r="48" spans="1:27" x14ac:dyDescent="0.3">
      <c r="A48" s="27" t="s">
        <v>101</v>
      </c>
      <c r="B48" s="27" t="s">
        <v>852</v>
      </c>
      <c r="C48" s="27" t="s">
        <v>806</v>
      </c>
      <c r="D48" s="30" t="s">
        <v>100</v>
      </c>
      <c r="E48" s="67">
        <f>VLOOKUP(C48,'KI Local Authority Dropdown'!$H$21:$I$31,2,0)</f>
        <v>0.4</v>
      </c>
      <c r="F48" s="49">
        <f t="shared" si="4"/>
        <v>2.8477991307654933</v>
      </c>
      <c r="G48" s="49">
        <f>VLOOKUP($A48,input!$A:$BH,COLUMN(input!F$2),0)</f>
        <v>0</v>
      </c>
      <c r="H48" s="49">
        <f>VLOOKUP($A48,input!$A:$BH,COLUMN(input!J$2),0)</f>
        <v>2.848968856495214</v>
      </c>
      <c r="I48" s="49">
        <f>VLOOKUP($A48,input!$A:$BH,COLUMN(input!O$2),0)</f>
        <v>-7.8843206857965358</v>
      </c>
      <c r="J48" s="49">
        <f>H48*'KI Local Authority Dropdown'!$I$6</f>
        <v>2.6352961922580733</v>
      </c>
      <c r="K48" s="31">
        <f>VLOOKUP($A48,input!$A:$BH,COLUMN(input!Q$2),0)</f>
        <v>0.5</v>
      </c>
      <c r="L48" s="53">
        <f>VLOOKUP($A48,input!$A:$BH,COLUMN(input!W$2),0)</f>
        <v>0</v>
      </c>
      <c r="M48" s="49">
        <f>VLOOKUP($A48,input!$A:$BH,COLUMN(input!AA$2),0)</f>
        <v>0</v>
      </c>
      <c r="N48" s="53">
        <f>VLOOKUP($A48,input!$A:$BH,COLUMN(input!AE$2),0)</f>
        <v>0</v>
      </c>
      <c r="O48" s="53">
        <f>VLOOKUP($A48,input!$A:$BH,COLUMN(input!AI$2),0)</f>
        <v>0</v>
      </c>
      <c r="P48" s="62">
        <f>VLOOKUP($A48,input!$A:$BH,COLUMN(input!AM$2),0)</f>
        <v>0</v>
      </c>
      <c r="Q48" s="53">
        <f>VLOOKUP($A48,input!$A:$BH,COLUMN(input!AQ$2),0)</f>
        <v>0</v>
      </c>
      <c r="R48" s="49">
        <f>VLOOKUP($A48,input!$A:$BH,COLUMN(input!AU$2),0)</f>
        <v>2.848968856495214</v>
      </c>
      <c r="S48" s="53">
        <f>VLOOKUP($A48,input!$A:$BH,COLUMN(input!AY$2),0)</f>
        <v>0</v>
      </c>
      <c r="T48" s="53">
        <f>VLOOKUP($A48,input!$A:$BH,COLUMN(input!BC$2),0)</f>
        <v>0</v>
      </c>
      <c r="U48" s="62">
        <f>VLOOKUP($A48,input!$A:$BH,COLUMN(input!BG$2),0)</f>
        <v>0</v>
      </c>
      <c r="V48" s="53">
        <f t="shared" si="5"/>
        <v>0</v>
      </c>
      <c r="W48" s="49">
        <f t="shared" si="6"/>
        <v>2.848968856495214</v>
      </c>
      <c r="X48" s="53">
        <f t="shared" si="7"/>
        <v>0</v>
      </c>
      <c r="Y48" s="53">
        <f t="shared" si="8"/>
        <v>0</v>
      </c>
      <c r="Z48" s="62">
        <f t="shared" si="9"/>
        <v>0</v>
      </c>
      <c r="AA48" s="74">
        <f>VLOOKUP($A48,input!$A:$BH,COLUMN(input!BH$2),0)</f>
        <v>-1.1697257297206671E-3</v>
      </c>
    </row>
    <row r="49" spans="1:27" x14ac:dyDescent="0.3">
      <c r="A49" s="27" t="s">
        <v>103</v>
      </c>
      <c r="B49" s="27" t="s">
        <v>853</v>
      </c>
      <c r="C49" s="27" t="s">
        <v>1251</v>
      </c>
      <c r="D49" s="30" t="s">
        <v>102</v>
      </c>
      <c r="E49" s="67">
        <f>VLOOKUP(C49,'KI Local Authority Dropdown'!$H$21:$I$31,2,0)</f>
        <v>0.09</v>
      </c>
      <c r="F49" s="49">
        <f t="shared" si="4"/>
        <v>32.812693478533305</v>
      </c>
      <c r="G49" s="49">
        <f>VLOOKUP($A49,input!$A:$BH,COLUMN(input!F$2),0)</f>
        <v>0</v>
      </c>
      <c r="H49" s="49">
        <f>VLOOKUP($A49,input!$A:$BH,COLUMN(input!J$2),0)</f>
        <v>43.762109858007136</v>
      </c>
      <c r="I49" s="49">
        <f>VLOOKUP($A49,input!$A:$BH,COLUMN(input!O$2),0)</f>
        <v>28.100176101919764</v>
      </c>
      <c r="J49" s="49">
        <f>H49*'KI Local Authority Dropdown'!$I$6</f>
        <v>40.4799516186566</v>
      </c>
      <c r="K49" s="31">
        <f>VLOOKUP($A49,input!$A:$BH,COLUMN(input!Q$2),0)</f>
        <v>0</v>
      </c>
      <c r="L49" s="53">
        <f>VLOOKUP($A49,input!$A:$BH,COLUMN(input!W$2),0)</f>
        <v>0</v>
      </c>
      <c r="M49" s="49">
        <f>VLOOKUP($A49,input!$A:$BH,COLUMN(input!AA$2),0)</f>
        <v>0</v>
      </c>
      <c r="N49" s="53">
        <f>VLOOKUP($A49,input!$A:$BH,COLUMN(input!AE$2),0)</f>
        <v>0</v>
      </c>
      <c r="O49" s="53">
        <f>VLOOKUP($A49,input!$A:$BH,COLUMN(input!AI$2),0)</f>
        <v>0</v>
      </c>
      <c r="P49" s="62">
        <f>VLOOKUP($A49,input!$A:$BH,COLUMN(input!AM$2),0)</f>
        <v>0</v>
      </c>
      <c r="Q49" s="53">
        <f>VLOOKUP($A49,input!$A:$BH,COLUMN(input!AQ$2),0)</f>
        <v>43.762109858007136</v>
      </c>
      <c r="R49" s="49">
        <f>VLOOKUP($A49,input!$A:$BH,COLUMN(input!AU$2),0)</f>
        <v>0</v>
      </c>
      <c r="S49" s="53">
        <f>VLOOKUP($A49,input!$A:$BH,COLUMN(input!AY$2),0)</f>
        <v>0</v>
      </c>
      <c r="T49" s="53">
        <f>VLOOKUP($A49,input!$A:$BH,COLUMN(input!BC$2),0)</f>
        <v>0</v>
      </c>
      <c r="U49" s="62">
        <f>VLOOKUP($A49,input!$A:$BH,COLUMN(input!BG$2),0)</f>
        <v>0</v>
      </c>
      <c r="V49" s="53">
        <f t="shared" si="5"/>
        <v>43.762109858007136</v>
      </c>
      <c r="W49" s="49">
        <f t="shared" si="6"/>
        <v>0</v>
      </c>
      <c r="X49" s="53">
        <f t="shared" si="7"/>
        <v>0</v>
      </c>
      <c r="Y49" s="53">
        <f t="shared" si="8"/>
        <v>0</v>
      </c>
      <c r="Z49" s="62">
        <f t="shared" si="9"/>
        <v>0</v>
      </c>
      <c r="AA49" s="74">
        <f>VLOOKUP($A49,input!$A:$BH,COLUMN(input!BH$2),0)</f>
        <v>-10.949416379473835</v>
      </c>
    </row>
    <row r="50" spans="1:27" x14ac:dyDescent="0.3">
      <c r="A50" s="27" t="s">
        <v>105</v>
      </c>
      <c r="B50" s="27" t="s">
        <v>854</v>
      </c>
      <c r="C50" s="27" t="s">
        <v>1248</v>
      </c>
      <c r="D50" s="30" t="s">
        <v>855</v>
      </c>
      <c r="E50" s="67">
        <f>VLOOKUP(C50,'KI Local Authority Dropdown'!$H$21:$I$31,2,0)</f>
        <v>0.01</v>
      </c>
      <c r="F50" s="49">
        <f t="shared" si="4"/>
        <v>7.3455676379800448</v>
      </c>
      <c r="G50" s="49">
        <f>VLOOKUP($A50,input!$A:$BH,COLUMN(input!F$2),0)</f>
        <v>2.2861130688182301</v>
      </c>
      <c r="H50" s="49">
        <f>VLOOKUP($A50,input!$A:$BH,COLUMN(input!J$2),0)</f>
        <v>5.0594545691618142</v>
      </c>
      <c r="I50" s="49">
        <f>VLOOKUP($A50,input!$A:$BH,COLUMN(input!O$2),0)</f>
        <v>1.8126572137573667</v>
      </c>
      <c r="J50" s="49">
        <f>H50*'KI Local Authority Dropdown'!$I$6</f>
        <v>4.6799954764746783</v>
      </c>
      <c r="K50" s="31">
        <f>VLOOKUP($A50,input!$A:$BH,COLUMN(input!Q$2),0)</f>
        <v>0</v>
      </c>
      <c r="L50" s="53">
        <f>VLOOKUP($A50,input!$A:$BH,COLUMN(input!W$2),0)</f>
        <v>0</v>
      </c>
      <c r="M50" s="49">
        <f>VLOOKUP($A50,input!$A:$BH,COLUMN(input!AA$2),0)</f>
        <v>0</v>
      </c>
      <c r="N50" s="53">
        <f>VLOOKUP($A50,input!$A:$BH,COLUMN(input!AE$2),0)</f>
        <v>2.2861130688182301</v>
      </c>
      <c r="O50" s="53">
        <f>VLOOKUP($A50,input!$A:$BH,COLUMN(input!AI$2),0)</f>
        <v>0</v>
      </c>
      <c r="P50" s="62">
        <f>VLOOKUP($A50,input!$A:$BH,COLUMN(input!AM$2),0)</f>
        <v>0</v>
      </c>
      <c r="Q50" s="53">
        <f>VLOOKUP($A50,input!$A:$BH,COLUMN(input!AQ$2),0)</f>
        <v>0</v>
      </c>
      <c r="R50" s="49">
        <f>VLOOKUP($A50,input!$A:$BH,COLUMN(input!AU$2),0)</f>
        <v>0</v>
      </c>
      <c r="S50" s="53">
        <f>VLOOKUP($A50,input!$A:$BH,COLUMN(input!AY$2),0)</f>
        <v>5.0594545691618142</v>
      </c>
      <c r="T50" s="53">
        <f>VLOOKUP($A50,input!$A:$BH,COLUMN(input!BC$2),0)</f>
        <v>0</v>
      </c>
      <c r="U50" s="62">
        <f>VLOOKUP($A50,input!$A:$BH,COLUMN(input!BG$2),0)</f>
        <v>0</v>
      </c>
      <c r="V50" s="53">
        <f t="shared" si="5"/>
        <v>0</v>
      </c>
      <c r="W50" s="49">
        <f t="shared" si="6"/>
        <v>0</v>
      </c>
      <c r="X50" s="53">
        <f t="shared" si="7"/>
        <v>7.3455676379800448</v>
      </c>
      <c r="Y50" s="53">
        <f t="shared" si="8"/>
        <v>0</v>
      </c>
      <c r="Z50" s="62">
        <f t="shared" si="9"/>
        <v>0</v>
      </c>
      <c r="AA50" s="74">
        <f>VLOOKUP($A50,input!$A:$BH,COLUMN(input!BH$2),0)</f>
        <v>0</v>
      </c>
    </row>
    <row r="51" spans="1:27" x14ac:dyDescent="0.3">
      <c r="A51" s="27" t="s">
        <v>107</v>
      </c>
      <c r="B51" s="27" t="s">
        <v>856</v>
      </c>
      <c r="C51" s="27" t="s">
        <v>806</v>
      </c>
      <c r="D51" s="30" t="s">
        <v>106</v>
      </c>
      <c r="E51" s="67">
        <f>VLOOKUP(C51,'KI Local Authority Dropdown'!$H$21:$I$31,2,0)</f>
        <v>0.4</v>
      </c>
      <c r="F51" s="49">
        <f t="shared" si="4"/>
        <v>5.8069650470019898</v>
      </c>
      <c r="G51" s="49">
        <f>VLOOKUP($A51,input!$A:$BH,COLUMN(input!F$2),0)</f>
        <v>1.6138629276407388</v>
      </c>
      <c r="H51" s="49">
        <f>VLOOKUP($A51,input!$A:$BH,COLUMN(input!J$2),0)</f>
        <v>4.1931021193612512</v>
      </c>
      <c r="I51" s="49">
        <f>VLOOKUP($A51,input!$A:$BH,COLUMN(input!O$2),0)</f>
        <v>-5.9423231358099446</v>
      </c>
      <c r="J51" s="49">
        <f>H51*'KI Local Authority Dropdown'!$I$6</f>
        <v>3.8786194604091575</v>
      </c>
      <c r="K51" s="31">
        <f>VLOOKUP($A51,input!$A:$BH,COLUMN(input!Q$2),0)</f>
        <v>0.5</v>
      </c>
      <c r="L51" s="53">
        <f>VLOOKUP($A51,input!$A:$BH,COLUMN(input!W$2),0)</f>
        <v>0</v>
      </c>
      <c r="M51" s="49">
        <f>VLOOKUP($A51,input!$A:$BH,COLUMN(input!AA$2),0)</f>
        <v>1.6138629276407388</v>
      </c>
      <c r="N51" s="53">
        <f>VLOOKUP($A51,input!$A:$BH,COLUMN(input!AE$2),0)</f>
        <v>0</v>
      </c>
      <c r="O51" s="53">
        <f>VLOOKUP($A51,input!$A:$BH,COLUMN(input!AI$2),0)</f>
        <v>0</v>
      </c>
      <c r="P51" s="62">
        <f>VLOOKUP($A51,input!$A:$BH,COLUMN(input!AM$2),0)</f>
        <v>0</v>
      </c>
      <c r="Q51" s="53">
        <f>VLOOKUP($A51,input!$A:$BH,COLUMN(input!AQ$2),0)</f>
        <v>0</v>
      </c>
      <c r="R51" s="49">
        <f>VLOOKUP($A51,input!$A:$BH,COLUMN(input!AU$2),0)</f>
        <v>4.1931021193612512</v>
      </c>
      <c r="S51" s="53">
        <f>VLOOKUP($A51,input!$A:$BH,COLUMN(input!AY$2),0)</f>
        <v>0</v>
      </c>
      <c r="T51" s="53">
        <f>VLOOKUP($A51,input!$A:$BH,COLUMN(input!BC$2),0)</f>
        <v>0</v>
      </c>
      <c r="U51" s="62">
        <f>VLOOKUP($A51,input!$A:$BH,COLUMN(input!BG$2),0)</f>
        <v>0</v>
      </c>
      <c r="V51" s="53">
        <f t="shared" si="5"/>
        <v>0</v>
      </c>
      <c r="W51" s="49">
        <f t="shared" si="6"/>
        <v>5.8069650470019898</v>
      </c>
      <c r="X51" s="53">
        <f t="shared" si="7"/>
        <v>0</v>
      </c>
      <c r="Y51" s="53">
        <f t="shared" si="8"/>
        <v>0</v>
      </c>
      <c r="Z51" s="62">
        <f t="shared" si="9"/>
        <v>0</v>
      </c>
      <c r="AA51" s="74">
        <f>VLOOKUP($A51,input!$A:$BH,COLUMN(input!BH$2),0)</f>
        <v>0</v>
      </c>
    </row>
    <row r="52" spans="1:27" x14ac:dyDescent="0.3">
      <c r="A52" s="27" t="s">
        <v>109</v>
      </c>
      <c r="B52" s="27" t="s">
        <v>857</v>
      </c>
      <c r="C52" s="27" t="s">
        <v>820</v>
      </c>
      <c r="D52" s="30" t="s">
        <v>108</v>
      </c>
      <c r="E52" s="67">
        <f>VLOOKUP(C52,'KI Local Authority Dropdown'!$H$21:$I$31,2,0)</f>
        <v>0.49</v>
      </c>
      <c r="F52" s="49">
        <f t="shared" si="4"/>
        <v>41.621885997299081</v>
      </c>
      <c r="G52" s="49">
        <f>VLOOKUP($A52,input!$A:$BH,COLUMN(input!F$2),0)</f>
        <v>6.2157799175919966</v>
      </c>
      <c r="H52" s="49">
        <f>VLOOKUP($A52,input!$A:$BH,COLUMN(input!J$2),0)</f>
        <v>35.406106079707087</v>
      </c>
      <c r="I52" s="49">
        <f>VLOOKUP($A52,input!$A:$BH,COLUMN(input!O$2),0)</f>
        <v>10.660585367959344</v>
      </c>
      <c r="J52" s="49">
        <f>H52*'KI Local Authority Dropdown'!$I$6</f>
        <v>32.750648123729057</v>
      </c>
      <c r="K52" s="31">
        <f>VLOOKUP($A52,input!$A:$BH,COLUMN(input!Q$2),0)</f>
        <v>0</v>
      </c>
      <c r="L52" s="53">
        <f>VLOOKUP($A52,input!$A:$BH,COLUMN(input!W$2),0)</f>
        <v>6.4118314546466468</v>
      </c>
      <c r="M52" s="49">
        <f>VLOOKUP($A52,input!$A:$BH,COLUMN(input!AA$2),0)</f>
        <v>-0.19605153705465048</v>
      </c>
      <c r="N52" s="53">
        <f>VLOOKUP($A52,input!$A:$BH,COLUMN(input!AE$2),0)</f>
        <v>0</v>
      </c>
      <c r="O52" s="53">
        <f>VLOOKUP($A52,input!$A:$BH,COLUMN(input!AI$2),0)</f>
        <v>0</v>
      </c>
      <c r="P52" s="62">
        <f>VLOOKUP($A52,input!$A:$BH,COLUMN(input!AM$2),0)</f>
        <v>0</v>
      </c>
      <c r="Q52" s="53">
        <f>VLOOKUP($A52,input!$A:$BH,COLUMN(input!AQ$2),0)</f>
        <v>29.580957953727516</v>
      </c>
      <c r="R52" s="49">
        <f>VLOOKUP($A52,input!$A:$BH,COLUMN(input!AU$2),0)</f>
        <v>5.825148125979565</v>
      </c>
      <c r="S52" s="53">
        <f>VLOOKUP($A52,input!$A:$BH,COLUMN(input!AY$2),0)</f>
        <v>0</v>
      </c>
      <c r="T52" s="53">
        <f>VLOOKUP($A52,input!$A:$BH,COLUMN(input!BC$2),0)</f>
        <v>0</v>
      </c>
      <c r="U52" s="62">
        <f>VLOOKUP($A52,input!$A:$BH,COLUMN(input!BG$2),0)</f>
        <v>0</v>
      </c>
      <c r="V52" s="53">
        <f t="shared" si="5"/>
        <v>35.992789408374165</v>
      </c>
      <c r="W52" s="49">
        <f t="shared" si="6"/>
        <v>5.6290965889249147</v>
      </c>
      <c r="X52" s="53">
        <f t="shared" si="7"/>
        <v>0</v>
      </c>
      <c r="Y52" s="53">
        <f t="shared" si="8"/>
        <v>0</v>
      </c>
      <c r="Z52" s="62">
        <f t="shared" si="9"/>
        <v>0</v>
      </c>
      <c r="AA52" s="74">
        <f>VLOOKUP($A52,input!$A:$BH,COLUMN(input!BH$2),0)</f>
        <v>0</v>
      </c>
    </row>
    <row r="53" spans="1:27" x14ac:dyDescent="0.3">
      <c r="A53" s="27" t="s">
        <v>111</v>
      </c>
      <c r="B53" s="27" t="s">
        <v>858</v>
      </c>
      <c r="C53" s="27" t="s">
        <v>820</v>
      </c>
      <c r="D53" s="30" t="s">
        <v>110</v>
      </c>
      <c r="E53" s="67">
        <f>VLOOKUP(C53,'KI Local Authority Dropdown'!$H$21:$I$31,2,0)</f>
        <v>0.49</v>
      </c>
      <c r="F53" s="49">
        <f t="shared" si="4"/>
        <v>48.706531831225433</v>
      </c>
      <c r="G53" s="49">
        <f>VLOOKUP($A53,input!$A:$BH,COLUMN(input!F$2),0)</f>
        <v>7.1849661532178111</v>
      </c>
      <c r="H53" s="49">
        <f>VLOOKUP($A53,input!$A:$BH,COLUMN(input!J$2),0)</f>
        <v>41.521565678007619</v>
      </c>
      <c r="I53" s="49">
        <f>VLOOKUP($A53,input!$A:$BH,COLUMN(input!O$2),0)</f>
        <v>13.35468875995061</v>
      </c>
      <c r="J53" s="49">
        <f>H53*'KI Local Authority Dropdown'!$I$6</f>
        <v>38.407448252157046</v>
      </c>
      <c r="K53" s="31">
        <f>VLOOKUP($A53,input!$A:$BH,COLUMN(input!Q$2),0)</f>
        <v>0</v>
      </c>
      <c r="L53" s="53">
        <f>VLOOKUP($A53,input!$A:$BH,COLUMN(input!W$2),0)</f>
        <v>7.3274313716634811</v>
      </c>
      <c r="M53" s="49">
        <f>VLOOKUP($A53,input!$A:$BH,COLUMN(input!AA$2),0)</f>
        <v>-0.14246521844566987</v>
      </c>
      <c r="N53" s="53">
        <f>VLOOKUP($A53,input!$A:$BH,COLUMN(input!AE$2),0)</f>
        <v>0</v>
      </c>
      <c r="O53" s="53">
        <f>VLOOKUP($A53,input!$A:$BH,COLUMN(input!AI$2),0)</f>
        <v>0</v>
      </c>
      <c r="P53" s="62">
        <f>VLOOKUP($A53,input!$A:$BH,COLUMN(input!AM$2),0)</f>
        <v>0</v>
      </c>
      <c r="Q53" s="53">
        <f>VLOOKUP($A53,input!$A:$BH,COLUMN(input!AQ$2),0)</f>
        <v>34.844498709162401</v>
      </c>
      <c r="R53" s="49">
        <f>VLOOKUP($A53,input!$A:$BH,COLUMN(input!AU$2),0)</f>
        <v>6.6770669688452209</v>
      </c>
      <c r="S53" s="53">
        <f>VLOOKUP($A53,input!$A:$BH,COLUMN(input!AY$2),0)</f>
        <v>0</v>
      </c>
      <c r="T53" s="53">
        <f>VLOOKUP($A53,input!$A:$BH,COLUMN(input!BC$2),0)</f>
        <v>0</v>
      </c>
      <c r="U53" s="62">
        <f>VLOOKUP($A53,input!$A:$BH,COLUMN(input!BG$2),0)</f>
        <v>0</v>
      </c>
      <c r="V53" s="53">
        <f t="shared" si="5"/>
        <v>42.171930080825881</v>
      </c>
      <c r="W53" s="49">
        <f t="shared" si="6"/>
        <v>6.5346017503995508</v>
      </c>
      <c r="X53" s="53">
        <f t="shared" si="7"/>
        <v>0</v>
      </c>
      <c r="Y53" s="53">
        <f t="shared" si="8"/>
        <v>0</v>
      </c>
      <c r="Z53" s="62">
        <f t="shared" si="9"/>
        <v>0</v>
      </c>
      <c r="AA53" s="74">
        <f>VLOOKUP($A53,input!$A:$BH,COLUMN(input!BH$2),0)</f>
        <v>0</v>
      </c>
    </row>
    <row r="54" spans="1:27" x14ac:dyDescent="0.3">
      <c r="A54" s="27" t="s">
        <v>113</v>
      </c>
      <c r="B54" s="27" t="s">
        <v>859</v>
      </c>
      <c r="C54" s="27" t="s">
        <v>806</v>
      </c>
      <c r="D54" s="30" t="s">
        <v>112</v>
      </c>
      <c r="E54" s="67">
        <f>VLOOKUP(C54,'KI Local Authority Dropdown'!$H$21:$I$31,2,0)</f>
        <v>0.4</v>
      </c>
      <c r="F54" s="49">
        <f t="shared" si="4"/>
        <v>4.1761539412569952</v>
      </c>
      <c r="G54" s="49">
        <f>VLOOKUP($A54,input!$A:$BH,COLUMN(input!F$2),0)</f>
        <v>0</v>
      </c>
      <c r="H54" s="49">
        <f>VLOOKUP($A54,input!$A:$BH,COLUMN(input!J$2),0)</f>
        <v>4.2002652934200597</v>
      </c>
      <c r="I54" s="49">
        <f>VLOOKUP($A54,input!$A:$BH,COLUMN(input!O$2),0)</f>
        <v>-36.638064679702381</v>
      </c>
      <c r="J54" s="49">
        <f>H54*'KI Local Authority Dropdown'!$I$6</f>
        <v>3.8852453964135556</v>
      </c>
      <c r="K54" s="31">
        <f>VLOOKUP($A54,input!$A:$BH,COLUMN(input!Q$2),0)</f>
        <v>0.5</v>
      </c>
      <c r="L54" s="53">
        <f>VLOOKUP($A54,input!$A:$BH,COLUMN(input!W$2),0)</f>
        <v>0</v>
      </c>
      <c r="M54" s="49">
        <f>VLOOKUP($A54,input!$A:$BH,COLUMN(input!AA$2),0)</f>
        <v>0</v>
      </c>
      <c r="N54" s="53">
        <f>VLOOKUP($A54,input!$A:$BH,COLUMN(input!AE$2),0)</f>
        <v>0</v>
      </c>
      <c r="O54" s="53">
        <f>VLOOKUP($A54,input!$A:$BH,COLUMN(input!AI$2),0)</f>
        <v>0</v>
      </c>
      <c r="P54" s="62">
        <f>VLOOKUP($A54,input!$A:$BH,COLUMN(input!AM$2),0)</f>
        <v>0</v>
      </c>
      <c r="Q54" s="53">
        <f>VLOOKUP($A54,input!$A:$BH,COLUMN(input!AQ$2),0)</f>
        <v>0</v>
      </c>
      <c r="R54" s="49">
        <f>VLOOKUP($A54,input!$A:$BH,COLUMN(input!AU$2),0)</f>
        <v>4.2002652934200597</v>
      </c>
      <c r="S54" s="53">
        <f>VLOOKUP($A54,input!$A:$BH,COLUMN(input!AY$2),0)</f>
        <v>0</v>
      </c>
      <c r="T54" s="53">
        <f>VLOOKUP($A54,input!$A:$BH,COLUMN(input!BC$2),0)</f>
        <v>0</v>
      </c>
      <c r="U54" s="62">
        <f>VLOOKUP($A54,input!$A:$BH,COLUMN(input!BG$2),0)</f>
        <v>0</v>
      </c>
      <c r="V54" s="53">
        <f t="shared" si="5"/>
        <v>0</v>
      </c>
      <c r="W54" s="49">
        <f t="shared" si="6"/>
        <v>4.2002652934200597</v>
      </c>
      <c r="X54" s="53">
        <f t="shared" si="7"/>
        <v>0</v>
      </c>
      <c r="Y54" s="53">
        <f t="shared" si="8"/>
        <v>0</v>
      </c>
      <c r="Z54" s="62">
        <f t="shared" si="9"/>
        <v>0</v>
      </c>
      <c r="AA54" s="74">
        <f>VLOOKUP($A54,input!$A:$BH,COLUMN(input!BH$2),0)</f>
        <v>-2.4111352163064294E-2</v>
      </c>
    </row>
    <row r="55" spans="1:27" x14ac:dyDescent="0.3">
      <c r="A55" s="27" t="s">
        <v>115</v>
      </c>
      <c r="B55" s="27" t="s">
        <v>860</v>
      </c>
      <c r="C55" s="27" t="s">
        <v>1251</v>
      </c>
      <c r="D55" s="30" t="s">
        <v>114</v>
      </c>
      <c r="E55" s="67">
        <f>VLOOKUP(C55,'KI Local Authority Dropdown'!$H$21:$I$31,2,0)</f>
        <v>0.09</v>
      </c>
      <c r="F55" s="49">
        <f t="shared" si="4"/>
        <v>57.127517047783009</v>
      </c>
      <c r="G55" s="49">
        <f>VLOOKUP($A55,input!$A:$BH,COLUMN(input!F$2),0)</f>
        <v>0</v>
      </c>
      <c r="H55" s="49">
        <f>VLOOKUP($A55,input!$A:$BH,COLUMN(input!J$2),0)</f>
        <v>64.297896740322102</v>
      </c>
      <c r="I55" s="49">
        <f>VLOOKUP($A55,input!$A:$BH,COLUMN(input!O$2),0)</f>
        <v>39.674807820660284</v>
      </c>
      <c r="J55" s="49">
        <f>H55*'KI Local Authority Dropdown'!$I$6</f>
        <v>59.475554484797946</v>
      </c>
      <c r="K55" s="31">
        <f>VLOOKUP($A55,input!$A:$BH,COLUMN(input!Q$2),0)</f>
        <v>0</v>
      </c>
      <c r="L55" s="53">
        <f>VLOOKUP($A55,input!$A:$BH,COLUMN(input!W$2),0)</f>
        <v>0</v>
      </c>
      <c r="M55" s="49">
        <f>VLOOKUP($A55,input!$A:$BH,COLUMN(input!AA$2),0)</f>
        <v>0</v>
      </c>
      <c r="N55" s="53">
        <f>VLOOKUP($A55,input!$A:$BH,COLUMN(input!AE$2),0)</f>
        <v>0</v>
      </c>
      <c r="O55" s="53">
        <f>VLOOKUP($A55,input!$A:$BH,COLUMN(input!AI$2),0)</f>
        <v>0</v>
      </c>
      <c r="P55" s="62">
        <f>VLOOKUP($A55,input!$A:$BH,COLUMN(input!AM$2),0)</f>
        <v>0</v>
      </c>
      <c r="Q55" s="53">
        <f>VLOOKUP($A55,input!$A:$BH,COLUMN(input!AQ$2),0)</f>
        <v>64.297896740322102</v>
      </c>
      <c r="R55" s="49">
        <f>VLOOKUP($A55,input!$A:$BH,COLUMN(input!AU$2),0)</f>
        <v>0</v>
      </c>
      <c r="S55" s="53">
        <f>VLOOKUP($A55,input!$A:$BH,COLUMN(input!AY$2),0)</f>
        <v>0</v>
      </c>
      <c r="T55" s="53">
        <f>VLOOKUP($A55,input!$A:$BH,COLUMN(input!BC$2),0)</f>
        <v>0</v>
      </c>
      <c r="U55" s="62">
        <f>VLOOKUP($A55,input!$A:$BH,COLUMN(input!BG$2),0)</f>
        <v>0</v>
      </c>
      <c r="V55" s="53">
        <f t="shared" si="5"/>
        <v>64.297896740322102</v>
      </c>
      <c r="W55" s="49">
        <f t="shared" si="6"/>
        <v>0</v>
      </c>
      <c r="X55" s="53">
        <f t="shared" si="7"/>
        <v>0</v>
      </c>
      <c r="Y55" s="53">
        <f t="shared" si="8"/>
        <v>0</v>
      </c>
      <c r="Z55" s="62">
        <f t="shared" si="9"/>
        <v>0</v>
      </c>
      <c r="AA55" s="74">
        <f>VLOOKUP($A55,input!$A:$BH,COLUMN(input!BH$2),0)</f>
        <v>-7.1703796925390959</v>
      </c>
    </row>
    <row r="56" spans="1:27" x14ac:dyDescent="0.3">
      <c r="A56" s="27" t="s">
        <v>117</v>
      </c>
      <c r="B56" s="27" t="s">
        <v>861</v>
      </c>
      <c r="C56" s="27" t="s">
        <v>1248</v>
      </c>
      <c r="D56" s="30" t="s">
        <v>862</v>
      </c>
      <c r="E56" s="67">
        <f>VLOOKUP(C56,'KI Local Authority Dropdown'!$H$21:$I$31,2,0)</f>
        <v>0.01</v>
      </c>
      <c r="F56" s="49">
        <f t="shared" si="4"/>
        <v>8.7635451468420609</v>
      </c>
      <c r="G56" s="49">
        <f>VLOOKUP($A56,input!$A:$BH,COLUMN(input!F$2),0)</f>
        <v>2.7503994456658885</v>
      </c>
      <c r="H56" s="49">
        <f>VLOOKUP($A56,input!$A:$BH,COLUMN(input!J$2),0)</f>
        <v>6.0131457011761729</v>
      </c>
      <c r="I56" s="49">
        <f>VLOOKUP($A56,input!$A:$BH,COLUMN(input!O$2),0)</f>
        <v>2.3835739639016205</v>
      </c>
      <c r="J56" s="49">
        <f>H56*'KI Local Authority Dropdown'!$I$6</f>
        <v>5.5621597735879602</v>
      </c>
      <c r="K56" s="31">
        <f>VLOOKUP($A56,input!$A:$BH,COLUMN(input!Q$2),0)</f>
        <v>0</v>
      </c>
      <c r="L56" s="53">
        <f>VLOOKUP($A56,input!$A:$BH,COLUMN(input!W$2),0)</f>
        <v>0</v>
      </c>
      <c r="M56" s="49">
        <f>VLOOKUP($A56,input!$A:$BH,COLUMN(input!AA$2),0)</f>
        <v>0</v>
      </c>
      <c r="N56" s="53">
        <f>VLOOKUP($A56,input!$A:$BH,COLUMN(input!AE$2),0)</f>
        <v>2.7503994456658885</v>
      </c>
      <c r="O56" s="53">
        <f>VLOOKUP($A56,input!$A:$BH,COLUMN(input!AI$2),0)</f>
        <v>0</v>
      </c>
      <c r="P56" s="62">
        <f>VLOOKUP($A56,input!$A:$BH,COLUMN(input!AM$2),0)</f>
        <v>0</v>
      </c>
      <c r="Q56" s="53">
        <f>VLOOKUP($A56,input!$A:$BH,COLUMN(input!AQ$2),0)</f>
        <v>0</v>
      </c>
      <c r="R56" s="49">
        <f>VLOOKUP($A56,input!$A:$BH,COLUMN(input!AU$2),0)</f>
        <v>0</v>
      </c>
      <c r="S56" s="53">
        <f>VLOOKUP($A56,input!$A:$BH,COLUMN(input!AY$2),0)</f>
        <v>6.0131457011761729</v>
      </c>
      <c r="T56" s="53">
        <f>VLOOKUP($A56,input!$A:$BH,COLUMN(input!BC$2),0)</f>
        <v>0</v>
      </c>
      <c r="U56" s="62">
        <f>VLOOKUP($A56,input!$A:$BH,COLUMN(input!BG$2),0)</f>
        <v>0</v>
      </c>
      <c r="V56" s="53">
        <f t="shared" si="5"/>
        <v>0</v>
      </c>
      <c r="W56" s="49">
        <f t="shared" si="6"/>
        <v>0</v>
      </c>
      <c r="X56" s="53">
        <f t="shared" si="7"/>
        <v>8.7635451468420609</v>
      </c>
      <c r="Y56" s="53">
        <f t="shared" si="8"/>
        <v>0</v>
      </c>
      <c r="Z56" s="62">
        <f t="shared" si="9"/>
        <v>0</v>
      </c>
      <c r="AA56" s="74">
        <f>VLOOKUP($A56,input!$A:$BH,COLUMN(input!BH$2),0)</f>
        <v>0</v>
      </c>
    </row>
    <row r="57" spans="1:27" x14ac:dyDescent="0.3">
      <c r="A57" s="27" t="s">
        <v>119</v>
      </c>
      <c r="B57" s="27" t="s">
        <v>863</v>
      </c>
      <c r="C57" s="27" t="s">
        <v>1252</v>
      </c>
      <c r="D57" s="30" t="s">
        <v>118</v>
      </c>
      <c r="E57" s="67">
        <f>VLOOKUP(C57,'KI Local Authority Dropdown'!$H$21:$I$31,2,0)</f>
        <v>0.3</v>
      </c>
      <c r="F57" s="49">
        <f t="shared" si="4"/>
        <v>112.27284437967474</v>
      </c>
      <c r="G57" s="49">
        <f>VLOOKUP($A57,input!$A:$BH,COLUMN(input!F$2),0)</f>
        <v>22.317857585458572</v>
      </c>
      <c r="H57" s="49">
        <f>VLOOKUP($A57,input!$A:$BH,COLUMN(input!J$2),0)</f>
        <v>89.954986794216168</v>
      </c>
      <c r="I57" s="49">
        <f>VLOOKUP($A57,input!$A:$BH,COLUMN(input!O$2),0)</f>
        <v>-96.757431061254422</v>
      </c>
      <c r="J57" s="49">
        <f>H57*'KI Local Authority Dropdown'!$I$6</f>
        <v>83.208362784649964</v>
      </c>
      <c r="K57" s="31">
        <f>VLOOKUP($A57,input!$A:$BH,COLUMN(input!Q$2),0)</f>
        <v>0.5</v>
      </c>
      <c r="L57" s="53">
        <f>VLOOKUP($A57,input!$A:$BH,COLUMN(input!W$2),0)</f>
        <v>18.867937007773133</v>
      </c>
      <c r="M57" s="49">
        <f>VLOOKUP($A57,input!$A:$BH,COLUMN(input!AA$2),0)</f>
        <v>3.4499205776854418</v>
      </c>
      <c r="N57" s="53">
        <f>VLOOKUP($A57,input!$A:$BH,COLUMN(input!AE$2),0)</f>
        <v>0</v>
      </c>
      <c r="O57" s="53">
        <f>VLOOKUP($A57,input!$A:$BH,COLUMN(input!AI$2),0)</f>
        <v>0</v>
      </c>
      <c r="P57" s="62">
        <f>VLOOKUP($A57,input!$A:$BH,COLUMN(input!AM$2),0)</f>
        <v>0</v>
      </c>
      <c r="Q57" s="53">
        <f>VLOOKUP($A57,input!$A:$BH,COLUMN(input!AQ$2),0)</f>
        <v>61.52174574789661</v>
      </c>
      <c r="R57" s="49">
        <f>VLOOKUP($A57,input!$A:$BH,COLUMN(input!AU$2),0)</f>
        <v>28.433241046319559</v>
      </c>
      <c r="S57" s="53">
        <f>VLOOKUP($A57,input!$A:$BH,COLUMN(input!AY$2),0)</f>
        <v>0</v>
      </c>
      <c r="T57" s="53">
        <f>VLOOKUP($A57,input!$A:$BH,COLUMN(input!BC$2),0)</f>
        <v>0</v>
      </c>
      <c r="U57" s="62">
        <f>VLOOKUP($A57,input!$A:$BH,COLUMN(input!BG$2),0)</f>
        <v>0</v>
      </c>
      <c r="V57" s="53">
        <f t="shared" si="5"/>
        <v>80.389682755669739</v>
      </c>
      <c r="W57" s="49">
        <f t="shared" si="6"/>
        <v>31.883161624005002</v>
      </c>
      <c r="X57" s="53">
        <f t="shared" si="7"/>
        <v>0</v>
      </c>
      <c r="Y57" s="53">
        <f t="shared" si="8"/>
        <v>0</v>
      </c>
      <c r="Z57" s="62">
        <f t="shared" si="9"/>
        <v>0</v>
      </c>
      <c r="AA57" s="74">
        <f>VLOOKUP($A57,input!$A:$BH,COLUMN(input!BH$2),0)</f>
        <v>0</v>
      </c>
    </row>
    <row r="58" spans="1:27" x14ac:dyDescent="0.3">
      <c r="A58" s="27" t="s">
        <v>121</v>
      </c>
      <c r="B58" s="27" t="s">
        <v>864</v>
      </c>
      <c r="C58" s="27" t="s">
        <v>806</v>
      </c>
      <c r="D58" s="30" t="s">
        <v>120</v>
      </c>
      <c r="E58" s="67">
        <f>VLOOKUP(C58,'KI Local Authority Dropdown'!$H$21:$I$31,2,0)</f>
        <v>0.4</v>
      </c>
      <c r="F58" s="49">
        <f t="shared" si="4"/>
        <v>2.9405458399584057</v>
      </c>
      <c r="G58" s="49">
        <f>VLOOKUP($A58,input!$A:$BH,COLUMN(input!F$2),0)</f>
        <v>0</v>
      </c>
      <c r="H58" s="49">
        <f>VLOOKUP($A58,input!$A:$BH,COLUMN(input!J$2),0)</f>
        <v>2.9945808992629774</v>
      </c>
      <c r="I58" s="49">
        <f>VLOOKUP($A58,input!$A:$BH,COLUMN(input!O$2),0)</f>
        <v>-9.3167569949982241</v>
      </c>
      <c r="J58" s="49">
        <f>H58*'KI Local Authority Dropdown'!$I$6</f>
        <v>2.7699873318182542</v>
      </c>
      <c r="K58" s="31">
        <f>VLOOKUP($A58,input!$A:$BH,COLUMN(input!Q$2),0)</f>
        <v>0.5</v>
      </c>
      <c r="L58" s="53">
        <f>VLOOKUP($A58,input!$A:$BH,COLUMN(input!W$2),0)</f>
        <v>0</v>
      </c>
      <c r="M58" s="49">
        <f>VLOOKUP($A58,input!$A:$BH,COLUMN(input!AA$2),0)</f>
        <v>0</v>
      </c>
      <c r="N58" s="53">
        <f>VLOOKUP($A58,input!$A:$BH,COLUMN(input!AE$2),0)</f>
        <v>0</v>
      </c>
      <c r="O58" s="53">
        <f>VLOOKUP($A58,input!$A:$BH,COLUMN(input!AI$2),0)</f>
        <v>0</v>
      </c>
      <c r="P58" s="62">
        <f>VLOOKUP($A58,input!$A:$BH,COLUMN(input!AM$2),0)</f>
        <v>0</v>
      </c>
      <c r="Q58" s="53">
        <f>VLOOKUP($A58,input!$A:$BH,COLUMN(input!AQ$2),0)</f>
        <v>0</v>
      </c>
      <c r="R58" s="49">
        <f>VLOOKUP($A58,input!$A:$BH,COLUMN(input!AU$2),0)</f>
        <v>2.9945808992629774</v>
      </c>
      <c r="S58" s="53">
        <f>VLOOKUP($A58,input!$A:$BH,COLUMN(input!AY$2),0)</f>
        <v>0</v>
      </c>
      <c r="T58" s="53">
        <f>VLOOKUP($A58,input!$A:$BH,COLUMN(input!BC$2),0)</f>
        <v>0</v>
      </c>
      <c r="U58" s="62">
        <f>VLOOKUP($A58,input!$A:$BH,COLUMN(input!BG$2),0)</f>
        <v>0</v>
      </c>
      <c r="V58" s="53">
        <f t="shared" si="5"/>
        <v>0</v>
      </c>
      <c r="W58" s="49">
        <f t="shared" si="6"/>
        <v>2.9945808992629774</v>
      </c>
      <c r="X58" s="53">
        <f t="shared" si="7"/>
        <v>0</v>
      </c>
      <c r="Y58" s="53">
        <f t="shared" si="8"/>
        <v>0</v>
      </c>
      <c r="Z58" s="62">
        <f t="shared" si="9"/>
        <v>0</v>
      </c>
      <c r="AA58" s="74">
        <f>VLOOKUP($A58,input!$A:$BH,COLUMN(input!BH$2),0)</f>
        <v>-5.4035059304571711E-2</v>
      </c>
    </row>
    <row r="59" spans="1:27" x14ac:dyDescent="0.3">
      <c r="A59" s="27" t="s">
        <v>123</v>
      </c>
      <c r="B59" s="27" t="s">
        <v>865</v>
      </c>
      <c r="C59" s="27" t="s">
        <v>806</v>
      </c>
      <c r="D59" s="30" t="s">
        <v>122</v>
      </c>
      <c r="E59" s="67">
        <f>VLOOKUP(C59,'KI Local Authority Dropdown'!$H$21:$I$31,2,0)</f>
        <v>0.4</v>
      </c>
      <c r="F59" s="49">
        <f t="shared" si="4"/>
        <v>4.2987761129895814</v>
      </c>
      <c r="G59" s="49">
        <f>VLOOKUP($A59,input!$A:$BH,COLUMN(input!F$2),0)</f>
        <v>0</v>
      </c>
      <c r="H59" s="49">
        <f>VLOOKUP($A59,input!$A:$BH,COLUMN(input!J$2),0)</f>
        <v>4.6088766364698586</v>
      </c>
      <c r="I59" s="49">
        <f>VLOOKUP($A59,input!$A:$BH,COLUMN(input!O$2),0)</f>
        <v>-16.277285474738239</v>
      </c>
      <c r="J59" s="49">
        <f>H59*'KI Local Authority Dropdown'!$I$6</f>
        <v>4.2632108887346192</v>
      </c>
      <c r="K59" s="31">
        <f>VLOOKUP($A59,input!$A:$BH,COLUMN(input!Q$2),0)</f>
        <v>0.5</v>
      </c>
      <c r="L59" s="53">
        <f>VLOOKUP($A59,input!$A:$BH,COLUMN(input!W$2),0)</f>
        <v>0</v>
      </c>
      <c r="M59" s="49">
        <f>VLOOKUP($A59,input!$A:$BH,COLUMN(input!AA$2),0)</f>
        <v>0</v>
      </c>
      <c r="N59" s="53">
        <f>VLOOKUP($A59,input!$A:$BH,COLUMN(input!AE$2),0)</f>
        <v>0</v>
      </c>
      <c r="O59" s="53">
        <f>VLOOKUP($A59,input!$A:$BH,COLUMN(input!AI$2),0)</f>
        <v>0</v>
      </c>
      <c r="P59" s="62">
        <f>VLOOKUP($A59,input!$A:$BH,COLUMN(input!AM$2),0)</f>
        <v>0</v>
      </c>
      <c r="Q59" s="53">
        <f>VLOOKUP($A59,input!$A:$BH,COLUMN(input!AQ$2),0)</f>
        <v>0</v>
      </c>
      <c r="R59" s="49">
        <f>VLOOKUP($A59,input!$A:$BH,COLUMN(input!AU$2),0)</f>
        <v>4.6088766364698586</v>
      </c>
      <c r="S59" s="53">
        <f>VLOOKUP($A59,input!$A:$BH,COLUMN(input!AY$2),0)</f>
        <v>0</v>
      </c>
      <c r="T59" s="53">
        <f>VLOOKUP($A59,input!$A:$BH,COLUMN(input!BC$2),0)</f>
        <v>0</v>
      </c>
      <c r="U59" s="62">
        <f>VLOOKUP($A59,input!$A:$BH,COLUMN(input!BG$2),0)</f>
        <v>0</v>
      </c>
      <c r="V59" s="53">
        <f t="shared" si="5"/>
        <v>0</v>
      </c>
      <c r="W59" s="49">
        <f t="shared" si="6"/>
        <v>4.6088766364698586</v>
      </c>
      <c r="X59" s="53">
        <f t="shared" si="7"/>
        <v>0</v>
      </c>
      <c r="Y59" s="53">
        <f t="shared" si="8"/>
        <v>0</v>
      </c>
      <c r="Z59" s="62">
        <f t="shared" si="9"/>
        <v>0</v>
      </c>
      <c r="AA59" s="74">
        <f>VLOOKUP($A59,input!$A:$BH,COLUMN(input!BH$2),0)</f>
        <v>-0.3101005234802775</v>
      </c>
    </row>
    <row r="60" spans="1:27" x14ac:dyDescent="0.3">
      <c r="A60" s="27" t="s">
        <v>125</v>
      </c>
      <c r="B60" s="27" t="s">
        <v>866</v>
      </c>
      <c r="C60" s="27" t="s">
        <v>806</v>
      </c>
      <c r="D60" s="30" t="s">
        <v>124</v>
      </c>
      <c r="E60" s="67">
        <f>VLOOKUP(C60,'KI Local Authority Dropdown'!$H$21:$I$31,2,0)</f>
        <v>0.4</v>
      </c>
      <c r="F60" s="49">
        <f t="shared" si="4"/>
        <v>3.2396223097730958</v>
      </c>
      <c r="G60" s="49">
        <f>VLOOKUP($A60,input!$A:$BH,COLUMN(input!F$2),0)</f>
        <v>0</v>
      </c>
      <c r="H60" s="49">
        <f>VLOOKUP($A60,input!$A:$BH,COLUMN(input!J$2),0)</f>
        <v>3.2793429636244884</v>
      </c>
      <c r="I60" s="49">
        <f>VLOOKUP($A60,input!$A:$BH,COLUMN(input!O$2),0)</f>
        <v>-12.35842816836338</v>
      </c>
      <c r="J60" s="49">
        <f>H60*'KI Local Authority Dropdown'!$I$6</f>
        <v>3.0333922413526517</v>
      </c>
      <c r="K60" s="31">
        <f>VLOOKUP($A60,input!$A:$BH,COLUMN(input!Q$2),0)</f>
        <v>0.5</v>
      </c>
      <c r="L60" s="53">
        <f>VLOOKUP($A60,input!$A:$BH,COLUMN(input!W$2),0)</f>
        <v>0</v>
      </c>
      <c r="M60" s="49">
        <f>VLOOKUP($A60,input!$A:$BH,COLUMN(input!AA$2),0)</f>
        <v>0</v>
      </c>
      <c r="N60" s="53">
        <f>VLOOKUP($A60,input!$A:$BH,COLUMN(input!AE$2),0)</f>
        <v>0</v>
      </c>
      <c r="O60" s="53">
        <f>VLOOKUP($A60,input!$A:$BH,COLUMN(input!AI$2),0)</f>
        <v>0</v>
      </c>
      <c r="P60" s="62">
        <f>VLOOKUP($A60,input!$A:$BH,COLUMN(input!AM$2),0)</f>
        <v>0</v>
      </c>
      <c r="Q60" s="53">
        <f>VLOOKUP($A60,input!$A:$BH,COLUMN(input!AQ$2),0)</f>
        <v>0</v>
      </c>
      <c r="R60" s="49">
        <f>VLOOKUP($A60,input!$A:$BH,COLUMN(input!AU$2),0)</f>
        <v>3.2793429636244884</v>
      </c>
      <c r="S60" s="53">
        <f>VLOOKUP($A60,input!$A:$BH,COLUMN(input!AY$2),0)</f>
        <v>0</v>
      </c>
      <c r="T60" s="53">
        <f>VLOOKUP($A60,input!$A:$BH,COLUMN(input!BC$2),0)</f>
        <v>0</v>
      </c>
      <c r="U60" s="62">
        <f>VLOOKUP($A60,input!$A:$BH,COLUMN(input!BG$2),0)</f>
        <v>0</v>
      </c>
      <c r="V60" s="53">
        <f t="shared" si="5"/>
        <v>0</v>
      </c>
      <c r="W60" s="49">
        <f t="shared" si="6"/>
        <v>3.2793429636244884</v>
      </c>
      <c r="X60" s="53">
        <f t="shared" si="7"/>
        <v>0</v>
      </c>
      <c r="Y60" s="53">
        <f t="shared" si="8"/>
        <v>0</v>
      </c>
      <c r="Z60" s="62">
        <f t="shared" si="9"/>
        <v>0</v>
      </c>
      <c r="AA60" s="74">
        <f>VLOOKUP($A60,input!$A:$BH,COLUMN(input!BH$2),0)</f>
        <v>-3.972065385139268E-2</v>
      </c>
    </row>
    <row r="61" spans="1:27" x14ac:dyDescent="0.3">
      <c r="A61" s="27" t="s">
        <v>127</v>
      </c>
      <c r="B61" s="27" t="s">
        <v>867</v>
      </c>
      <c r="C61" s="27" t="s">
        <v>806</v>
      </c>
      <c r="D61" s="30" t="s">
        <v>126</v>
      </c>
      <c r="E61" s="67">
        <f>VLOOKUP(C61,'KI Local Authority Dropdown'!$H$21:$I$31,2,0)</f>
        <v>0.4</v>
      </c>
      <c r="F61" s="49">
        <f t="shared" si="4"/>
        <v>1.7105132918035899</v>
      </c>
      <c r="G61" s="49">
        <f>VLOOKUP($A61,input!$A:$BH,COLUMN(input!F$2),0)</f>
        <v>0</v>
      </c>
      <c r="H61" s="49">
        <f>VLOOKUP($A61,input!$A:$BH,COLUMN(input!J$2),0)</f>
        <v>2.2253461992322325</v>
      </c>
      <c r="I61" s="49">
        <f>VLOOKUP($A61,input!$A:$BH,COLUMN(input!O$2),0)</f>
        <v>-3.7983820621661564</v>
      </c>
      <c r="J61" s="49">
        <f>H61*'KI Local Authority Dropdown'!$I$6</f>
        <v>2.0584452342898154</v>
      </c>
      <c r="K61" s="31">
        <f>VLOOKUP($A61,input!$A:$BH,COLUMN(input!Q$2),0)</f>
        <v>0.5</v>
      </c>
      <c r="L61" s="53">
        <f>VLOOKUP($A61,input!$A:$BH,COLUMN(input!W$2),0)</f>
        <v>0</v>
      </c>
      <c r="M61" s="49">
        <f>VLOOKUP($A61,input!$A:$BH,COLUMN(input!AA$2),0)</f>
        <v>0</v>
      </c>
      <c r="N61" s="53">
        <f>VLOOKUP($A61,input!$A:$BH,COLUMN(input!AE$2),0)</f>
        <v>0</v>
      </c>
      <c r="O61" s="53">
        <f>VLOOKUP($A61,input!$A:$BH,COLUMN(input!AI$2),0)</f>
        <v>0</v>
      </c>
      <c r="P61" s="62">
        <f>VLOOKUP($A61,input!$A:$BH,COLUMN(input!AM$2),0)</f>
        <v>0</v>
      </c>
      <c r="Q61" s="53">
        <f>VLOOKUP($A61,input!$A:$BH,COLUMN(input!AQ$2),0)</f>
        <v>0</v>
      </c>
      <c r="R61" s="49">
        <f>VLOOKUP($A61,input!$A:$BH,COLUMN(input!AU$2),0)</f>
        <v>2.2253461992322325</v>
      </c>
      <c r="S61" s="53">
        <f>VLOOKUP($A61,input!$A:$BH,COLUMN(input!AY$2),0)</f>
        <v>0</v>
      </c>
      <c r="T61" s="53">
        <f>VLOOKUP($A61,input!$A:$BH,COLUMN(input!BC$2),0)</f>
        <v>0</v>
      </c>
      <c r="U61" s="62">
        <f>VLOOKUP($A61,input!$A:$BH,COLUMN(input!BG$2),0)</f>
        <v>0</v>
      </c>
      <c r="V61" s="53">
        <f t="shared" si="5"/>
        <v>0</v>
      </c>
      <c r="W61" s="49">
        <f t="shared" si="6"/>
        <v>2.2253461992322325</v>
      </c>
      <c r="X61" s="53">
        <f t="shared" si="7"/>
        <v>0</v>
      </c>
      <c r="Y61" s="53">
        <f t="shared" si="8"/>
        <v>0</v>
      </c>
      <c r="Z61" s="62">
        <f t="shared" si="9"/>
        <v>0</v>
      </c>
      <c r="AA61" s="74">
        <f>VLOOKUP($A61,input!$A:$BH,COLUMN(input!BH$2),0)</f>
        <v>-0.51483290742864274</v>
      </c>
    </row>
    <row r="62" spans="1:27" x14ac:dyDescent="0.3">
      <c r="A62" s="27" t="s">
        <v>129</v>
      </c>
      <c r="B62" s="27" t="s">
        <v>868</v>
      </c>
      <c r="C62" s="27" t="s">
        <v>1250</v>
      </c>
      <c r="D62" s="30" t="s">
        <v>128</v>
      </c>
      <c r="E62" s="67">
        <f>VLOOKUP(C62,'KI Local Authority Dropdown'!$H$21:$I$31,2,0)</f>
        <v>0.49</v>
      </c>
      <c r="F62" s="49">
        <f t="shared" si="4"/>
        <v>30.352934218450205</v>
      </c>
      <c r="G62" s="49">
        <f>VLOOKUP($A62,input!$A:$BH,COLUMN(input!F$2),0)</f>
        <v>0</v>
      </c>
      <c r="H62" s="49">
        <f>VLOOKUP($A62,input!$A:$BH,COLUMN(input!J$2),0)</f>
        <v>31.63446312266251</v>
      </c>
      <c r="I62" s="49">
        <f>VLOOKUP($A62,input!$A:$BH,COLUMN(input!O$2),0)</f>
        <v>-6.7841123557030354</v>
      </c>
      <c r="J62" s="49">
        <f>H62*'KI Local Authority Dropdown'!$I$6</f>
        <v>29.261878388462822</v>
      </c>
      <c r="K62" s="31">
        <f>VLOOKUP($A62,input!$A:$BH,COLUMN(input!Q$2),0)</f>
        <v>0.17658417835754459</v>
      </c>
      <c r="L62" s="53">
        <f>VLOOKUP($A62,input!$A:$BH,COLUMN(input!W$2),0)</f>
        <v>0</v>
      </c>
      <c r="M62" s="49">
        <f>VLOOKUP($A62,input!$A:$BH,COLUMN(input!AA$2),0)</f>
        <v>0</v>
      </c>
      <c r="N62" s="53">
        <f>VLOOKUP($A62,input!$A:$BH,COLUMN(input!AE$2),0)</f>
        <v>0</v>
      </c>
      <c r="O62" s="53">
        <f>VLOOKUP($A62,input!$A:$BH,COLUMN(input!AI$2),0)</f>
        <v>0</v>
      </c>
      <c r="P62" s="62">
        <f>VLOOKUP($A62,input!$A:$BH,COLUMN(input!AM$2),0)</f>
        <v>0</v>
      </c>
      <c r="Q62" s="53">
        <f>VLOOKUP($A62,input!$A:$BH,COLUMN(input!AQ$2),0)</f>
        <v>25.20455729967026</v>
      </c>
      <c r="R62" s="49">
        <f>VLOOKUP($A62,input!$A:$BH,COLUMN(input!AU$2),0)</f>
        <v>6.429905822992251</v>
      </c>
      <c r="S62" s="53">
        <f>VLOOKUP($A62,input!$A:$BH,COLUMN(input!AY$2),0)</f>
        <v>0</v>
      </c>
      <c r="T62" s="53">
        <f>VLOOKUP($A62,input!$A:$BH,COLUMN(input!BC$2),0)</f>
        <v>0</v>
      </c>
      <c r="U62" s="62">
        <f>VLOOKUP($A62,input!$A:$BH,COLUMN(input!BG$2),0)</f>
        <v>0</v>
      </c>
      <c r="V62" s="53">
        <f t="shared" si="5"/>
        <v>25.20455729967026</v>
      </c>
      <c r="W62" s="49">
        <f t="shared" si="6"/>
        <v>6.429905822992251</v>
      </c>
      <c r="X62" s="53">
        <f t="shared" si="7"/>
        <v>0</v>
      </c>
      <c r="Y62" s="53">
        <f t="shared" si="8"/>
        <v>0</v>
      </c>
      <c r="Z62" s="62">
        <f t="shared" si="9"/>
        <v>0</v>
      </c>
      <c r="AA62" s="74">
        <f>VLOOKUP($A62,input!$A:$BH,COLUMN(input!BH$2),0)</f>
        <v>-1.2815289042123035</v>
      </c>
    </row>
    <row r="63" spans="1:27" x14ac:dyDescent="0.3">
      <c r="A63" s="27" t="s">
        <v>131</v>
      </c>
      <c r="B63" s="27" t="s">
        <v>869</v>
      </c>
      <c r="C63" s="27" t="s">
        <v>806</v>
      </c>
      <c r="D63" s="30" t="s">
        <v>130</v>
      </c>
      <c r="E63" s="67">
        <f>VLOOKUP(C63,'KI Local Authority Dropdown'!$H$21:$I$31,2,0)</f>
        <v>0.4</v>
      </c>
      <c r="F63" s="49">
        <f t="shared" si="4"/>
        <v>4.385770737142618</v>
      </c>
      <c r="G63" s="49">
        <f>VLOOKUP($A63,input!$A:$BH,COLUMN(input!F$2),0)</f>
        <v>0.16487571454400476</v>
      </c>
      <c r="H63" s="49">
        <f>VLOOKUP($A63,input!$A:$BH,COLUMN(input!J$2),0)</f>
        <v>4.2208950225986133</v>
      </c>
      <c r="I63" s="49">
        <f>VLOOKUP($A63,input!$A:$BH,COLUMN(input!O$2),0)</f>
        <v>-15.114120756374867</v>
      </c>
      <c r="J63" s="49">
        <f>H63*'KI Local Authority Dropdown'!$I$6</f>
        <v>3.9043278959037173</v>
      </c>
      <c r="K63" s="31">
        <f>VLOOKUP($A63,input!$A:$BH,COLUMN(input!Q$2),0)</f>
        <v>0.5</v>
      </c>
      <c r="L63" s="53">
        <f>VLOOKUP($A63,input!$A:$BH,COLUMN(input!W$2),0)</f>
        <v>0</v>
      </c>
      <c r="M63" s="49">
        <f>VLOOKUP($A63,input!$A:$BH,COLUMN(input!AA$2),0)</f>
        <v>0.16487571454400476</v>
      </c>
      <c r="N63" s="53">
        <f>VLOOKUP($A63,input!$A:$BH,COLUMN(input!AE$2),0)</f>
        <v>0</v>
      </c>
      <c r="O63" s="53">
        <f>VLOOKUP($A63,input!$A:$BH,COLUMN(input!AI$2),0)</f>
        <v>0</v>
      </c>
      <c r="P63" s="62">
        <f>VLOOKUP($A63,input!$A:$BH,COLUMN(input!AM$2),0)</f>
        <v>0</v>
      </c>
      <c r="Q63" s="53">
        <f>VLOOKUP($A63,input!$A:$BH,COLUMN(input!AQ$2),0)</f>
        <v>0</v>
      </c>
      <c r="R63" s="49">
        <f>VLOOKUP($A63,input!$A:$BH,COLUMN(input!AU$2),0)</f>
        <v>4.2208950225986133</v>
      </c>
      <c r="S63" s="53">
        <f>VLOOKUP($A63,input!$A:$BH,COLUMN(input!AY$2),0)</f>
        <v>0</v>
      </c>
      <c r="T63" s="53">
        <f>VLOOKUP($A63,input!$A:$BH,COLUMN(input!BC$2),0)</f>
        <v>0</v>
      </c>
      <c r="U63" s="62">
        <f>VLOOKUP($A63,input!$A:$BH,COLUMN(input!BG$2),0)</f>
        <v>0</v>
      </c>
      <c r="V63" s="53">
        <f t="shared" si="5"/>
        <v>0</v>
      </c>
      <c r="W63" s="49">
        <f t="shared" si="6"/>
        <v>4.385770737142618</v>
      </c>
      <c r="X63" s="53">
        <f t="shared" si="7"/>
        <v>0</v>
      </c>
      <c r="Y63" s="53">
        <f t="shared" si="8"/>
        <v>0</v>
      </c>
      <c r="Z63" s="62">
        <f t="shared" si="9"/>
        <v>0</v>
      </c>
      <c r="AA63" s="74">
        <f>VLOOKUP($A63,input!$A:$BH,COLUMN(input!BH$2),0)</f>
        <v>0</v>
      </c>
    </row>
    <row r="64" spans="1:27" x14ac:dyDescent="0.3">
      <c r="A64" s="27" t="s">
        <v>133</v>
      </c>
      <c r="B64" s="27" t="s">
        <v>870</v>
      </c>
      <c r="C64" s="27" t="s">
        <v>806</v>
      </c>
      <c r="D64" s="30" t="s">
        <v>132</v>
      </c>
      <c r="E64" s="67">
        <f>VLOOKUP(C64,'KI Local Authority Dropdown'!$H$21:$I$31,2,0)</f>
        <v>0.4</v>
      </c>
      <c r="F64" s="49">
        <f t="shared" si="4"/>
        <v>2.3693955369306621</v>
      </c>
      <c r="G64" s="49">
        <f>VLOOKUP($A64,input!$A:$BH,COLUMN(input!F$2),0)</f>
        <v>0</v>
      </c>
      <c r="H64" s="49">
        <f>VLOOKUP($A64,input!$A:$BH,COLUMN(input!J$2),0)</f>
        <v>3.3510786482907222</v>
      </c>
      <c r="I64" s="49">
        <f>VLOOKUP($A64,input!$A:$BH,COLUMN(input!O$2),0)</f>
        <v>-27.04838615046889</v>
      </c>
      <c r="J64" s="49">
        <f>H64*'KI Local Authority Dropdown'!$I$6</f>
        <v>3.0997477496689183</v>
      </c>
      <c r="K64" s="31">
        <f>VLOOKUP($A64,input!$A:$BH,COLUMN(input!Q$2),0)</f>
        <v>0.5</v>
      </c>
      <c r="L64" s="53">
        <f>VLOOKUP($A64,input!$A:$BH,COLUMN(input!W$2),0)</f>
        <v>0</v>
      </c>
      <c r="M64" s="49">
        <f>VLOOKUP($A64,input!$A:$BH,COLUMN(input!AA$2),0)</f>
        <v>0</v>
      </c>
      <c r="N64" s="53">
        <f>VLOOKUP($A64,input!$A:$BH,COLUMN(input!AE$2),0)</f>
        <v>0</v>
      </c>
      <c r="O64" s="53">
        <f>VLOOKUP($A64,input!$A:$BH,COLUMN(input!AI$2),0)</f>
        <v>0</v>
      </c>
      <c r="P64" s="62">
        <f>VLOOKUP($A64,input!$A:$BH,COLUMN(input!AM$2),0)</f>
        <v>0</v>
      </c>
      <c r="Q64" s="53">
        <f>VLOOKUP($A64,input!$A:$BH,COLUMN(input!AQ$2),0)</f>
        <v>0</v>
      </c>
      <c r="R64" s="49">
        <f>VLOOKUP($A64,input!$A:$BH,COLUMN(input!AU$2),0)</f>
        <v>3.3510786482907222</v>
      </c>
      <c r="S64" s="53">
        <f>VLOOKUP($A64,input!$A:$BH,COLUMN(input!AY$2),0)</f>
        <v>0</v>
      </c>
      <c r="T64" s="53">
        <f>VLOOKUP($A64,input!$A:$BH,COLUMN(input!BC$2),0)</f>
        <v>0</v>
      </c>
      <c r="U64" s="62">
        <f>VLOOKUP($A64,input!$A:$BH,COLUMN(input!BG$2),0)</f>
        <v>0</v>
      </c>
      <c r="V64" s="53">
        <f t="shared" si="5"/>
        <v>0</v>
      </c>
      <c r="W64" s="49">
        <f t="shared" si="6"/>
        <v>3.3510786482907222</v>
      </c>
      <c r="X64" s="53">
        <f t="shared" si="7"/>
        <v>0</v>
      </c>
      <c r="Y64" s="53">
        <f t="shared" si="8"/>
        <v>0</v>
      </c>
      <c r="Z64" s="62">
        <f t="shared" si="9"/>
        <v>0</v>
      </c>
      <c r="AA64" s="74">
        <f>VLOOKUP($A64,input!$A:$BH,COLUMN(input!BH$2),0)</f>
        <v>-0.98168311136006003</v>
      </c>
    </row>
    <row r="65" spans="1:27" x14ac:dyDescent="0.3">
      <c r="A65" s="27" t="s">
        <v>135</v>
      </c>
      <c r="B65" s="27" t="s">
        <v>871</v>
      </c>
      <c r="C65" s="27" t="s">
        <v>806</v>
      </c>
      <c r="D65" s="30" t="s">
        <v>134</v>
      </c>
      <c r="E65" s="67">
        <f>VLOOKUP(C65,'KI Local Authority Dropdown'!$H$21:$I$31,2,0)</f>
        <v>0.4</v>
      </c>
      <c r="F65" s="49">
        <f t="shared" si="4"/>
        <v>2.4027272738285408</v>
      </c>
      <c r="G65" s="49">
        <f>VLOOKUP($A65,input!$A:$BH,COLUMN(input!F$2),0)</f>
        <v>0</v>
      </c>
      <c r="H65" s="49">
        <f>VLOOKUP($A65,input!$A:$BH,COLUMN(input!J$2),0)</f>
        <v>2.7938739446376317</v>
      </c>
      <c r="I65" s="49">
        <f>VLOOKUP($A65,input!$A:$BH,COLUMN(input!O$2),0)</f>
        <v>-18.922712908040548</v>
      </c>
      <c r="J65" s="49">
        <f>H65*'KI Local Authority Dropdown'!$I$6</f>
        <v>2.5843333987898096</v>
      </c>
      <c r="K65" s="31">
        <f>VLOOKUP($A65,input!$A:$BH,COLUMN(input!Q$2),0)</f>
        <v>0.5</v>
      </c>
      <c r="L65" s="53">
        <f>VLOOKUP($A65,input!$A:$BH,COLUMN(input!W$2),0)</f>
        <v>0</v>
      </c>
      <c r="M65" s="49">
        <f>VLOOKUP($A65,input!$A:$BH,COLUMN(input!AA$2),0)</f>
        <v>0</v>
      </c>
      <c r="N65" s="53">
        <f>VLOOKUP($A65,input!$A:$BH,COLUMN(input!AE$2),0)</f>
        <v>0</v>
      </c>
      <c r="O65" s="53">
        <f>VLOOKUP($A65,input!$A:$BH,COLUMN(input!AI$2),0)</f>
        <v>0</v>
      </c>
      <c r="P65" s="62">
        <f>VLOOKUP($A65,input!$A:$BH,COLUMN(input!AM$2),0)</f>
        <v>0</v>
      </c>
      <c r="Q65" s="53">
        <f>VLOOKUP($A65,input!$A:$BH,COLUMN(input!AQ$2),0)</f>
        <v>0</v>
      </c>
      <c r="R65" s="49">
        <f>VLOOKUP($A65,input!$A:$BH,COLUMN(input!AU$2),0)</f>
        <v>2.7938739446376317</v>
      </c>
      <c r="S65" s="53">
        <f>VLOOKUP($A65,input!$A:$BH,COLUMN(input!AY$2),0)</f>
        <v>0</v>
      </c>
      <c r="T65" s="53">
        <f>VLOOKUP($A65,input!$A:$BH,COLUMN(input!BC$2),0)</f>
        <v>0</v>
      </c>
      <c r="U65" s="62">
        <f>VLOOKUP($A65,input!$A:$BH,COLUMN(input!BG$2),0)</f>
        <v>0</v>
      </c>
      <c r="V65" s="53">
        <f t="shared" si="5"/>
        <v>0</v>
      </c>
      <c r="W65" s="49">
        <f t="shared" si="6"/>
        <v>2.7938739446376317</v>
      </c>
      <c r="X65" s="53">
        <f t="shared" si="7"/>
        <v>0</v>
      </c>
      <c r="Y65" s="53">
        <f t="shared" si="8"/>
        <v>0</v>
      </c>
      <c r="Z65" s="62">
        <f t="shared" si="9"/>
        <v>0</v>
      </c>
      <c r="AA65" s="74">
        <f>VLOOKUP($A65,input!$A:$BH,COLUMN(input!BH$2),0)</f>
        <v>-0.39114667080909105</v>
      </c>
    </row>
    <row r="66" spans="1:27" x14ac:dyDescent="0.3">
      <c r="A66" s="27" t="s">
        <v>137</v>
      </c>
      <c r="B66" s="27" t="s">
        <v>872</v>
      </c>
      <c r="C66" s="27" t="s">
        <v>806</v>
      </c>
      <c r="D66" s="30" t="s">
        <v>136</v>
      </c>
      <c r="E66" s="67">
        <f>VLOOKUP(C66,'KI Local Authority Dropdown'!$H$21:$I$31,2,0)</f>
        <v>0.4</v>
      </c>
      <c r="F66" s="49">
        <f t="shared" si="4"/>
        <v>3.8691322269103234</v>
      </c>
      <c r="G66" s="49">
        <f>VLOOKUP($A66,input!$A:$BH,COLUMN(input!F$2),0)</f>
        <v>0.11422431428776308</v>
      </c>
      <c r="H66" s="49">
        <f>VLOOKUP($A66,input!$A:$BH,COLUMN(input!J$2),0)</f>
        <v>3.7549079126225604</v>
      </c>
      <c r="I66" s="49">
        <f>VLOOKUP($A66,input!$A:$BH,COLUMN(input!O$2),0)</f>
        <v>-28.585502655573933</v>
      </c>
      <c r="J66" s="49">
        <f>H66*'KI Local Authority Dropdown'!$I$6</f>
        <v>3.4732898191758688</v>
      </c>
      <c r="K66" s="31">
        <f>VLOOKUP($A66,input!$A:$BH,COLUMN(input!Q$2),0)</f>
        <v>0.5</v>
      </c>
      <c r="L66" s="53">
        <f>VLOOKUP($A66,input!$A:$BH,COLUMN(input!W$2),0)</f>
        <v>0</v>
      </c>
      <c r="M66" s="49">
        <f>VLOOKUP($A66,input!$A:$BH,COLUMN(input!AA$2),0)</f>
        <v>0.11422431428776308</v>
      </c>
      <c r="N66" s="53">
        <f>VLOOKUP($A66,input!$A:$BH,COLUMN(input!AE$2),0)</f>
        <v>0</v>
      </c>
      <c r="O66" s="53">
        <f>VLOOKUP($A66,input!$A:$BH,COLUMN(input!AI$2),0)</f>
        <v>0</v>
      </c>
      <c r="P66" s="62">
        <f>VLOOKUP($A66,input!$A:$BH,COLUMN(input!AM$2),0)</f>
        <v>0</v>
      </c>
      <c r="Q66" s="53">
        <f>VLOOKUP($A66,input!$A:$BH,COLUMN(input!AQ$2),0)</f>
        <v>0</v>
      </c>
      <c r="R66" s="49">
        <f>VLOOKUP($A66,input!$A:$BH,COLUMN(input!AU$2),0)</f>
        <v>3.7549079126225604</v>
      </c>
      <c r="S66" s="53">
        <f>VLOOKUP($A66,input!$A:$BH,COLUMN(input!AY$2),0)</f>
        <v>0</v>
      </c>
      <c r="T66" s="53">
        <f>VLOOKUP($A66,input!$A:$BH,COLUMN(input!BC$2),0)</f>
        <v>0</v>
      </c>
      <c r="U66" s="62">
        <f>VLOOKUP($A66,input!$A:$BH,COLUMN(input!BG$2),0)</f>
        <v>0</v>
      </c>
      <c r="V66" s="53">
        <f t="shared" si="5"/>
        <v>0</v>
      </c>
      <c r="W66" s="49">
        <f t="shared" si="6"/>
        <v>3.8691322269103234</v>
      </c>
      <c r="X66" s="53">
        <f t="shared" si="7"/>
        <v>0</v>
      </c>
      <c r="Y66" s="53">
        <f t="shared" si="8"/>
        <v>0</v>
      </c>
      <c r="Z66" s="62">
        <f t="shared" si="9"/>
        <v>0</v>
      </c>
      <c r="AA66" s="74">
        <f>VLOOKUP($A66,input!$A:$BH,COLUMN(input!BH$2),0)</f>
        <v>0</v>
      </c>
    </row>
    <row r="67" spans="1:27" x14ac:dyDescent="0.3">
      <c r="A67" s="27" t="s">
        <v>140</v>
      </c>
      <c r="B67" s="27" t="s">
        <v>873</v>
      </c>
      <c r="C67" s="27" t="s">
        <v>1250</v>
      </c>
      <c r="D67" s="30" t="s">
        <v>139</v>
      </c>
      <c r="E67" s="67">
        <f>VLOOKUP(C67,'KI Local Authority Dropdown'!$H$21:$I$31,2,0)</f>
        <v>0.49</v>
      </c>
      <c r="F67" s="49">
        <f t="shared" si="4"/>
        <v>39.21455378397831</v>
      </c>
      <c r="G67" s="49">
        <f>VLOOKUP($A67,input!$A:$BH,COLUMN(input!F$2),0)</f>
        <v>0</v>
      </c>
      <c r="H67" s="49">
        <f>VLOOKUP($A67,input!$A:$BH,COLUMN(input!J$2),0)</f>
        <v>41.824283480431745</v>
      </c>
      <c r="I67" s="49">
        <f>VLOOKUP($A67,input!$A:$BH,COLUMN(input!O$2),0)</f>
        <v>-24.238986401941361</v>
      </c>
      <c r="J67" s="49">
        <f>H67*'KI Local Authority Dropdown'!$I$6</f>
        <v>38.687462219399364</v>
      </c>
      <c r="K67" s="31">
        <f>VLOOKUP($A67,input!$A:$BH,COLUMN(input!Q$2),0)</f>
        <v>0.36690564017012395</v>
      </c>
      <c r="L67" s="53">
        <f>VLOOKUP($A67,input!$A:$BH,COLUMN(input!W$2),0)</f>
        <v>0</v>
      </c>
      <c r="M67" s="49">
        <f>VLOOKUP($A67,input!$A:$BH,COLUMN(input!AA$2),0)</f>
        <v>0</v>
      </c>
      <c r="N67" s="53">
        <f>VLOOKUP($A67,input!$A:$BH,COLUMN(input!AE$2),0)</f>
        <v>0</v>
      </c>
      <c r="O67" s="53">
        <f>VLOOKUP($A67,input!$A:$BH,COLUMN(input!AI$2),0)</f>
        <v>0</v>
      </c>
      <c r="P67" s="62">
        <f>VLOOKUP($A67,input!$A:$BH,COLUMN(input!AM$2),0)</f>
        <v>0</v>
      </c>
      <c r="Q67" s="53">
        <f>VLOOKUP($A67,input!$A:$BH,COLUMN(input!AQ$2),0)</f>
        <v>34.083736477011911</v>
      </c>
      <c r="R67" s="49">
        <f>VLOOKUP($A67,input!$A:$BH,COLUMN(input!AU$2),0)</f>
        <v>7.7405470034198336</v>
      </c>
      <c r="S67" s="53">
        <f>VLOOKUP($A67,input!$A:$BH,COLUMN(input!AY$2),0)</f>
        <v>0</v>
      </c>
      <c r="T67" s="53">
        <f>VLOOKUP($A67,input!$A:$BH,COLUMN(input!BC$2),0)</f>
        <v>0</v>
      </c>
      <c r="U67" s="62">
        <f>VLOOKUP($A67,input!$A:$BH,COLUMN(input!BG$2),0)</f>
        <v>0</v>
      </c>
      <c r="V67" s="53">
        <f t="shared" si="5"/>
        <v>34.083736477011911</v>
      </c>
      <c r="W67" s="49">
        <f t="shared" si="6"/>
        <v>7.7405470034198336</v>
      </c>
      <c r="X67" s="53">
        <f t="shared" si="7"/>
        <v>0</v>
      </c>
      <c r="Y67" s="53">
        <f t="shared" si="8"/>
        <v>0</v>
      </c>
      <c r="Z67" s="62">
        <f t="shared" si="9"/>
        <v>0</v>
      </c>
      <c r="AA67" s="74">
        <f>VLOOKUP($A67,input!$A:$BH,COLUMN(input!BH$2),0)</f>
        <v>-2.6097296964534333</v>
      </c>
    </row>
    <row r="68" spans="1:27" x14ac:dyDescent="0.3">
      <c r="A68" s="27" t="s">
        <v>142</v>
      </c>
      <c r="B68" s="27" t="s">
        <v>874</v>
      </c>
      <c r="C68" s="27" t="s">
        <v>1248</v>
      </c>
      <c r="D68" s="30" t="s">
        <v>875</v>
      </c>
      <c r="E68" s="67">
        <f>VLOOKUP(C68,'KI Local Authority Dropdown'!$H$21:$I$31,2,0)</f>
        <v>0.01</v>
      </c>
      <c r="F68" s="49">
        <f t="shared" si="4"/>
        <v>13.237912856166661</v>
      </c>
      <c r="G68" s="49">
        <f>VLOOKUP($A68,input!$A:$BH,COLUMN(input!F$2),0)</f>
        <v>3.927320055633206</v>
      </c>
      <c r="H68" s="49">
        <f>VLOOKUP($A68,input!$A:$BH,COLUMN(input!J$2),0)</f>
        <v>9.3105928005334544</v>
      </c>
      <c r="I68" s="49">
        <f>VLOOKUP($A68,input!$A:$BH,COLUMN(input!O$2),0)</f>
        <v>5.1026322518497214</v>
      </c>
      <c r="J68" s="49">
        <f>H68*'KI Local Authority Dropdown'!$I$6</f>
        <v>8.6122983404934459</v>
      </c>
      <c r="K68" s="31">
        <f>VLOOKUP($A68,input!$A:$BH,COLUMN(input!Q$2),0)</f>
        <v>0</v>
      </c>
      <c r="L68" s="53">
        <f>VLOOKUP($A68,input!$A:$BH,COLUMN(input!W$2),0)</f>
        <v>0</v>
      </c>
      <c r="M68" s="49">
        <f>VLOOKUP($A68,input!$A:$BH,COLUMN(input!AA$2),0)</f>
        <v>0</v>
      </c>
      <c r="N68" s="53">
        <f>VLOOKUP($A68,input!$A:$BH,COLUMN(input!AE$2),0)</f>
        <v>3.927320055633206</v>
      </c>
      <c r="O68" s="53">
        <f>VLOOKUP($A68,input!$A:$BH,COLUMN(input!AI$2),0)</f>
        <v>0</v>
      </c>
      <c r="P68" s="62">
        <f>VLOOKUP($A68,input!$A:$BH,COLUMN(input!AM$2),0)</f>
        <v>0</v>
      </c>
      <c r="Q68" s="53">
        <f>VLOOKUP($A68,input!$A:$BH,COLUMN(input!AQ$2),0)</f>
        <v>0</v>
      </c>
      <c r="R68" s="49">
        <f>VLOOKUP($A68,input!$A:$BH,COLUMN(input!AU$2),0)</f>
        <v>0</v>
      </c>
      <c r="S68" s="53">
        <f>VLOOKUP($A68,input!$A:$BH,COLUMN(input!AY$2),0)</f>
        <v>9.3105928005334544</v>
      </c>
      <c r="T68" s="53">
        <f>VLOOKUP($A68,input!$A:$BH,COLUMN(input!BC$2),0)</f>
        <v>0</v>
      </c>
      <c r="U68" s="62">
        <f>VLOOKUP($A68,input!$A:$BH,COLUMN(input!BG$2),0)</f>
        <v>0</v>
      </c>
      <c r="V68" s="53">
        <f t="shared" si="5"/>
        <v>0</v>
      </c>
      <c r="W68" s="49">
        <f t="shared" si="6"/>
        <v>0</v>
      </c>
      <c r="X68" s="53">
        <f t="shared" si="7"/>
        <v>13.237912856166661</v>
      </c>
      <c r="Y68" s="53">
        <f t="shared" si="8"/>
        <v>0</v>
      </c>
      <c r="Z68" s="62">
        <f t="shared" si="9"/>
        <v>0</v>
      </c>
      <c r="AA68" s="74">
        <f>VLOOKUP($A68,input!$A:$BH,COLUMN(input!BH$2),0)</f>
        <v>0</v>
      </c>
    </row>
    <row r="69" spans="1:27" x14ac:dyDescent="0.3">
      <c r="A69" s="27" t="s">
        <v>144</v>
      </c>
      <c r="B69" s="27" t="s">
        <v>876</v>
      </c>
      <c r="C69" s="27" t="s">
        <v>1250</v>
      </c>
      <c r="D69" s="30" t="s">
        <v>143</v>
      </c>
      <c r="E69" s="67">
        <f>VLOOKUP(C69,'KI Local Authority Dropdown'!$H$21:$I$31,2,0)</f>
        <v>0.49</v>
      </c>
      <c r="F69" s="49">
        <f t="shared" si="4"/>
        <v>55.352616163754355</v>
      </c>
      <c r="G69" s="49">
        <f>VLOOKUP($A69,input!$A:$BH,COLUMN(input!F$2),0)</f>
        <v>3.2863675769596585</v>
      </c>
      <c r="H69" s="49">
        <f>VLOOKUP($A69,input!$A:$BH,COLUMN(input!J$2),0)</f>
        <v>52.0662485867947</v>
      </c>
      <c r="I69" s="49">
        <f>VLOOKUP($A69,input!$A:$BH,COLUMN(input!O$2),0)</f>
        <v>-17.685109235164699</v>
      </c>
      <c r="J69" s="49">
        <f>H69*'KI Local Authority Dropdown'!$I$6</f>
        <v>48.1612799427851</v>
      </c>
      <c r="K69" s="31">
        <f>VLOOKUP($A69,input!$A:$BH,COLUMN(input!Q$2),0)</f>
        <v>0.25354501384417116</v>
      </c>
      <c r="L69" s="53">
        <f>VLOOKUP($A69,input!$A:$BH,COLUMN(input!W$2),0)</f>
        <v>5.0664569252682927</v>
      </c>
      <c r="M69" s="49">
        <f>VLOOKUP($A69,input!$A:$BH,COLUMN(input!AA$2),0)</f>
        <v>-1.780089348308634</v>
      </c>
      <c r="N69" s="53">
        <f>VLOOKUP($A69,input!$A:$BH,COLUMN(input!AE$2),0)</f>
        <v>0</v>
      </c>
      <c r="O69" s="53">
        <f>VLOOKUP($A69,input!$A:$BH,COLUMN(input!AI$2),0)</f>
        <v>0</v>
      </c>
      <c r="P69" s="62">
        <f>VLOOKUP($A69,input!$A:$BH,COLUMN(input!AM$2),0)</f>
        <v>0</v>
      </c>
      <c r="Q69" s="53">
        <f>VLOOKUP($A69,input!$A:$BH,COLUMN(input!AQ$2),0)</f>
        <v>43.587005268661002</v>
      </c>
      <c r="R69" s="49">
        <f>VLOOKUP($A69,input!$A:$BH,COLUMN(input!AU$2),0)</f>
        <v>8.4792433181336957</v>
      </c>
      <c r="S69" s="53">
        <f>VLOOKUP($A69,input!$A:$BH,COLUMN(input!AY$2),0)</f>
        <v>0</v>
      </c>
      <c r="T69" s="53">
        <f>VLOOKUP($A69,input!$A:$BH,COLUMN(input!BC$2),0)</f>
        <v>0</v>
      </c>
      <c r="U69" s="62">
        <f>VLOOKUP($A69,input!$A:$BH,COLUMN(input!BG$2),0)</f>
        <v>0</v>
      </c>
      <c r="V69" s="53">
        <f t="shared" si="5"/>
        <v>48.653462193929293</v>
      </c>
      <c r="W69" s="49">
        <f t="shared" si="6"/>
        <v>6.6991539698250619</v>
      </c>
      <c r="X69" s="53">
        <f t="shared" si="7"/>
        <v>0</v>
      </c>
      <c r="Y69" s="53">
        <f t="shared" si="8"/>
        <v>0</v>
      </c>
      <c r="Z69" s="62">
        <f t="shared" si="9"/>
        <v>0</v>
      </c>
      <c r="AA69" s="74">
        <f>VLOOKUP($A69,input!$A:$BH,COLUMN(input!BH$2),0)</f>
        <v>0</v>
      </c>
    </row>
    <row r="70" spans="1:27" x14ac:dyDescent="0.3">
      <c r="A70" s="27" t="s">
        <v>146</v>
      </c>
      <c r="B70" s="27" t="s">
        <v>877</v>
      </c>
      <c r="C70" s="27" t="s">
        <v>806</v>
      </c>
      <c r="D70" s="30" t="s">
        <v>145</v>
      </c>
      <c r="E70" s="67">
        <f>VLOOKUP(C70,'KI Local Authority Dropdown'!$H$21:$I$31,2,0)</f>
        <v>0.4</v>
      </c>
      <c r="F70" s="49">
        <f t="shared" si="4"/>
        <v>3.7514945799029364</v>
      </c>
      <c r="G70" s="49">
        <f>VLOOKUP($A70,input!$A:$BH,COLUMN(input!F$2),0)</f>
        <v>0.43445116203068196</v>
      </c>
      <c r="H70" s="49">
        <f>VLOOKUP($A70,input!$A:$BH,COLUMN(input!J$2),0)</f>
        <v>3.3170434178722545</v>
      </c>
      <c r="I70" s="49">
        <f>VLOOKUP($A70,input!$A:$BH,COLUMN(input!O$2),0)</f>
        <v>-11.273753519623607</v>
      </c>
      <c r="J70" s="49">
        <f>H70*'KI Local Authority Dropdown'!$I$6</f>
        <v>3.0682651615318357</v>
      </c>
      <c r="K70" s="31">
        <f>VLOOKUP($A70,input!$A:$BH,COLUMN(input!Q$2),0)</f>
        <v>0.5</v>
      </c>
      <c r="L70" s="53">
        <f>VLOOKUP($A70,input!$A:$BH,COLUMN(input!W$2),0)</f>
        <v>0</v>
      </c>
      <c r="M70" s="49">
        <f>VLOOKUP($A70,input!$A:$BH,COLUMN(input!AA$2),0)</f>
        <v>0.43445116203068196</v>
      </c>
      <c r="N70" s="53">
        <f>VLOOKUP($A70,input!$A:$BH,COLUMN(input!AE$2),0)</f>
        <v>0</v>
      </c>
      <c r="O70" s="53">
        <f>VLOOKUP($A70,input!$A:$BH,COLUMN(input!AI$2),0)</f>
        <v>0</v>
      </c>
      <c r="P70" s="62">
        <f>VLOOKUP($A70,input!$A:$BH,COLUMN(input!AM$2),0)</f>
        <v>0</v>
      </c>
      <c r="Q70" s="53">
        <f>VLOOKUP($A70,input!$A:$BH,COLUMN(input!AQ$2),0)</f>
        <v>0</v>
      </c>
      <c r="R70" s="49">
        <f>VLOOKUP($A70,input!$A:$BH,COLUMN(input!AU$2),0)</f>
        <v>3.3170434178722545</v>
      </c>
      <c r="S70" s="53">
        <f>VLOOKUP($A70,input!$A:$BH,COLUMN(input!AY$2),0)</f>
        <v>0</v>
      </c>
      <c r="T70" s="53">
        <f>VLOOKUP($A70,input!$A:$BH,COLUMN(input!BC$2),0)</f>
        <v>0</v>
      </c>
      <c r="U70" s="62">
        <f>VLOOKUP($A70,input!$A:$BH,COLUMN(input!BG$2),0)</f>
        <v>0</v>
      </c>
      <c r="V70" s="53">
        <f t="shared" si="5"/>
        <v>0</v>
      </c>
      <c r="W70" s="49">
        <f t="shared" si="6"/>
        <v>3.7514945799029364</v>
      </c>
      <c r="X70" s="53">
        <f t="shared" si="7"/>
        <v>0</v>
      </c>
      <c r="Y70" s="53">
        <f t="shared" si="8"/>
        <v>0</v>
      </c>
      <c r="Z70" s="62">
        <f t="shared" si="9"/>
        <v>0</v>
      </c>
      <c r="AA70" s="74">
        <f>VLOOKUP($A70,input!$A:$BH,COLUMN(input!BH$2),0)</f>
        <v>0</v>
      </c>
    </row>
    <row r="71" spans="1:27" x14ac:dyDescent="0.3">
      <c r="A71" s="27" t="s">
        <v>148</v>
      </c>
      <c r="B71" s="27" t="s">
        <v>878</v>
      </c>
      <c r="C71" s="27" t="s">
        <v>806</v>
      </c>
      <c r="D71" s="30" t="s">
        <v>147</v>
      </c>
      <c r="E71" s="67">
        <f>VLOOKUP(C71,'KI Local Authority Dropdown'!$H$21:$I$31,2,0)</f>
        <v>0.4</v>
      </c>
      <c r="F71" s="49">
        <f t="shared" si="4"/>
        <v>1.5925143004534212</v>
      </c>
      <c r="G71" s="49">
        <f>VLOOKUP($A71,input!$A:$BH,COLUMN(input!F$2),0)</f>
        <v>0</v>
      </c>
      <c r="H71" s="49">
        <f>VLOOKUP($A71,input!$A:$BH,COLUMN(input!J$2),0)</f>
        <v>2.2142040844782604</v>
      </c>
      <c r="I71" s="49">
        <f>VLOOKUP($A71,input!$A:$BH,COLUMN(input!O$2),0)</f>
        <v>-17.040277855457287</v>
      </c>
      <c r="J71" s="49">
        <f>H71*'KI Local Authority Dropdown'!$I$6</f>
        <v>2.0481387781423912</v>
      </c>
      <c r="K71" s="31">
        <f>VLOOKUP($A71,input!$A:$BH,COLUMN(input!Q$2),0)</f>
        <v>0.5</v>
      </c>
      <c r="L71" s="53">
        <f>VLOOKUP($A71,input!$A:$BH,COLUMN(input!W$2),0)</f>
        <v>0</v>
      </c>
      <c r="M71" s="49">
        <f>VLOOKUP($A71,input!$A:$BH,COLUMN(input!AA$2),0)</f>
        <v>0</v>
      </c>
      <c r="N71" s="53">
        <f>VLOOKUP($A71,input!$A:$BH,COLUMN(input!AE$2),0)</f>
        <v>0</v>
      </c>
      <c r="O71" s="53">
        <f>VLOOKUP($A71,input!$A:$BH,COLUMN(input!AI$2),0)</f>
        <v>0</v>
      </c>
      <c r="P71" s="62">
        <f>VLOOKUP($A71,input!$A:$BH,COLUMN(input!AM$2),0)</f>
        <v>0</v>
      </c>
      <c r="Q71" s="53">
        <f>VLOOKUP($A71,input!$A:$BH,COLUMN(input!AQ$2),0)</f>
        <v>0</v>
      </c>
      <c r="R71" s="49">
        <f>VLOOKUP($A71,input!$A:$BH,COLUMN(input!AU$2),0)</f>
        <v>2.2142040844782604</v>
      </c>
      <c r="S71" s="53">
        <f>VLOOKUP($A71,input!$A:$BH,COLUMN(input!AY$2),0)</f>
        <v>0</v>
      </c>
      <c r="T71" s="53">
        <f>VLOOKUP($A71,input!$A:$BH,COLUMN(input!BC$2),0)</f>
        <v>0</v>
      </c>
      <c r="U71" s="62">
        <f>VLOOKUP($A71,input!$A:$BH,COLUMN(input!BG$2),0)</f>
        <v>0</v>
      </c>
      <c r="V71" s="53">
        <f t="shared" si="5"/>
        <v>0</v>
      </c>
      <c r="W71" s="49">
        <f t="shared" si="6"/>
        <v>2.2142040844782604</v>
      </c>
      <c r="X71" s="53">
        <f t="shared" si="7"/>
        <v>0</v>
      </c>
      <c r="Y71" s="53">
        <f t="shared" si="8"/>
        <v>0</v>
      </c>
      <c r="Z71" s="62">
        <f t="shared" si="9"/>
        <v>0</v>
      </c>
      <c r="AA71" s="74">
        <f>VLOOKUP($A71,input!$A:$BH,COLUMN(input!BH$2),0)</f>
        <v>-0.62168978402483932</v>
      </c>
    </row>
    <row r="72" spans="1:27" x14ac:dyDescent="0.3">
      <c r="A72" s="27" t="s">
        <v>150</v>
      </c>
      <c r="B72" s="27" t="s">
        <v>879</v>
      </c>
      <c r="C72" s="27" t="s">
        <v>806</v>
      </c>
      <c r="D72" s="30" t="s">
        <v>149</v>
      </c>
      <c r="E72" s="67">
        <f>VLOOKUP(C72,'KI Local Authority Dropdown'!$H$21:$I$31,2,0)</f>
        <v>0.4</v>
      </c>
      <c r="F72" s="49">
        <f t="shared" ref="F72:F135" si="10">G72+H72+AA72</f>
        <v>0.62037534950735451</v>
      </c>
      <c r="G72" s="49">
        <f>VLOOKUP($A72,input!$A:$BH,COLUMN(input!F$2),0)</f>
        <v>0</v>
      </c>
      <c r="H72" s="49">
        <f>VLOOKUP($A72,input!$A:$BH,COLUMN(input!J$2),0)</f>
        <v>1.4682056624284725</v>
      </c>
      <c r="I72" s="49">
        <f>VLOOKUP($A72,input!$A:$BH,COLUMN(input!O$2),0)</f>
        <v>-7.3570701758881007</v>
      </c>
      <c r="J72" s="49">
        <f>H72*'KI Local Authority Dropdown'!$I$6</f>
        <v>1.3580902377463371</v>
      </c>
      <c r="K72" s="31">
        <f>VLOOKUP($A72,input!$A:$BH,COLUMN(input!Q$2),0)</f>
        <v>0.5</v>
      </c>
      <c r="L72" s="53">
        <f>VLOOKUP($A72,input!$A:$BH,COLUMN(input!W$2),0)</f>
        <v>0</v>
      </c>
      <c r="M72" s="49">
        <f>VLOOKUP($A72,input!$A:$BH,COLUMN(input!AA$2),0)</f>
        <v>0</v>
      </c>
      <c r="N72" s="53">
        <f>VLOOKUP($A72,input!$A:$BH,COLUMN(input!AE$2),0)</f>
        <v>0</v>
      </c>
      <c r="O72" s="53">
        <f>VLOOKUP($A72,input!$A:$BH,COLUMN(input!AI$2),0)</f>
        <v>0</v>
      </c>
      <c r="P72" s="62">
        <f>VLOOKUP($A72,input!$A:$BH,COLUMN(input!AM$2),0)</f>
        <v>0</v>
      </c>
      <c r="Q72" s="53">
        <f>VLOOKUP($A72,input!$A:$BH,COLUMN(input!AQ$2),0)</f>
        <v>0</v>
      </c>
      <c r="R72" s="49">
        <f>VLOOKUP($A72,input!$A:$BH,COLUMN(input!AU$2),0)</f>
        <v>1.4682056624284725</v>
      </c>
      <c r="S72" s="53">
        <f>VLOOKUP($A72,input!$A:$BH,COLUMN(input!AY$2),0)</f>
        <v>0</v>
      </c>
      <c r="T72" s="53">
        <f>VLOOKUP($A72,input!$A:$BH,COLUMN(input!BC$2),0)</f>
        <v>0</v>
      </c>
      <c r="U72" s="62">
        <f>VLOOKUP($A72,input!$A:$BH,COLUMN(input!BG$2),0)</f>
        <v>0</v>
      </c>
      <c r="V72" s="53">
        <f t="shared" ref="V72:V135" si="11">L72+Q72</f>
        <v>0</v>
      </c>
      <c r="W72" s="49">
        <f t="shared" ref="W72:W135" si="12">M72+R72</f>
        <v>1.4682056624284725</v>
      </c>
      <c r="X72" s="53">
        <f t="shared" ref="X72:X135" si="13">N72+S72</f>
        <v>0</v>
      </c>
      <c r="Y72" s="53">
        <f t="shared" ref="Y72:Y135" si="14">O72+T72</f>
        <v>0</v>
      </c>
      <c r="Z72" s="62">
        <f t="shared" ref="Z72:Z135" si="15">P72+U72</f>
        <v>0</v>
      </c>
      <c r="AA72" s="74">
        <f>VLOOKUP($A72,input!$A:$BH,COLUMN(input!BH$2),0)</f>
        <v>-0.84783031292111799</v>
      </c>
    </row>
    <row r="73" spans="1:27" x14ac:dyDescent="0.3">
      <c r="A73" s="27" t="s">
        <v>152</v>
      </c>
      <c r="B73" s="27" t="s">
        <v>880</v>
      </c>
      <c r="C73" s="27" t="s">
        <v>806</v>
      </c>
      <c r="D73" s="30" t="s">
        <v>151</v>
      </c>
      <c r="E73" s="67">
        <f>VLOOKUP(C73,'KI Local Authority Dropdown'!$H$21:$I$31,2,0)</f>
        <v>0.4</v>
      </c>
      <c r="F73" s="49">
        <f t="shared" si="10"/>
        <v>2.735478168608025</v>
      </c>
      <c r="G73" s="49">
        <f>VLOOKUP($A73,input!$A:$BH,COLUMN(input!F$2),0)</f>
        <v>0</v>
      </c>
      <c r="H73" s="49">
        <f>VLOOKUP($A73,input!$A:$BH,COLUMN(input!J$2),0)</f>
        <v>2.8918128127519425</v>
      </c>
      <c r="I73" s="49">
        <f>VLOOKUP($A73,input!$A:$BH,COLUMN(input!O$2),0)</f>
        <v>-6.3943474095261816</v>
      </c>
      <c r="J73" s="49">
        <f>H73*'KI Local Authority Dropdown'!$I$6</f>
        <v>2.6749268517955471</v>
      </c>
      <c r="K73" s="31">
        <f>VLOOKUP($A73,input!$A:$BH,COLUMN(input!Q$2),0)</f>
        <v>0.5</v>
      </c>
      <c r="L73" s="53">
        <f>VLOOKUP($A73,input!$A:$BH,COLUMN(input!W$2),0)</f>
        <v>0</v>
      </c>
      <c r="M73" s="49">
        <f>VLOOKUP($A73,input!$A:$BH,COLUMN(input!AA$2),0)</f>
        <v>0</v>
      </c>
      <c r="N73" s="53">
        <f>VLOOKUP($A73,input!$A:$BH,COLUMN(input!AE$2),0)</f>
        <v>0</v>
      </c>
      <c r="O73" s="53">
        <f>VLOOKUP($A73,input!$A:$BH,COLUMN(input!AI$2),0)</f>
        <v>0</v>
      </c>
      <c r="P73" s="62">
        <f>VLOOKUP($A73,input!$A:$BH,COLUMN(input!AM$2),0)</f>
        <v>0</v>
      </c>
      <c r="Q73" s="53">
        <f>VLOOKUP($A73,input!$A:$BH,COLUMN(input!AQ$2),0)</f>
        <v>0</v>
      </c>
      <c r="R73" s="49">
        <f>VLOOKUP($A73,input!$A:$BH,COLUMN(input!AU$2),0)</f>
        <v>2.8918128127519425</v>
      </c>
      <c r="S73" s="53">
        <f>VLOOKUP($A73,input!$A:$BH,COLUMN(input!AY$2),0)</f>
        <v>0</v>
      </c>
      <c r="T73" s="53">
        <f>VLOOKUP($A73,input!$A:$BH,COLUMN(input!BC$2),0)</f>
        <v>0</v>
      </c>
      <c r="U73" s="62">
        <f>VLOOKUP($A73,input!$A:$BH,COLUMN(input!BG$2),0)</f>
        <v>0</v>
      </c>
      <c r="V73" s="53">
        <f t="shared" si="11"/>
        <v>0</v>
      </c>
      <c r="W73" s="49">
        <f t="shared" si="12"/>
        <v>2.8918128127519425</v>
      </c>
      <c r="X73" s="53">
        <f t="shared" si="13"/>
        <v>0</v>
      </c>
      <c r="Y73" s="53">
        <f t="shared" si="14"/>
        <v>0</v>
      </c>
      <c r="Z73" s="62">
        <f t="shared" si="15"/>
        <v>0</v>
      </c>
      <c r="AA73" s="74">
        <f>VLOOKUP($A73,input!$A:$BH,COLUMN(input!BH$2),0)</f>
        <v>-0.15633464414391759</v>
      </c>
    </row>
    <row r="74" spans="1:27" x14ac:dyDescent="0.3">
      <c r="A74" s="27" t="s">
        <v>154</v>
      </c>
      <c r="B74" s="27" t="s">
        <v>881</v>
      </c>
      <c r="C74" s="27" t="s">
        <v>806</v>
      </c>
      <c r="D74" s="30" t="s">
        <v>153</v>
      </c>
      <c r="E74" s="67">
        <f>VLOOKUP(C74,'KI Local Authority Dropdown'!$H$21:$I$31,2,0)</f>
        <v>0.4</v>
      </c>
      <c r="F74" s="49">
        <f t="shared" si="10"/>
        <v>0.6037848698273296</v>
      </c>
      <c r="G74" s="49">
        <f>VLOOKUP($A74,input!$A:$BH,COLUMN(input!F$2),0)</f>
        <v>0</v>
      </c>
      <c r="H74" s="49">
        <f>VLOOKUP($A74,input!$A:$BH,COLUMN(input!J$2),0)</f>
        <v>0.97880642256642358</v>
      </c>
      <c r="I74" s="49">
        <f>VLOOKUP($A74,input!$A:$BH,COLUMN(input!O$2),0)</f>
        <v>-6.6516394078370933</v>
      </c>
      <c r="J74" s="49">
        <f>H74*'KI Local Authority Dropdown'!$I$6</f>
        <v>0.90539594087394182</v>
      </c>
      <c r="K74" s="31">
        <f>VLOOKUP($A74,input!$A:$BH,COLUMN(input!Q$2),0)</f>
        <v>0.5</v>
      </c>
      <c r="L74" s="53">
        <f>VLOOKUP($A74,input!$A:$BH,COLUMN(input!W$2),0)</f>
        <v>0</v>
      </c>
      <c r="M74" s="49">
        <f>VLOOKUP($A74,input!$A:$BH,COLUMN(input!AA$2),0)</f>
        <v>0</v>
      </c>
      <c r="N74" s="53">
        <f>VLOOKUP($A74,input!$A:$BH,COLUMN(input!AE$2),0)</f>
        <v>0</v>
      </c>
      <c r="O74" s="53">
        <f>VLOOKUP($A74,input!$A:$BH,COLUMN(input!AI$2),0)</f>
        <v>0</v>
      </c>
      <c r="P74" s="62">
        <f>VLOOKUP($A74,input!$A:$BH,COLUMN(input!AM$2),0)</f>
        <v>0</v>
      </c>
      <c r="Q74" s="53">
        <f>VLOOKUP($A74,input!$A:$BH,COLUMN(input!AQ$2),0)</f>
        <v>0</v>
      </c>
      <c r="R74" s="49">
        <f>VLOOKUP($A74,input!$A:$BH,COLUMN(input!AU$2),0)</f>
        <v>0.97880642256642358</v>
      </c>
      <c r="S74" s="53">
        <f>VLOOKUP($A74,input!$A:$BH,COLUMN(input!AY$2),0)</f>
        <v>0</v>
      </c>
      <c r="T74" s="53">
        <f>VLOOKUP($A74,input!$A:$BH,COLUMN(input!BC$2),0)</f>
        <v>0</v>
      </c>
      <c r="U74" s="62">
        <f>VLOOKUP($A74,input!$A:$BH,COLUMN(input!BG$2),0)</f>
        <v>0</v>
      </c>
      <c r="V74" s="53">
        <f t="shared" si="11"/>
        <v>0</v>
      </c>
      <c r="W74" s="49">
        <f t="shared" si="12"/>
        <v>0.97880642256642358</v>
      </c>
      <c r="X74" s="53">
        <f t="shared" si="13"/>
        <v>0</v>
      </c>
      <c r="Y74" s="53">
        <f t="shared" si="14"/>
        <v>0</v>
      </c>
      <c r="Z74" s="62">
        <f t="shared" si="15"/>
        <v>0</v>
      </c>
      <c r="AA74" s="74">
        <f>VLOOKUP($A74,input!$A:$BH,COLUMN(input!BH$2),0)</f>
        <v>-0.37502155273909399</v>
      </c>
    </row>
    <row r="75" spans="1:27" x14ac:dyDescent="0.3">
      <c r="A75" s="27" t="s">
        <v>156</v>
      </c>
      <c r="B75" s="27" t="s">
        <v>882</v>
      </c>
      <c r="C75" s="27" t="s">
        <v>1252</v>
      </c>
      <c r="D75" s="30" t="s">
        <v>155</v>
      </c>
      <c r="E75" s="67">
        <f>VLOOKUP(C75,'KI Local Authority Dropdown'!$H$21:$I$31,2,0)</f>
        <v>0.3</v>
      </c>
      <c r="F75" s="49">
        <f t="shared" si="10"/>
        <v>22.570916067386332</v>
      </c>
      <c r="G75" s="49">
        <f>VLOOKUP($A75,input!$A:$BH,COLUMN(input!F$2),0)</f>
        <v>6.1762316094317136</v>
      </c>
      <c r="H75" s="49">
        <f>VLOOKUP($A75,input!$A:$BH,COLUMN(input!J$2),0)</f>
        <v>16.394684457954618</v>
      </c>
      <c r="I75" s="49">
        <f>VLOOKUP($A75,input!$A:$BH,COLUMN(input!O$2),0)</f>
        <v>-270.12460296025199</v>
      </c>
      <c r="J75" s="49">
        <f>H75*'KI Local Authority Dropdown'!$I$6</f>
        <v>15.165083123608023</v>
      </c>
      <c r="K75" s="31">
        <f>VLOOKUP($A75,input!$A:$BH,COLUMN(input!Q$2),0)</f>
        <v>0.5</v>
      </c>
      <c r="L75" s="53">
        <f>VLOOKUP($A75,input!$A:$BH,COLUMN(input!W$2),0)</f>
        <v>3.8775909632227106</v>
      </c>
      <c r="M75" s="49">
        <f>VLOOKUP($A75,input!$A:$BH,COLUMN(input!AA$2),0)</f>
        <v>2.1679147579871643</v>
      </c>
      <c r="N75" s="53">
        <f>VLOOKUP($A75,input!$A:$BH,COLUMN(input!AE$2),0)</f>
        <v>0</v>
      </c>
      <c r="O75" s="53">
        <f>VLOOKUP($A75,input!$A:$BH,COLUMN(input!AI$2),0)</f>
        <v>0</v>
      </c>
      <c r="P75" s="62">
        <f>VLOOKUP($A75,input!$A:$BH,COLUMN(input!AM$2),0)</f>
        <v>0.1307258882218385</v>
      </c>
      <c r="Q75" s="53">
        <f>VLOOKUP($A75,input!$A:$BH,COLUMN(input!AQ$2),0)</f>
        <v>9.1289254043599737</v>
      </c>
      <c r="R75" s="49">
        <f>VLOOKUP($A75,input!$A:$BH,COLUMN(input!AU$2),0)</f>
        <v>7.233055065150972</v>
      </c>
      <c r="S75" s="53">
        <f>VLOOKUP($A75,input!$A:$BH,COLUMN(input!AY$2),0)</f>
        <v>0</v>
      </c>
      <c r="T75" s="53">
        <f>VLOOKUP($A75,input!$A:$BH,COLUMN(input!BC$2),0)</f>
        <v>0</v>
      </c>
      <c r="U75" s="62">
        <f>VLOOKUP($A75,input!$A:$BH,COLUMN(input!BG$2),0)</f>
        <v>3.2703988443672442E-2</v>
      </c>
      <c r="V75" s="53">
        <f t="shared" si="11"/>
        <v>13.006516367582684</v>
      </c>
      <c r="W75" s="49">
        <f t="shared" si="12"/>
        <v>9.4009698231381371</v>
      </c>
      <c r="X75" s="53">
        <f t="shared" si="13"/>
        <v>0</v>
      </c>
      <c r="Y75" s="53">
        <f t="shared" si="14"/>
        <v>0</v>
      </c>
      <c r="Z75" s="62">
        <f t="shared" si="15"/>
        <v>0.16342987666551095</v>
      </c>
      <c r="AA75" s="74">
        <f>VLOOKUP($A75,input!$A:$BH,COLUMN(input!BH$2),0)</f>
        <v>0</v>
      </c>
    </row>
    <row r="76" spans="1:27" x14ac:dyDescent="0.3">
      <c r="A76" s="27" t="s">
        <v>158</v>
      </c>
      <c r="B76" s="27" t="s">
        <v>883</v>
      </c>
      <c r="C76" s="27" t="s">
        <v>1248</v>
      </c>
      <c r="D76" s="30" t="s">
        <v>884</v>
      </c>
      <c r="E76" s="67">
        <f>VLOOKUP(C76,'KI Local Authority Dropdown'!$H$21:$I$31,2,0)</f>
        <v>0.01</v>
      </c>
      <c r="F76" s="49">
        <f t="shared" si="10"/>
        <v>14.447101333416517</v>
      </c>
      <c r="G76" s="49">
        <f>VLOOKUP($A76,input!$A:$BH,COLUMN(input!F$2),0)</f>
        <v>5.238799115175869</v>
      </c>
      <c r="H76" s="49">
        <f>VLOOKUP($A76,input!$A:$BH,COLUMN(input!J$2),0)</f>
        <v>9.2083022182406484</v>
      </c>
      <c r="I76" s="49">
        <f>VLOOKUP($A76,input!$A:$BH,COLUMN(input!O$2),0)</f>
        <v>7.3099419083989403</v>
      </c>
      <c r="J76" s="49">
        <f>H76*'KI Local Authority Dropdown'!$I$6</f>
        <v>8.5176795518726003</v>
      </c>
      <c r="K76" s="31">
        <f>VLOOKUP($A76,input!$A:$BH,COLUMN(input!Q$2),0)</f>
        <v>0</v>
      </c>
      <c r="L76" s="53">
        <f>VLOOKUP($A76,input!$A:$BH,COLUMN(input!W$2),0)</f>
        <v>0</v>
      </c>
      <c r="M76" s="49">
        <f>VLOOKUP($A76,input!$A:$BH,COLUMN(input!AA$2),0)</f>
        <v>0</v>
      </c>
      <c r="N76" s="53">
        <f>VLOOKUP($A76,input!$A:$BH,COLUMN(input!AE$2),0)</f>
        <v>5.238799115175869</v>
      </c>
      <c r="O76" s="53">
        <f>VLOOKUP($A76,input!$A:$BH,COLUMN(input!AI$2),0)</f>
        <v>0</v>
      </c>
      <c r="P76" s="62">
        <f>VLOOKUP($A76,input!$A:$BH,COLUMN(input!AM$2),0)</f>
        <v>0</v>
      </c>
      <c r="Q76" s="53">
        <f>VLOOKUP($A76,input!$A:$BH,COLUMN(input!AQ$2),0)</f>
        <v>0</v>
      </c>
      <c r="R76" s="49">
        <f>VLOOKUP($A76,input!$A:$BH,COLUMN(input!AU$2),0)</f>
        <v>0</v>
      </c>
      <c r="S76" s="53">
        <f>VLOOKUP($A76,input!$A:$BH,COLUMN(input!AY$2),0)</f>
        <v>9.2083022182406484</v>
      </c>
      <c r="T76" s="53">
        <f>VLOOKUP($A76,input!$A:$BH,COLUMN(input!BC$2),0)</f>
        <v>0</v>
      </c>
      <c r="U76" s="62">
        <f>VLOOKUP($A76,input!$A:$BH,COLUMN(input!BG$2),0)</f>
        <v>0</v>
      </c>
      <c r="V76" s="53">
        <f t="shared" si="11"/>
        <v>0</v>
      </c>
      <c r="W76" s="49">
        <f t="shared" si="12"/>
        <v>0</v>
      </c>
      <c r="X76" s="53">
        <f t="shared" si="13"/>
        <v>14.447101333416517</v>
      </c>
      <c r="Y76" s="53">
        <f t="shared" si="14"/>
        <v>0</v>
      </c>
      <c r="Z76" s="62">
        <f t="shared" si="15"/>
        <v>0</v>
      </c>
      <c r="AA76" s="74">
        <f>VLOOKUP($A76,input!$A:$BH,COLUMN(input!BH$2),0)</f>
        <v>0</v>
      </c>
    </row>
    <row r="77" spans="1:27" x14ac:dyDescent="0.3">
      <c r="A77" s="27" t="s">
        <v>160</v>
      </c>
      <c r="B77" s="27" t="s">
        <v>885</v>
      </c>
      <c r="C77" s="27" t="s">
        <v>806</v>
      </c>
      <c r="D77" s="30" t="s">
        <v>159</v>
      </c>
      <c r="E77" s="67">
        <f>VLOOKUP(C77,'KI Local Authority Dropdown'!$H$21:$I$31,2,0)</f>
        <v>0.4</v>
      </c>
      <c r="F77" s="49">
        <f t="shared" si="10"/>
        <v>3.8091743978764643</v>
      </c>
      <c r="G77" s="49">
        <f>VLOOKUP($A77,input!$A:$BH,COLUMN(input!F$2),0)</f>
        <v>0</v>
      </c>
      <c r="H77" s="49">
        <f>VLOOKUP($A77,input!$A:$BH,COLUMN(input!J$2),0)</f>
        <v>4.2544715135157167</v>
      </c>
      <c r="I77" s="49">
        <f>VLOOKUP($A77,input!$A:$BH,COLUMN(input!O$2),0)</f>
        <v>-19.703769435500092</v>
      </c>
      <c r="J77" s="49">
        <f>H77*'KI Local Authority Dropdown'!$I$6</f>
        <v>3.9353861500020382</v>
      </c>
      <c r="K77" s="31">
        <f>VLOOKUP($A77,input!$A:$BH,COLUMN(input!Q$2),0)</f>
        <v>0.5</v>
      </c>
      <c r="L77" s="53">
        <f>VLOOKUP($A77,input!$A:$BH,COLUMN(input!W$2),0)</f>
        <v>0</v>
      </c>
      <c r="M77" s="49">
        <f>VLOOKUP($A77,input!$A:$BH,COLUMN(input!AA$2),0)</f>
        <v>0</v>
      </c>
      <c r="N77" s="53">
        <f>VLOOKUP($A77,input!$A:$BH,COLUMN(input!AE$2),0)</f>
        <v>0</v>
      </c>
      <c r="O77" s="53">
        <f>VLOOKUP($A77,input!$A:$BH,COLUMN(input!AI$2),0)</f>
        <v>0</v>
      </c>
      <c r="P77" s="62">
        <f>VLOOKUP($A77,input!$A:$BH,COLUMN(input!AM$2),0)</f>
        <v>0</v>
      </c>
      <c r="Q77" s="53">
        <f>VLOOKUP($A77,input!$A:$BH,COLUMN(input!AQ$2),0)</f>
        <v>0</v>
      </c>
      <c r="R77" s="49">
        <f>VLOOKUP($A77,input!$A:$BH,COLUMN(input!AU$2),0)</f>
        <v>4.2544715135157167</v>
      </c>
      <c r="S77" s="53">
        <f>VLOOKUP($A77,input!$A:$BH,COLUMN(input!AY$2),0)</f>
        <v>0</v>
      </c>
      <c r="T77" s="53">
        <f>VLOOKUP($A77,input!$A:$BH,COLUMN(input!BC$2),0)</f>
        <v>0</v>
      </c>
      <c r="U77" s="62">
        <f>VLOOKUP($A77,input!$A:$BH,COLUMN(input!BG$2),0)</f>
        <v>0</v>
      </c>
      <c r="V77" s="53">
        <f t="shared" si="11"/>
        <v>0</v>
      </c>
      <c r="W77" s="49">
        <f t="shared" si="12"/>
        <v>4.2544715135157167</v>
      </c>
      <c r="X77" s="53">
        <f t="shared" si="13"/>
        <v>0</v>
      </c>
      <c r="Y77" s="53">
        <f t="shared" si="14"/>
        <v>0</v>
      </c>
      <c r="Z77" s="62">
        <f t="shared" si="15"/>
        <v>0</v>
      </c>
      <c r="AA77" s="74">
        <f>VLOOKUP($A77,input!$A:$BH,COLUMN(input!BH$2),0)</f>
        <v>-0.44529711563925256</v>
      </c>
    </row>
    <row r="78" spans="1:27" x14ac:dyDescent="0.3">
      <c r="A78" s="27" t="s">
        <v>162</v>
      </c>
      <c r="B78" s="27" t="s">
        <v>886</v>
      </c>
      <c r="C78" s="27" t="s">
        <v>806</v>
      </c>
      <c r="D78" s="30" t="s">
        <v>161</v>
      </c>
      <c r="E78" s="67">
        <f>VLOOKUP(C78,'KI Local Authority Dropdown'!$H$21:$I$31,2,0)</f>
        <v>0.4</v>
      </c>
      <c r="F78" s="49">
        <f t="shared" si="10"/>
        <v>2.5185773840455128</v>
      </c>
      <c r="G78" s="49">
        <f>VLOOKUP($A78,input!$A:$BH,COLUMN(input!F$2),0)</f>
        <v>3.8955366084244568E-2</v>
      </c>
      <c r="H78" s="49">
        <f>VLOOKUP($A78,input!$A:$BH,COLUMN(input!J$2),0)</f>
        <v>2.479622017961268</v>
      </c>
      <c r="I78" s="49">
        <f>VLOOKUP($A78,input!$A:$BH,COLUMN(input!O$2),0)</f>
        <v>-11.57512446646667</v>
      </c>
      <c r="J78" s="49">
        <f>H78*'KI Local Authority Dropdown'!$I$6</f>
        <v>2.2936503666141732</v>
      </c>
      <c r="K78" s="31">
        <f>VLOOKUP($A78,input!$A:$BH,COLUMN(input!Q$2),0)</f>
        <v>0.5</v>
      </c>
      <c r="L78" s="53">
        <f>VLOOKUP($A78,input!$A:$BH,COLUMN(input!W$2),0)</f>
        <v>0</v>
      </c>
      <c r="M78" s="49">
        <f>VLOOKUP($A78,input!$A:$BH,COLUMN(input!AA$2),0)</f>
        <v>3.8955366084244568E-2</v>
      </c>
      <c r="N78" s="53">
        <f>VLOOKUP($A78,input!$A:$BH,COLUMN(input!AE$2),0)</f>
        <v>0</v>
      </c>
      <c r="O78" s="53">
        <f>VLOOKUP($A78,input!$A:$BH,COLUMN(input!AI$2),0)</f>
        <v>0</v>
      </c>
      <c r="P78" s="62">
        <f>VLOOKUP($A78,input!$A:$BH,COLUMN(input!AM$2),0)</f>
        <v>0</v>
      </c>
      <c r="Q78" s="53">
        <f>VLOOKUP($A78,input!$A:$BH,COLUMN(input!AQ$2),0)</f>
        <v>0</v>
      </c>
      <c r="R78" s="49">
        <f>VLOOKUP($A78,input!$A:$BH,COLUMN(input!AU$2),0)</f>
        <v>2.479622017961268</v>
      </c>
      <c r="S78" s="53">
        <f>VLOOKUP($A78,input!$A:$BH,COLUMN(input!AY$2),0)</f>
        <v>0</v>
      </c>
      <c r="T78" s="53">
        <f>VLOOKUP($A78,input!$A:$BH,COLUMN(input!BC$2),0)</f>
        <v>0</v>
      </c>
      <c r="U78" s="62">
        <f>VLOOKUP($A78,input!$A:$BH,COLUMN(input!BG$2),0)</f>
        <v>0</v>
      </c>
      <c r="V78" s="53">
        <f t="shared" si="11"/>
        <v>0</v>
      </c>
      <c r="W78" s="49">
        <f t="shared" si="12"/>
        <v>2.5185773840455128</v>
      </c>
      <c r="X78" s="53">
        <f t="shared" si="13"/>
        <v>0</v>
      </c>
      <c r="Y78" s="53">
        <f t="shared" si="14"/>
        <v>0</v>
      </c>
      <c r="Z78" s="62">
        <f t="shared" si="15"/>
        <v>0</v>
      </c>
      <c r="AA78" s="74">
        <f>VLOOKUP($A78,input!$A:$BH,COLUMN(input!BH$2),0)</f>
        <v>0</v>
      </c>
    </row>
    <row r="79" spans="1:27" x14ac:dyDescent="0.3">
      <c r="A79" s="27" t="s">
        <v>164</v>
      </c>
      <c r="B79" s="27" t="s">
        <v>887</v>
      </c>
      <c r="C79" s="27" t="s">
        <v>806</v>
      </c>
      <c r="D79" s="30" t="s">
        <v>163</v>
      </c>
      <c r="E79" s="67">
        <f>VLOOKUP(C79,'KI Local Authority Dropdown'!$H$21:$I$31,2,0)</f>
        <v>0.4</v>
      </c>
      <c r="F79" s="49">
        <f t="shared" si="10"/>
        <v>2.1868167458571124</v>
      </c>
      <c r="G79" s="49">
        <f>VLOOKUP($A79,input!$A:$BH,COLUMN(input!F$2),0)</f>
        <v>0.10768756971275434</v>
      </c>
      <c r="H79" s="49">
        <f>VLOOKUP($A79,input!$A:$BH,COLUMN(input!J$2),0)</f>
        <v>2.0791291761443582</v>
      </c>
      <c r="I79" s="49">
        <f>VLOOKUP($A79,input!$A:$BH,COLUMN(input!O$2),0)</f>
        <v>-10.114197859567994</v>
      </c>
      <c r="J79" s="49">
        <f>H79*'KI Local Authority Dropdown'!$I$6</f>
        <v>1.9231944879335314</v>
      </c>
      <c r="K79" s="31">
        <f>VLOOKUP($A79,input!$A:$BH,COLUMN(input!Q$2),0)</f>
        <v>0.5</v>
      </c>
      <c r="L79" s="53">
        <f>VLOOKUP($A79,input!$A:$BH,COLUMN(input!W$2),0)</f>
        <v>0</v>
      </c>
      <c r="M79" s="49">
        <f>VLOOKUP($A79,input!$A:$BH,COLUMN(input!AA$2),0)</f>
        <v>0.10768756971275434</v>
      </c>
      <c r="N79" s="53">
        <f>VLOOKUP($A79,input!$A:$BH,COLUMN(input!AE$2),0)</f>
        <v>0</v>
      </c>
      <c r="O79" s="53">
        <f>VLOOKUP($A79,input!$A:$BH,COLUMN(input!AI$2),0)</f>
        <v>0</v>
      </c>
      <c r="P79" s="62">
        <f>VLOOKUP($A79,input!$A:$BH,COLUMN(input!AM$2),0)</f>
        <v>0</v>
      </c>
      <c r="Q79" s="53">
        <f>VLOOKUP($A79,input!$A:$BH,COLUMN(input!AQ$2),0)</f>
        <v>0</v>
      </c>
      <c r="R79" s="49">
        <f>VLOOKUP($A79,input!$A:$BH,COLUMN(input!AU$2),0)</f>
        <v>2.0791291761443582</v>
      </c>
      <c r="S79" s="53">
        <f>VLOOKUP($A79,input!$A:$BH,COLUMN(input!AY$2),0)</f>
        <v>0</v>
      </c>
      <c r="T79" s="53">
        <f>VLOOKUP($A79,input!$A:$BH,COLUMN(input!BC$2),0)</f>
        <v>0</v>
      </c>
      <c r="U79" s="62">
        <f>VLOOKUP($A79,input!$A:$BH,COLUMN(input!BG$2),0)</f>
        <v>0</v>
      </c>
      <c r="V79" s="53">
        <f t="shared" si="11"/>
        <v>0</v>
      </c>
      <c r="W79" s="49">
        <f t="shared" si="12"/>
        <v>2.1868167458571124</v>
      </c>
      <c r="X79" s="53">
        <f t="shared" si="13"/>
        <v>0</v>
      </c>
      <c r="Y79" s="53">
        <f t="shared" si="14"/>
        <v>0</v>
      </c>
      <c r="Z79" s="62">
        <f t="shared" si="15"/>
        <v>0</v>
      </c>
      <c r="AA79" s="74">
        <f>VLOOKUP($A79,input!$A:$BH,COLUMN(input!BH$2),0)</f>
        <v>0</v>
      </c>
    </row>
    <row r="80" spans="1:27" x14ac:dyDescent="0.3">
      <c r="A80" s="27" t="s">
        <v>166</v>
      </c>
      <c r="B80" s="27" t="s">
        <v>888</v>
      </c>
      <c r="C80" s="27" t="s">
        <v>1253</v>
      </c>
      <c r="D80" s="30" t="s">
        <v>165</v>
      </c>
      <c r="E80" s="67">
        <f>VLOOKUP(C80,'KI Local Authority Dropdown'!$H$21:$I$31,2,0)</f>
        <v>0.5</v>
      </c>
      <c r="F80" s="49">
        <f t="shared" si="10"/>
        <v>124.78289899004149</v>
      </c>
      <c r="G80" s="49">
        <f>VLOOKUP($A80,input!$A:$BH,COLUMN(input!F$2),0)</f>
        <v>14.524407074331743</v>
      </c>
      <c r="H80" s="49">
        <f>VLOOKUP($A80,input!$A:$BH,COLUMN(input!J$2),0)</f>
        <v>110.25849191570974</v>
      </c>
      <c r="I80" s="49">
        <f>VLOOKUP($A80,input!$A:$BH,COLUMN(input!O$2),0)</f>
        <v>27.179648974804753</v>
      </c>
      <c r="J80" s="49">
        <f>H80*'KI Local Authority Dropdown'!$I$6</f>
        <v>101.98910502203151</v>
      </c>
      <c r="K80" s="31">
        <f>VLOOKUP($A80,input!$A:$BH,COLUMN(input!Q$2),0)</f>
        <v>0</v>
      </c>
      <c r="L80" s="53">
        <f>VLOOKUP($A80,input!$A:$BH,COLUMN(input!W$2),0)</f>
        <v>12.188933762461245</v>
      </c>
      <c r="M80" s="49">
        <f>VLOOKUP($A80,input!$A:$BH,COLUMN(input!AA$2),0)</f>
        <v>-1.327890429404363</v>
      </c>
      <c r="N80" s="53">
        <f>VLOOKUP($A80,input!$A:$BH,COLUMN(input!AE$2),0)</f>
        <v>3.6633637412748596</v>
      </c>
      <c r="O80" s="53">
        <f>VLOOKUP($A80,input!$A:$BH,COLUMN(input!AI$2),0)</f>
        <v>0</v>
      </c>
      <c r="P80" s="62">
        <f>VLOOKUP($A80,input!$A:$BH,COLUMN(input!AM$2),0)</f>
        <v>0</v>
      </c>
      <c r="Q80" s="53">
        <f>VLOOKUP($A80,input!$A:$BH,COLUMN(input!AQ$2),0)</f>
        <v>86.987841697780894</v>
      </c>
      <c r="R80" s="49">
        <f>VLOOKUP($A80,input!$A:$BH,COLUMN(input!AU$2),0)</f>
        <v>15.639412335403192</v>
      </c>
      <c r="S80" s="53">
        <f>VLOOKUP($A80,input!$A:$BH,COLUMN(input!AY$2),0)</f>
        <v>7.6312378825256566</v>
      </c>
      <c r="T80" s="53">
        <f>VLOOKUP($A80,input!$A:$BH,COLUMN(input!BC$2),0)</f>
        <v>0</v>
      </c>
      <c r="U80" s="62">
        <f>VLOOKUP($A80,input!$A:$BH,COLUMN(input!BG$2),0)</f>
        <v>0</v>
      </c>
      <c r="V80" s="53">
        <f t="shared" si="11"/>
        <v>99.176775460242141</v>
      </c>
      <c r="W80" s="49">
        <f t="shared" si="12"/>
        <v>14.311521905998829</v>
      </c>
      <c r="X80" s="53">
        <f t="shared" si="13"/>
        <v>11.294601623800517</v>
      </c>
      <c r="Y80" s="53">
        <f t="shared" si="14"/>
        <v>0</v>
      </c>
      <c r="Z80" s="62">
        <f t="shared" si="15"/>
        <v>0</v>
      </c>
      <c r="AA80" s="74">
        <f>VLOOKUP($A80,input!$A:$BH,COLUMN(input!BH$2),0)</f>
        <v>0</v>
      </c>
    </row>
    <row r="81" spans="1:27" x14ac:dyDescent="0.3">
      <c r="A81" s="27" t="s">
        <v>168</v>
      </c>
      <c r="B81" s="27" t="s">
        <v>889</v>
      </c>
      <c r="C81" s="27" t="s">
        <v>806</v>
      </c>
      <c r="D81" s="30" t="s">
        <v>167</v>
      </c>
      <c r="E81" s="67">
        <f>VLOOKUP(C81,'KI Local Authority Dropdown'!$H$21:$I$31,2,0)</f>
        <v>0.4</v>
      </c>
      <c r="F81" s="49">
        <f t="shared" si="10"/>
        <v>1.6285171232703717</v>
      </c>
      <c r="G81" s="49">
        <f>VLOOKUP($A81,input!$A:$BH,COLUMN(input!F$2),0)</f>
        <v>0</v>
      </c>
      <c r="H81" s="49">
        <f>VLOOKUP($A81,input!$A:$BH,COLUMN(input!J$2),0)</f>
        <v>1.8468704163257179</v>
      </c>
      <c r="I81" s="49">
        <f>VLOOKUP($A81,input!$A:$BH,COLUMN(input!O$2),0)</f>
        <v>-11.292999981652992</v>
      </c>
      <c r="J81" s="49">
        <f>H81*'KI Local Authority Dropdown'!$I$6</f>
        <v>1.7083551351012891</v>
      </c>
      <c r="K81" s="31">
        <f>VLOOKUP($A81,input!$A:$BH,COLUMN(input!Q$2),0)</f>
        <v>0.5</v>
      </c>
      <c r="L81" s="53">
        <f>VLOOKUP($A81,input!$A:$BH,COLUMN(input!W$2),0)</f>
        <v>0</v>
      </c>
      <c r="M81" s="49">
        <f>VLOOKUP($A81,input!$A:$BH,COLUMN(input!AA$2),0)</f>
        <v>0</v>
      </c>
      <c r="N81" s="53">
        <f>VLOOKUP($A81,input!$A:$BH,COLUMN(input!AE$2),0)</f>
        <v>0</v>
      </c>
      <c r="O81" s="53">
        <f>VLOOKUP($A81,input!$A:$BH,COLUMN(input!AI$2),0)</f>
        <v>0</v>
      </c>
      <c r="P81" s="62">
        <f>VLOOKUP($A81,input!$A:$BH,COLUMN(input!AM$2),0)</f>
        <v>0</v>
      </c>
      <c r="Q81" s="53">
        <f>VLOOKUP($A81,input!$A:$BH,COLUMN(input!AQ$2),0)</f>
        <v>0</v>
      </c>
      <c r="R81" s="49">
        <f>VLOOKUP($A81,input!$A:$BH,COLUMN(input!AU$2),0)</f>
        <v>1.8468704163257179</v>
      </c>
      <c r="S81" s="53">
        <f>VLOOKUP($A81,input!$A:$BH,COLUMN(input!AY$2),0)</f>
        <v>0</v>
      </c>
      <c r="T81" s="53">
        <f>VLOOKUP($A81,input!$A:$BH,COLUMN(input!BC$2),0)</f>
        <v>0</v>
      </c>
      <c r="U81" s="62">
        <f>VLOOKUP($A81,input!$A:$BH,COLUMN(input!BG$2),0)</f>
        <v>0</v>
      </c>
      <c r="V81" s="53">
        <f t="shared" si="11"/>
        <v>0</v>
      </c>
      <c r="W81" s="49">
        <f t="shared" si="12"/>
        <v>1.8468704163257179</v>
      </c>
      <c r="X81" s="53">
        <f t="shared" si="13"/>
        <v>0</v>
      </c>
      <c r="Y81" s="53">
        <f t="shared" si="14"/>
        <v>0</v>
      </c>
      <c r="Z81" s="62">
        <f t="shared" si="15"/>
        <v>0</v>
      </c>
      <c r="AA81" s="74">
        <f>VLOOKUP($A81,input!$A:$BH,COLUMN(input!BH$2),0)</f>
        <v>-0.21835329305534623</v>
      </c>
    </row>
    <row r="82" spans="1:27" x14ac:dyDescent="0.3">
      <c r="A82" s="27" t="s">
        <v>170</v>
      </c>
      <c r="B82" s="27" t="s">
        <v>890</v>
      </c>
      <c r="C82" s="27" t="s">
        <v>820</v>
      </c>
      <c r="D82" s="30" t="s">
        <v>169</v>
      </c>
      <c r="E82" s="67">
        <f>VLOOKUP(C82,'KI Local Authority Dropdown'!$H$21:$I$31,2,0)</f>
        <v>0.49</v>
      </c>
      <c r="F82" s="49">
        <f t="shared" si="10"/>
        <v>96.62085580089088</v>
      </c>
      <c r="G82" s="49">
        <f>VLOOKUP($A82,input!$A:$BH,COLUMN(input!F$2),0)</f>
        <v>17.111540238295088</v>
      </c>
      <c r="H82" s="49">
        <f>VLOOKUP($A82,input!$A:$BH,COLUMN(input!J$2),0)</f>
        <v>79.509315562595788</v>
      </c>
      <c r="I82" s="49">
        <f>VLOOKUP($A82,input!$A:$BH,COLUMN(input!O$2),0)</f>
        <v>21.990115763463582</v>
      </c>
      <c r="J82" s="49">
        <f>H82*'KI Local Authority Dropdown'!$I$6</f>
        <v>73.546116895401113</v>
      </c>
      <c r="K82" s="31">
        <f>VLOOKUP($A82,input!$A:$BH,COLUMN(input!Q$2),0)</f>
        <v>0</v>
      </c>
      <c r="L82" s="53">
        <f>VLOOKUP($A82,input!$A:$BH,COLUMN(input!W$2),0)</f>
        <v>16.446061388387545</v>
      </c>
      <c r="M82" s="49">
        <f>VLOOKUP($A82,input!$A:$BH,COLUMN(input!AA$2),0)</f>
        <v>0.66547884990754347</v>
      </c>
      <c r="N82" s="53">
        <f>VLOOKUP($A82,input!$A:$BH,COLUMN(input!AE$2),0)</f>
        <v>0</v>
      </c>
      <c r="O82" s="53">
        <f>VLOOKUP($A82,input!$A:$BH,COLUMN(input!AI$2),0)</f>
        <v>0</v>
      </c>
      <c r="P82" s="62">
        <f>VLOOKUP($A82,input!$A:$BH,COLUMN(input!AM$2),0)</f>
        <v>0</v>
      </c>
      <c r="Q82" s="53">
        <f>VLOOKUP($A82,input!$A:$BH,COLUMN(input!AQ$2),0)</f>
        <v>66.555012256324133</v>
      </c>
      <c r="R82" s="49">
        <f>VLOOKUP($A82,input!$A:$BH,COLUMN(input!AU$2),0)</f>
        <v>12.954303306271653</v>
      </c>
      <c r="S82" s="53">
        <f>VLOOKUP($A82,input!$A:$BH,COLUMN(input!AY$2),0)</f>
        <v>0</v>
      </c>
      <c r="T82" s="53">
        <f>VLOOKUP($A82,input!$A:$BH,COLUMN(input!BC$2),0)</f>
        <v>0</v>
      </c>
      <c r="U82" s="62">
        <f>VLOOKUP($A82,input!$A:$BH,COLUMN(input!BG$2),0)</f>
        <v>0</v>
      </c>
      <c r="V82" s="53">
        <f t="shared" si="11"/>
        <v>83.001073644711681</v>
      </c>
      <c r="W82" s="49">
        <f t="shared" si="12"/>
        <v>13.619782156179197</v>
      </c>
      <c r="X82" s="53">
        <f t="shared" si="13"/>
        <v>0</v>
      </c>
      <c r="Y82" s="53">
        <f t="shared" si="14"/>
        <v>0</v>
      </c>
      <c r="Z82" s="62">
        <f t="shared" si="15"/>
        <v>0</v>
      </c>
      <c r="AA82" s="74">
        <f>VLOOKUP($A82,input!$A:$BH,COLUMN(input!BH$2),0)</f>
        <v>0</v>
      </c>
    </row>
    <row r="83" spans="1:27" x14ac:dyDescent="0.3">
      <c r="A83" s="27" t="s">
        <v>172</v>
      </c>
      <c r="B83" s="27" t="s">
        <v>891</v>
      </c>
      <c r="C83" s="27" t="s">
        <v>806</v>
      </c>
      <c r="D83" s="30" t="s">
        <v>171</v>
      </c>
      <c r="E83" s="67">
        <f>VLOOKUP(C83,'KI Local Authority Dropdown'!$H$21:$I$31,2,0)</f>
        <v>0.4</v>
      </c>
      <c r="F83" s="49">
        <f t="shared" si="10"/>
        <v>1.3657821685609346</v>
      </c>
      <c r="G83" s="49">
        <f>VLOOKUP($A83,input!$A:$BH,COLUMN(input!F$2),0)</f>
        <v>0</v>
      </c>
      <c r="H83" s="49">
        <f>VLOOKUP($A83,input!$A:$BH,COLUMN(input!J$2),0)</f>
        <v>1.4606639332456131</v>
      </c>
      <c r="I83" s="49">
        <f>VLOOKUP($A83,input!$A:$BH,COLUMN(input!O$2),0)</f>
        <v>-5.9013675898510298</v>
      </c>
      <c r="J83" s="49">
        <f>H83*'KI Local Authority Dropdown'!$I$6</f>
        <v>1.3511141382521921</v>
      </c>
      <c r="K83" s="31">
        <f>VLOOKUP($A83,input!$A:$BH,COLUMN(input!Q$2),0)</f>
        <v>0.5</v>
      </c>
      <c r="L83" s="53">
        <f>VLOOKUP($A83,input!$A:$BH,COLUMN(input!W$2),0)</f>
        <v>0</v>
      </c>
      <c r="M83" s="49">
        <f>VLOOKUP($A83,input!$A:$BH,COLUMN(input!AA$2),0)</f>
        <v>0</v>
      </c>
      <c r="N83" s="53">
        <f>VLOOKUP($A83,input!$A:$BH,COLUMN(input!AE$2),0)</f>
        <v>0</v>
      </c>
      <c r="O83" s="53">
        <f>VLOOKUP($A83,input!$A:$BH,COLUMN(input!AI$2),0)</f>
        <v>0</v>
      </c>
      <c r="P83" s="62">
        <f>VLOOKUP($A83,input!$A:$BH,COLUMN(input!AM$2),0)</f>
        <v>0</v>
      </c>
      <c r="Q83" s="53">
        <f>VLOOKUP($A83,input!$A:$BH,COLUMN(input!AQ$2),0)</f>
        <v>0</v>
      </c>
      <c r="R83" s="49">
        <f>VLOOKUP($A83,input!$A:$BH,COLUMN(input!AU$2),0)</f>
        <v>1.4606639332456131</v>
      </c>
      <c r="S83" s="53">
        <f>VLOOKUP($A83,input!$A:$BH,COLUMN(input!AY$2),0)</f>
        <v>0</v>
      </c>
      <c r="T83" s="53">
        <f>VLOOKUP($A83,input!$A:$BH,COLUMN(input!BC$2),0)</f>
        <v>0</v>
      </c>
      <c r="U83" s="62">
        <f>VLOOKUP($A83,input!$A:$BH,COLUMN(input!BG$2),0)</f>
        <v>0</v>
      </c>
      <c r="V83" s="53">
        <f t="shared" si="11"/>
        <v>0</v>
      </c>
      <c r="W83" s="49">
        <f t="shared" si="12"/>
        <v>1.4606639332456131</v>
      </c>
      <c r="X83" s="53">
        <f t="shared" si="13"/>
        <v>0</v>
      </c>
      <c r="Y83" s="53">
        <f t="shared" si="14"/>
        <v>0</v>
      </c>
      <c r="Z83" s="62">
        <f t="shared" si="15"/>
        <v>0</v>
      </c>
      <c r="AA83" s="74">
        <f>VLOOKUP($A83,input!$A:$BH,COLUMN(input!BH$2),0)</f>
        <v>-9.4881764684678516E-2</v>
      </c>
    </row>
    <row r="84" spans="1:27" x14ac:dyDescent="0.3">
      <c r="A84" s="27" t="s">
        <v>174</v>
      </c>
      <c r="B84" s="27" t="s">
        <v>892</v>
      </c>
      <c r="C84" s="27" t="s">
        <v>806</v>
      </c>
      <c r="D84" s="30" t="s">
        <v>173</v>
      </c>
      <c r="E84" s="67">
        <f>VLOOKUP(C84,'KI Local Authority Dropdown'!$H$21:$I$31,2,0)</f>
        <v>0.4</v>
      </c>
      <c r="F84" s="49">
        <f t="shared" si="10"/>
        <v>3.6410459717224377</v>
      </c>
      <c r="G84" s="49">
        <f>VLOOKUP($A84,input!$A:$BH,COLUMN(input!F$2),0)</f>
        <v>5.9106829628502951E-2</v>
      </c>
      <c r="H84" s="49">
        <f>VLOOKUP($A84,input!$A:$BH,COLUMN(input!J$2),0)</f>
        <v>3.5819391420939346</v>
      </c>
      <c r="I84" s="49">
        <f>VLOOKUP($A84,input!$A:$BH,COLUMN(input!O$2),0)</f>
        <v>-41.879379112746008</v>
      </c>
      <c r="J84" s="49">
        <f>H84*'KI Local Authority Dropdown'!$I$6</f>
        <v>3.3132937064368897</v>
      </c>
      <c r="K84" s="31">
        <f>VLOOKUP($A84,input!$A:$BH,COLUMN(input!Q$2),0)</f>
        <v>0.5</v>
      </c>
      <c r="L84" s="53">
        <f>VLOOKUP($A84,input!$A:$BH,COLUMN(input!W$2),0)</f>
        <v>0</v>
      </c>
      <c r="M84" s="49">
        <f>VLOOKUP($A84,input!$A:$BH,COLUMN(input!AA$2),0)</f>
        <v>5.9106829628502951E-2</v>
      </c>
      <c r="N84" s="53">
        <f>VLOOKUP($A84,input!$A:$BH,COLUMN(input!AE$2),0)</f>
        <v>0</v>
      </c>
      <c r="O84" s="53">
        <f>VLOOKUP($A84,input!$A:$BH,COLUMN(input!AI$2),0)</f>
        <v>0</v>
      </c>
      <c r="P84" s="62">
        <f>VLOOKUP($A84,input!$A:$BH,COLUMN(input!AM$2),0)</f>
        <v>0</v>
      </c>
      <c r="Q84" s="53">
        <f>VLOOKUP($A84,input!$A:$BH,COLUMN(input!AQ$2),0)</f>
        <v>0</v>
      </c>
      <c r="R84" s="49">
        <f>VLOOKUP($A84,input!$A:$BH,COLUMN(input!AU$2),0)</f>
        <v>3.5819391420939346</v>
      </c>
      <c r="S84" s="53">
        <f>VLOOKUP($A84,input!$A:$BH,COLUMN(input!AY$2),0)</f>
        <v>0</v>
      </c>
      <c r="T84" s="53">
        <f>VLOOKUP($A84,input!$A:$BH,COLUMN(input!BC$2),0)</f>
        <v>0</v>
      </c>
      <c r="U84" s="62">
        <f>VLOOKUP($A84,input!$A:$BH,COLUMN(input!BG$2),0)</f>
        <v>0</v>
      </c>
      <c r="V84" s="53">
        <f t="shared" si="11"/>
        <v>0</v>
      </c>
      <c r="W84" s="49">
        <f t="shared" si="12"/>
        <v>3.6410459717224377</v>
      </c>
      <c r="X84" s="53">
        <f t="shared" si="13"/>
        <v>0</v>
      </c>
      <c r="Y84" s="53">
        <f t="shared" si="14"/>
        <v>0</v>
      </c>
      <c r="Z84" s="62">
        <f t="shared" si="15"/>
        <v>0</v>
      </c>
      <c r="AA84" s="74">
        <f>VLOOKUP($A84,input!$A:$BH,COLUMN(input!BH$2),0)</f>
        <v>0</v>
      </c>
    </row>
    <row r="85" spans="1:27" x14ac:dyDescent="0.3">
      <c r="A85" s="27" t="s">
        <v>176</v>
      </c>
      <c r="B85" s="27" t="s">
        <v>893</v>
      </c>
      <c r="C85" s="27" t="s">
        <v>1249</v>
      </c>
      <c r="D85" s="30" t="s">
        <v>175</v>
      </c>
      <c r="E85" s="67">
        <f>VLOOKUP(C85,'KI Local Authority Dropdown'!$H$21:$I$31,2,0)</f>
        <v>0.3</v>
      </c>
      <c r="F85" s="49">
        <f t="shared" si="10"/>
        <v>86.704779447875538</v>
      </c>
      <c r="G85" s="49">
        <f>VLOOKUP($A85,input!$A:$BH,COLUMN(input!F$2),0)</f>
        <v>13.90014199604218</v>
      </c>
      <c r="H85" s="49">
        <f>VLOOKUP($A85,input!$A:$BH,COLUMN(input!J$2),0)</f>
        <v>72.804637451833358</v>
      </c>
      <c r="I85" s="49">
        <f>VLOOKUP($A85,input!$A:$BH,COLUMN(input!O$2),0)</f>
        <v>33.62002650513746</v>
      </c>
      <c r="J85" s="49">
        <f>H85*'KI Local Authority Dropdown'!$I$6</f>
        <v>67.344289642945853</v>
      </c>
      <c r="K85" s="31">
        <f>VLOOKUP($A85,input!$A:$BH,COLUMN(input!Q$2),0)</f>
        <v>0</v>
      </c>
      <c r="L85" s="53">
        <f>VLOOKUP($A85,input!$A:$BH,COLUMN(input!W$2),0)</f>
        <v>14.704988971469746</v>
      </c>
      <c r="M85" s="49">
        <f>VLOOKUP($A85,input!$A:$BH,COLUMN(input!AA$2),0)</f>
        <v>-0.80484697542756423</v>
      </c>
      <c r="N85" s="53">
        <f>VLOOKUP($A85,input!$A:$BH,COLUMN(input!AE$2),0)</f>
        <v>0</v>
      </c>
      <c r="O85" s="53">
        <f>VLOOKUP($A85,input!$A:$BH,COLUMN(input!AI$2),0)</f>
        <v>0</v>
      </c>
      <c r="P85" s="62">
        <f>VLOOKUP($A85,input!$A:$BH,COLUMN(input!AM$2),0)</f>
        <v>0</v>
      </c>
      <c r="Q85" s="53">
        <f>VLOOKUP($A85,input!$A:$BH,COLUMN(input!AQ$2),0)</f>
        <v>58.161075066431536</v>
      </c>
      <c r="R85" s="49">
        <f>VLOOKUP($A85,input!$A:$BH,COLUMN(input!AU$2),0)</f>
        <v>14.64356238540182</v>
      </c>
      <c r="S85" s="53">
        <f>VLOOKUP($A85,input!$A:$BH,COLUMN(input!AY$2),0)</f>
        <v>0</v>
      </c>
      <c r="T85" s="53">
        <f>VLOOKUP($A85,input!$A:$BH,COLUMN(input!BC$2),0)</f>
        <v>0</v>
      </c>
      <c r="U85" s="62">
        <f>VLOOKUP($A85,input!$A:$BH,COLUMN(input!BG$2),0)</f>
        <v>0</v>
      </c>
      <c r="V85" s="53">
        <f t="shared" si="11"/>
        <v>72.866064037901282</v>
      </c>
      <c r="W85" s="49">
        <f t="shared" si="12"/>
        <v>13.838715409974256</v>
      </c>
      <c r="X85" s="53">
        <f t="shared" si="13"/>
        <v>0</v>
      </c>
      <c r="Y85" s="53">
        <f t="shared" si="14"/>
        <v>0</v>
      </c>
      <c r="Z85" s="62">
        <f t="shared" si="15"/>
        <v>0</v>
      </c>
      <c r="AA85" s="74">
        <f>VLOOKUP($A85,input!$A:$BH,COLUMN(input!BH$2),0)</f>
        <v>0</v>
      </c>
    </row>
    <row r="86" spans="1:27" x14ac:dyDescent="0.3">
      <c r="A86" s="27" t="s">
        <v>178</v>
      </c>
      <c r="B86" s="27" t="s">
        <v>894</v>
      </c>
      <c r="C86" s="27" t="s">
        <v>1254</v>
      </c>
      <c r="D86" s="30" t="s">
        <v>177</v>
      </c>
      <c r="E86" s="67">
        <f>VLOOKUP(C86,'KI Local Authority Dropdown'!$H$21:$I$31,2,0)</f>
        <v>0.1</v>
      </c>
      <c r="F86" s="49">
        <f t="shared" si="10"/>
        <v>105.11871017511716</v>
      </c>
      <c r="G86" s="49">
        <f>VLOOKUP($A86,input!$A:$BH,COLUMN(input!F$2),0)</f>
        <v>17.756996234332956</v>
      </c>
      <c r="H86" s="49">
        <f>VLOOKUP($A86,input!$A:$BH,COLUMN(input!J$2),0)</f>
        <v>87.361713940784199</v>
      </c>
      <c r="I86" s="49">
        <f>VLOOKUP($A86,input!$A:$BH,COLUMN(input!O$2),0)</f>
        <v>68.644765735037396</v>
      </c>
      <c r="J86" s="49">
        <f>H86*'KI Local Authority Dropdown'!$I$6</f>
        <v>80.809585395225383</v>
      </c>
      <c r="K86" s="31">
        <f>VLOOKUP($A86,input!$A:$BH,COLUMN(input!Q$2),0)</f>
        <v>0</v>
      </c>
      <c r="L86" s="53">
        <f>VLOOKUP($A86,input!$A:$BH,COLUMN(input!W$2),0)</f>
        <v>15.072650860762566</v>
      </c>
      <c r="M86" s="49">
        <f>VLOOKUP($A86,input!$A:$BH,COLUMN(input!AA$2),0)</f>
        <v>0</v>
      </c>
      <c r="N86" s="53">
        <f>VLOOKUP($A86,input!$A:$BH,COLUMN(input!AE$2),0)</f>
        <v>2.6843453735703884</v>
      </c>
      <c r="O86" s="53">
        <f>VLOOKUP($A86,input!$A:$BH,COLUMN(input!AI$2),0)</f>
        <v>0</v>
      </c>
      <c r="P86" s="62">
        <f>VLOOKUP($A86,input!$A:$BH,COLUMN(input!AM$2),0)</f>
        <v>0</v>
      </c>
      <c r="Q86" s="53">
        <f>VLOOKUP($A86,input!$A:$BH,COLUMN(input!AQ$2),0)</f>
        <v>81.807517484218835</v>
      </c>
      <c r="R86" s="49">
        <f>VLOOKUP($A86,input!$A:$BH,COLUMN(input!AU$2),0)</f>
        <v>0</v>
      </c>
      <c r="S86" s="53">
        <f>VLOOKUP($A86,input!$A:$BH,COLUMN(input!AY$2),0)</f>
        <v>5.5541964565653688</v>
      </c>
      <c r="T86" s="53">
        <f>VLOOKUP($A86,input!$A:$BH,COLUMN(input!BC$2),0)</f>
        <v>0</v>
      </c>
      <c r="U86" s="62">
        <f>VLOOKUP($A86,input!$A:$BH,COLUMN(input!BG$2),0)</f>
        <v>0</v>
      </c>
      <c r="V86" s="53">
        <f t="shared" si="11"/>
        <v>96.880168344981399</v>
      </c>
      <c r="W86" s="49">
        <f t="shared" si="12"/>
        <v>0</v>
      </c>
      <c r="X86" s="53">
        <f t="shared" si="13"/>
        <v>8.2385418301357571</v>
      </c>
      <c r="Y86" s="53">
        <f t="shared" si="14"/>
        <v>0</v>
      </c>
      <c r="Z86" s="62">
        <f t="shared" si="15"/>
        <v>0</v>
      </c>
      <c r="AA86" s="74">
        <f>VLOOKUP($A86,input!$A:$BH,COLUMN(input!BH$2),0)</f>
        <v>0</v>
      </c>
    </row>
    <row r="87" spans="1:27" x14ac:dyDescent="0.3">
      <c r="A87" s="27" t="s">
        <v>180</v>
      </c>
      <c r="B87" s="27" t="s">
        <v>895</v>
      </c>
      <c r="C87" s="27" t="s">
        <v>806</v>
      </c>
      <c r="D87" s="30" t="s">
        <v>179</v>
      </c>
      <c r="E87" s="67">
        <f>VLOOKUP(C87,'KI Local Authority Dropdown'!$H$21:$I$31,2,0)</f>
        <v>0.4</v>
      </c>
      <c r="F87" s="49">
        <f t="shared" si="10"/>
        <v>1.9734996727407652</v>
      </c>
      <c r="G87" s="49">
        <f>VLOOKUP($A87,input!$A:$BH,COLUMN(input!F$2),0)</f>
        <v>0</v>
      </c>
      <c r="H87" s="49">
        <f>VLOOKUP($A87,input!$A:$BH,COLUMN(input!J$2),0)</f>
        <v>2.9666246123226996</v>
      </c>
      <c r="I87" s="49">
        <f>VLOOKUP($A87,input!$A:$BH,COLUMN(input!O$2),0)</f>
        <v>-22.516869729158621</v>
      </c>
      <c r="J87" s="49">
        <f>H87*'KI Local Authority Dropdown'!$I$6</f>
        <v>2.7441277663984973</v>
      </c>
      <c r="K87" s="31">
        <f>VLOOKUP($A87,input!$A:$BH,COLUMN(input!Q$2),0)</f>
        <v>0.5</v>
      </c>
      <c r="L87" s="53">
        <f>VLOOKUP($A87,input!$A:$BH,COLUMN(input!W$2),0)</f>
        <v>0</v>
      </c>
      <c r="M87" s="49">
        <f>VLOOKUP($A87,input!$A:$BH,COLUMN(input!AA$2),0)</f>
        <v>0</v>
      </c>
      <c r="N87" s="53">
        <f>VLOOKUP($A87,input!$A:$BH,COLUMN(input!AE$2),0)</f>
        <v>0</v>
      </c>
      <c r="O87" s="53">
        <f>VLOOKUP($A87,input!$A:$BH,COLUMN(input!AI$2),0)</f>
        <v>0</v>
      </c>
      <c r="P87" s="62">
        <f>VLOOKUP($A87,input!$A:$BH,COLUMN(input!AM$2),0)</f>
        <v>0</v>
      </c>
      <c r="Q87" s="53">
        <f>VLOOKUP($A87,input!$A:$BH,COLUMN(input!AQ$2),0)</f>
        <v>0</v>
      </c>
      <c r="R87" s="49">
        <f>VLOOKUP($A87,input!$A:$BH,COLUMN(input!AU$2),0)</f>
        <v>2.9666246123226996</v>
      </c>
      <c r="S87" s="53">
        <f>VLOOKUP($A87,input!$A:$BH,COLUMN(input!AY$2),0)</f>
        <v>0</v>
      </c>
      <c r="T87" s="53">
        <f>VLOOKUP($A87,input!$A:$BH,COLUMN(input!BC$2),0)</f>
        <v>0</v>
      </c>
      <c r="U87" s="62">
        <f>VLOOKUP($A87,input!$A:$BH,COLUMN(input!BG$2),0)</f>
        <v>0</v>
      </c>
      <c r="V87" s="53">
        <f t="shared" si="11"/>
        <v>0</v>
      </c>
      <c r="W87" s="49">
        <f t="shared" si="12"/>
        <v>2.9666246123226996</v>
      </c>
      <c r="X87" s="53">
        <f t="shared" si="13"/>
        <v>0</v>
      </c>
      <c r="Y87" s="53">
        <f t="shared" si="14"/>
        <v>0</v>
      </c>
      <c r="Z87" s="62">
        <f t="shared" si="15"/>
        <v>0</v>
      </c>
      <c r="AA87" s="74">
        <f>VLOOKUP($A87,input!$A:$BH,COLUMN(input!BH$2),0)</f>
        <v>-0.99312493958193437</v>
      </c>
    </row>
    <row r="88" spans="1:27" x14ac:dyDescent="0.3">
      <c r="A88" s="27" t="s">
        <v>182</v>
      </c>
      <c r="B88" s="27" t="s">
        <v>896</v>
      </c>
      <c r="C88" s="27" t="s">
        <v>1250</v>
      </c>
      <c r="D88" s="30" t="s">
        <v>181</v>
      </c>
      <c r="E88" s="67">
        <f>VLOOKUP(C88,'KI Local Authority Dropdown'!$H$21:$I$31,2,0)</f>
        <v>0.49</v>
      </c>
      <c r="F88" s="49">
        <f t="shared" si="10"/>
        <v>26.07963308215448</v>
      </c>
      <c r="G88" s="49">
        <f>VLOOKUP($A88,input!$A:$BH,COLUMN(input!F$2),0)</f>
        <v>3.5562826934308873</v>
      </c>
      <c r="H88" s="49">
        <f>VLOOKUP($A88,input!$A:$BH,COLUMN(input!J$2),0)</f>
        <v>22.523350388723593</v>
      </c>
      <c r="I88" s="49">
        <f>VLOOKUP($A88,input!$A:$BH,COLUMN(input!O$2),0)</f>
        <v>7.1751755443657199</v>
      </c>
      <c r="J88" s="49">
        <f>H88*'KI Local Authority Dropdown'!$I$6</f>
        <v>20.834099109569323</v>
      </c>
      <c r="K88" s="31">
        <f>VLOOKUP($A88,input!$A:$BH,COLUMN(input!Q$2),0)</f>
        <v>0</v>
      </c>
      <c r="L88" s="53">
        <f>VLOOKUP($A88,input!$A:$BH,COLUMN(input!W$2),0)</f>
        <v>3.7762956872810238</v>
      </c>
      <c r="M88" s="49">
        <f>VLOOKUP($A88,input!$A:$BH,COLUMN(input!AA$2),0)</f>
        <v>-0.22001299385013617</v>
      </c>
      <c r="N88" s="53">
        <f>VLOOKUP($A88,input!$A:$BH,COLUMN(input!AE$2),0)</f>
        <v>0</v>
      </c>
      <c r="O88" s="53">
        <f>VLOOKUP($A88,input!$A:$BH,COLUMN(input!AI$2),0)</f>
        <v>0</v>
      </c>
      <c r="P88" s="62">
        <f>VLOOKUP($A88,input!$A:$BH,COLUMN(input!AM$2),0)</f>
        <v>0</v>
      </c>
      <c r="Q88" s="53">
        <f>VLOOKUP($A88,input!$A:$BH,COLUMN(input!AQ$2),0)</f>
        <v>19.213252575162169</v>
      </c>
      <c r="R88" s="49">
        <f>VLOOKUP($A88,input!$A:$BH,COLUMN(input!AU$2),0)</f>
        <v>3.3100978135614234</v>
      </c>
      <c r="S88" s="53">
        <f>VLOOKUP($A88,input!$A:$BH,COLUMN(input!AY$2),0)</f>
        <v>0</v>
      </c>
      <c r="T88" s="53">
        <f>VLOOKUP($A88,input!$A:$BH,COLUMN(input!BC$2),0)</f>
        <v>0</v>
      </c>
      <c r="U88" s="62">
        <f>VLOOKUP($A88,input!$A:$BH,COLUMN(input!BG$2),0)</f>
        <v>0</v>
      </c>
      <c r="V88" s="53">
        <f t="shared" si="11"/>
        <v>22.989548262443193</v>
      </c>
      <c r="W88" s="49">
        <f t="shared" si="12"/>
        <v>3.0900848197112873</v>
      </c>
      <c r="X88" s="53">
        <f t="shared" si="13"/>
        <v>0</v>
      </c>
      <c r="Y88" s="53">
        <f t="shared" si="14"/>
        <v>0</v>
      </c>
      <c r="Z88" s="62">
        <f t="shared" si="15"/>
        <v>0</v>
      </c>
      <c r="AA88" s="74">
        <f>VLOOKUP($A88,input!$A:$BH,COLUMN(input!BH$2),0)</f>
        <v>0</v>
      </c>
    </row>
    <row r="89" spans="1:27" x14ac:dyDescent="0.3">
      <c r="A89" s="27" t="s">
        <v>184</v>
      </c>
      <c r="B89" s="27" t="s">
        <v>897</v>
      </c>
      <c r="C89" s="27" t="s">
        <v>806</v>
      </c>
      <c r="D89" s="30" t="s">
        <v>183</v>
      </c>
      <c r="E89" s="67">
        <f>VLOOKUP(C89,'KI Local Authority Dropdown'!$H$21:$I$31,2,0)</f>
        <v>0.4</v>
      </c>
      <c r="F89" s="49">
        <f t="shared" si="10"/>
        <v>2.5723570380839091</v>
      </c>
      <c r="G89" s="49">
        <f>VLOOKUP($A89,input!$A:$BH,COLUMN(input!F$2),0)</f>
        <v>0</v>
      </c>
      <c r="H89" s="49">
        <f>VLOOKUP($A89,input!$A:$BH,COLUMN(input!J$2),0)</f>
        <v>2.670439632991545</v>
      </c>
      <c r="I89" s="49">
        <f>VLOOKUP($A89,input!$A:$BH,COLUMN(input!O$2),0)</f>
        <v>-29.237113054197888</v>
      </c>
      <c r="J89" s="49">
        <f>H89*'KI Local Authority Dropdown'!$I$6</f>
        <v>2.4701566605171794</v>
      </c>
      <c r="K89" s="31">
        <f>VLOOKUP($A89,input!$A:$BH,COLUMN(input!Q$2),0)</f>
        <v>0.5</v>
      </c>
      <c r="L89" s="53">
        <f>VLOOKUP($A89,input!$A:$BH,COLUMN(input!W$2),0)</f>
        <v>0</v>
      </c>
      <c r="M89" s="49">
        <f>VLOOKUP($A89,input!$A:$BH,COLUMN(input!AA$2),0)</f>
        <v>0</v>
      </c>
      <c r="N89" s="53">
        <f>VLOOKUP($A89,input!$A:$BH,COLUMN(input!AE$2),0)</f>
        <v>0</v>
      </c>
      <c r="O89" s="53">
        <f>VLOOKUP($A89,input!$A:$BH,COLUMN(input!AI$2),0)</f>
        <v>0</v>
      </c>
      <c r="P89" s="62">
        <f>VLOOKUP($A89,input!$A:$BH,COLUMN(input!AM$2),0)</f>
        <v>0</v>
      </c>
      <c r="Q89" s="53">
        <f>VLOOKUP($A89,input!$A:$BH,COLUMN(input!AQ$2),0)</f>
        <v>0</v>
      </c>
      <c r="R89" s="49">
        <f>VLOOKUP($A89,input!$A:$BH,COLUMN(input!AU$2),0)</f>
        <v>2.670439632991545</v>
      </c>
      <c r="S89" s="53">
        <f>VLOOKUP($A89,input!$A:$BH,COLUMN(input!AY$2),0)</f>
        <v>0</v>
      </c>
      <c r="T89" s="53">
        <f>VLOOKUP($A89,input!$A:$BH,COLUMN(input!BC$2),0)</f>
        <v>0</v>
      </c>
      <c r="U89" s="62">
        <f>VLOOKUP($A89,input!$A:$BH,COLUMN(input!BG$2),0)</f>
        <v>0</v>
      </c>
      <c r="V89" s="53">
        <f t="shared" si="11"/>
        <v>0</v>
      </c>
      <c r="W89" s="49">
        <f t="shared" si="12"/>
        <v>2.670439632991545</v>
      </c>
      <c r="X89" s="53">
        <f t="shared" si="13"/>
        <v>0</v>
      </c>
      <c r="Y89" s="53">
        <f t="shared" si="14"/>
        <v>0</v>
      </c>
      <c r="Z89" s="62">
        <f t="shared" si="15"/>
        <v>0</v>
      </c>
      <c r="AA89" s="74">
        <f>VLOOKUP($A89,input!$A:$BH,COLUMN(input!BH$2),0)</f>
        <v>-9.8082594907635823E-2</v>
      </c>
    </row>
    <row r="90" spans="1:27" x14ac:dyDescent="0.3">
      <c r="A90" s="27" t="s">
        <v>186</v>
      </c>
      <c r="B90" s="27" t="s">
        <v>898</v>
      </c>
      <c r="C90" s="27" t="s">
        <v>806</v>
      </c>
      <c r="D90" s="30" t="s">
        <v>185</v>
      </c>
      <c r="E90" s="67">
        <f>VLOOKUP(C90,'KI Local Authority Dropdown'!$H$21:$I$31,2,0)</f>
        <v>0.4</v>
      </c>
      <c r="F90" s="49">
        <f t="shared" si="10"/>
        <v>1.9299088421820449</v>
      </c>
      <c r="G90" s="49">
        <f>VLOOKUP($A90,input!$A:$BH,COLUMN(input!F$2),0)</f>
        <v>0</v>
      </c>
      <c r="H90" s="49">
        <f>VLOOKUP($A90,input!$A:$BH,COLUMN(input!J$2),0)</f>
        <v>2.0824051895089482</v>
      </c>
      <c r="I90" s="49">
        <f>VLOOKUP($A90,input!$A:$BH,COLUMN(input!O$2),0)</f>
        <v>-12.517362622042143</v>
      </c>
      <c r="J90" s="49">
        <f>H90*'KI Local Authority Dropdown'!$I$6</f>
        <v>1.9262248002957771</v>
      </c>
      <c r="K90" s="31">
        <f>VLOOKUP($A90,input!$A:$BH,COLUMN(input!Q$2),0)</f>
        <v>0.5</v>
      </c>
      <c r="L90" s="53">
        <f>VLOOKUP($A90,input!$A:$BH,COLUMN(input!W$2),0)</f>
        <v>0</v>
      </c>
      <c r="M90" s="49">
        <f>VLOOKUP($A90,input!$A:$BH,COLUMN(input!AA$2),0)</f>
        <v>0</v>
      </c>
      <c r="N90" s="53">
        <f>VLOOKUP($A90,input!$A:$BH,COLUMN(input!AE$2),0)</f>
        <v>0</v>
      </c>
      <c r="O90" s="53">
        <f>VLOOKUP($A90,input!$A:$BH,COLUMN(input!AI$2),0)</f>
        <v>0</v>
      </c>
      <c r="P90" s="62">
        <f>VLOOKUP($A90,input!$A:$BH,COLUMN(input!AM$2),0)</f>
        <v>0</v>
      </c>
      <c r="Q90" s="53">
        <f>VLOOKUP($A90,input!$A:$BH,COLUMN(input!AQ$2),0)</f>
        <v>0</v>
      </c>
      <c r="R90" s="49">
        <f>VLOOKUP($A90,input!$A:$BH,COLUMN(input!AU$2),0)</f>
        <v>2.0824051895089482</v>
      </c>
      <c r="S90" s="53">
        <f>VLOOKUP($A90,input!$A:$BH,COLUMN(input!AY$2),0)</f>
        <v>0</v>
      </c>
      <c r="T90" s="53">
        <f>VLOOKUP($A90,input!$A:$BH,COLUMN(input!BC$2),0)</f>
        <v>0</v>
      </c>
      <c r="U90" s="62">
        <f>VLOOKUP($A90,input!$A:$BH,COLUMN(input!BG$2),0)</f>
        <v>0</v>
      </c>
      <c r="V90" s="53">
        <f t="shared" si="11"/>
        <v>0</v>
      </c>
      <c r="W90" s="49">
        <f t="shared" si="12"/>
        <v>2.0824051895089482</v>
      </c>
      <c r="X90" s="53">
        <f t="shared" si="13"/>
        <v>0</v>
      </c>
      <c r="Y90" s="53">
        <f t="shared" si="14"/>
        <v>0</v>
      </c>
      <c r="Z90" s="62">
        <f t="shared" si="15"/>
        <v>0</v>
      </c>
      <c r="AA90" s="74">
        <f>VLOOKUP($A90,input!$A:$BH,COLUMN(input!BH$2),0)</f>
        <v>-0.15249634732690315</v>
      </c>
    </row>
    <row r="91" spans="1:27" x14ac:dyDescent="0.3">
      <c r="A91" s="27" t="s">
        <v>188</v>
      </c>
      <c r="B91" s="27" t="s">
        <v>899</v>
      </c>
      <c r="C91" s="27" t="s">
        <v>1250</v>
      </c>
      <c r="D91" s="30" t="s">
        <v>187</v>
      </c>
      <c r="E91" s="67">
        <f>VLOOKUP(C91,'KI Local Authority Dropdown'!$H$21:$I$31,2,0)</f>
        <v>0.49</v>
      </c>
      <c r="F91" s="49">
        <f t="shared" si="10"/>
        <v>69.278010827432638</v>
      </c>
      <c r="G91" s="49">
        <f>VLOOKUP($A91,input!$A:$BH,COLUMN(input!F$2),0)</f>
        <v>12.523850518032077</v>
      </c>
      <c r="H91" s="49">
        <f>VLOOKUP($A91,input!$A:$BH,COLUMN(input!J$2),0)</f>
        <v>56.754160309400561</v>
      </c>
      <c r="I91" s="49">
        <f>VLOOKUP($A91,input!$A:$BH,COLUMN(input!O$2),0)</f>
        <v>16.275250732149722</v>
      </c>
      <c r="J91" s="49">
        <f>H91*'KI Local Authority Dropdown'!$I$6</f>
        <v>52.497598286195519</v>
      </c>
      <c r="K91" s="31">
        <f>VLOOKUP($A91,input!$A:$BH,COLUMN(input!Q$2),0)</f>
        <v>0</v>
      </c>
      <c r="L91" s="53">
        <f>VLOOKUP($A91,input!$A:$BH,COLUMN(input!W$2),0)</f>
        <v>12.324480880104772</v>
      </c>
      <c r="M91" s="49">
        <f>VLOOKUP($A91,input!$A:$BH,COLUMN(input!AA$2),0)</f>
        <v>0.19936963792730494</v>
      </c>
      <c r="N91" s="53">
        <f>VLOOKUP($A91,input!$A:$BH,COLUMN(input!AE$2),0)</f>
        <v>0</v>
      </c>
      <c r="O91" s="53">
        <f>VLOOKUP($A91,input!$A:$BH,COLUMN(input!AI$2),0)</f>
        <v>0</v>
      </c>
      <c r="P91" s="62">
        <f>VLOOKUP($A91,input!$A:$BH,COLUMN(input!AM$2),0)</f>
        <v>0</v>
      </c>
      <c r="Q91" s="53">
        <f>VLOOKUP($A91,input!$A:$BH,COLUMN(input!AQ$2),0)</f>
        <v>47.69434163877424</v>
      </c>
      <c r="R91" s="49">
        <f>VLOOKUP($A91,input!$A:$BH,COLUMN(input!AU$2),0)</f>
        <v>9.0598186706263206</v>
      </c>
      <c r="S91" s="53">
        <f>VLOOKUP($A91,input!$A:$BH,COLUMN(input!AY$2),0)</f>
        <v>0</v>
      </c>
      <c r="T91" s="53">
        <f>VLOOKUP($A91,input!$A:$BH,COLUMN(input!BC$2),0)</f>
        <v>0</v>
      </c>
      <c r="U91" s="62">
        <f>VLOOKUP($A91,input!$A:$BH,COLUMN(input!BG$2),0)</f>
        <v>0</v>
      </c>
      <c r="V91" s="53">
        <f t="shared" si="11"/>
        <v>60.018822518879013</v>
      </c>
      <c r="W91" s="49">
        <f t="shared" si="12"/>
        <v>9.2591883085536253</v>
      </c>
      <c r="X91" s="53">
        <f t="shared" si="13"/>
        <v>0</v>
      </c>
      <c r="Y91" s="53">
        <f t="shared" si="14"/>
        <v>0</v>
      </c>
      <c r="Z91" s="62">
        <f t="shared" si="15"/>
        <v>0</v>
      </c>
      <c r="AA91" s="74">
        <f>VLOOKUP($A91,input!$A:$BH,COLUMN(input!BH$2),0)</f>
        <v>0</v>
      </c>
    </row>
    <row r="92" spans="1:27" x14ac:dyDescent="0.3">
      <c r="A92" s="27" t="s">
        <v>190</v>
      </c>
      <c r="B92" s="27" t="s">
        <v>900</v>
      </c>
      <c r="C92" s="27" t="s">
        <v>1251</v>
      </c>
      <c r="D92" s="30" t="s">
        <v>189</v>
      </c>
      <c r="E92" s="67">
        <f>VLOOKUP(C92,'KI Local Authority Dropdown'!$H$21:$I$31,2,0)</f>
        <v>0.09</v>
      </c>
      <c r="F92" s="49">
        <f t="shared" si="10"/>
        <v>124.50217642355364</v>
      </c>
      <c r="G92" s="49">
        <f>VLOOKUP($A92,input!$A:$BH,COLUMN(input!F$2),0)</f>
        <v>13.517273938481152</v>
      </c>
      <c r="H92" s="49">
        <f>VLOOKUP($A92,input!$A:$BH,COLUMN(input!J$2),0)</f>
        <v>110.98490248507248</v>
      </c>
      <c r="I92" s="49">
        <f>VLOOKUP($A92,input!$A:$BH,COLUMN(input!O$2),0)</f>
        <v>93.303122232989423</v>
      </c>
      <c r="J92" s="49">
        <f>H92*'KI Local Authority Dropdown'!$I$6</f>
        <v>102.66103479869206</v>
      </c>
      <c r="K92" s="31">
        <f>VLOOKUP($A92,input!$A:$BH,COLUMN(input!Q$2),0)</f>
        <v>0</v>
      </c>
      <c r="L92" s="53">
        <f>VLOOKUP($A92,input!$A:$BH,COLUMN(input!W$2),0)</f>
        <v>13.517273938481152</v>
      </c>
      <c r="M92" s="49">
        <f>VLOOKUP($A92,input!$A:$BH,COLUMN(input!AA$2),0)</f>
        <v>0</v>
      </c>
      <c r="N92" s="53">
        <f>VLOOKUP($A92,input!$A:$BH,COLUMN(input!AE$2),0)</f>
        <v>0</v>
      </c>
      <c r="O92" s="53">
        <f>VLOOKUP($A92,input!$A:$BH,COLUMN(input!AI$2),0)</f>
        <v>0</v>
      </c>
      <c r="P92" s="62">
        <f>VLOOKUP($A92,input!$A:$BH,COLUMN(input!AM$2),0)</f>
        <v>0</v>
      </c>
      <c r="Q92" s="53">
        <f>VLOOKUP($A92,input!$A:$BH,COLUMN(input!AQ$2),0)</f>
        <v>110.98490248507248</v>
      </c>
      <c r="R92" s="49">
        <f>VLOOKUP($A92,input!$A:$BH,COLUMN(input!AU$2),0)</f>
        <v>0</v>
      </c>
      <c r="S92" s="53">
        <f>VLOOKUP($A92,input!$A:$BH,COLUMN(input!AY$2),0)</f>
        <v>0</v>
      </c>
      <c r="T92" s="53">
        <f>VLOOKUP($A92,input!$A:$BH,COLUMN(input!BC$2),0)</f>
        <v>0</v>
      </c>
      <c r="U92" s="62">
        <f>VLOOKUP($A92,input!$A:$BH,COLUMN(input!BG$2),0)</f>
        <v>0</v>
      </c>
      <c r="V92" s="53">
        <f t="shared" si="11"/>
        <v>124.50217642355364</v>
      </c>
      <c r="W92" s="49">
        <f t="shared" si="12"/>
        <v>0</v>
      </c>
      <c r="X92" s="53">
        <f t="shared" si="13"/>
        <v>0</v>
      </c>
      <c r="Y92" s="53">
        <f t="shared" si="14"/>
        <v>0</v>
      </c>
      <c r="Z92" s="62">
        <f t="shared" si="15"/>
        <v>0</v>
      </c>
      <c r="AA92" s="74">
        <f>VLOOKUP($A92,input!$A:$BH,COLUMN(input!BH$2),0)</f>
        <v>0</v>
      </c>
    </row>
    <row r="93" spans="1:27" x14ac:dyDescent="0.3">
      <c r="A93" s="27" t="s">
        <v>192</v>
      </c>
      <c r="B93" s="27" t="s">
        <v>901</v>
      </c>
      <c r="C93" s="27" t="s">
        <v>806</v>
      </c>
      <c r="D93" s="30" t="s">
        <v>191</v>
      </c>
      <c r="E93" s="67">
        <f>VLOOKUP(C93,'KI Local Authority Dropdown'!$H$21:$I$31,2,0)</f>
        <v>0.4</v>
      </c>
      <c r="F93" s="49">
        <f t="shared" si="10"/>
        <v>1.2848523479514424</v>
      </c>
      <c r="G93" s="49">
        <f>VLOOKUP($A93,input!$A:$BH,COLUMN(input!F$2),0)</f>
        <v>0</v>
      </c>
      <c r="H93" s="49">
        <f>VLOOKUP($A93,input!$A:$BH,COLUMN(input!J$2),0)</f>
        <v>1.6470610319365881</v>
      </c>
      <c r="I93" s="49">
        <f>VLOOKUP($A93,input!$A:$BH,COLUMN(input!O$2),0)</f>
        <v>-6.4778964894682831</v>
      </c>
      <c r="J93" s="49">
        <f>H93*'KI Local Authority Dropdown'!$I$6</f>
        <v>1.5235314545413441</v>
      </c>
      <c r="K93" s="31">
        <f>VLOOKUP($A93,input!$A:$BH,COLUMN(input!Q$2),0)</f>
        <v>0.5</v>
      </c>
      <c r="L93" s="53">
        <f>VLOOKUP($A93,input!$A:$BH,COLUMN(input!W$2),0)</f>
        <v>0</v>
      </c>
      <c r="M93" s="49">
        <f>VLOOKUP($A93,input!$A:$BH,COLUMN(input!AA$2),0)</f>
        <v>0</v>
      </c>
      <c r="N93" s="53">
        <f>VLOOKUP($A93,input!$A:$BH,COLUMN(input!AE$2),0)</f>
        <v>0</v>
      </c>
      <c r="O93" s="53">
        <f>VLOOKUP($A93,input!$A:$BH,COLUMN(input!AI$2),0)</f>
        <v>0</v>
      </c>
      <c r="P93" s="62">
        <f>VLOOKUP($A93,input!$A:$BH,COLUMN(input!AM$2),0)</f>
        <v>0</v>
      </c>
      <c r="Q93" s="53">
        <f>VLOOKUP($A93,input!$A:$BH,COLUMN(input!AQ$2),0)</f>
        <v>0</v>
      </c>
      <c r="R93" s="49">
        <f>VLOOKUP($A93,input!$A:$BH,COLUMN(input!AU$2),0)</f>
        <v>1.6470610319365881</v>
      </c>
      <c r="S93" s="53">
        <f>VLOOKUP($A93,input!$A:$BH,COLUMN(input!AY$2),0)</f>
        <v>0</v>
      </c>
      <c r="T93" s="53">
        <f>VLOOKUP($A93,input!$A:$BH,COLUMN(input!BC$2),0)</f>
        <v>0</v>
      </c>
      <c r="U93" s="62">
        <f>VLOOKUP($A93,input!$A:$BH,COLUMN(input!BG$2),0)</f>
        <v>0</v>
      </c>
      <c r="V93" s="53">
        <f t="shared" si="11"/>
        <v>0</v>
      </c>
      <c r="W93" s="49">
        <f t="shared" si="12"/>
        <v>1.6470610319365881</v>
      </c>
      <c r="X93" s="53">
        <f t="shared" si="13"/>
        <v>0</v>
      </c>
      <c r="Y93" s="53">
        <f t="shared" si="14"/>
        <v>0</v>
      </c>
      <c r="Z93" s="62">
        <f t="shared" si="15"/>
        <v>0</v>
      </c>
      <c r="AA93" s="74">
        <f>VLOOKUP($A93,input!$A:$BH,COLUMN(input!BH$2),0)</f>
        <v>-0.36220868398514577</v>
      </c>
    </row>
    <row r="94" spans="1:27" x14ac:dyDescent="0.3">
      <c r="A94" s="27" t="s">
        <v>194</v>
      </c>
      <c r="B94" s="27" t="s">
        <v>902</v>
      </c>
      <c r="C94" s="27" t="s">
        <v>1248</v>
      </c>
      <c r="D94" s="30" t="s">
        <v>903</v>
      </c>
      <c r="E94" s="67">
        <f>VLOOKUP(C94,'KI Local Authority Dropdown'!$H$21:$I$31,2,0)</f>
        <v>0.01</v>
      </c>
      <c r="F94" s="49">
        <f t="shared" si="10"/>
        <v>13.004260302756913</v>
      </c>
      <c r="G94" s="49">
        <f>VLOOKUP($A94,input!$A:$BH,COLUMN(input!F$2),0)</f>
        <v>4.1714840048447215</v>
      </c>
      <c r="H94" s="49">
        <f>VLOOKUP($A94,input!$A:$BH,COLUMN(input!J$2),0)</f>
        <v>8.8327762979121918</v>
      </c>
      <c r="I94" s="49">
        <f>VLOOKUP($A94,input!$A:$BH,COLUMN(input!O$2),0)</f>
        <v>6.0421260976396489</v>
      </c>
      <c r="J94" s="49">
        <f>H94*'KI Local Authority Dropdown'!$I$6</f>
        <v>8.1703180755687779</v>
      </c>
      <c r="K94" s="31">
        <f>VLOOKUP($A94,input!$A:$BH,COLUMN(input!Q$2),0)</f>
        <v>0</v>
      </c>
      <c r="L94" s="53">
        <f>VLOOKUP($A94,input!$A:$BH,COLUMN(input!W$2),0)</f>
        <v>0</v>
      </c>
      <c r="M94" s="49">
        <f>VLOOKUP($A94,input!$A:$BH,COLUMN(input!AA$2),0)</f>
        <v>0</v>
      </c>
      <c r="N94" s="53">
        <f>VLOOKUP($A94,input!$A:$BH,COLUMN(input!AE$2),0)</f>
        <v>4.1714840048447215</v>
      </c>
      <c r="O94" s="53">
        <f>VLOOKUP($A94,input!$A:$BH,COLUMN(input!AI$2),0)</f>
        <v>0</v>
      </c>
      <c r="P94" s="62">
        <f>VLOOKUP($A94,input!$A:$BH,COLUMN(input!AM$2),0)</f>
        <v>0</v>
      </c>
      <c r="Q94" s="53">
        <f>VLOOKUP($A94,input!$A:$BH,COLUMN(input!AQ$2),0)</f>
        <v>0</v>
      </c>
      <c r="R94" s="49">
        <f>VLOOKUP($A94,input!$A:$BH,COLUMN(input!AU$2),0)</f>
        <v>0</v>
      </c>
      <c r="S94" s="53">
        <f>VLOOKUP($A94,input!$A:$BH,COLUMN(input!AY$2),0)</f>
        <v>8.8327762979121918</v>
      </c>
      <c r="T94" s="53">
        <f>VLOOKUP($A94,input!$A:$BH,COLUMN(input!BC$2),0)</f>
        <v>0</v>
      </c>
      <c r="U94" s="62">
        <f>VLOOKUP($A94,input!$A:$BH,COLUMN(input!BG$2),0)</f>
        <v>0</v>
      </c>
      <c r="V94" s="53">
        <f t="shared" si="11"/>
        <v>0</v>
      </c>
      <c r="W94" s="49">
        <f t="shared" si="12"/>
        <v>0</v>
      </c>
      <c r="X94" s="53">
        <f t="shared" si="13"/>
        <v>13.004260302756913</v>
      </c>
      <c r="Y94" s="53">
        <f t="shared" si="14"/>
        <v>0</v>
      </c>
      <c r="Z94" s="62">
        <f t="shared" si="15"/>
        <v>0</v>
      </c>
      <c r="AA94" s="74">
        <f>VLOOKUP($A94,input!$A:$BH,COLUMN(input!BH$2),0)</f>
        <v>0</v>
      </c>
    </row>
    <row r="95" spans="1:27" x14ac:dyDescent="0.3">
      <c r="A95" s="27" t="s">
        <v>196</v>
      </c>
      <c r="B95" s="27" t="s">
        <v>904</v>
      </c>
      <c r="C95" s="27" t="s">
        <v>1251</v>
      </c>
      <c r="D95" s="30" t="s">
        <v>195</v>
      </c>
      <c r="E95" s="67">
        <f>VLOOKUP(C95,'KI Local Authority Dropdown'!$H$21:$I$31,2,0)</f>
        <v>0.09</v>
      </c>
      <c r="F95" s="49">
        <f t="shared" si="10"/>
        <v>101.46962209337701</v>
      </c>
      <c r="G95" s="49">
        <f>VLOOKUP($A95,input!$A:$BH,COLUMN(input!F$2),0)</f>
        <v>0.53734912673300506</v>
      </c>
      <c r="H95" s="49">
        <f>VLOOKUP($A95,input!$A:$BH,COLUMN(input!J$2),0)</f>
        <v>100.93227296664401</v>
      </c>
      <c r="I95" s="49">
        <f>VLOOKUP($A95,input!$A:$BH,COLUMN(input!O$2),0)</f>
        <v>79.303264254750275</v>
      </c>
      <c r="J95" s="49">
        <f>H95*'KI Local Authority Dropdown'!$I$6</f>
        <v>93.362352494145711</v>
      </c>
      <c r="K95" s="31">
        <f>VLOOKUP($A95,input!$A:$BH,COLUMN(input!Q$2),0)</f>
        <v>0</v>
      </c>
      <c r="L95" s="53">
        <f>VLOOKUP($A95,input!$A:$BH,COLUMN(input!W$2),0)</f>
        <v>0.53734912673300506</v>
      </c>
      <c r="M95" s="49">
        <f>VLOOKUP($A95,input!$A:$BH,COLUMN(input!AA$2),0)</f>
        <v>0</v>
      </c>
      <c r="N95" s="53">
        <f>VLOOKUP($A95,input!$A:$BH,COLUMN(input!AE$2),0)</f>
        <v>0</v>
      </c>
      <c r="O95" s="53">
        <f>VLOOKUP($A95,input!$A:$BH,COLUMN(input!AI$2),0)</f>
        <v>0</v>
      </c>
      <c r="P95" s="62">
        <f>VLOOKUP($A95,input!$A:$BH,COLUMN(input!AM$2),0)</f>
        <v>0</v>
      </c>
      <c r="Q95" s="53">
        <f>VLOOKUP($A95,input!$A:$BH,COLUMN(input!AQ$2),0)</f>
        <v>100.93227296664401</v>
      </c>
      <c r="R95" s="49">
        <f>VLOOKUP($A95,input!$A:$BH,COLUMN(input!AU$2),0)</f>
        <v>0</v>
      </c>
      <c r="S95" s="53">
        <f>VLOOKUP($A95,input!$A:$BH,COLUMN(input!AY$2),0)</f>
        <v>0</v>
      </c>
      <c r="T95" s="53">
        <f>VLOOKUP($A95,input!$A:$BH,COLUMN(input!BC$2),0)</f>
        <v>0</v>
      </c>
      <c r="U95" s="62">
        <f>VLOOKUP($A95,input!$A:$BH,COLUMN(input!BG$2),0)</f>
        <v>0</v>
      </c>
      <c r="V95" s="53">
        <f t="shared" si="11"/>
        <v>101.46962209337701</v>
      </c>
      <c r="W95" s="49">
        <f t="shared" si="12"/>
        <v>0</v>
      </c>
      <c r="X95" s="53">
        <f t="shared" si="13"/>
        <v>0</v>
      </c>
      <c r="Y95" s="53">
        <f t="shared" si="14"/>
        <v>0</v>
      </c>
      <c r="Z95" s="62">
        <f t="shared" si="15"/>
        <v>0</v>
      </c>
      <c r="AA95" s="74">
        <f>VLOOKUP($A95,input!$A:$BH,COLUMN(input!BH$2),0)</f>
        <v>0</v>
      </c>
    </row>
    <row r="96" spans="1:27" x14ac:dyDescent="0.3">
      <c r="A96" s="27" t="s">
        <v>200</v>
      </c>
      <c r="B96" s="27" t="s">
        <v>905</v>
      </c>
      <c r="C96" s="27" t="s">
        <v>820</v>
      </c>
      <c r="D96" s="30" t="s">
        <v>199</v>
      </c>
      <c r="E96" s="67">
        <f>VLOOKUP(C96,'KI Local Authority Dropdown'!$H$21:$I$31,2,0)</f>
        <v>0.49</v>
      </c>
      <c r="F96" s="49">
        <f t="shared" si="10"/>
        <v>95.129140757692255</v>
      </c>
      <c r="G96" s="49">
        <f>VLOOKUP($A96,input!$A:$BH,COLUMN(input!F$2),0)</f>
        <v>20.041002934733136</v>
      </c>
      <c r="H96" s="49">
        <f>VLOOKUP($A96,input!$A:$BH,COLUMN(input!J$2),0)</f>
        <v>75.088137822959126</v>
      </c>
      <c r="I96" s="49">
        <f>VLOOKUP($A96,input!$A:$BH,COLUMN(input!O$2),0)</f>
        <v>34.270968595105863</v>
      </c>
      <c r="J96" s="49">
        <f>H96*'KI Local Authority Dropdown'!$I$6</f>
        <v>69.456527486237192</v>
      </c>
      <c r="K96" s="31">
        <f>VLOOKUP($A96,input!$A:$BH,COLUMN(input!Q$2),0)</f>
        <v>0</v>
      </c>
      <c r="L96" s="53">
        <f>VLOOKUP($A96,input!$A:$BH,COLUMN(input!W$2),0)</f>
        <v>19.422982106370615</v>
      </c>
      <c r="M96" s="49">
        <f>VLOOKUP($A96,input!$A:$BH,COLUMN(input!AA$2),0)</f>
        <v>0.6180208283625227</v>
      </c>
      <c r="N96" s="53">
        <f>VLOOKUP($A96,input!$A:$BH,COLUMN(input!AE$2),0)</f>
        <v>0</v>
      </c>
      <c r="O96" s="53">
        <f>VLOOKUP($A96,input!$A:$BH,COLUMN(input!AI$2),0)</f>
        <v>0</v>
      </c>
      <c r="P96" s="62">
        <f>VLOOKUP($A96,input!$A:$BH,COLUMN(input!AM$2),0)</f>
        <v>0</v>
      </c>
      <c r="Q96" s="53">
        <f>VLOOKUP($A96,input!$A:$BH,COLUMN(input!AQ$2),0)</f>
        <v>64.908545925308076</v>
      </c>
      <c r="R96" s="49">
        <f>VLOOKUP($A96,input!$A:$BH,COLUMN(input!AU$2),0)</f>
        <v>10.179591897651052</v>
      </c>
      <c r="S96" s="53">
        <f>VLOOKUP($A96,input!$A:$BH,COLUMN(input!AY$2),0)</f>
        <v>0</v>
      </c>
      <c r="T96" s="53">
        <f>VLOOKUP($A96,input!$A:$BH,COLUMN(input!BC$2),0)</f>
        <v>0</v>
      </c>
      <c r="U96" s="62">
        <f>VLOOKUP($A96,input!$A:$BH,COLUMN(input!BG$2),0)</f>
        <v>0</v>
      </c>
      <c r="V96" s="53">
        <f t="shared" si="11"/>
        <v>84.331528031678687</v>
      </c>
      <c r="W96" s="49">
        <f t="shared" si="12"/>
        <v>10.797612726013575</v>
      </c>
      <c r="X96" s="53">
        <f t="shared" si="13"/>
        <v>0</v>
      </c>
      <c r="Y96" s="53">
        <f t="shared" si="14"/>
        <v>0</v>
      </c>
      <c r="Z96" s="62">
        <f t="shared" si="15"/>
        <v>0</v>
      </c>
      <c r="AA96" s="74">
        <f>VLOOKUP($A96,input!$A:$BH,COLUMN(input!BH$2),0)</f>
        <v>0</v>
      </c>
    </row>
    <row r="97" spans="1:27" x14ac:dyDescent="0.3">
      <c r="A97" s="27" t="s">
        <v>202</v>
      </c>
      <c r="B97" s="27" t="s">
        <v>906</v>
      </c>
      <c r="C97" s="27" t="s">
        <v>1251</v>
      </c>
      <c r="D97" s="30" t="s">
        <v>201</v>
      </c>
      <c r="E97" s="67">
        <f>VLOOKUP(C97,'KI Local Authority Dropdown'!$H$21:$I$31,2,0)</f>
        <v>0.09</v>
      </c>
      <c r="F97" s="49">
        <f t="shared" si="10"/>
        <v>29.286883079763683</v>
      </c>
      <c r="G97" s="49">
        <f>VLOOKUP($A97,input!$A:$BH,COLUMN(input!F$2),0)</f>
        <v>0</v>
      </c>
      <c r="H97" s="49">
        <f>VLOOKUP($A97,input!$A:$BH,COLUMN(input!J$2),0)</f>
        <v>39.426622693627507</v>
      </c>
      <c r="I97" s="49">
        <f>VLOOKUP($A97,input!$A:$BH,COLUMN(input!O$2),0)</f>
        <v>28.087678745811658</v>
      </c>
      <c r="J97" s="49">
        <f>H97*'KI Local Authority Dropdown'!$I$6</f>
        <v>36.469625991605447</v>
      </c>
      <c r="K97" s="31">
        <f>VLOOKUP($A97,input!$A:$BH,COLUMN(input!Q$2),0)</f>
        <v>0</v>
      </c>
      <c r="L97" s="53">
        <f>VLOOKUP($A97,input!$A:$BH,COLUMN(input!W$2),0)</f>
        <v>0</v>
      </c>
      <c r="M97" s="49">
        <f>VLOOKUP($A97,input!$A:$BH,COLUMN(input!AA$2),0)</f>
        <v>0</v>
      </c>
      <c r="N97" s="53">
        <f>VLOOKUP($A97,input!$A:$BH,COLUMN(input!AE$2),0)</f>
        <v>0</v>
      </c>
      <c r="O97" s="53">
        <f>VLOOKUP($A97,input!$A:$BH,COLUMN(input!AI$2),0)</f>
        <v>0</v>
      </c>
      <c r="P97" s="62">
        <f>VLOOKUP($A97,input!$A:$BH,COLUMN(input!AM$2),0)</f>
        <v>0</v>
      </c>
      <c r="Q97" s="53">
        <f>VLOOKUP($A97,input!$A:$BH,COLUMN(input!AQ$2),0)</f>
        <v>39.426622693627507</v>
      </c>
      <c r="R97" s="49">
        <f>VLOOKUP($A97,input!$A:$BH,COLUMN(input!AU$2),0)</f>
        <v>0</v>
      </c>
      <c r="S97" s="53">
        <f>VLOOKUP($A97,input!$A:$BH,COLUMN(input!AY$2),0)</f>
        <v>0</v>
      </c>
      <c r="T97" s="53">
        <f>VLOOKUP($A97,input!$A:$BH,COLUMN(input!BC$2),0)</f>
        <v>0</v>
      </c>
      <c r="U97" s="62">
        <f>VLOOKUP($A97,input!$A:$BH,COLUMN(input!BG$2),0)</f>
        <v>0</v>
      </c>
      <c r="V97" s="53">
        <f t="shared" si="11"/>
        <v>39.426622693627507</v>
      </c>
      <c r="W97" s="49">
        <f t="shared" si="12"/>
        <v>0</v>
      </c>
      <c r="X97" s="53">
        <f t="shared" si="13"/>
        <v>0</v>
      </c>
      <c r="Y97" s="53">
        <f t="shared" si="14"/>
        <v>0</v>
      </c>
      <c r="Z97" s="62">
        <f t="shared" si="15"/>
        <v>0</v>
      </c>
      <c r="AA97" s="74">
        <f>VLOOKUP($A97,input!$A:$BH,COLUMN(input!BH$2),0)</f>
        <v>-10.139739613863826</v>
      </c>
    </row>
    <row r="98" spans="1:27" x14ac:dyDescent="0.3">
      <c r="A98" s="27" t="s">
        <v>206</v>
      </c>
      <c r="B98" s="27" t="s">
        <v>907</v>
      </c>
      <c r="C98" s="27" t="s">
        <v>806</v>
      </c>
      <c r="D98" s="30" t="s">
        <v>205</v>
      </c>
      <c r="E98" s="67">
        <f>VLOOKUP(C98,'KI Local Authority Dropdown'!$H$21:$I$31,2,0)</f>
        <v>0.4</v>
      </c>
      <c r="F98" s="49">
        <f t="shared" si="10"/>
        <v>3.6995272599423505</v>
      </c>
      <c r="G98" s="49">
        <f>VLOOKUP($A98,input!$A:$BH,COLUMN(input!F$2),0)</f>
        <v>5.653819228107855E-2</v>
      </c>
      <c r="H98" s="49">
        <f>VLOOKUP($A98,input!$A:$BH,COLUMN(input!J$2),0)</f>
        <v>3.6429890676612722</v>
      </c>
      <c r="I98" s="49">
        <f>VLOOKUP($A98,input!$A:$BH,COLUMN(input!O$2),0)</f>
        <v>-12.064439851696285</v>
      </c>
      <c r="J98" s="49">
        <f>H98*'KI Local Authority Dropdown'!$I$6</f>
        <v>3.369764887586677</v>
      </c>
      <c r="K98" s="31">
        <f>VLOOKUP($A98,input!$A:$BH,COLUMN(input!Q$2),0)</f>
        <v>0.5</v>
      </c>
      <c r="L98" s="53">
        <f>VLOOKUP($A98,input!$A:$BH,COLUMN(input!W$2),0)</f>
        <v>0</v>
      </c>
      <c r="M98" s="49">
        <f>VLOOKUP($A98,input!$A:$BH,COLUMN(input!AA$2),0)</f>
        <v>5.653819228107855E-2</v>
      </c>
      <c r="N98" s="53">
        <f>VLOOKUP($A98,input!$A:$BH,COLUMN(input!AE$2),0)</f>
        <v>0</v>
      </c>
      <c r="O98" s="53">
        <f>VLOOKUP($A98,input!$A:$BH,COLUMN(input!AI$2),0)</f>
        <v>0</v>
      </c>
      <c r="P98" s="62">
        <f>VLOOKUP($A98,input!$A:$BH,COLUMN(input!AM$2),0)</f>
        <v>0</v>
      </c>
      <c r="Q98" s="53">
        <f>VLOOKUP($A98,input!$A:$BH,COLUMN(input!AQ$2),0)</f>
        <v>0</v>
      </c>
      <c r="R98" s="49">
        <f>VLOOKUP($A98,input!$A:$BH,COLUMN(input!AU$2),0)</f>
        <v>3.6429890676612722</v>
      </c>
      <c r="S98" s="53">
        <f>VLOOKUP($A98,input!$A:$BH,COLUMN(input!AY$2),0)</f>
        <v>0</v>
      </c>
      <c r="T98" s="53">
        <f>VLOOKUP($A98,input!$A:$BH,COLUMN(input!BC$2),0)</f>
        <v>0</v>
      </c>
      <c r="U98" s="62">
        <f>VLOOKUP($A98,input!$A:$BH,COLUMN(input!BG$2),0)</f>
        <v>0</v>
      </c>
      <c r="V98" s="53">
        <f t="shared" si="11"/>
        <v>0</v>
      </c>
      <c r="W98" s="49">
        <f t="shared" si="12"/>
        <v>3.6995272599423505</v>
      </c>
      <c r="X98" s="53">
        <f t="shared" si="13"/>
        <v>0</v>
      </c>
      <c r="Y98" s="53">
        <f t="shared" si="14"/>
        <v>0</v>
      </c>
      <c r="Z98" s="62">
        <f t="shared" si="15"/>
        <v>0</v>
      </c>
      <c r="AA98" s="74">
        <f>VLOOKUP($A98,input!$A:$BH,COLUMN(input!BH$2),0)</f>
        <v>0</v>
      </c>
    </row>
    <row r="99" spans="1:27" x14ac:dyDescent="0.3">
      <c r="A99" s="27" t="s">
        <v>208</v>
      </c>
      <c r="B99" s="27" t="s">
        <v>908</v>
      </c>
      <c r="C99" s="27" t="s">
        <v>820</v>
      </c>
      <c r="D99" s="30" t="s">
        <v>207</v>
      </c>
      <c r="E99" s="67">
        <f>VLOOKUP(C99,'KI Local Authority Dropdown'!$H$21:$I$31,2,0)</f>
        <v>0.49</v>
      </c>
      <c r="F99" s="49">
        <f t="shared" si="10"/>
        <v>85.249196426100454</v>
      </c>
      <c r="G99" s="49">
        <f>VLOOKUP($A99,input!$A:$BH,COLUMN(input!F$2),0)</f>
        <v>17.525668935654036</v>
      </c>
      <c r="H99" s="49">
        <f>VLOOKUP($A99,input!$A:$BH,COLUMN(input!J$2),0)</f>
        <v>67.723527490446415</v>
      </c>
      <c r="I99" s="49">
        <f>VLOOKUP($A99,input!$A:$BH,COLUMN(input!O$2),0)</f>
        <v>22.563234093329168</v>
      </c>
      <c r="J99" s="49">
        <f>H99*'KI Local Authority Dropdown'!$I$6</f>
        <v>62.64426292866294</v>
      </c>
      <c r="K99" s="31">
        <f>VLOOKUP($A99,input!$A:$BH,COLUMN(input!Q$2),0)</f>
        <v>0</v>
      </c>
      <c r="L99" s="53">
        <f>VLOOKUP($A99,input!$A:$BH,COLUMN(input!W$2),0)</f>
        <v>17.11242520881699</v>
      </c>
      <c r="M99" s="49">
        <f>VLOOKUP($A99,input!$A:$BH,COLUMN(input!AA$2),0)</f>
        <v>0.4132437268370483</v>
      </c>
      <c r="N99" s="53">
        <f>VLOOKUP($A99,input!$A:$BH,COLUMN(input!AE$2),0)</f>
        <v>0</v>
      </c>
      <c r="O99" s="53">
        <f>VLOOKUP($A99,input!$A:$BH,COLUMN(input!AI$2),0)</f>
        <v>0</v>
      </c>
      <c r="P99" s="62">
        <f>VLOOKUP($A99,input!$A:$BH,COLUMN(input!AM$2),0)</f>
        <v>0</v>
      </c>
      <c r="Q99" s="53">
        <f>VLOOKUP($A99,input!$A:$BH,COLUMN(input!AQ$2),0)</f>
        <v>58.674623238827117</v>
      </c>
      <c r="R99" s="49">
        <f>VLOOKUP($A99,input!$A:$BH,COLUMN(input!AU$2),0)</f>
        <v>9.0489042516192999</v>
      </c>
      <c r="S99" s="53">
        <f>VLOOKUP($A99,input!$A:$BH,COLUMN(input!AY$2),0)</f>
        <v>0</v>
      </c>
      <c r="T99" s="53">
        <f>VLOOKUP($A99,input!$A:$BH,COLUMN(input!BC$2),0)</f>
        <v>0</v>
      </c>
      <c r="U99" s="62">
        <f>VLOOKUP($A99,input!$A:$BH,COLUMN(input!BG$2),0)</f>
        <v>0</v>
      </c>
      <c r="V99" s="53">
        <f t="shared" si="11"/>
        <v>75.787048447644111</v>
      </c>
      <c r="W99" s="49">
        <f t="shared" si="12"/>
        <v>9.4621479784563487</v>
      </c>
      <c r="X99" s="53">
        <f t="shared" si="13"/>
        <v>0</v>
      </c>
      <c r="Y99" s="53">
        <f t="shared" si="14"/>
        <v>0</v>
      </c>
      <c r="Z99" s="62">
        <f t="shared" si="15"/>
        <v>0</v>
      </c>
      <c r="AA99" s="74">
        <f>VLOOKUP($A99,input!$A:$BH,COLUMN(input!BH$2),0)</f>
        <v>0</v>
      </c>
    </row>
    <row r="100" spans="1:27" x14ac:dyDescent="0.3">
      <c r="A100" s="27" t="s">
        <v>210</v>
      </c>
      <c r="B100" s="27" t="s">
        <v>909</v>
      </c>
      <c r="C100" s="27" t="s">
        <v>1250</v>
      </c>
      <c r="D100" s="30" t="s">
        <v>209</v>
      </c>
      <c r="E100" s="67">
        <f>VLOOKUP(C100,'KI Local Authority Dropdown'!$H$21:$I$31,2,0)</f>
        <v>0.49</v>
      </c>
      <c r="F100" s="49">
        <f t="shared" si="10"/>
        <v>152.791257121201</v>
      </c>
      <c r="G100" s="49">
        <f>VLOOKUP($A100,input!$A:$BH,COLUMN(input!F$2),0)</f>
        <v>27.621329938663248</v>
      </c>
      <c r="H100" s="49">
        <f>VLOOKUP($A100,input!$A:$BH,COLUMN(input!J$2),0)</f>
        <v>125.16992718253775</v>
      </c>
      <c r="I100" s="49">
        <f>VLOOKUP($A100,input!$A:$BH,COLUMN(input!O$2),0)</f>
        <v>71.561721066311165</v>
      </c>
      <c r="J100" s="49">
        <f>H100*'KI Local Authority Dropdown'!$I$6</f>
        <v>115.78218264384742</v>
      </c>
      <c r="K100" s="31">
        <f>VLOOKUP($A100,input!$A:$BH,COLUMN(input!Q$2),0)</f>
        <v>0</v>
      </c>
      <c r="L100" s="53">
        <f>VLOOKUP($A100,input!$A:$BH,COLUMN(input!W$2),0)</f>
        <v>27.08015772065276</v>
      </c>
      <c r="M100" s="49">
        <f>VLOOKUP($A100,input!$A:$BH,COLUMN(input!AA$2),0)</f>
        <v>0.54117221801048887</v>
      </c>
      <c r="N100" s="53">
        <f>VLOOKUP($A100,input!$A:$BH,COLUMN(input!AE$2),0)</f>
        <v>0</v>
      </c>
      <c r="O100" s="53">
        <f>VLOOKUP($A100,input!$A:$BH,COLUMN(input!AI$2),0)</f>
        <v>0</v>
      </c>
      <c r="P100" s="62">
        <f>VLOOKUP($A100,input!$A:$BH,COLUMN(input!AM$2),0)</f>
        <v>0</v>
      </c>
      <c r="Q100" s="53">
        <f>VLOOKUP($A100,input!$A:$BH,COLUMN(input!AQ$2),0)</f>
        <v>107.92540513565874</v>
      </c>
      <c r="R100" s="49">
        <f>VLOOKUP($A100,input!$A:$BH,COLUMN(input!AU$2),0)</f>
        <v>17.244522046879005</v>
      </c>
      <c r="S100" s="53">
        <f>VLOOKUP($A100,input!$A:$BH,COLUMN(input!AY$2),0)</f>
        <v>0</v>
      </c>
      <c r="T100" s="53">
        <f>VLOOKUP($A100,input!$A:$BH,COLUMN(input!BC$2),0)</f>
        <v>0</v>
      </c>
      <c r="U100" s="62">
        <f>VLOOKUP($A100,input!$A:$BH,COLUMN(input!BG$2),0)</f>
        <v>0</v>
      </c>
      <c r="V100" s="53">
        <f t="shared" si="11"/>
        <v>135.00556285631149</v>
      </c>
      <c r="W100" s="49">
        <f t="shared" si="12"/>
        <v>17.785694264889493</v>
      </c>
      <c r="X100" s="53">
        <f t="shared" si="13"/>
        <v>0</v>
      </c>
      <c r="Y100" s="53">
        <f t="shared" si="14"/>
        <v>0</v>
      </c>
      <c r="Z100" s="62">
        <f t="shared" si="15"/>
        <v>0</v>
      </c>
      <c r="AA100" s="74">
        <f>VLOOKUP($A100,input!$A:$BH,COLUMN(input!BH$2),0)</f>
        <v>0</v>
      </c>
    </row>
    <row r="101" spans="1:27" x14ac:dyDescent="0.3">
      <c r="A101" s="27" t="s">
        <v>212</v>
      </c>
      <c r="B101" s="27" t="s">
        <v>910</v>
      </c>
      <c r="C101" s="27" t="s">
        <v>1248</v>
      </c>
      <c r="D101" s="30" t="s">
        <v>911</v>
      </c>
      <c r="E101" s="67">
        <f>VLOOKUP(C101,'KI Local Authority Dropdown'!$H$21:$I$31,2,0)</f>
        <v>0.01</v>
      </c>
      <c r="F101" s="49">
        <f t="shared" si="10"/>
        <v>10.427754006135572</v>
      </c>
      <c r="G101" s="49">
        <f>VLOOKUP($A101,input!$A:$BH,COLUMN(input!F$2),0)</f>
        <v>3.4240347863422631</v>
      </c>
      <c r="H101" s="49">
        <f>VLOOKUP($A101,input!$A:$BH,COLUMN(input!J$2),0)</f>
        <v>7.0037192197933091</v>
      </c>
      <c r="I101" s="49">
        <f>VLOOKUP($A101,input!$A:$BH,COLUMN(input!O$2),0)</f>
        <v>5.5958496856492372</v>
      </c>
      <c r="J101" s="49">
        <f>H101*'KI Local Authority Dropdown'!$I$6</f>
        <v>6.4784402783088115</v>
      </c>
      <c r="K101" s="31">
        <f>VLOOKUP($A101,input!$A:$BH,COLUMN(input!Q$2),0)</f>
        <v>0</v>
      </c>
      <c r="L101" s="53">
        <f>VLOOKUP($A101,input!$A:$BH,COLUMN(input!W$2),0)</f>
        <v>0</v>
      </c>
      <c r="M101" s="49">
        <f>VLOOKUP($A101,input!$A:$BH,COLUMN(input!AA$2),0)</f>
        <v>0</v>
      </c>
      <c r="N101" s="53">
        <f>VLOOKUP($A101,input!$A:$BH,COLUMN(input!AE$2),0)</f>
        <v>3.4240347863422631</v>
      </c>
      <c r="O101" s="53">
        <f>VLOOKUP($A101,input!$A:$BH,COLUMN(input!AI$2),0)</f>
        <v>0</v>
      </c>
      <c r="P101" s="62">
        <f>VLOOKUP($A101,input!$A:$BH,COLUMN(input!AM$2),0)</f>
        <v>0</v>
      </c>
      <c r="Q101" s="53">
        <f>VLOOKUP($A101,input!$A:$BH,COLUMN(input!AQ$2),0)</f>
        <v>0</v>
      </c>
      <c r="R101" s="49">
        <f>VLOOKUP($A101,input!$A:$BH,COLUMN(input!AU$2),0)</f>
        <v>0</v>
      </c>
      <c r="S101" s="53">
        <f>VLOOKUP($A101,input!$A:$BH,COLUMN(input!AY$2),0)</f>
        <v>7.0037192197933091</v>
      </c>
      <c r="T101" s="53">
        <f>VLOOKUP($A101,input!$A:$BH,COLUMN(input!BC$2),0)</f>
        <v>0</v>
      </c>
      <c r="U101" s="62">
        <f>VLOOKUP($A101,input!$A:$BH,COLUMN(input!BG$2),0)</f>
        <v>0</v>
      </c>
      <c r="V101" s="53">
        <f t="shared" si="11"/>
        <v>0</v>
      </c>
      <c r="W101" s="49">
        <f t="shared" si="12"/>
        <v>0</v>
      </c>
      <c r="X101" s="53">
        <f t="shared" si="13"/>
        <v>10.427754006135572</v>
      </c>
      <c r="Y101" s="53">
        <f t="shared" si="14"/>
        <v>0</v>
      </c>
      <c r="Z101" s="62">
        <f t="shared" si="15"/>
        <v>0</v>
      </c>
      <c r="AA101" s="74">
        <f>VLOOKUP($A101,input!$A:$BH,COLUMN(input!BH$2),0)</f>
        <v>0</v>
      </c>
    </row>
    <row r="102" spans="1:27" x14ac:dyDescent="0.3">
      <c r="A102" s="27" t="s">
        <v>214</v>
      </c>
      <c r="B102" s="27" t="s">
        <v>912</v>
      </c>
      <c r="C102" s="27" t="s">
        <v>1249</v>
      </c>
      <c r="D102" s="30" t="s">
        <v>213</v>
      </c>
      <c r="E102" s="67">
        <f>VLOOKUP(C102,'KI Local Authority Dropdown'!$H$21:$I$31,2,0)</f>
        <v>0.3</v>
      </c>
      <c r="F102" s="49">
        <f t="shared" si="10"/>
        <v>92.980886044999266</v>
      </c>
      <c r="G102" s="49">
        <f>VLOOKUP($A102,input!$A:$BH,COLUMN(input!F$2),0)</f>
        <v>17.16674152190981</v>
      </c>
      <c r="H102" s="49">
        <f>VLOOKUP($A102,input!$A:$BH,COLUMN(input!J$2),0)</f>
        <v>75.814144523089453</v>
      </c>
      <c r="I102" s="49">
        <f>VLOOKUP($A102,input!$A:$BH,COLUMN(input!O$2),0)</f>
        <v>30.971593357979671</v>
      </c>
      <c r="J102" s="49">
        <f>H102*'KI Local Authority Dropdown'!$I$6</f>
        <v>70.128083683857753</v>
      </c>
      <c r="K102" s="31">
        <f>VLOOKUP($A102,input!$A:$BH,COLUMN(input!Q$2),0)</f>
        <v>0</v>
      </c>
      <c r="L102" s="53">
        <f>VLOOKUP($A102,input!$A:$BH,COLUMN(input!W$2),0)</f>
        <v>16.429156832967372</v>
      </c>
      <c r="M102" s="49">
        <f>VLOOKUP($A102,input!$A:$BH,COLUMN(input!AA$2),0)</f>
        <v>0.73758468894243989</v>
      </c>
      <c r="N102" s="53">
        <f>VLOOKUP($A102,input!$A:$BH,COLUMN(input!AE$2),0)</f>
        <v>0</v>
      </c>
      <c r="O102" s="53">
        <f>VLOOKUP($A102,input!$A:$BH,COLUMN(input!AI$2),0)</f>
        <v>0</v>
      </c>
      <c r="P102" s="62">
        <f>VLOOKUP($A102,input!$A:$BH,COLUMN(input!AM$2),0)</f>
        <v>0</v>
      </c>
      <c r="Q102" s="53">
        <f>VLOOKUP($A102,input!$A:$BH,COLUMN(input!AQ$2),0)</f>
        <v>59.08390048067433</v>
      </c>
      <c r="R102" s="49">
        <f>VLOOKUP($A102,input!$A:$BH,COLUMN(input!AU$2),0)</f>
        <v>16.730244042415119</v>
      </c>
      <c r="S102" s="53">
        <f>VLOOKUP($A102,input!$A:$BH,COLUMN(input!AY$2),0)</f>
        <v>0</v>
      </c>
      <c r="T102" s="53">
        <f>VLOOKUP($A102,input!$A:$BH,COLUMN(input!BC$2),0)</f>
        <v>0</v>
      </c>
      <c r="U102" s="62">
        <f>VLOOKUP($A102,input!$A:$BH,COLUMN(input!BG$2),0)</f>
        <v>0</v>
      </c>
      <c r="V102" s="53">
        <f t="shared" si="11"/>
        <v>75.513057313641696</v>
      </c>
      <c r="W102" s="49">
        <f t="shared" si="12"/>
        <v>17.46782873135756</v>
      </c>
      <c r="X102" s="53">
        <f t="shared" si="13"/>
        <v>0</v>
      </c>
      <c r="Y102" s="53">
        <f t="shared" si="14"/>
        <v>0</v>
      </c>
      <c r="Z102" s="62">
        <f t="shared" si="15"/>
        <v>0</v>
      </c>
      <c r="AA102" s="74">
        <f>VLOOKUP($A102,input!$A:$BH,COLUMN(input!BH$2),0)</f>
        <v>0</v>
      </c>
    </row>
    <row r="103" spans="1:27" x14ac:dyDescent="0.3">
      <c r="A103" s="27" t="s">
        <v>216</v>
      </c>
      <c r="B103" s="27" t="s">
        <v>913</v>
      </c>
      <c r="C103" s="27" t="s">
        <v>806</v>
      </c>
      <c r="D103" s="30" t="s">
        <v>215</v>
      </c>
      <c r="E103" s="67">
        <f>VLOOKUP(C103,'KI Local Authority Dropdown'!$H$21:$I$31,2,0)</f>
        <v>0.4</v>
      </c>
      <c r="F103" s="49">
        <f t="shared" si="10"/>
        <v>2.4363910083050415</v>
      </c>
      <c r="G103" s="49">
        <f>VLOOKUP($A103,input!$A:$BH,COLUMN(input!F$2),0)</f>
        <v>1.1575535241293721E-2</v>
      </c>
      <c r="H103" s="49">
        <f>VLOOKUP($A103,input!$A:$BH,COLUMN(input!J$2),0)</f>
        <v>2.4248154730637479</v>
      </c>
      <c r="I103" s="49">
        <f>VLOOKUP($A103,input!$A:$BH,COLUMN(input!O$2),0)</f>
        <v>-5.1256570257389518</v>
      </c>
      <c r="J103" s="49">
        <f>H103*'KI Local Authority Dropdown'!$I$6</f>
        <v>2.2429543125839668</v>
      </c>
      <c r="K103" s="31">
        <f>VLOOKUP($A103,input!$A:$BH,COLUMN(input!Q$2),0)</f>
        <v>0.5</v>
      </c>
      <c r="L103" s="53">
        <f>VLOOKUP($A103,input!$A:$BH,COLUMN(input!W$2),0)</f>
        <v>0</v>
      </c>
      <c r="M103" s="49">
        <f>VLOOKUP($A103,input!$A:$BH,COLUMN(input!AA$2),0)</f>
        <v>1.1575535241293721E-2</v>
      </c>
      <c r="N103" s="53">
        <f>VLOOKUP($A103,input!$A:$BH,COLUMN(input!AE$2),0)</f>
        <v>0</v>
      </c>
      <c r="O103" s="53">
        <f>VLOOKUP($A103,input!$A:$BH,COLUMN(input!AI$2),0)</f>
        <v>0</v>
      </c>
      <c r="P103" s="62">
        <f>VLOOKUP($A103,input!$A:$BH,COLUMN(input!AM$2),0)</f>
        <v>0</v>
      </c>
      <c r="Q103" s="53">
        <f>VLOOKUP($A103,input!$A:$BH,COLUMN(input!AQ$2),0)</f>
        <v>0</v>
      </c>
      <c r="R103" s="49">
        <f>VLOOKUP($A103,input!$A:$BH,COLUMN(input!AU$2),0)</f>
        <v>2.4248154730637479</v>
      </c>
      <c r="S103" s="53">
        <f>VLOOKUP($A103,input!$A:$BH,COLUMN(input!AY$2),0)</f>
        <v>0</v>
      </c>
      <c r="T103" s="53">
        <f>VLOOKUP($A103,input!$A:$BH,COLUMN(input!BC$2),0)</f>
        <v>0</v>
      </c>
      <c r="U103" s="62">
        <f>VLOOKUP($A103,input!$A:$BH,COLUMN(input!BG$2),0)</f>
        <v>0</v>
      </c>
      <c r="V103" s="53">
        <f t="shared" si="11"/>
        <v>0</v>
      </c>
      <c r="W103" s="49">
        <f t="shared" si="12"/>
        <v>2.4363910083050415</v>
      </c>
      <c r="X103" s="53">
        <f t="shared" si="13"/>
        <v>0</v>
      </c>
      <c r="Y103" s="53">
        <f t="shared" si="14"/>
        <v>0</v>
      </c>
      <c r="Z103" s="62">
        <f t="shared" si="15"/>
        <v>0</v>
      </c>
      <c r="AA103" s="74">
        <f>VLOOKUP($A103,input!$A:$BH,COLUMN(input!BH$2),0)</f>
        <v>0</v>
      </c>
    </row>
    <row r="104" spans="1:27" x14ac:dyDescent="0.3">
      <c r="A104" s="27" t="s">
        <v>218</v>
      </c>
      <c r="B104" s="27" t="s">
        <v>914</v>
      </c>
      <c r="C104" s="27" t="s">
        <v>806</v>
      </c>
      <c r="D104" s="30" t="s">
        <v>217</v>
      </c>
      <c r="E104" s="67">
        <f>VLOOKUP(C104,'KI Local Authority Dropdown'!$H$21:$I$31,2,0)</f>
        <v>0.4</v>
      </c>
      <c r="F104" s="49">
        <f t="shared" si="10"/>
        <v>2.2950133399582864</v>
      </c>
      <c r="G104" s="49">
        <f>VLOOKUP($A104,input!$A:$BH,COLUMN(input!F$2),0)</f>
        <v>0</v>
      </c>
      <c r="H104" s="49">
        <f>VLOOKUP($A104,input!$A:$BH,COLUMN(input!J$2),0)</f>
        <v>2.6226618009234879</v>
      </c>
      <c r="I104" s="49">
        <f>VLOOKUP($A104,input!$A:$BH,COLUMN(input!O$2),0)</f>
        <v>-10.260948432097186</v>
      </c>
      <c r="J104" s="49">
        <f>H104*'KI Local Authority Dropdown'!$I$6</f>
        <v>2.4259621658542265</v>
      </c>
      <c r="K104" s="31">
        <f>VLOOKUP($A104,input!$A:$BH,COLUMN(input!Q$2),0)</f>
        <v>0.5</v>
      </c>
      <c r="L104" s="53">
        <f>VLOOKUP($A104,input!$A:$BH,COLUMN(input!W$2),0)</f>
        <v>0</v>
      </c>
      <c r="M104" s="49">
        <f>VLOOKUP($A104,input!$A:$BH,COLUMN(input!AA$2),0)</f>
        <v>0</v>
      </c>
      <c r="N104" s="53">
        <f>VLOOKUP($A104,input!$A:$BH,COLUMN(input!AE$2),0)</f>
        <v>0</v>
      </c>
      <c r="O104" s="53">
        <f>VLOOKUP($A104,input!$A:$BH,COLUMN(input!AI$2),0)</f>
        <v>0</v>
      </c>
      <c r="P104" s="62">
        <f>VLOOKUP($A104,input!$A:$BH,COLUMN(input!AM$2),0)</f>
        <v>0</v>
      </c>
      <c r="Q104" s="53">
        <f>VLOOKUP($A104,input!$A:$BH,COLUMN(input!AQ$2),0)</f>
        <v>0</v>
      </c>
      <c r="R104" s="49">
        <f>VLOOKUP($A104,input!$A:$BH,COLUMN(input!AU$2),0)</f>
        <v>2.6226618009234879</v>
      </c>
      <c r="S104" s="53">
        <f>VLOOKUP($A104,input!$A:$BH,COLUMN(input!AY$2),0)</f>
        <v>0</v>
      </c>
      <c r="T104" s="53">
        <f>VLOOKUP($A104,input!$A:$BH,COLUMN(input!BC$2),0)</f>
        <v>0</v>
      </c>
      <c r="U104" s="62">
        <f>VLOOKUP($A104,input!$A:$BH,COLUMN(input!BG$2),0)</f>
        <v>0</v>
      </c>
      <c r="V104" s="53">
        <f t="shared" si="11"/>
        <v>0</v>
      </c>
      <c r="W104" s="49">
        <f t="shared" si="12"/>
        <v>2.6226618009234879</v>
      </c>
      <c r="X104" s="53">
        <f t="shared" si="13"/>
        <v>0</v>
      </c>
      <c r="Y104" s="53">
        <f t="shared" si="14"/>
        <v>0</v>
      </c>
      <c r="Z104" s="62">
        <f t="shared" si="15"/>
        <v>0</v>
      </c>
      <c r="AA104" s="74">
        <f>VLOOKUP($A104,input!$A:$BH,COLUMN(input!BH$2),0)</f>
        <v>-0.32764846096520128</v>
      </c>
    </row>
    <row r="105" spans="1:27" x14ac:dyDescent="0.3">
      <c r="A105" s="27" t="s">
        <v>220</v>
      </c>
      <c r="B105" s="27" t="s">
        <v>915</v>
      </c>
      <c r="C105" s="27" t="s">
        <v>806</v>
      </c>
      <c r="D105" s="30" t="s">
        <v>219</v>
      </c>
      <c r="E105" s="67">
        <f>VLOOKUP(C105,'KI Local Authority Dropdown'!$H$21:$I$31,2,0)</f>
        <v>0.4</v>
      </c>
      <c r="F105" s="49">
        <f t="shared" si="10"/>
        <v>0.3773835282672674</v>
      </c>
      <c r="G105" s="49">
        <f>VLOOKUP($A105,input!$A:$BH,COLUMN(input!F$2),0)</f>
        <v>0</v>
      </c>
      <c r="H105" s="49">
        <f>VLOOKUP($A105,input!$A:$BH,COLUMN(input!J$2),0)</f>
        <v>1.3581119269635242</v>
      </c>
      <c r="I105" s="49">
        <f>VLOOKUP($A105,input!$A:$BH,COLUMN(input!O$2),0)</f>
        <v>-7.8549828262897465</v>
      </c>
      <c r="J105" s="49">
        <f>H105*'KI Local Authority Dropdown'!$I$6</f>
        <v>1.25625353244126</v>
      </c>
      <c r="K105" s="31">
        <f>VLOOKUP($A105,input!$A:$BH,COLUMN(input!Q$2),0)</f>
        <v>0.5</v>
      </c>
      <c r="L105" s="53">
        <f>VLOOKUP($A105,input!$A:$BH,COLUMN(input!W$2),0)</f>
        <v>0</v>
      </c>
      <c r="M105" s="49">
        <f>VLOOKUP($A105,input!$A:$BH,COLUMN(input!AA$2),0)</f>
        <v>0</v>
      </c>
      <c r="N105" s="53">
        <f>VLOOKUP($A105,input!$A:$BH,COLUMN(input!AE$2),0)</f>
        <v>0</v>
      </c>
      <c r="O105" s="53">
        <f>VLOOKUP($A105,input!$A:$BH,COLUMN(input!AI$2),0)</f>
        <v>0</v>
      </c>
      <c r="P105" s="62">
        <f>VLOOKUP($A105,input!$A:$BH,COLUMN(input!AM$2),0)</f>
        <v>0</v>
      </c>
      <c r="Q105" s="53">
        <f>VLOOKUP($A105,input!$A:$BH,COLUMN(input!AQ$2),0)</f>
        <v>0</v>
      </c>
      <c r="R105" s="49">
        <f>VLOOKUP($A105,input!$A:$BH,COLUMN(input!AU$2),0)</f>
        <v>1.3581119269635242</v>
      </c>
      <c r="S105" s="53">
        <f>VLOOKUP($A105,input!$A:$BH,COLUMN(input!AY$2),0)</f>
        <v>0</v>
      </c>
      <c r="T105" s="53">
        <f>VLOOKUP($A105,input!$A:$BH,COLUMN(input!BC$2),0)</f>
        <v>0</v>
      </c>
      <c r="U105" s="62">
        <f>VLOOKUP($A105,input!$A:$BH,COLUMN(input!BG$2),0)</f>
        <v>0</v>
      </c>
      <c r="V105" s="53">
        <f t="shared" si="11"/>
        <v>0</v>
      </c>
      <c r="W105" s="49">
        <f t="shared" si="12"/>
        <v>1.3581119269635242</v>
      </c>
      <c r="X105" s="53">
        <f t="shared" si="13"/>
        <v>0</v>
      </c>
      <c r="Y105" s="53">
        <f t="shared" si="14"/>
        <v>0</v>
      </c>
      <c r="Z105" s="62">
        <f t="shared" si="15"/>
        <v>0</v>
      </c>
      <c r="AA105" s="74">
        <f>VLOOKUP($A105,input!$A:$BH,COLUMN(input!BH$2),0)</f>
        <v>-0.98072839869625683</v>
      </c>
    </row>
    <row r="106" spans="1:27" x14ac:dyDescent="0.3">
      <c r="A106" s="27" t="s">
        <v>222</v>
      </c>
      <c r="B106" s="27" t="s">
        <v>916</v>
      </c>
      <c r="C106" s="27" t="s">
        <v>806</v>
      </c>
      <c r="D106" s="30" t="s">
        <v>221</v>
      </c>
      <c r="E106" s="67">
        <f>VLOOKUP(C106,'KI Local Authority Dropdown'!$H$21:$I$31,2,0)</f>
        <v>0.4</v>
      </c>
      <c r="F106" s="49">
        <f t="shared" si="10"/>
        <v>1.3059960874423597</v>
      </c>
      <c r="G106" s="49">
        <f>VLOOKUP($A106,input!$A:$BH,COLUMN(input!F$2),0)</f>
        <v>0</v>
      </c>
      <c r="H106" s="49">
        <f>VLOOKUP($A106,input!$A:$BH,COLUMN(input!J$2),0)</f>
        <v>1.8639837397882937</v>
      </c>
      <c r="I106" s="49">
        <f>VLOOKUP($A106,input!$A:$BH,COLUMN(input!O$2),0)</f>
        <v>-10.902641917825161</v>
      </c>
      <c r="J106" s="49">
        <f>H106*'KI Local Authority Dropdown'!$I$6</f>
        <v>1.7241849593041718</v>
      </c>
      <c r="K106" s="31">
        <f>VLOOKUP($A106,input!$A:$BH,COLUMN(input!Q$2),0)</f>
        <v>0.5</v>
      </c>
      <c r="L106" s="53">
        <f>VLOOKUP($A106,input!$A:$BH,COLUMN(input!W$2),0)</f>
        <v>0</v>
      </c>
      <c r="M106" s="49">
        <f>VLOOKUP($A106,input!$A:$BH,COLUMN(input!AA$2),0)</f>
        <v>0</v>
      </c>
      <c r="N106" s="53">
        <f>VLOOKUP($A106,input!$A:$BH,COLUMN(input!AE$2),0)</f>
        <v>0</v>
      </c>
      <c r="O106" s="53">
        <f>VLOOKUP($A106,input!$A:$BH,COLUMN(input!AI$2),0)</f>
        <v>0</v>
      </c>
      <c r="P106" s="62">
        <f>VLOOKUP($A106,input!$A:$BH,COLUMN(input!AM$2),0)</f>
        <v>0</v>
      </c>
      <c r="Q106" s="53">
        <f>VLOOKUP($A106,input!$A:$BH,COLUMN(input!AQ$2),0)</f>
        <v>0</v>
      </c>
      <c r="R106" s="49">
        <f>VLOOKUP($A106,input!$A:$BH,COLUMN(input!AU$2),0)</f>
        <v>1.8639837397882937</v>
      </c>
      <c r="S106" s="53">
        <f>VLOOKUP($A106,input!$A:$BH,COLUMN(input!AY$2),0)</f>
        <v>0</v>
      </c>
      <c r="T106" s="53">
        <f>VLOOKUP($A106,input!$A:$BH,COLUMN(input!BC$2),0)</f>
        <v>0</v>
      </c>
      <c r="U106" s="62">
        <f>VLOOKUP($A106,input!$A:$BH,COLUMN(input!BG$2),0)</f>
        <v>0</v>
      </c>
      <c r="V106" s="53">
        <f t="shared" si="11"/>
        <v>0</v>
      </c>
      <c r="W106" s="49">
        <f t="shared" si="12"/>
        <v>1.8639837397882937</v>
      </c>
      <c r="X106" s="53">
        <f t="shared" si="13"/>
        <v>0</v>
      </c>
      <c r="Y106" s="53">
        <f t="shared" si="14"/>
        <v>0</v>
      </c>
      <c r="Z106" s="62">
        <f t="shared" si="15"/>
        <v>0</v>
      </c>
      <c r="AA106" s="74">
        <f>VLOOKUP($A106,input!$A:$BH,COLUMN(input!BH$2),0)</f>
        <v>-0.55798765234593395</v>
      </c>
    </row>
    <row r="107" spans="1:27" x14ac:dyDescent="0.3">
      <c r="A107" s="27" t="s">
        <v>224</v>
      </c>
      <c r="B107" s="27" t="s">
        <v>917</v>
      </c>
      <c r="C107" s="27" t="s">
        <v>806</v>
      </c>
      <c r="D107" s="30" t="s">
        <v>223</v>
      </c>
      <c r="E107" s="67">
        <f>VLOOKUP(C107,'KI Local Authority Dropdown'!$H$21:$I$31,2,0)</f>
        <v>0.4</v>
      </c>
      <c r="F107" s="49">
        <f t="shared" si="10"/>
        <v>2.0218373981125688</v>
      </c>
      <c r="G107" s="49">
        <f>VLOOKUP($A107,input!$A:$BH,COLUMN(input!F$2),0)</f>
        <v>0</v>
      </c>
      <c r="H107" s="49">
        <f>VLOOKUP($A107,input!$A:$BH,COLUMN(input!J$2),0)</f>
        <v>2.6749726884800156</v>
      </c>
      <c r="I107" s="49">
        <f>VLOOKUP($A107,input!$A:$BH,COLUMN(input!O$2),0)</f>
        <v>-15.587977701982567</v>
      </c>
      <c r="J107" s="49">
        <f>H107*'KI Local Authority Dropdown'!$I$6</f>
        <v>2.4743497368440144</v>
      </c>
      <c r="K107" s="31">
        <f>VLOOKUP($A107,input!$A:$BH,COLUMN(input!Q$2),0)</f>
        <v>0.5</v>
      </c>
      <c r="L107" s="53">
        <f>VLOOKUP($A107,input!$A:$BH,COLUMN(input!W$2),0)</f>
        <v>0</v>
      </c>
      <c r="M107" s="49">
        <f>VLOOKUP($A107,input!$A:$BH,COLUMN(input!AA$2),0)</f>
        <v>0</v>
      </c>
      <c r="N107" s="53">
        <f>VLOOKUP($A107,input!$A:$BH,COLUMN(input!AE$2),0)</f>
        <v>0</v>
      </c>
      <c r="O107" s="53">
        <f>VLOOKUP($A107,input!$A:$BH,COLUMN(input!AI$2),0)</f>
        <v>0</v>
      </c>
      <c r="P107" s="62">
        <f>VLOOKUP($A107,input!$A:$BH,COLUMN(input!AM$2),0)</f>
        <v>0</v>
      </c>
      <c r="Q107" s="53">
        <f>VLOOKUP($A107,input!$A:$BH,COLUMN(input!AQ$2),0)</f>
        <v>0</v>
      </c>
      <c r="R107" s="49">
        <f>VLOOKUP($A107,input!$A:$BH,COLUMN(input!AU$2),0)</f>
        <v>2.6749726884800156</v>
      </c>
      <c r="S107" s="53">
        <f>VLOOKUP($A107,input!$A:$BH,COLUMN(input!AY$2),0)</f>
        <v>0</v>
      </c>
      <c r="T107" s="53">
        <f>VLOOKUP($A107,input!$A:$BH,COLUMN(input!BC$2),0)</f>
        <v>0</v>
      </c>
      <c r="U107" s="62">
        <f>VLOOKUP($A107,input!$A:$BH,COLUMN(input!BG$2),0)</f>
        <v>0</v>
      </c>
      <c r="V107" s="53">
        <f t="shared" si="11"/>
        <v>0</v>
      </c>
      <c r="W107" s="49">
        <f t="shared" si="12"/>
        <v>2.6749726884800156</v>
      </c>
      <c r="X107" s="53">
        <f t="shared" si="13"/>
        <v>0</v>
      </c>
      <c r="Y107" s="53">
        <f t="shared" si="14"/>
        <v>0</v>
      </c>
      <c r="Z107" s="62">
        <f t="shared" si="15"/>
        <v>0</v>
      </c>
      <c r="AA107" s="74">
        <f>VLOOKUP($A107,input!$A:$BH,COLUMN(input!BH$2),0)</f>
        <v>-0.65313529036744689</v>
      </c>
    </row>
    <row r="108" spans="1:27" x14ac:dyDescent="0.3">
      <c r="A108" s="27" t="s">
        <v>226</v>
      </c>
      <c r="B108" s="27" t="s">
        <v>918</v>
      </c>
      <c r="C108" s="27" t="s">
        <v>806</v>
      </c>
      <c r="D108" s="30" t="s">
        <v>225</v>
      </c>
      <c r="E108" s="67">
        <f>VLOOKUP(C108,'KI Local Authority Dropdown'!$H$21:$I$31,2,0)</f>
        <v>0.4</v>
      </c>
      <c r="F108" s="49">
        <f t="shared" si="10"/>
        <v>6.9629955261296006</v>
      </c>
      <c r="G108" s="49">
        <f>VLOOKUP($A108,input!$A:$BH,COLUMN(input!F$2),0)</f>
        <v>0.9149441655063415</v>
      </c>
      <c r="H108" s="49">
        <f>VLOOKUP($A108,input!$A:$BH,COLUMN(input!J$2),0)</f>
        <v>6.0480513606232593</v>
      </c>
      <c r="I108" s="49">
        <f>VLOOKUP($A108,input!$A:$BH,COLUMN(input!O$2),0)</f>
        <v>-7.2880050263817688</v>
      </c>
      <c r="J108" s="49">
        <f>H108*'KI Local Authority Dropdown'!$I$6</f>
        <v>5.5944475085765148</v>
      </c>
      <c r="K108" s="31">
        <f>VLOOKUP($A108,input!$A:$BH,COLUMN(input!Q$2),0)</f>
        <v>0.5</v>
      </c>
      <c r="L108" s="53">
        <f>VLOOKUP($A108,input!$A:$BH,COLUMN(input!W$2),0)</f>
        <v>0</v>
      </c>
      <c r="M108" s="49">
        <f>VLOOKUP($A108,input!$A:$BH,COLUMN(input!AA$2),0)</f>
        <v>0.9149441655063415</v>
      </c>
      <c r="N108" s="53">
        <f>VLOOKUP($A108,input!$A:$BH,COLUMN(input!AE$2),0)</f>
        <v>0</v>
      </c>
      <c r="O108" s="53">
        <f>VLOOKUP($A108,input!$A:$BH,COLUMN(input!AI$2),0)</f>
        <v>0</v>
      </c>
      <c r="P108" s="62">
        <f>VLOOKUP($A108,input!$A:$BH,COLUMN(input!AM$2),0)</f>
        <v>0</v>
      </c>
      <c r="Q108" s="53">
        <f>VLOOKUP($A108,input!$A:$BH,COLUMN(input!AQ$2),0)</f>
        <v>0</v>
      </c>
      <c r="R108" s="49">
        <f>VLOOKUP($A108,input!$A:$BH,COLUMN(input!AU$2),0)</f>
        <v>6.0480513606232593</v>
      </c>
      <c r="S108" s="53">
        <f>VLOOKUP($A108,input!$A:$BH,COLUMN(input!AY$2),0)</f>
        <v>0</v>
      </c>
      <c r="T108" s="53">
        <f>VLOOKUP($A108,input!$A:$BH,COLUMN(input!BC$2),0)</f>
        <v>0</v>
      </c>
      <c r="U108" s="62">
        <f>VLOOKUP($A108,input!$A:$BH,COLUMN(input!BG$2),0)</f>
        <v>0</v>
      </c>
      <c r="V108" s="53">
        <f t="shared" si="11"/>
        <v>0</v>
      </c>
      <c r="W108" s="49">
        <f t="shared" si="12"/>
        <v>6.9629955261296006</v>
      </c>
      <c r="X108" s="53">
        <f t="shared" si="13"/>
        <v>0</v>
      </c>
      <c r="Y108" s="53">
        <f t="shared" si="14"/>
        <v>0</v>
      </c>
      <c r="Z108" s="62">
        <f t="shared" si="15"/>
        <v>0</v>
      </c>
      <c r="AA108" s="74">
        <f>VLOOKUP($A108,input!$A:$BH,COLUMN(input!BH$2),0)</f>
        <v>0</v>
      </c>
    </row>
    <row r="109" spans="1:27" x14ac:dyDescent="0.3">
      <c r="A109" s="27" t="s">
        <v>228</v>
      </c>
      <c r="B109" s="27" t="s">
        <v>919</v>
      </c>
      <c r="C109" s="27" t="s">
        <v>806</v>
      </c>
      <c r="D109" s="30" t="s">
        <v>227</v>
      </c>
      <c r="E109" s="67">
        <f>VLOOKUP(C109,'KI Local Authority Dropdown'!$H$21:$I$31,2,0)</f>
        <v>0.4</v>
      </c>
      <c r="F109" s="49">
        <f t="shared" si="10"/>
        <v>2.4579683138201474</v>
      </c>
      <c r="G109" s="49">
        <f>VLOOKUP($A109,input!$A:$BH,COLUMN(input!F$2),0)</f>
        <v>8.8393914804979698E-2</v>
      </c>
      <c r="H109" s="49">
        <f>VLOOKUP($A109,input!$A:$BH,COLUMN(input!J$2),0)</f>
        <v>2.3695743990151676</v>
      </c>
      <c r="I109" s="49">
        <f>VLOOKUP($A109,input!$A:$BH,COLUMN(input!O$2),0)</f>
        <v>-5.5056748528455008</v>
      </c>
      <c r="J109" s="49">
        <f>H109*'KI Local Authority Dropdown'!$I$6</f>
        <v>2.1918563190890303</v>
      </c>
      <c r="K109" s="31">
        <f>VLOOKUP($A109,input!$A:$BH,COLUMN(input!Q$2),0)</f>
        <v>0.5</v>
      </c>
      <c r="L109" s="53">
        <f>VLOOKUP($A109,input!$A:$BH,COLUMN(input!W$2),0)</f>
        <v>0</v>
      </c>
      <c r="M109" s="49">
        <f>VLOOKUP($A109,input!$A:$BH,COLUMN(input!AA$2),0)</f>
        <v>8.8393914804979698E-2</v>
      </c>
      <c r="N109" s="53">
        <f>VLOOKUP($A109,input!$A:$BH,COLUMN(input!AE$2),0)</f>
        <v>0</v>
      </c>
      <c r="O109" s="53">
        <f>VLOOKUP($A109,input!$A:$BH,COLUMN(input!AI$2),0)</f>
        <v>0</v>
      </c>
      <c r="P109" s="62">
        <f>VLOOKUP($A109,input!$A:$BH,COLUMN(input!AM$2),0)</f>
        <v>0</v>
      </c>
      <c r="Q109" s="53">
        <f>VLOOKUP($A109,input!$A:$BH,COLUMN(input!AQ$2),0)</f>
        <v>0</v>
      </c>
      <c r="R109" s="49">
        <f>VLOOKUP($A109,input!$A:$BH,COLUMN(input!AU$2),0)</f>
        <v>2.3695743990151676</v>
      </c>
      <c r="S109" s="53">
        <f>VLOOKUP($A109,input!$A:$BH,COLUMN(input!AY$2),0)</f>
        <v>0</v>
      </c>
      <c r="T109" s="53">
        <f>VLOOKUP($A109,input!$A:$BH,COLUMN(input!BC$2),0)</f>
        <v>0</v>
      </c>
      <c r="U109" s="62">
        <f>VLOOKUP($A109,input!$A:$BH,COLUMN(input!BG$2),0)</f>
        <v>0</v>
      </c>
      <c r="V109" s="53">
        <f t="shared" si="11"/>
        <v>0</v>
      </c>
      <c r="W109" s="49">
        <f t="shared" si="12"/>
        <v>2.4579683138201474</v>
      </c>
      <c r="X109" s="53">
        <f t="shared" si="13"/>
        <v>0</v>
      </c>
      <c r="Y109" s="53">
        <f t="shared" si="14"/>
        <v>0</v>
      </c>
      <c r="Z109" s="62">
        <f t="shared" si="15"/>
        <v>0</v>
      </c>
      <c r="AA109" s="74">
        <f>VLOOKUP($A109,input!$A:$BH,COLUMN(input!BH$2),0)</f>
        <v>0</v>
      </c>
    </row>
    <row r="110" spans="1:27" x14ac:dyDescent="0.3">
      <c r="A110" s="27" t="s">
        <v>230</v>
      </c>
      <c r="B110" s="27" t="s">
        <v>920</v>
      </c>
      <c r="C110" s="27" t="s">
        <v>1250</v>
      </c>
      <c r="D110" s="30" t="s">
        <v>229</v>
      </c>
      <c r="E110" s="67">
        <f>VLOOKUP(C110,'KI Local Authority Dropdown'!$H$21:$I$31,2,0)</f>
        <v>0.49</v>
      </c>
      <c r="F110" s="49">
        <f t="shared" si="10"/>
        <v>57.10961930316752</v>
      </c>
      <c r="G110" s="49">
        <f>VLOOKUP($A110,input!$A:$BH,COLUMN(input!F$2),0)</f>
        <v>4.7715931513197907</v>
      </c>
      <c r="H110" s="49">
        <f>VLOOKUP($A110,input!$A:$BH,COLUMN(input!J$2),0)</f>
        <v>52.338026151847728</v>
      </c>
      <c r="I110" s="49">
        <f>VLOOKUP($A110,input!$A:$BH,COLUMN(input!O$2),0)</f>
        <v>14.275609662125273</v>
      </c>
      <c r="J110" s="49">
        <f>H110*'KI Local Authority Dropdown'!$I$6</f>
        <v>48.41267419045915</v>
      </c>
      <c r="K110" s="31">
        <f>VLOOKUP($A110,input!$A:$BH,COLUMN(input!Q$2),0)</f>
        <v>0</v>
      </c>
      <c r="L110" s="53">
        <f>VLOOKUP($A110,input!$A:$BH,COLUMN(input!W$2),0)</f>
        <v>6.1480407920804918</v>
      </c>
      <c r="M110" s="49">
        <f>VLOOKUP($A110,input!$A:$BH,COLUMN(input!AA$2),0)</f>
        <v>-1.3764476407607011</v>
      </c>
      <c r="N110" s="53">
        <f>VLOOKUP($A110,input!$A:$BH,COLUMN(input!AE$2),0)</f>
        <v>0</v>
      </c>
      <c r="O110" s="53">
        <f>VLOOKUP($A110,input!$A:$BH,COLUMN(input!AI$2),0)</f>
        <v>0</v>
      </c>
      <c r="P110" s="62">
        <f>VLOOKUP($A110,input!$A:$BH,COLUMN(input!AM$2),0)</f>
        <v>0</v>
      </c>
      <c r="Q110" s="53">
        <f>VLOOKUP($A110,input!$A:$BH,COLUMN(input!AQ$2),0)</f>
        <v>42.751942518407283</v>
      </c>
      <c r="R110" s="49">
        <f>VLOOKUP($A110,input!$A:$BH,COLUMN(input!AU$2),0)</f>
        <v>9.5860836334404436</v>
      </c>
      <c r="S110" s="53">
        <f>VLOOKUP($A110,input!$A:$BH,COLUMN(input!AY$2),0)</f>
        <v>0</v>
      </c>
      <c r="T110" s="53">
        <f>VLOOKUP($A110,input!$A:$BH,COLUMN(input!BC$2),0)</f>
        <v>0</v>
      </c>
      <c r="U110" s="62">
        <f>VLOOKUP($A110,input!$A:$BH,COLUMN(input!BG$2),0)</f>
        <v>0</v>
      </c>
      <c r="V110" s="53">
        <f t="shared" si="11"/>
        <v>48.899983310487777</v>
      </c>
      <c r="W110" s="49">
        <f t="shared" si="12"/>
        <v>8.2096359926797433</v>
      </c>
      <c r="X110" s="53">
        <f t="shared" si="13"/>
        <v>0</v>
      </c>
      <c r="Y110" s="53">
        <f t="shared" si="14"/>
        <v>0</v>
      </c>
      <c r="Z110" s="62">
        <f t="shared" si="15"/>
        <v>0</v>
      </c>
      <c r="AA110" s="74">
        <f>VLOOKUP($A110,input!$A:$BH,COLUMN(input!BH$2),0)</f>
        <v>0</v>
      </c>
    </row>
    <row r="111" spans="1:27" x14ac:dyDescent="0.3">
      <c r="A111" s="27" t="s">
        <v>232</v>
      </c>
      <c r="B111" s="27" t="s">
        <v>921</v>
      </c>
      <c r="C111" s="27" t="s">
        <v>806</v>
      </c>
      <c r="D111" s="30" t="s">
        <v>231</v>
      </c>
      <c r="E111" s="67">
        <f>VLOOKUP(C111,'KI Local Authority Dropdown'!$H$21:$I$31,2,0)</f>
        <v>0.4</v>
      </c>
      <c r="F111" s="49">
        <f t="shared" si="10"/>
        <v>3.0484419373667873</v>
      </c>
      <c r="G111" s="49">
        <f>VLOOKUP($A111,input!$A:$BH,COLUMN(input!F$2),0)</f>
        <v>0</v>
      </c>
      <c r="H111" s="49">
        <f>VLOOKUP($A111,input!$A:$BH,COLUMN(input!J$2),0)</f>
        <v>3.145743303449422</v>
      </c>
      <c r="I111" s="49">
        <f>VLOOKUP($A111,input!$A:$BH,COLUMN(input!O$2),0)</f>
        <v>-18.596401124590049</v>
      </c>
      <c r="J111" s="49">
        <f>H111*'KI Local Authority Dropdown'!$I$6</f>
        <v>2.9098125556907153</v>
      </c>
      <c r="K111" s="31">
        <f>VLOOKUP($A111,input!$A:$BH,COLUMN(input!Q$2),0)</f>
        <v>0.5</v>
      </c>
      <c r="L111" s="53">
        <f>VLOOKUP($A111,input!$A:$BH,COLUMN(input!W$2),0)</f>
        <v>0</v>
      </c>
      <c r="M111" s="49">
        <f>VLOOKUP($A111,input!$A:$BH,COLUMN(input!AA$2),0)</f>
        <v>0</v>
      </c>
      <c r="N111" s="53">
        <f>VLOOKUP($A111,input!$A:$BH,COLUMN(input!AE$2),0)</f>
        <v>0</v>
      </c>
      <c r="O111" s="53">
        <f>VLOOKUP($A111,input!$A:$BH,COLUMN(input!AI$2),0)</f>
        <v>0</v>
      </c>
      <c r="P111" s="62">
        <f>VLOOKUP($A111,input!$A:$BH,COLUMN(input!AM$2),0)</f>
        <v>0</v>
      </c>
      <c r="Q111" s="53">
        <f>VLOOKUP($A111,input!$A:$BH,COLUMN(input!AQ$2),0)</f>
        <v>0</v>
      </c>
      <c r="R111" s="49">
        <f>VLOOKUP($A111,input!$A:$BH,COLUMN(input!AU$2),0)</f>
        <v>3.145743303449422</v>
      </c>
      <c r="S111" s="53">
        <f>VLOOKUP($A111,input!$A:$BH,COLUMN(input!AY$2),0)</f>
        <v>0</v>
      </c>
      <c r="T111" s="53">
        <f>VLOOKUP($A111,input!$A:$BH,COLUMN(input!BC$2),0)</f>
        <v>0</v>
      </c>
      <c r="U111" s="62">
        <f>VLOOKUP($A111,input!$A:$BH,COLUMN(input!BG$2),0)</f>
        <v>0</v>
      </c>
      <c r="V111" s="53">
        <f t="shared" si="11"/>
        <v>0</v>
      </c>
      <c r="W111" s="49">
        <f t="shared" si="12"/>
        <v>3.145743303449422</v>
      </c>
      <c r="X111" s="53">
        <f t="shared" si="13"/>
        <v>0</v>
      </c>
      <c r="Y111" s="53">
        <f t="shared" si="14"/>
        <v>0</v>
      </c>
      <c r="Z111" s="62">
        <f t="shared" si="15"/>
        <v>0</v>
      </c>
      <c r="AA111" s="74">
        <f>VLOOKUP($A111,input!$A:$BH,COLUMN(input!BH$2),0)</f>
        <v>-9.7301366082634774E-2</v>
      </c>
    </row>
    <row r="112" spans="1:27" x14ac:dyDescent="0.3">
      <c r="A112" s="27" t="s">
        <v>234</v>
      </c>
      <c r="B112" s="27" t="s">
        <v>922</v>
      </c>
      <c r="C112" s="27" t="s">
        <v>1251</v>
      </c>
      <c r="D112" s="30" t="s">
        <v>233</v>
      </c>
      <c r="E112" s="67">
        <f>VLOOKUP(C112,'KI Local Authority Dropdown'!$H$21:$I$31,2,0)</f>
        <v>0.09</v>
      </c>
      <c r="F112" s="49">
        <f t="shared" si="10"/>
        <v>77.298811705815879</v>
      </c>
      <c r="G112" s="49">
        <f>VLOOKUP($A112,input!$A:$BH,COLUMN(input!F$2),0)</f>
        <v>3.4910806698472499</v>
      </c>
      <c r="H112" s="49">
        <f>VLOOKUP($A112,input!$A:$BH,COLUMN(input!J$2),0)</f>
        <v>73.807731035968629</v>
      </c>
      <c r="I112" s="49">
        <f>VLOOKUP($A112,input!$A:$BH,COLUMN(input!O$2),0)</f>
        <v>61.722248887175219</v>
      </c>
      <c r="J112" s="49">
        <f>H112*'KI Local Authority Dropdown'!$I$6</f>
        <v>68.272151208270984</v>
      </c>
      <c r="K112" s="31">
        <f>VLOOKUP($A112,input!$A:$BH,COLUMN(input!Q$2),0)</f>
        <v>0</v>
      </c>
      <c r="L112" s="53">
        <f>VLOOKUP($A112,input!$A:$BH,COLUMN(input!W$2),0)</f>
        <v>3.4910806698472499</v>
      </c>
      <c r="M112" s="49">
        <f>VLOOKUP($A112,input!$A:$BH,COLUMN(input!AA$2),0)</f>
        <v>0</v>
      </c>
      <c r="N112" s="53">
        <f>VLOOKUP($A112,input!$A:$BH,COLUMN(input!AE$2),0)</f>
        <v>0</v>
      </c>
      <c r="O112" s="53">
        <f>VLOOKUP($A112,input!$A:$BH,COLUMN(input!AI$2),0)</f>
        <v>0</v>
      </c>
      <c r="P112" s="62">
        <f>VLOOKUP($A112,input!$A:$BH,COLUMN(input!AM$2),0)</f>
        <v>0</v>
      </c>
      <c r="Q112" s="53">
        <f>VLOOKUP($A112,input!$A:$BH,COLUMN(input!AQ$2),0)</f>
        <v>73.807731035968629</v>
      </c>
      <c r="R112" s="49">
        <f>VLOOKUP($A112,input!$A:$BH,COLUMN(input!AU$2),0)</f>
        <v>0</v>
      </c>
      <c r="S112" s="53">
        <f>VLOOKUP($A112,input!$A:$BH,COLUMN(input!AY$2),0)</f>
        <v>0</v>
      </c>
      <c r="T112" s="53">
        <f>VLOOKUP($A112,input!$A:$BH,COLUMN(input!BC$2),0)</f>
        <v>0</v>
      </c>
      <c r="U112" s="62">
        <f>VLOOKUP($A112,input!$A:$BH,COLUMN(input!BG$2),0)</f>
        <v>0</v>
      </c>
      <c r="V112" s="53">
        <f t="shared" si="11"/>
        <v>77.298811705815879</v>
      </c>
      <c r="W112" s="49">
        <f t="shared" si="12"/>
        <v>0</v>
      </c>
      <c r="X112" s="53">
        <f t="shared" si="13"/>
        <v>0</v>
      </c>
      <c r="Y112" s="53">
        <f t="shared" si="14"/>
        <v>0</v>
      </c>
      <c r="Z112" s="62">
        <f t="shared" si="15"/>
        <v>0</v>
      </c>
      <c r="AA112" s="74">
        <f>VLOOKUP($A112,input!$A:$BH,COLUMN(input!BH$2),0)</f>
        <v>0</v>
      </c>
    </row>
    <row r="113" spans="1:27" x14ac:dyDescent="0.3">
      <c r="A113" s="27" t="s">
        <v>236</v>
      </c>
      <c r="B113" s="27" t="s">
        <v>923</v>
      </c>
      <c r="C113" s="27" t="s">
        <v>1248</v>
      </c>
      <c r="D113" s="30" t="s">
        <v>924</v>
      </c>
      <c r="E113" s="67">
        <f>VLOOKUP(C113,'KI Local Authority Dropdown'!$H$21:$I$31,2,0)</f>
        <v>0.01</v>
      </c>
      <c r="F113" s="49">
        <f t="shared" si="10"/>
        <v>10.790174770156842</v>
      </c>
      <c r="G113" s="49">
        <f>VLOOKUP($A113,input!$A:$BH,COLUMN(input!F$2),0)</f>
        <v>3.1565576327688545</v>
      </c>
      <c r="H113" s="49">
        <f>VLOOKUP($A113,input!$A:$BH,COLUMN(input!J$2),0)</f>
        <v>7.6336171373879864</v>
      </c>
      <c r="I113" s="49">
        <f>VLOOKUP($A113,input!$A:$BH,COLUMN(input!O$2),0)</f>
        <v>5.0834298628323928</v>
      </c>
      <c r="J113" s="49">
        <f>H113*'KI Local Authority Dropdown'!$I$6</f>
        <v>7.0610958520838878</v>
      </c>
      <c r="K113" s="31">
        <f>VLOOKUP($A113,input!$A:$BH,COLUMN(input!Q$2),0)</f>
        <v>0</v>
      </c>
      <c r="L113" s="53">
        <f>VLOOKUP($A113,input!$A:$BH,COLUMN(input!W$2),0)</f>
        <v>0</v>
      </c>
      <c r="M113" s="49">
        <f>VLOOKUP($A113,input!$A:$BH,COLUMN(input!AA$2),0)</f>
        <v>0</v>
      </c>
      <c r="N113" s="53">
        <f>VLOOKUP($A113,input!$A:$BH,COLUMN(input!AE$2),0)</f>
        <v>3.1565576327688545</v>
      </c>
      <c r="O113" s="53">
        <f>VLOOKUP($A113,input!$A:$BH,COLUMN(input!AI$2),0)</f>
        <v>0</v>
      </c>
      <c r="P113" s="62">
        <f>VLOOKUP($A113,input!$A:$BH,COLUMN(input!AM$2),0)</f>
        <v>0</v>
      </c>
      <c r="Q113" s="53">
        <f>VLOOKUP($A113,input!$A:$BH,COLUMN(input!AQ$2),0)</f>
        <v>0</v>
      </c>
      <c r="R113" s="49">
        <f>VLOOKUP($A113,input!$A:$BH,COLUMN(input!AU$2),0)</f>
        <v>0</v>
      </c>
      <c r="S113" s="53">
        <f>VLOOKUP($A113,input!$A:$BH,COLUMN(input!AY$2),0)</f>
        <v>7.6336171373879864</v>
      </c>
      <c r="T113" s="53">
        <f>VLOOKUP($A113,input!$A:$BH,COLUMN(input!BC$2),0)</f>
        <v>0</v>
      </c>
      <c r="U113" s="62">
        <f>VLOOKUP($A113,input!$A:$BH,COLUMN(input!BG$2),0)</f>
        <v>0</v>
      </c>
      <c r="V113" s="53">
        <f t="shared" si="11"/>
        <v>0</v>
      </c>
      <c r="W113" s="49">
        <f t="shared" si="12"/>
        <v>0</v>
      </c>
      <c r="X113" s="53">
        <f t="shared" si="13"/>
        <v>10.790174770156842</v>
      </c>
      <c r="Y113" s="53">
        <f t="shared" si="14"/>
        <v>0</v>
      </c>
      <c r="Z113" s="62">
        <f t="shared" si="15"/>
        <v>0</v>
      </c>
      <c r="AA113" s="74">
        <f>VLOOKUP($A113,input!$A:$BH,COLUMN(input!BH$2),0)</f>
        <v>0</v>
      </c>
    </row>
    <row r="114" spans="1:27" x14ac:dyDescent="0.3">
      <c r="A114" s="27" t="s">
        <v>238</v>
      </c>
      <c r="B114" s="27" t="s">
        <v>925</v>
      </c>
      <c r="C114" s="27" t="s">
        <v>806</v>
      </c>
      <c r="D114" s="30" t="s">
        <v>237</v>
      </c>
      <c r="E114" s="67">
        <f>VLOOKUP(C114,'KI Local Authority Dropdown'!$H$21:$I$31,2,0)</f>
        <v>0.4</v>
      </c>
      <c r="F114" s="49">
        <f t="shared" si="10"/>
        <v>3.479568350470204</v>
      </c>
      <c r="G114" s="49">
        <f>VLOOKUP($A114,input!$A:$BH,COLUMN(input!F$2),0)</f>
        <v>0</v>
      </c>
      <c r="H114" s="49">
        <f>VLOOKUP($A114,input!$A:$BH,COLUMN(input!J$2),0)</f>
        <v>3.5910435724016931</v>
      </c>
      <c r="I114" s="49">
        <f>VLOOKUP($A114,input!$A:$BH,COLUMN(input!O$2),0)</f>
        <v>-10.903528977710316</v>
      </c>
      <c r="J114" s="49">
        <f>H114*'KI Local Authority Dropdown'!$I$6</f>
        <v>3.3217153044715664</v>
      </c>
      <c r="K114" s="31">
        <f>VLOOKUP($A114,input!$A:$BH,COLUMN(input!Q$2),0)</f>
        <v>0.5</v>
      </c>
      <c r="L114" s="53">
        <f>VLOOKUP($A114,input!$A:$BH,COLUMN(input!W$2),0)</f>
        <v>0</v>
      </c>
      <c r="M114" s="49">
        <f>VLOOKUP($A114,input!$A:$BH,COLUMN(input!AA$2),0)</f>
        <v>0</v>
      </c>
      <c r="N114" s="53">
        <f>VLOOKUP($A114,input!$A:$BH,COLUMN(input!AE$2),0)</f>
        <v>0</v>
      </c>
      <c r="O114" s="53">
        <f>VLOOKUP($A114,input!$A:$BH,COLUMN(input!AI$2),0)</f>
        <v>0</v>
      </c>
      <c r="P114" s="62">
        <f>VLOOKUP($A114,input!$A:$BH,COLUMN(input!AM$2),0)</f>
        <v>0</v>
      </c>
      <c r="Q114" s="53">
        <f>VLOOKUP($A114,input!$A:$BH,COLUMN(input!AQ$2),0)</f>
        <v>0</v>
      </c>
      <c r="R114" s="49">
        <f>VLOOKUP($A114,input!$A:$BH,COLUMN(input!AU$2),0)</f>
        <v>3.5910435724016931</v>
      </c>
      <c r="S114" s="53">
        <f>VLOOKUP($A114,input!$A:$BH,COLUMN(input!AY$2),0)</f>
        <v>0</v>
      </c>
      <c r="T114" s="53">
        <f>VLOOKUP($A114,input!$A:$BH,COLUMN(input!BC$2),0)</f>
        <v>0</v>
      </c>
      <c r="U114" s="62">
        <f>VLOOKUP($A114,input!$A:$BH,COLUMN(input!BG$2),0)</f>
        <v>0</v>
      </c>
      <c r="V114" s="53">
        <f t="shared" si="11"/>
        <v>0</v>
      </c>
      <c r="W114" s="49">
        <f t="shared" si="12"/>
        <v>3.5910435724016931</v>
      </c>
      <c r="X114" s="53">
        <f t="shared" si="13"/>
        <v>0</v>
      </c>
      <c r="Y114" s="53">
        <f t="shared" si="14"/>
        <v>0</v>
      </c>
      <c r="Z114" s="62">
        <f t="shared" si="15"/>
        <v>0</v>
      </c>
      <c r="AA114" s="74">
        <f>VLOOKUP($A114,input!$A:$BH,COLUMN(input!BH$2),0)</f>
        <v>-0.11147522193148919</v>
      </c>
    </row>
    <row r="115" spans="1:27" x14ac:dyDescent="0.3">
      <c r="A115" s="27" t="s">
        <v>240</v>
      </c>
      <c r="B115" s="27" t="s">
        <v>926</v>
      </c>
      <c r="C115" s="27" t="s">
        <v>806</v>
      </c>
      <c r="D115" s="30" t="s">
        <v>239</v>
      </c>
      <c r="E115" s="67">
        <f>VLOOKUP(C115,'KI Local Authority Dropdown'!$H$21:$I$31,2,0)</f>
        <v>0.4</v>
      </c>
      <c r="F115" s="49">
        <f t="shared" si="10"/>
        <v>2.3740607487886067</v>
      </c>
      <c r="G115" s="49">
        <f>VLOOKUP($A115,input!$A:$BH,COLUMN(input!F$2),0)</f>
        <v>0</v>
      </c>
      <c r="H115" s="49">
        <f>VLOOKUP($A115,input!$A:$BH,COLUMN(input!J$2),0)</f>
        <v>2.5403588812153304</v>
      </c>
      <c r="I115" s="49">
        <f>VLOOKUP($A115,input!$A:$BH,COLUMN(input!O$2),0)</f>
        <v>-19.918618718341104</v>
      </c>
      <c r="J115" s="49">
        <f>H115*'KI Local Authority Dropdown'!$I$6</f>
        <v>2.3498319651241806</v>
      </c>
      <c r="K115" s="31">
        <f>VLOOKUP($A115,input!$A:$BH,COLUMN(input!Q$2),0)</f>
        <v>0.5</v>
      </c>
      <c r="L115" s="53">
        <f>VLOOKUP($A115,input!$A:$BH,COLUMN(input!W$2),0)</f>
        <v>0</v>
      </c>
      <c r="M115" s="49">
        <f>VLOOKUP($A115,input!$A:$BH,COLUMN(input!AA$2),0)</f>
        <v>0</v>
      </c>
      <c r="N115" s="53">
        <f>VLOOKUP($A115,input!$A:$BH,COLUMN(input!AE$2),0)</f>
        <v>0</v>
      </c>
      <c r="O115" s="53">
        <f>VLOOKUP($A115,input!$A:$BH,COLUMN(input!AI$2),0)</f>
        <v>0</v>
      </c>
      <c r="P115" s="62">
        <f>VLOOKUP($A115,input!$A:$BH,COLUMN(input!AM$2),0)</f>
        <v>0</v>
      </c>
      <c r="Q115" s="53">
        <f>VLOOKUP($A115,input!$A:$BH,COLUMN(input!AQ$2),0)</f>
        <v>0</v>
      </c>
      <c r="R115" s="49">
        <f>VLOOKUP($A115,input!$A:$BH,COLUMN(input!AU$2),0)</f>
        <v>2.5403588812153304</v>
      </c>
      <c r="S115" s="53">
        <f>VLOOKUP($A115,input!$A:$BH,COLUMN(input!AY$2),0)</f>
        <v>0</v>
      </c>
      <c r="T115" s="53">
        <f>VLOOKUP($A115,input!$A:$BH,COLUMN(input!BC$2),0)</f>
        <v>0</v>
      </c>
      <c r="U115" s="62">
        <f>VLOOKUP($A115,input!$A:$BH,COLUMN(input!BG$2),0)</f>
        <v>0</v>
      </c>
      <c r="V115" s="53">
        <f t="shared" si="11"/>
        <v>0</v>
      </c>
      <c r="W115" s="49">
        <f t="shared" si="12"/>
        <v>2.5403588812153304</v>
      </c>
      <c r="X115" s="53">
        <f t="shared" si="13"/>
        <v>0</v>
      </c>
      <c r="Y115" s="53">
        <f t="shared" si="14"/>
        <v>0</v>
      </c>
      <c r="Z115" s="62">
        <f t="shared" si="15"/>
        <v>0</v>
      </c>
      <c r="AA115" s="74">
        <f>VLOOKUP($A115,input!$A:$BH,COLUMN(input!BH$2),0)</f>
        <v>-0.16629813242672384</v>
      </c>
    </row>
    <row r="116" spans="1:27" x14ac:dyDescent="0.3">
      <c r="A116" s="27" t="s">
        <v>242</v>
      </c>
      <c r="B116" s="27" t="s">
        <v>927</v>
      </c>
      <c r="C116" s="27" t="s">
        <v>806</v>
      </c>
      <c r="D116" s="30" t="s">
        <v>241</v>
      </c>
      <c r="E116" s="67">
        <f>VLOOKUP(C116,'KI Local Authority Dropdown'!$H$21:$I$31,2,0)</f>
        <v>0.4</v>
      </c>
      <c r="F116" s="49">
        <f t="shared" si="10"/>
        <v>1.509899040081478</v>
      </c>
      <c r="G116" s="49">
        <f>VLOOKUP($A116,input!$A:$BH,COLUMN(input!F$2),0)</f>
        <v>0</v>
      </c>
      <c r="H116" s="49">
        <f>VLOOKUP($A116,input!$A:$BH,COLUMN(input!J$2),0)</f>
        <v>1.6869176812577353</v>
      </c>
      <c r="I116" s="49">
        <f>VLOOKUP($A116,input!$A:$BH,COLUMN(input!O$2),0)</f>
        <v>-6.7546665782022668</v>
      </c>
      <c r="J116" s="49">
        <f>H116*'KI Local Authority Dropdown'!$I$6</f>
        <v>1.5603988551634052</v>
      </c>
      <c r="K116" s="31">
        <f>VLOOKUP($A116,input!$A:$BH,COLUMN(input!Q$2),0)</f>
        <v>0.5</v>
      </c>
      <c r="L116" s="53">
        <f>VLOOKUP($A116,input!$A:$BH,COLUMN(input!W$2),0)</f>
        <v>0</v>
      </c>
      <c r="M116" s="49">
        <f>VLOOKUP($A116,input!$A:$BH,COLUMN(input!AA$2),0)</f>
        <v>0</v>
      </c>
      <c r="N116" s="53">
        <f>VLOOKUP($A116,input!$A:$BH,COLUMN(input!AE$2),0)</f>
        <v>0</v>
      </c>
      <c r="O116" s="53">
        <f>VLOOKUP($A116,input!$A:$BH,COLUMN(input!AI$2),0)</f>
        <v>0</v>
      </c>
      <c r="P116" s="62">
        <f>VLOOKUP($A116,input!$A:$BH,COLUMN(input!AM$2),0)</f>
        <v>0</v>
      </c>
      <c r="Q116" s="53">
        <f>VLOOKUP($A116,input!$A:$BH,COLUMN(input!AQ$2),0)</f>
        <v>0</v>
      </c>
      <c r="R116" s="49">
        <f>VLOOKUP($A116,input!$A:$BH,COLUMN(input!AU$2),0)</f>
        <v>1.6869176812577353</v>
      </c>
      <c r="S116" s="53">
        <f>VLOOKUP($A116,input!$A:$BH,COLUMN(input!AY$2),0)</f>
        <v>0</v>
      </c>
      <c r="T116" s="53">
        <f>VLOOKUP($A116,input!$A:$BH,COLUMN(input!BC$2),0)</f>
        <v>0</v>
      </c>
      <c r="U116" s="62">
        <f>VLOOKUP($A116,input!$A:$BH,COLUMN(input!BG$2),0)</f>
        <v>0</v>
      </c>
      <c r="V116" s="53">
        <f t="shared" si="11"/>
        <v>0</v>
      </c>
      <c r="W116" s="49">
        <f t="shared" si="12"/>
        <v>1.6869176812577353</v>
      </c>
      <c r="X116" s="53">
        <f t="shared" si="13"/>
        <v>0</v>
      </c>
      <c r="Y116" s="53">
        <f t="shared" si="14"/>
        <v>0</v>
      </c>
      <c r="Z116" s="62">
        <f t="shared" si="15"/>
        <v>0</v>
      </c>
      <c r="AA116" s="74">
        <f>VLOOKUP($A116,input!$A:$BH,COLUMN(input!BH$2),0)</f>
        <v>-0.17701864117625729</v>
      </c>
    </row>
    <row r="117" spans="1:27" x14ac:dyDescent="0.3">
      <c r="A117" s="27" t="s">
        <v>244</v>
      </c>
      <c r="B117" s="27" t="s">
        <v>928</v>
      </c>
      <c r="C117" s="27" t="s">
        <v>806</v>
      </c>
      <c r="D117" s="30" t="s">
        <v>243</v>
      </c>
      <c r="E117" s="67">
        <f>VLOOKUP(C117,'KI Local Authority Dropdown'!$H$21:$I$31,2,0)</f>
        <v>0.4</v>
      </c>
      <c r="F117" s="49">
        <f t="shared" si="10"/>
        <v>0.80893932258047863</v>
      </c>
      <c r="G117" s="49">
        <f>VLOOKUP($A117,input!$A:$BH,COLUMN(input!F$2),0)</f>
        <v>0</v>
      </c>
      <c r="H117" s="49">
        <f>VLOOKUP($A117,input!$A:$BH,COLUMN(input!J$2),0)</f>
        <v>2.2893564739443133</v>
      </c>
      <c r="I117" s="49">
        <f>VLOOKUP($A117,input!$A:$BH,COLUMN(input!O$2),0)</f>
        <v>-22.721366334608657</v>
      </c>
      <c r="J117" s="49">
        <f>H117*'KI Local Authority Dropdown'!$I$6</f>
        <v>2.1176547383984898</v>
      </c>
      <c r="K117" s="31">
        <f>VLOOKUP($A117,input!$A:$BH,COLUMN(input!Q$2),0)</f>
        <v>0.5</v>
      </c>
      <c r="L117" s="53">
        <f>VLOOKUP($A117,input!$A:$BH,COLUMN(input!W$2),0)</f>
        <v>0</v>
      </c>
      <c r="M117" s="49">
        <f>VLOOKUP($A117,input!$A:$BH,COLUMN(input!AA$2),0)</f>
        <v>0</v>
      </c>
      <c r="N117" s="53">
        <f>VLOOKUP($A117,input!$A:$BH,COLUMN(input!AE$2),0)</f>
        <v>0</v>
      </c>
      <c r="O117" s="53">
        <f>VLOOKUP($A117,input!$A:$BH,COLUMN(input!AI$2),0)</f>
        <v>0</v>
      </c>
      <c r="P117" s="62">
        <f>VLOOKUP($A117,input!$A:$BH,COLUMN(input!AM$2),0)</f>
        <v>0</v>
      </c>
      <c r="Q117" s="53">
        <f>VLOOKUP($A117,input!$A:$BH,COLUMN(input!AQ$2),0)</f>
        <v>0</v>
      </c>
      <c r="R117" s="49">
        <f>VLOOKUP($A117,input!$A:$BH,COLUMN(input!AU$2),0)</f>
        <v>2.2893564739443133</v>
      </c>
      <c r="S117" s="53">
        <f>VLOOKUP($A117,input!$A:$BH,COLUMN(input!AY$2),0)</f>
        <v>0</v>
      </c>
      <c r="T117" s="53">
        <f>VLOOKUP($A117,input!$A:$BH,COLUMN(input!BC$2),0)</f>
        <v>0</v>
      </c>
      <c r="U117" s="62">
        <f>VLOOKUP($A117,input!$A:$BH,COLUMN(input!BG$2),0)</f>
        <v>0</v>
      </c>
      <c r="V117" s="53">
        <f t="shared" si="11"/>
        <v>0</v>
      </c>
      <c r="W117" s="49">
        <f t="shared" si="12"/>
        <v>2.2893564739443133</v>
      </c>
      <c r="X117" s="53">
        <f t="shared" si="13"/>
        <v>0</v>
      </c>
      <c r="Y117" s="53">
        <f t="shared" si="14"/>
        <v>0</v>
      </c>
      <c r="Z117" s="62">
        <f t="shared" si="15"/>
        <v>0</v>
      </c>
      <c r="AA117" s="74">
        <f>VLOOKUP($A117,input!$A:$BH,COLUMN(input!BH$2),0)</f>
        <v>-1.4804171513638347</v>
      </c>
    </row>
    <row r="118" spans="1:27" x14ac:dyDescent="0.3">
      <c r="A118" s="27" t="s">
        <v>246</v>
      </c>
      <c r="B118" s="27" t="s">
        <v>929</v>
      </c>
      <c r="C118" s="27" t="s">
        <v>1249</v>
      </c>
      <c r="D118" s="30" t="s">
        <v>245</v>
      </c>
      <c r="E118" s="67">
        <f>VLOOKUP(C118,'KI Local Authority Dropdown'!$H$21:$I$31,2,0)</f>
        <v>0.3</v>
      </c>
      <c r="F118" s="49">
        <f t="shared" si="10"/>
        <v>90.211257057506174</v>
      </c>
      <c r="G118" s="49">
        <f>VLOOKUP($A118,input!$A:$BH,COLUMN(input!F$2),0)</f>
        <v>17.288743881134479</v>
      </c>
      <c r="H118" s="49">
        <f>VLOOKUP($A118,input!$A:$BH,COLUMN(input!J$2),0)</f>
        <v>72.922513176371694</v>
      </c>
      <c r="I118" s="49">
        <f>VLOOKUP($A118,input!$A:$BH,COLUMN(input!O$2),0)</f>
        <v>38.81314166142478</v>
      </c>
      <c r="J118" s="49">
        <f>H118*'KI Local Authority Dropdown'!$I$6</f>
        <v>67.453324688143823</v>
      </c>
      <c r="K118" s="31">
        <f>VLOOKUP($A118,input!$A:$BH,COLUMN(input!Q$2),0)</f>
        <v>0</v>
      </c>
      <c r="L118" s="53">
        <f>VLOOKUP($A118,input!$A:$BH,COLUMN(input!W$2),0)</f>
        <v>16.44286815268843</v>
      </c>
      <c r="M118" s="49">
        <f>VLOOKUP($A118,input!$A:$BH,COLUMN(input!AA$2),0)</f>
        <v>0.84587572844605152</v>
      </c>
      <c r="N118" s="53">
        <f>VLOOKUP($A118,input!$A:$BH,COLUMN(input!AE$2),0)</f>
        <v>0</v>
      </c>
      <c r="O118" s="53">
        <f>VLOOKUP($A118,input!$A:$BH,COLUMN(input!AI$2),0)</f>
        <v>0</v>
      </c>
      <c r="P118" s="62">
        <f>VLOOKUP($A118,input!$A:$BH,COLUMN(input!AM$2),0)</f>
        <v>0</v>
      </c>
      <c r="Q118" s="53">
        <f>VLOOKUP($A118,input!$A:$BH,COLUMN(input!AQ$2),0)</f>
        <v>58.508047483232382</v>
      </c>
      <c r="R118" s="49">
        <f>VLOOKUP($A118,input!$A:$BH,COLUMN(input!AU$2),0)</f>
        <v>14.414465693139318</v>
      </c>
      <c r="S118" s="53">
        <f>VLOOKUP($A118,input!$A:$BH,COLUMN(input!AY$2),0)</f>
        <v>0</v>
      </c>
      <c r="T118" s="53">
        <f>VLOOKUP($A118,input!$A:$BH,COLUMN(input!BC$2),0)</f>
        <v>0</v>
      </c>
      <c r="U118" s="62">
        <f>VLOOKUP($A118,input!$A:$BH,COLUMN(input!BG$2),0)</f>
        <v>0</v>
      </c>
      <c r="V118" s="53">
        <f t="shared" si="11"/>
        <v>74.950915635920808</v>
      </c>
      <c r="W118" s="49">
        <f t="shared" si="12"/>
        <v>15.26034142158537</v>
      </c>
      <c r="X118" s="53">
        <f t="shared" si="13"/>
        <v>0</v>
      </c>
      <c r="Y118" s="53">
        <f t="shared" si="14"/>
        <v>0</v>
      </c>
      <c r="Z118" s="62">
        <f t="shared" si="15"/>
        <v>0</v>
      </c>
      <c r="AA118" s="74">
        <f>VLOOKUP($A118,input!$A:$BH,COLUMN(input!BH$2),0)</f>
        <v>0</v>
      </c>
    </row>
    <row r="119" spans="1:27" x14ac:dyDescent="0.3">
      <c r="A119" s="27" t="s">
        <v>248</v>
      </c>
      <c r="B119" s="27" t="s">
        <v>930</v>
      </c>
      <c r="C119" s="27" t="s">
        <v>806</v>
      </c>
      <c r="D119" s="30" t="s">
        <v>247</v>
      </c>
      <c r="E119" s="67">
        <f>VLOOKUP(C119,'KI Local Authority Dropdown'!$H$21:$I$31,2,0)</f>
        <v>0.4</v>
      </c>
      <c r="F119" s="49">
        <f t="shared" si="10"/>
        <v>2.9948842425074904</v>
      </c>
      <c r="G119" s="49">
        <f>VLOOKUP($A119,input!$A:$BH,COLUMN(input!F$2),0)</f>
        <v>0</v>
      </c>
      <c r="H119" s="49">
        <f>VLOOKUP($A119,input!$A:$BH,COLUMN(input!J$2),0)</f>
        <v>3.2745182737612968</v>
      </c>
      <c r="I119" s="49">
        <f>VLOOKUP($A119,input!$A:$BH,COLUMN(input!O$2),0)</f>
        <v>-10.698403041959393</v>
      </c>
      <c r="J119" s="49">
        <f>H119*'KI Local Authority Dropdown'!$I$6</f>
        <v>3.0289294032291996</v>
      </c>
      <c r="K119" s="31">
        <f>VLOOKUP($A119,input!$A:$BH,COLUMN(input!Q$2),0)</f>
        <v>0.5</v>
      </c>
      <c r="L119" s="53">
        <f>VLOOKUP($A119,input!$A:$BH,COLUMN(input!W$2),0)</f>
        <v>0</v>
      </c>
      <c r="M119" s="49">
        <f>VLOOKUP($A119,input!$A:$BH,COLUMN(input!AA$2),0)</f>
        <v>0</v>
      </c>
      <c r="N119" s="53">
        <f>VLOOKUP($A119,input!$A:$BH,COLUMN(input!AE$2),0)</f>
        <v>0</v>
      </c>
      <c r="O119" s="53">
        <f>VLOOKUP($A119,input!$A:$BH,COLUMN(input!AI$2),0)</f>
        <v>0</v>
      </c>
      <c r="P119" s="62">
        <f>VLOOKUP($A119,input!$A:$BH,COLUMN(input!AM$2),0)</f>
        <v>0</v>
      </c>
      <c r="Q119" s="53">
        <f>VLOOKUP($A119,input!$A:$BH,COLUMN(input!AQ$2),0)</f>
        <v>0</v>
      </c>
      <c r="R119" s="49">
        <f>VLOOKUP($A119,input!$A:$BH,COLUMN(input!AU$2),0)</f>
        <v>3.2745182737612968</v>
      </c>
      <c r="S119" s="53">
        <f>VLOOKUP($A119,input!$A:$BH,COLUMN(input!AY$2),0)</f>
        <v>0</v>
      </c>
      <c r="T119" s="53">
        <f>VLOOKUP($A119,input!$A:$BH,COLUMN(input!BC$2),0)</f>
        <v>0</v>
      </c>
      <c r="U119" s="62">
        <f>VLOOKUP($A119,input!$A:$BH,COLUMN(input!BG$2),0)</f>
        <v>0</v>
      </c>
      <c r="V119" s="53">
        <f t="shared" si="11"/>
        <v>0</v>
      </c>
      <c r="W119" s="49">
        <f t="shared" si="12"/>
        <v>3.2745182737612968</v>
      </c>
      <c r="X119" s="53">
        <f t="shared" si="13"/>
        <v>0</v>
      </c>
      <c r="Y119" s="53">
        <f t="shared" si="14"/>
        <v>0</v>
      </c>
      <c r="Z119" s="62">
        <f t="shared" si="15"/>
        <v>0</v>
      </c>
      <c r="AA119" s="74">
        <f>VLOOKUP($A119,input!$A:$BH,COLUMN(input!BH$2),0)</f>
        <v>-0.27963403125380631</v>
      </c>
    </row>
    <row r="120" spans="1:27" x14ac:dyDescent="0.3">
      <c r="A120" s="27" t="s">
        <v>250</v>
      </c>
      <c r="B120" s="27" t="s">
        <v>931</v>
      </c>
      <c r="C120" s="27" t="s">
        <v>806</v>
      </c>
      <c r="D120" s="30" t="s">
        <v>249</v>
      </c>
      <c r="E120" s="67">
        <f>VLOOKUP(C120,'KI Local Authority Dropdown'!$H$21:$I$31,2,0)</f>
        <v>0.4</v>
      </c>
      <c r="F120" s="49">
        <f t="shared" si="10"/>
        <v>0.77130642765992286</v>
      </c>
      <c r="G120" s="49">
        <f>VLOOKUP($A120,input!$A:$BH,COLUMN(input!F$2),0)</f>
        <v>0</v>
      </c>
      <c r="H120" s="49">
        <f>VLOOKUP($A120,input!$A:$BH,COLUMN(input!J$2),0)</f>
        <v>1.3959522800441269</v>
      </c>
      <c r="I120" s="49">
        <f>VLOOKUP($A120,input!$A:$BH,COLUMN(input!O$2),0)</f>
        <v>-8.7897352671303821</v>
      </c>
      <c r="J120" s="49">
        <f>H120*'KI Local Authority Dropdown'!$I$6</f>
        <v>1.2912558590408174</v>
      </c>
      <c r="K120" s="31">
        <f>VLOOKUP($A120,input!$A:$BH,COLUMN(input!Q$2),0)</f>
        <v>0.5</v>
      </c>
      <c r="L120" s="53">
        <f>VLOOKUP($A120,input!$A:$BH,COLUMN(input!W$2),0)</f>
        <v>0</v>
      </c>
      <c r="M120" s="49">
        <f>VLOOKUP($A120,input!$A:$BH,COLUMN(input!AA$2),0)</f>
        <v>0</v>
      </c>
      <c r="N120" s="53">
        <f>VLOOKUP($A120,input!$A:$BH,COLUMN(input!AE$2),0)</f>
        <v>0</v>
      </c>
      <c r="O120" s="53">
        <f>VLOOKUP($A120,input!$A:$BH,COLUMN(input!AI$2),0)</f>
        <v>0</v>
      </c>
      <c r="P120" s="62">
        <f>VLOOKUP($A120,input!$A:$BH,COLUMN(input!AM$2),0)</f>
        <v>0</v>
      </c>
      <c r="Q120" s="53">
        <f>VLOOKUP($A120,input!$A:$BH,COLUMN(input!AQ$2),0)</f>
        <v>0</v>
      </c>
      <c r="R120" s="49">
        <f>VLOOKUP($A120,input!$A:$BH,COLUMN(input!AU$2),0)</f>
        <v>1.3959522800441269</v>
      </c>
      <c r="S120" s="53">
        <f>VLOOKUP($A120,input!$A:$BH,COLUMN(input!AY$2),0)</f>
        <v>0</v>
      </c>
      <c r="T120" s="53">
        <f>VLOOKUP($A120,input!$A:$BH,COLUMN(input!BC$2),0)</f>
        <v>0</v>
      </c>
      <c r="U120" s="62">
        <f>VLOOKUP($A120,input!$A:$BH,COLUMN(input!BG$2),0)</f>
        <v>0</v>
      </c>
      <c r="V120" s="53">
        <f t="shared" si="11"/>
        <v>0</v>
      </c>
      <c r="W120" s="49">
        <f t="shared" si="12"/>
        <v>1.3959522800441269</v>
      </c>
      <c r="X120" s="53">
        <f t="shared" si="13"/>
        <v>0</v>
      </c>
      <c r="Y120" s="53">
        <f t="shared" si="14"/>
        <v>0</v>
      </c>
      <c r="Z120" s="62">
        <f t="shared" si="15"/>
        <v>0</v>
      </c>
      <c r="AA120" s="74">
        <f>VLOOKUP($A120,input!$A:$BH,COLUMN(input!BH$2),0)</f>
        <v>-0.624645852384204</v>
      </c>
    </row>
    <row r="121" spans="1:27" x14ac:dyDescent="0.3">
      <c r="A121" s="27" t="s">
        <v>252</v>
      </c>
      <c r="B121" s="27" t="s">
        <v>932</v>
      </c>
      <c r="C121" s="27" t="s">
        <v>806</v>
      </c>
      <c r="D121" s="30" t="s">
        <v>251</v>
      </c>
      <c r="E121" s="67">
        <f>VLOOKUP(C121,'KI Local Authority Dropdown'!$H$21:$I$31,2,0)</f>
        <v>0.4</v>
      </c>
      <c r="F121" s="49">
        <f t="shared" si="10"/>
        <v>3.3722570466013084</v>
      </c>
      <c r="G121" s="49">
        <f>VLOOKUP($A121,input!$A:$BH,COLUMN(input!F$2),0)</f>
        <v>0.10378730649908259</v>
      </c>
      <c r="H121" s="49">
        <f>VLOOKUP($A121,input!$A:$BH,COLUMN(input!J$2),0)</f>
        <v>3.2684697401022258</v>
      </c>
      <c r="I121" s="49">
        <f>VLOOKUP($A121,input!$A:$BH,COLUMN(input!O$2),0)</f>
        <v>-6.398125528722705</v>
      </c>
      <c r="J121" s="49">
        <f>H121*'KI Local Authority Dropdown'!$I$6</f>
        <v>3.0233345095945592</v>
      </c>
      <c r="K121" s="31">
        <f>VLOOKUP($A121,input!$A:$BH,COLUMN(input!Q$2),0)</f>
        <v>0.5</v>
      </c>
      <c r="L121" s="53">
        <f>VLOOKUP($A121,input!$A:$BH,COLUMN(input!W$2),0)</f>
        <v>0</v>
      </c>
      <c r="M121" s="49">
        <f>VLOOKUP($A121,input!$A:$BH,COLUMN(input!AA$2),0)</f>
        <v>0.10378730649908259</v>
      </c>
      <c r="N121" s="53">
        <f>VLOOKUP($A121,input!$A:$BH,COLUMN(input!AE$2),0)</f>
        <v>0</v>
      </c>
      <c r="O121" s="53">
        <f>VLOOKUP($A121,input!$A:$BH,COLUMN(input!AI$2),0)</f>
        <v>0</v>
      </c>
      <c r="P121" s="62">
        <f>VLOOKUP($A121,input!$A:$BH,COLUMN(input!AM$2),0)</f>
        <v>0</v>
      </c>
      <c r="Q121" s="53">
        <f>VLOOKUP($A121,input!$A:$BH,COLUMN(input!AQ$2),0)</f>
        <v>0</v>
      </c>
      <c r="R121" s="49">
        <f>VLOOKUP($A121,input!$A:$BH,COLUMN(input!AU$2),0)</f>
        <v>3.2684697401022258</v>
      </c>
      <c r="S121" s="53">
        <f>VLOOKUP($A121,input!$A:$BH,COLUMN(input!AY$2),0)</f>
        <v>0</v>
      </c>
      <c r="T121" s="53">
        <f>VLOOKUP($A121,input!$A:$BH,COLUMN(input!BC$2),0)</f>
        <v>0</v>
      </c>
      <c r="U121" s="62">
        <f>VLOOKUP($A121,input!$A:$BH,COLUMN(input!BG$2),0)</f>
        <v>0</v>
      </c>
      <c r="V121" s="53">
        <f t="shared" si="11"/>
        <v>0</v>
      </c>
      <c r="W121" s="49">
        <f t="shared" si="12"/>
        <v>3.3722570466013084</v>
      </c>
      <c r="X121" s="53">
        <f t="shared" si="13"/>
        <v>0</v>
      </c>
      <c r="Y121" s="53">
        <f t="shared" si="14"/>
        <v>0</v>
      </c>
      <c r="Z121" s="62">
        <f t="shared" si="15"/>
        <v>0</v>
      </c>
      <c r="AA121" s="74">
        <f>VLOOKUP($A121,input!$A:$BH,COLUMN(input!BH$2),0)</f>
        <v>0</v>
      </c>
    </row>
    <row r="122" spans="1:27" x14ac:dyDescent="0.3">
      <c r="A122" s="27" t="s">
        <v>254</v>
      </c>
      <c r="B122" s="27" t="s">
        <v>933</v>
      </c>
      <c r="C122" s="27" t="s">
        <v>1251</v>
      </c>
      <c r="D122" s="30" t="s">
        <v>253</v>
      </c>
      <c r="E122" s="67">
        <f>VLOOKUP(C122,'KI Local Authority Dropdown'!$H$21:$I$31,2,0)</f>
        <v>0.09</v>
      </c>
      <c r="F122" s="49">
        <f t="shared" si="10"/>
        <v>191.97917071062585</v>
      </c>
      <c r="G122" s="49">
        <f>VLOOKUP($A122,input!$A:$BH,COLUMN(input!F$2),0)</f>
        <v>18.300037421715736</v>
      </c>
      <c r="H122" s="49">
        <f>VLOOKUP($A122,input!$A:$BH,COLUMN(input!J$2),0)</f>
        <v>173.67913328891012</v>
      </c>
      <c r="I122" s="49">
        <f>VLOOKUP($A122,input!$A:$BH,COLUMN(input!O$2),0)</f>
        <v>130.67391921214218</v>
      </c>
      <c r="J122" s="49">
        <f>H122*'KI Local Authority Dropdown'!$I$6</f>
        <v>160.65319829224188</v>
      </c>
      <c r="K122" s="31">
        <f>VLOOKUP($A122,input!$A:$BH,COLUMN(input!Q$2),0)</f>
        <v>0</v>
      </c>
      <c r="L122" s="53">
        <f>VLOOKUP($A122,input!$A:$BH,COLUMN(input!W$2),0)</f>
        <v>18.300037421715736</v>
      </c>
      <c r="M122" s="49">
        <f>VLOOKUP($A122,input!$A:$BH,COLUMN(input!AA$2),0)</f>
        <v>0</v>
      </c>
      <c r="N122" s="53">
        <f>VLOOKUP($A122,input!$A:$BH,COLUMN(input!AE$2),0)</f>
        <v>0</v>
      </c>
      <c r="O122" s="53">
        <f>VLOOKUP($A122,input!$A:$BH,COLUMN(input!AI$2),0)</f>
        <v>0</v>
      </c>
      <c r="P122" s="62">
        <f>VLOOKUP($A122,input!$A:$BH,COLUMN(input!AM$2),0)</f>
        <v>0</v>
      </c>
      <c r="Q122" s="53">
        <f>VLOOKUP($A122,input!$A:$BH,COLUMN(input!AQ$2),0)</f>
        <v>173.67913328891012</v>
      </c>
      <c r="R122" s="49">
        <f>VLOOKUP($A122,input!$A:$BH,COLUMN(input!AU$2),0)</f>
        <v>0</v>
      </c>
      <c r="S122" s="53">
        <f>VLOOKUP($A122,input!$A:$BH,COLUMN(input!AY$2),0)</f>
        <v>0</v>
      </c>
      <c r="T122" s="53">
        <f>VLOOKUP($A122,input!$A:$BH,COLUMN(input!BC$2),0)</f>
        <v>0</v>
      </c>
      <c r="U122" s="62">
        <f>VLOOKUP($A122,input!$A:$BH,COLUMN(input!BG$2),0)</f>
        <v>0</v>
      </c>
      <c r="V122" s="53">
        <f t="shared" si="11"/>
        <v>191.97917071062585</v>
      </c>
      <c r="W122" s="49">
        <f t="shared" si="12"/>
        <v>0</v>
      </c>
      <c r="X122" s="53">
        <f t="shared" si="13"/>
        <v>0</v>
      </c>
      <c r="Y122" s="53">
        <f t="shared" si="14"/>
        <v>0</v>
      </c>
      <c r="Z122" s="62">
        <f t="shared" si="15"/>
        <v>0</v>
      </c>
      <c r="AA122" s="74">
        <f>VLOOKUP($A122,input!$A:$BH,COLUMN(input!BH$2),0)</f>
        <v>0</v>
      </c>
    </row>
    <row r="123" spans="1:27" x14ac:dyDescent="0.3">
      <c r="A123" s="27" t="s">
        <v>256</v>
      </c>
      <c r="B123" s="27" t="s">
        <v>934</v>
      </c>
      <c r="C123" s="27" t="s">
        <v>1248</v>
      </c>
      <c r="D123" s="30" t="s">
        <v>935</v>
      </c>
      <c r="E123" s="67">
        <f>VLOOKUP(C123,'KI Local Authority Dropdown'!$H$21:$I$31,2,0)</f>
        <v>0.01</v>
      </c>
      <c r="F123" s="49">
        <f t="shared" si="10"/>
        <v>24.579751078446094</v>
      </c>
      <c r="G123" s="49">
        <f>VLOOKUP($A123,input!$A:$BH,COLUMN(input!F$2),0)</f>
        <v>8.3371005098339399</v>
      </c>
      <c r="H123" s="49">
        <f>VLOOKUP($A123,input!$A:$BH,COLUMN(input!J$2),0)</f>
        <v>16.242650568612156</v>
      </c>
      <c r="I123" s="49">
        <f>VLOOKUP($A123,input!$A:$BH,COLUMN(input!O$2),0)</f>
        <v>9.8894533951218921</v>
      </c>
      <c r="J123" s="49">
        <f>H123*'KI Local Authority Dropdown'!$I$6</f>
        <v>15.024451775966245</v>
      </c>
      <c r="K123" s="31">
        <f>VLOOKUP($A123,input!$A:$BH,COLUMN(input!Q$2),0)</f>
        <v>0</v>
      </c>
      <c r="L123" s="53">
        <f>VLOOKUP($A123,input!$A:$BH,COLUMN(input!W$2),0)</f>
        <v>0</v>
      </c>
      <c r="M123" s="49">
        <f>VLOOKUP($A123,input!$A:$BH,COLUMN(input!AA$2),0)</f>
        <v>0</v>
      </c>
      <c r="N123" s="53">
        <f>VLOOKUP($A123,input!$A:$BH,COLUMN(input!AE$2),0)</f>
        <v>8.3371005098339399</v>
      </c>
      <c r="O123" s="53">
        <f>VLOOKUP($A123,input!$A:$BH,COLUMN(input!AI$2),0)</f>
        <v>0</v>
      </c>
      <c r="P123" s="62">
        <f>VLOOKUP($A123,input!$A:$BH,COLUMN(input!AM$2),0)</f>
        <v>0</v>
      </c>
      <c r="Q123" s="53">
        <f>VLOOKUP($A123,input!$A:$BH,COLUMN(input!AQ$2),0)</f>
        <v>0</v>
      </c>
      <c r="R123" s="49">
        <f>VLOOKUP($A123,input!$A:$BH,COLUMN(input!AU$2),0)</f>
        <v>0</v>
      </c>
      <c r="S123" s="53">
        <f>VLOOKUP($A123,input!$A:$BH,COLUMN(input!AY$2),0)</f>
        <v>16.242650568612156</v>
      </c>
      <c r="T123" s="53">
        <f>VLOOKUP($A123,input!$A:$BH,COLUMN(input!BC$2),0)</f>
        <v>0</v>
      </c>
      <c r="U123" s="62">
        <f>VLOOKUP($A123,input!$A:$BH,COLUMN(input!BG$2),0)</f>
        <v>0</v>
      </c>
      <c r="V123" s="53">
        <f t="shared" si="11"/>
        <v>0</v>
      </c>
      <c r="W123" s="49">
        <f t="shared" si="12"/>
        <v>0</v>
      </c>
      <c r="X123" s="53">
        <f t="shared" si="13"/>
        <v>24.579751078446094</v>
      </c>
      <c r="Y123" s="53">
        <f t="shared" si="14"/>
        <v>0</v>
      </c>
      <c r="Z123" s="62">
        <f t="shared" si="15"/>
        <v>0</v>
      </c>
      <c r="AA123" s="74">
        <f>VLOOKUP($A123,input!$A:$BH,COLUMN(input!BH$2),0)</f>
        <v>0</v>
      </c>
    </row>
    <row r="124" spans="1:27" x14ac:dyDescent="0.3">
      <c r="A124" s="27" t="s">
        <v>258</v>
      </c>
      <c r="B124" s="27" t="s">
        <v>936</v>
      </c>
      <c r="C124" s="27" t="s">
        <v>806</v>
      </c>
      <c r="D124" s="30" t="s">
        <v>257</v>
      </c>
      <c r="E124" s="67">
        <f>VLOOKUP(C124,'KI Local Authority Dropdown'!$H$21:$I$31,2,0)</f>
        <v>0.4</v>
      </c>
      <c r="F124" s="49">
        <f t="shared" si="10"/>
        <v>4.4263036601633692</v>
      </c>
      <c r="G124" s="49">
        <f>VLOOKUP($A124,input!$A:$BH,COLUMN(input!F$2),0)</f>
        <v>0.36541343118715475</v>
      </c>
      <c r="H124" s="49">
        <f>VLOOKUP($A124,input!$A:$BH,COLUMN(input!J$2),0)</f>
        <v>4.0608902289762145</v>
      </c>
      <c r="I124" s="49">
        <f>VLOOKUP($A124,input!$A:$BH,COLUMN(input!O$2),0)</f>
        <v>-25.116168469371047</v>
      </c>
      <c r="J124" s="49">
        <f>H124*'KI Local Authority Dropdown'!$I$6</f>
        <v>3.7563234618029986</v>
      </c>
      <c r="K124" s="31">
        <f>VLOOKUP($A124,input!$A:$BH,COLUMN(input!Q$2),0)</f>
        <v>0.5</v>
      </c>
      <c r="L124" s="53">
        <f>VLOOKUP($A124,input!$A:$BH,COLUMN(input!W$2),0)</f>
        <v>0</v>
      </c>
      <c r="M124" s="49">
        <f>VLOOKUP($A124,input!$A:$BH,COLUMN(input!AA$2),0)</f>
        <v>0.36541343118715475</v>
      </c>
      <c r="N124" s="53">
        <f>VLOOKUP($A124,input!$A:$BH,COLUMN(input!AE$2),0)</f>
        <v>0</v>
      </c>
      <c r="O124" s="53">
        <f>VLOOKUP($A124,input!$A:$BH,COLUMN(input!AI$2),0)</f>
        <v>0</v>
      </c>
      <c r="P124" s="62">
        <f>VLOOKUP($A124,input!$A:$BH,COLUMN(input!AM$2),0)</f>
        <v>0</v>
      </c>
      <c r="Q124" s="53">
        <f>VLOOKUP($A124,input!$A:$BH,COLUMN(input!AQ$2),0)</f>
        <v>0</v>
      </c>
      <c r="R124" s="49">
        <f>VLOOKUP($A124,input!$A:$BH,COLUMN(input!AU$2),0)</f>
        <v>4.0608902289762145</v>
      </c>
      <c r="S124" s="53">
        <f>VLOOKUP($A124,input!$A:$BH,COLUMN(input!AY$2),0)</f>
        <v>0</v>
      </c>
      <c r="T124" s="53">
        <f>VLOOKUP($A124,input!$A:$BH,COLUMN(input!BC$2),0)</f>
        <v>0</v>
      </c>
      <c r="U124" s="62">
        <f>VLOOKUP($A124,input!$A:$BH,COLUMN(input!BG$2),0)</f>
        <v>0</v>
      </c>
      <c r="V124" s="53">
        <f t="shared" si="11"/>
        <v>0</v>
      </c>
      <c r="W124" s="49">
        <f t="shared" si="12"/>
        <v>4.4263036601633692</v>
      </c>
      <c r="X124" s="53">
        <f t="shared" si="13"/>
        <v>0</v>
      </c>
      <c r="Y124" s="53">
        <f t="shared" si="14"/>
        <v>0</v>
      </c>
      <c r="Z124" s="62">
        <f t="shared" si="15"/>
        <v>0</v>
      </c>
      <c r="AA124" s="74">
        <f>VLOOKUP($A124,input!$A:$BH,COLUMN(input!BH$2),0)</f>
        <v>0</v>
      </c>
    </row>
    <row r="125" spans="1:27" x14ac:dyDescent="0.3">
      <c r="A125" s="27" t="s">
        <v>260</v>
      </c>
      <c r="B125" s="27" t="s">
        <v>937</v>
      </c>
      <c r="C125" s="27" t="s">
        <v>806</v>
      </c>
      <c r="D125" s="30" t="s">
        <v>259</v>
      </c>
      <c r="E125" s="67">
        <f>VLOOKUP(C125,'KI Local Authority Dropdown'!$H$21:$I$31,2,0)</f>
        <v>0.4</v>
      </c>
      <c r="F125" s="49">
        <f t="shared" si="10"/>
        <v>1.49898964437291</v>
      </c>
      <c r="G125" s="49">
        <f>VLOOKUP($A125,input!$A:$BH,COLUMN(input!F$2),0)</f>
        <v>0</v>
      </c>
      <c r="H125" s="49">
        <f>VLOOKUP($A125,input!$A:$BH,COLUMN(input!J$2),0)</f>
        <v>1.8963243313053899</v>
      </c>
      <c r="I125" s="49">
        <f>VLOOKUP($A125,input!$A:$BH,COLUMN(input!O$2),0)</f>
        <v>-14.837238040478175</v>
      </c>
      <c r="J125" s="49">
        <f>H125*'KI Local Authority Dropdown'!$I$6</f>
        <v>1.7541000064574856</v>
      </c>
      <c r="K125" s="31">
        <f>VLOOKUP($A125,input!$A:$BH,COLUMN(input!Q$2),0)</f>
        <v>0.5</v>
      </c>
      <c r="L125" s="53">
        <f>VLOOKUP($A125,input!$A:$BH,COLUMN(input!W$2),0)</f>
        <v>0</v>
      </c>
      <c r="M125" s="49">
        <f>VLOOKUP($A125,input!$A:$BH,COLUMN(input!AA$2),0)</f>
        <v>0</v>
      </c>
      <c r="N125" s="53">
        <f>VLOOKUP($A125,input!$A:$BH,COLUMN(input!AE$2),0)</f>
        <v>0</v>
      </c>
      <c r="O125" s="53">
        <f>VLOOKUP($A125,input!$A:$BH,COLUMN(input!AI$2),0)</f>
        <v>0</v>
      </c>
      <c r="P125" s="62">
        <f>VLOOKUP($A125,input!$A:$BH,COLUMN(input!AM$2),0)</f>
        <v>0</v>
      </c>
      <c r="Q125" s="53">
        <f>VLOOKUP($A125,input!$A:$BH,COLUMN(input!AQ$2),0)</f>
        <v>0</v>
      </c>
      <c r="R125" s="49">
        <f>VLOOKUP($A125,input!$A:$BH,COLUMN(input!AU$2),0)</f>
        <v>1.8963243313053899</v>
      </c>
      <c r="S125" s="53">
        <f>VLOOKUP($A125,input!$A:$BH,COLUMN(input!AY$2),0)</f>
        <v>0</v>
      </c>
      <c r="T125" s="53">
        <f>VLOOKUP($A125,input!$A:$BH,COLUMN(input!BC$2),0)</f>
        <v>0</v>
      </c>
      <c r="U125" s="62">
        <f>VLOOKUP($A125,input!$A:$BH,COLUMN(input!BG$2),0)</f>
        <v>0</v>
      </c>
      <c r="V125" s="53">
        <f t="shared" si="11"/>
        <v>0</v>
      </c>
      <c r="W125" s="49">
        <f t="shared" si="12"/>
        <v>1.8963243313053899</v>
      </c>
      <c r="X125" s="53">
        <f t="shared" si="13"/>
        <v>0</v>
      </c>
      <c r="Y125" s="53">
        <f t="shared" si="14"/>
        <v>0</v>
      </c>
      <c r="Z125" s="62">
        <f t="shared" si="15"/>
        <v>0</v>
      </c>
      <c r="AA125" s="74">
        <f>VLOOKUP($A125,input!$A:$BH,COLUMN(input!BH$2),0)</f>
        <v>-0.39733468693247997</v>
      </c>
    </row>
    <row r="126" spans="1:27" x14ac:dyDescent="0.3">
      <c r="A126" s="27" t="s">
        <v>262</v>
      </c>
      <c r="B126" s="27" t="s">
        <v>938</v>
      </c>
      <c r="C126" s="27" t="s">
        <v>806</v>
      </c>
      <c r="D126" s="30" t="s">
        <v>261</v>
      </c>
      <c r="E126" s="67">
        <f>VLOOKUP(C126,'KI Local Authority Dropdown'!$H$21:$I$31,2,0)</f>
        <v>0.4</v>
      </c>
      <c r="F126" s="49">
        <f t="shared" si="10"/>
        <v>3.5462502830901639</v>
      </c>
      <c r="G126" s="49">
        <f>VLOOKUP($A126,input!$A:$BH,COLUMN(input!F$2),0)</f>
        <v>0</v>
      </c>
      <c r="H126" s="49">
        <f>VLOOKUP($A126,input!$A:$BH,COLUMN(input!J$2),0)</f>
        <v>3.6399037189942764</v>
      </c>
      <c r="I126" s="49">
        <f>VLOOKUP($A126,input!$A:$BH,COLUMN(input!O$2),0)</f>
        <v>-5.9263378560796998</v>
      </c>
      <c r="J126" s="49">
        <f>H126*'KI Local Authority Dropdown'!$I$6</f>
        <v>3.3669109400697059</v>
      </c>
      <c r="K126" s="31">
        <f>VLOOKUP($A126,input!$A:$BH,COLUMN(input!Q$2),0)</f>
        <v>0.5</v>
      </c>
      <c r="L126" s="53">
        <f>VLOOKUP($A126,input!$A:$BH,COLUMN(input!W$2),0)</f>
        <v>0</v>
      </c>
      <c r="M126" s="49">
        <f>VLOOKUP($A126,input!$A:$BH,COLUMN(input!AA$2),0)</f>
        <v>0</v>
      </c>
      <c r="N126" s="53">
        <f>VLOOKUP($A126,input!$A:$BH,COLUMN(input!AE$2),0)</f>
        <v>0</v>
      </c>
      <c r="O126" s="53">
        <f>VLOOKUP($A126,input!$A:$BH,COLUMN(input!AI$2),0)</f>
        <v>0</v>
      </c>
      <c r="P126" s="62">
        <f>VLOOKUP($A126,input!$A:$BH,COLUMN(input!AM$2),0)</f>
        <v>0</v>
      </c>
      <c r="Q126" s="53">
        <f>VLOOKUP($A126,input!$A:$BH,COLUMN(input!AQ$2),0)</f>
        <v>0</v>
      </c>
      <c r="R126" s="49">
        <f>VLOOKUP($A126,input!$A:$BH,COLUMN(input!AU$2),0)</f>
        <v>3.6399037189942764</v>
      </c>
      <c r="S126" s="53">
        <f>VLOOKUP($A126,input!$A:$BH,COLUMN(input!AY$2),0)</f>
        <v>0</v>
      </c>
      <c r="T126" s="53">
        <f>VLOOKUP($A126,input!$A:$BH,COLUMN(input!BC$2),0)</f>
        <v>0</v>
      </c>
      <c r="U126" s="62">
        <f>VLOOKUP($A126,input!$A:$BH,COLUMN(input!BG$2),0)</f>
        <v>0</v>
      </c>
      <c r="V126" s="53">
        <f t="shared" si="11"/>
        <v>0</v>
      </c>
      <c r="W126" s="49">
        <f t="shared" si="12"/>
        <v>3.6399037189942764</v>
      </c>
      <c r="X126" s="53">
        <f t="shared" si="13"/>
        <v>0</v>
      </c>
      <c r="Y126" s="53">
        <f t="shared" si="14"/>
        <v>0</v>
      </c>
      <c r="Z126" s="62">
        <f t="shared" si="15"/>
        <v>0</v>
      </c>
      <c r="AA126" s="74">
        <f>VLOOKUP($A126,input!$A:$BH,COLUMN(input!BH$2),0)</f>
        <v>-9.3653435904112639E-2</v>
      </c>
    </row>
    <row r="127" spans="1:27" x14ac:dyDescent="0.3">
      <c r="A127" s="27" t="s">
        <v>264</v>
      </c>
      <c r="B127" s="27" t="s">
        <v>939</v>
      </c>
      <c r="C127" s="27" t="s">
        <v>806</v>
      </c>
      <c r="D127" s="30" t="s">
        <v>263</v>
      </c>
      <c r="E127" s="67">
        <f>VLOOKUP(C127,'KI Local Authority Dropdown'!$H$21:$I$31,2,0)</f>
        <v>0.4</v>
      </c>
      <c r="F127" s="49">
        <f t="shared" si="10"/>
        <v>2.166331296459564</v>
      </c>
      <c r="G127" s="49">
        <f>VLOOKUP($A127,input!$A:$BH,COLUMN(input!F$2),0)</f>
        <v>0.19578167553468795</v>
      </c>
      <c r="H127" s="49">
        <f>VLOOKUP($A127,input!$A:$BH,COLUMN(input!J$2),0)</f>
        <v>1.9705496209248758</v>
      </c>
      <c r="I127" s="49">
        <f>VLOOKUP($A127,input!$A:$BH,COLUMN(input!O$2),0)</f>
        <v>-7.6567405480787345</v>
      </c>
      <c r="J127" s="49">
        <f>H127*'KI Local Authority Dropdown'!$I$6</f>
        <v>1.8227583993555103</v>
      </c>
      <c r="K127" s="31">
        <f>VLOOKUP($A127,input!$A:$BH,COLUMN(input!Q$2),0)</f>
        <v>0.5</v>
      </c>
      <c r="L127" s="53">
        <f>VLOOKUP($A127,input!$A:$BH,COLUMN(input!W$2),0)</f>
        <v>0</v>
      </c>
      <c r="M127" s="49">
        <f>VLOOKUP($A127,input!$A:$BH,COLUMN(input!AA$2),0)</f>
        <v>0.19578167553468795</v>
      </c>
      <c r="N127" s="53">
        <f>VLOOKUP($A127,input!$A:$BH,COLUMN(input!AE$2),0)</f>
        <v>0</v>
      </c>
      <c r="O127" s="53">
        <f>VLOOKUP($A127,input!$A:$BH,COLUMN(input!AI$2),0)</f>
        <v>0</v>
      </c>
      <c r="P127" s="62">
        <f>VLOOKUP($A127,input!$A:$BH,COLUMN(input!AM$2),0)</f>
        <v>0</v>
      </c>
      <c r="Q127" s="53">
        <f>VLOOKUP($A127,input!$A:$BH,COLUMN(input!AQ$2),0)</f>
        <v>0</v>
      </c>
      <c r="R127" s="49">
        <f>VLOOKUP($A127,input!$A:$BH,COLUMN(input!AU$2),0)</f>
        <v>1.9705496209248758</v>
      </c>
      <c r="S127" s="53">
        <f>VLOOKUP($A127,input!$A:$BH,COLUMN(input!AY$2),0)</f>
        <v>0</v>
      </c>
      <c r="T127" s="53">
        <f>VLOOKUP($A127,input!$A:$BH,COLUMN(input!BC$2),0)</f>
        <v>0</v>
      </c>
      <c r="U127" s="62">
        <f>VLOOKUP($A127,input!$A:$BH,COLUMN(input!BG$2),0)</f>
        <v>0</v>
      </c>
      <c r="V127" s="53">
        <f t="shared" si="11"/>
        <v>0</v>
      </c>
      <c r="W127" s="49">
        <f t="shared" si="12"/>
        <v>2.166331296459564</v>
      </c>
      <c r="X127" s="53">
        <f t="shared" si="13"/>
        <v>0</v>
      </c>
      <c r="Y127" s="53">
        <f t="shared" si="14"/>
        <v>0</v>
      </c>
      <c r="Z127" s="62">
        <f t="shared" si="15"/>
        <v>0</v>
      </c>
      <c r="AA127" s="74">
        <f>VLOOKUP($A127,input!$A:$BH,COLUMN(input!BH$2),0)</f>
        <v>0</v>
      </c>
    </row>
    <row r="128" spans="1:27" x14ac:dyDescent="0.3">
      <c r="A128" s="27" t="s">
        <v>266</v>
      </c>
      <c r="B128" s="27" t="s">
        <v>940</v>
      </c>
      <c r="C128" s="27" t="s">
        <v>806</v>
      </c>
      <c r="D128" s="30" t="s">
        <v>265</v>
      </c>
      <c r="E128" s="67">
        <f>VLOOKUP(C128,'KI Local Authority Dropdown'!$H$21:$I$31,2,0)</f>
        <v>0.4</v>
      </c>
      <c r="F128" s="49">
        <f t="shared" si="10"/>
        <v>2.5751622058973691</v>
      </c>
      <c r="G128" s="49">
        <f>VLOOKUP($A128,input!$A:$BH,COLUMN(input!F$2),0)</f>
        <v>2.6385711527581325E-2</v>
      </c>
      <c r="H128" s="49">
        <f>VLOOKUP($A128,input!$A:$BH,COLUMN(input!J$2),0)</f>
        <v>2.5487764943697879</v>
      </c>
      <c r="I128" s="49">
        <f>VLOOKUP($A128,input!$A:$BH,COLUMN(input!O$2),0)</f>
        <v>-2.6141394086781755</v>
      </c>
      <c r="J128" s="49">
        <f>H128*'KI Local Authority Dropdown'!$I$6</f>
        <v>2.3576182572920539</v>
      </c>
      <c r="K128" s="31">
        <f>VLOOKUP($A128,input!$A:$BH,COLUMN(input!Q$2),0)</f>
        <v>0.5</v>
      </c>
      <c r="L128" s="53">
        <f>VLOOKUP($A128,input!$A:$BH,COLUMN(input!W$2),0)</f>
        <v>0</v>
      </c>
      <c r="M128" s="49">
        <f>VLOOKUP($A128,input!$A:$BH,COLUMN(input!AA$2),0)</f>
        <v>2.6385711527581325E-2</v>
      </c>
      <c r="N128" s="53">
        <f>VLOOKUP($A128,input!$A:$BH,COLUMN(input!AE$2),0)</f>
        <v>0</v>
      </c>
      <c r="O128" s="53">
        <f>VLOOKUP($A128,input!$A:$BH,COLUMN(input!AI$2),0)</f>
        <v>0</v>
      </c>
      <c r="P128" s="62">
        <f>VLOOKUP($A128,input!$A:$BH,COLUMN(input!AM$2),0)</f>
        <v>0</v>
      </c>
      <c r="Q128" s="53">
        <f>VLOOKUP($A128,input!$A:$BH,COLUMN(input!AQ$2),0)</f>
        <v>0</v>
      </c>
      <c r="R128" s="49">
        <f>VLOOKUP($A128,input!$A:$BH,COLUMN(input!AU$2),0)</f>
        <v>2.5487764943697879</v>
      </c>
      <c r="S128" s="53">
        <f>VLOOKUP($A128,input!$A:$BH,COLUMN(input!AY$2),0)</f>
        <v>0</v>
      </c>
      <c r="T128" s="53">
        <f>VLOOKUP($A128,input!$A:$BH,COLUMN(input!BC$2),0)</f>
        <v>0</v>
      </c>
      <c r="U128" s="62">
        <f>VLOOKUP($A128,input!$A:$BH,COLUMN(input!BG$2),0)</f>
        <v>0</v>
      </c>
      <c r="V128" s="53">
        <f t="shared" si="11"/>
        <v>0</v>
      </c>
      <c r="W128" s="49">
        <f t="shared" si="12"/>
        <v>2.5751622058973691</v>
      </c>
      <c r="X128" s="53">
        <f t="shared" si="13"/>
        <v>0</v>
      </c>
      <c r="Y128" s="53">
        <f t="shared" si="14"/>
        <v>0</v>
      </c>
      <c r="Z128" s="62">
        <f t="shared" si="15"/>
        <v>0</v>
      </c>
      <c r="AA128" s="74">
        <f>VLOOKUP($A128,input!$A:$BH,COLUMN(input!BH$2),0)</f>
        <v>0</v>
      </c>
    </row>
    <row r="129" spans="1:27" x14ac:dyDescent="0.3">
      <c r="A129" s="27" t="s">
        <v>268</v>
      </c>
      <c r="B129" s="27" t="s">
        <v>941</v>
      </c>
      <c r="C129" s="27" t="s">
        <v>806</v>
      </c>
      <c r="D129" s="30" t="s">
        <v>267</v>
      </c>
      <c r="E129" s="67">
        <f>VLOOKUP(C129,'KI Local Authority Dropdown'!$H$21:$I$31,2,0)</f>
        <v>0.4</v>
      </c>
      <c r="F129" s="49">
        <f t="shared" si="10"/>
        <v>1.6076277128983145</v>
      </c>
      <c r="G129" s="49">
        <f>VLOOKUP($A129,input!$A:$BH,COLUMN(input!F$2),0)</f>
        <v>0</v>
      </c>
      <c r="H129" s="49">
        <f>VLOOKUP($A129,input!$A:$BH,COLUMN(input!J$2),0)</f>
        <v>1.9029263341945526</v>
      </c>
      <c r="I129" s="49">
        <f>VLOOKUP($A129,input!$A:$BH,COLUMN(input!O$2),0)</f>
        <v>-7.9656468968470344</v>
      </c>
      <c r="J129" s="49">
        <f>H129*'KI Local Authority Dropdown'!$I$6</f>
        <v>1.7602068591299613</v>
      </c>
      <c r="K129" s="31">
        <f>VLOOKUP($A129,input!$A:$BH,COLUMN(input!Q$2),0)</f>
        <v>0.5</v>
      </c>
      <c r="L129" s="53">
        <f>VLOOKUP($A129,input!$A:$BH,COLUMN(input!W$2),0)</f>
        <v>0</v>
      </c>
      <c r="M129" s="49">
        <f>VLOOKUP($A129,input!$A:$BH,COLUMN(input!AA$2),0)</f>
        <v>0</v>
      </c>
      <c r="N129" s="53">
        <f>VLOOKUP($A129,input!$A:$BH,COLUMN(input!AE$2),0)</f>
        <v>0</v>
      </c>
      <c r="O129" s="53">
        <f>VLOOKUP($A129,input!$A:$BH,COLUMN(input!AI$2),0)</f>
        <v>0</v>
      </c>
      <c r="P129" s="62">
        <f>VLOOKUP($A129,input!$A:$BH,COLUMN(input!AM$2),0)</f>
        <v>0</v>
      </c>
      <c r="Q129" s="53">
        <f>VLOOKUP($A129,input!$A:$BH,COLUMN(input!AQ$2),0)</f>
        <v>0</v>
      </c>
      <c r="R129" s="49">
        <f>VLOOKUP($A129,input!$A:$BH,COLUMN(input!AU$2),0)</f>
        <v>1.9029263341945526</v>
      </c>
      <c r="S129" s="53">
        <f>VLOOKUP($A129,input!$A:$BH,COLUMN(input!AY$2),0)</f>
        <v>0</v>
      </c>
      <c r="T129" s="53">
        <f>VLOOKUP($A129,input!$A:$BH,COLUMN(input!BC$2),0)</f>
        <v>0</v>
      </c>
      <c r="U129" s="62">
        <f>VLOOKUP($A129,input!$A:$BH,COLUMN(input!BG$2),0)</f>
        <v>0</v>
      </c>
      <c r="V129" s="53">
        <f t="shared" si="11"/>
        <v>0</v>
      </c>
      <c r="W129" s="49">
        <f t="shared" si="12"/>
        <v>1.9029263341945526</v>
      </c>
      <c r="X129" s="53">
        <f t="shared" si="13"/>
        <v>0</v>
      </c>
      <c r="Y129" s="53">
        <f t="shared" si="14"/>
        <v>0</v>
      </c>
      <c r="Z129" s="62">
        <f t="shared" si="15"/>
        <v>0</v>
      </c>
      <c r="AA129" s="74">
        <f>VLOOKUP($A129,input!$A:$BH,COLUMN(input!BH$2),0)</f>
        <v>-0.29529862129623813</v>
      </c>
    </row>
    <row r="130" spans="1:27" x14ac:dyDescent="0.3">
      <c r="A130" s="27" t="s">
        <v>270</v>
      </c>
      <c r="B130" s="27" t="s">
        <v>942</v>
      </c>
      <c r="C130" s="27" t="s">
        <v>820</v>
      </c>
      <c r="D130" s="30" t="s">
        <v>269</v>
      </c>
      <c r="E130" s="67">
        <f>VLOOKUP(C130,'KI Local Authority Dropdown'!$H$21:$I$31,2,0)</f>
        <v>0.49</v>
      </c>
      <c r="F130" s="49">
        <f t="shared" si="10"/>
        <v>72.502127333865232</v>
      </c>
      <c r="G130" s="49">
        <f>VLOOKUP($A130,input!$A:$BH,COLUMN(input!F$2),0)</f>
        <v>15.011658638719114</v>
      </c>
      <c r="H130" s="49">
        <f>VLOOKUP($A130,input!$A:$BH,COLUMN(input!J$2),0)</f>
        <v>57.49046869514612</v>
      </c>
      <c r="I130" s="49">
        <f>VLOOKUP($A130,input!$A:$BH,COLUMN(input!O$2),0)</f>
        <v>15.098082525952107</v>
      </c>
      <c r="J130" s="49">
        <f>H130*'KI Local Authority Dropdown'!$I$6</f>
        <v>53.178683543010166</v>
      </c>
      <c r="K130" s="31">
        <f>VLOOKUP($A130,input!$A:$BH,COLUMN(input!Q$2),0)</f>
        <v>0</v>
      </c>
      <c r="L130" s="53">
        <f>VLOOKUP($A130,input!$A:$BH,COLUMN(input!W$2),0)</f>
        <v>14.603927028270773</v>
      </c>
      <c r="M130" s="49">
        <f>VLOOKUP($A130,input!$A:$BH,COLUMN(input!AA$2),0)</f>
        <v>0.40773161044833994</v>
      </c>
      <c r="N130" s="53">
        <f>VLOOKUP($A130,input!$A:$BH,COLUMN(input!AE$2),0)</f>
        <v>0</v>
      </c>
      <c r="O130" s="53">
        <f>VLOOKUP($A130,input!$A:$BH,COLUMN(input!AI$2),0)</f>
        <v>0</v>
      </c>
      <c r="P130" s="62">
        <f>VLOOKUP($A130,input!$A:$BH,COLUMN(input!AM$2),0)</f>
        <v>0</v>
      </c>
      <c r="Q130" s="53">
        <f>VLOOKUP($A130,input!$A:$BH,COLUMN(input!AQ$2),0)</f>
        <v>49.53805442176143</v>
      </c>
      <c r="R130" s="49">
        <f>VLOOKUP($A130,input!$A:$BH,COLUMN(input!AU$2),0)</f>
        <v>7.9524142733846928</v>
      </c>
      <c r="S130" s="53">
        <f>VLOOKUP($A130,input!$A:$BH,COLUMN(input!AY$2),0)</f>
        <v>0</v>
      </c>
      <c r="T130" s="53">
        <f>VLOOKUP($A130,input!$A:$BH,COLUMN(input!BC$2),0)</f>
        <v>0</v>
      </c>
      <c r="U130" s="62">
        <f>VLOOKUP($A130,input!$A:$BH,COLUMN(input!BG$2),0)</f>
        <v>0</v>
      </c>
      <c r="V130" s="53">
        <f t="shared" si="11"/>
        <v>64.141981450032205</v>
      </c>
      <c r="W130" s="49">
        <f t="shared" si="12"/>
        <v>8.3601458838330327</v>
      </c>
      <c r="X130" s="53">
        <f t="shared" si="13"/>
        <v>0</v>
      </c>
      <c r="Y130" s="53">
        <f t="shared" si="14"/>
        <v>0</v>
      </c>
      <c r="Z130" s="62">
        <f t="shared" si="15"/>
        <v>0</v>
      </c>
      <c r="AA130" s="74">
        <f>VLOOKUP($A130,input!$A:$BH,COLUMN(input!BH$2),0)</f>
        <v>0</v>
      </c>
    </row>
    <row r="131" spans="1:27" x14ac:dyDescent="0.3">
      <c r="A131" s="27" t="s">
        <v>272</v>
      </c>
      <c r="B131" s="27" t="s">
        <v>943</v>
      </c>
      <c r="C131" s="27" t="s">
        <v>806</v>
      </c>
      <c r="D131" s="30" t="s">
        <v>271</v>
      </c>
      <c r="E131" s="67">
        <f>VLOOKUP(C131,'KI Local Authority Dropdown'!$H$21:$I$31,2,0)</f>
        <v>0.4</v>
      </c>
      <c r="F131" s="49">
        <f t="shared" si="10"/>
        <v>2.9678971461043591</v>
      </c>
      <c r="G131" s="49">
        <f>VLOOKUP($A131,input!$A:$BH,COLUMN(input!F$2),0)</f>
        <v>0</v>
      </c>
      <c r="H131" s="49">
        <f>VLOOKUP($A131,input!$A:$BH,COLUMN(input!J$2),0)</f>
        <v>3.0249405324009517</v>
      </c>
      <c r="I131" s="49">
        <f>VLOOKUP($A131,input!$A:$BH,COLUMN(input!O$2),0)</f>
        <v>-5.7791316834465674</v>
      </c>
      <c r="J131" s="49">
        <f>H131*'KI Local Authority Dropdown'!$I$6</f>
        <v>2.7980699924708805</v>
      </c>
      <c r="K131" s="31">
        <f>VLOOKUP($A131,input!$A:$BH,COLUMN(input!Q$2),0)</f>
        <v>0.5</v>
      </c>
      <c r="L131" s="53">
        <f>VLOOKUP($A131,input!$A:$BH,COLUMN(input!W$2),0)</f>
        <v>0</v>
      </c>
      <c r="M131" s="49">
        <f>VLOOKUP($A131,input!$A:$BH,COLUMN(input!AA$2),0)</f>
        <v>0</v>
      </c>
      <c r="N131" s="53">
        <f>VLOOKUP($A131,input!$A:$BH,COLUMN(input!AE$2),0)</f>
        <v>0</v>
      </c>
      <c r="O131" s="53">
        <f>VLOOKUP($A131,input!$A:$BH,COLUMN(input!AI$2),0)</f>
        <v>0</v>
      </c>
      <c r="P131" s="62">
        <f>VLOOKUP($A131,input!$A:$BH,COLUMN(input!AM$2),0)</f>
        <v>0</v>
      </c>
      <c r="Q131" s="53">
        <f>VLOOKUP($A131,input!$A:$BH,COLUMN(input!AQ$2),0)</f>
        <v>0</v>
      </c>
      <c r="R131" s="49">
        <f>VLOOKUP($A131,input!$A:$BH,COLUMN(input!AU$2),0)</f>
        <v>3.0249405324009517</v>
      </c>
      <c r="S131" s="53">
        <f>VLOOKUP($A131,input!$A:$BH,COLUMN(input!AY$2),0)</f>
        <v>0</v>
      </c>
      <c r="T131" s="53">
        <f>VLOOKUP($A131,input!$A:$BH,COLUMN(input!BC$2),0)</f>
        <v>0</v>
      </c>
      <c r="U131" s="62">
        <f>VLOOKUP($A131,input!$A:$BH,COLUMN(input!BG$2),0)</f>
        <v>0</v>
      </c>
      <c r="V131" s="53">
        <f t="shared" si="11"/>
        <v>0</v>
      </c>
      <c r="W131" s="49">
        <f t="shared" si="12"/>
        <v>3.0249405324009517</v>
      </c>
      <c r="X131" s="53">
        <f t="shared" si="13"/>
        <v>0</v>
      </c>
      <c r="Y131" s="53">
        <f t="shared" si="14"/>
        <v>0</v>
      </c>
      <c r="Z131" s="62">
        <f t="shared" si="15"/>
        <v>0</v>
      </c>
      <c r="AA131" s="74">
        <f>VLOOKUP($A131,input!$A:$BH,COLUMN(input!BH$2),0)</f>
        <v>-5.7043386296592655E-2</v>
      </c>
    </row>
    <row r="132" spans="1:27" x14ac:dyDescent="0.3">
      <c r="A132" s="27" t="s">
        <v>274</v>
      </c>
      <c r="B132" s="27" t="s">
        <v>944</v>
      </c>
      <c r="C132" s="27" t="s">
        <v>802</v>
      </c>
      <c r="D132" s="30" t="s">
        <v>273</v>
      </c>
      <c r="E132" s="67">
        <f>VLOOKUP(C132,'KI Local Authority Dropdown'!$H$21:$I$31,2,0)</f>
        <v>0.2</v>
      </c>
      <c r="F132" s="49">
        <f t="shared" si="10"/>
        <v>1189.8178484359298</v>
      </c>
      <c r="G132" s="49">
        <f>VLOOKUP($A132,input!$A:$BH,COLUMN(input!F$2),0)</f>
        <v>127.85775687193905</v>
      </c>
      <c r="H132" s="49">
        <f>VLOOKUP($A132,input!$A:$BH,COLUMN(input!J$2),0)</f>
        <v>1061.9600915639908</v>
      </c>
      <c r="I132" s="49">
        <f>VLOOKUP($A132,input!$A:$BH,COLUMN(input!O$2),0)</f>
        <v>-550.08133853413085</v>
      </c>
      <c r="J132" s="49">
        <f>H132*'KI Local Authority Dropdown'!$I$6</f>
        <v>982.31308469669148</v>
      </c>
      <c r="K132" s="31">
        <f>VLOOKUP($A132,input!$A:$BH,COLUMN(input!Q$2),0)</f>
        <v>0.34123275519709906</v>
      </c>
      <c r="L132" s="53">
        <f>VLOOKUP($A132,input!$A:$BH,COLUMN(input!W$2),0)</f>
        <v>0</v>
      </c>
      <c r="M132" s="49">
        <f>VLOOKUP($A132,input!$A:$BH,COLUMN(input!AA$2),0)</f>
        <v>0</v>
      </c>
      <c r="N132" s="53">
        <f>VLOOKUP($A132,input!$A:$BH,COLUMN(input!AE$2),0)</f>
        <v>78.199967091252745</v>
      </c>
      <c r="O132" s="53">
        <f>VLOOKUP($A132,input!$A:$BH,COLUMN(input!AI$2),0)</f>
        <v>20.647926765099214</v>
      </c>
      <c r="P132" s="62">
        <f>VLOOKUP($A132,input!$A:$BH,COLUMN(input!AM$2),0)</f>
        <v>29.00986301558709</v>
      </c>
      <c r="Q132" s="53">
        <f>VLOOKUP($A132,input!$A:$BH,COLUMN(input!AQ$2),0)</f>
        <v>0</v>
      </c>
      <c r="R132" s="49">
        <f>VLOOKUP($A132,input!$A:$BH,COLUMN(input!AU$2),0)</f>
        <v>0</v>
      </c>
      <c r="S132" s="53">
        <f>VLOOKUP($A132,input!$A:$BH,COLUMN(input!AY$2),0)</f>
        <v>129.15489153209924</v>
      </c>
      <c r="T132" s="53">
        <f>VLOOKUP($A132,input!$A:$BH,COLUMN(input!BC$2),0)</f>
        <v>925.37506149033197</v>
      </c>
      <c r="U132" s="62">
        <f>VLOOKUP($A132,input!$A:$BH,COLUMN(input!BG$2),0)</f>
        <v>7.4301385415595718</v>
      </c>
      <c r="V132" s="53">
        <f t="shared" si="11"/>
        <v>0</v>
      </c>
      <c r="W132" s="49">
        <f t="shared" si="12"/>
        <v>0</v>
      </c>
      <c r="X132" s="53">
        <f t="shared" si="13"/>
        <v>207.35485862335199</v>
      </c>
      <c r="Y132" s="53">
        <f t="shared" si="14"/>
        <v>946.02298825543119</v>
      </c>
      <c r="Z132" s="62">
        <f t="shared" si="15"/>
        <v>36.440001557146658</v>
      </c>
      <c r="AA132" s="74">
        <f>VLOOKUP($A132,input!$A:$BH,COLUMN(input!BH$2),0)</f>
        <v>0</v>
      </c>
    </row>
    <row r="133" spans="1:27" x14ac:dyDescent="0.3">
      <c r="A133" s="27" t="s">
        <v>276</v>
      </c>
      <c r="B133" s="27" t="s">
        <v>945</v>
      </c>
      <c r="C133" s="27" t="s">
        <v>806</v>
      </c>
      <c r="D133" s="30" t="s">
        <v>275</v>
      </c>
      <c r="E133" s="67">
        <f>VLOOKUP(C133,'KI Local Authority Dropdown'!$H$21:$I$31,2,0)</f>
        <v>0.4</v>
      </c>
      <c r="F133" s="49">
        <f t="shared" si="10"/>
        <v>3.7278241326700003</v>
      </c>
      <c r="G133" s="49">
        <f>VLOOKUP($A133,input!$A:$BH,COLUMN(input!F$2),0)</f>
        <v>8.5319762833341958E-2</v>
      </c>
      <c r="H133" s="49">
        <f>VLOOKUP($A133,input!$A:$BH,COLUMN(input!J$2),0)</f>
        <v>3.6425043698366584</v>
      </c>
      <c r="I133" s="49">
        <f>VLOOKUP($A133,input!$A:$BH,COLUMN(input!O$2),0)</f>
        <v>-16.057067382501451</v>
      </c>
      <c r="J133" s="49">
        <f>H133*'KI Local Authority Dropdown'!$I$6</f>
        <v>3.3693165420989093</v>
      </c>
      <c r="K133" s="31">
        <f>VLOOKUP($A133,input!$A:$BH,COLUMN(input!Q$2),0)</f>
        <v>0.5</v>
      </c>
      <c r="L133" s="53">
        <f>VLOOKUP($A133,input!$A:$BH,COLUMN(input!W$2),0)</f>
        <v>0</v>
      </c>
      <c r="M133" s="49">
        <f>VLOOKUP($A133,input!$A:$BH,COLUMN(input!AA$2),0)</f>
        <v>8.5319762833341958E-2</v>
      </c>
      <c r="N133" s="53">
        <f>VLOOKUP($A133,input!$A:$BH,COLUMN(input!AE$2),0)</f>
        <v>0</v>
      </c>
      <c r="O133" s="53">
        <f>VLOOKUP($A133,input!$A:$BH,COLUMN(input!AI$2),0)</f>
        <v>0</v>
      </c>
      <c r="P133" s="62">
        <f>VLOOKUP($A133,input!$A:$BH,COLUMN(input!AM$2),0)</f>
        <v>0</v>
      </c>
      <c r="Q133" s="53">
        <f>VLOOKUP($A133,input!$A:$BH,COLUMN(input!AQ$2),0)</f>
        <v>0</v>
      </c>
      <c r="R133" s="49">
        <f>VLOOKUP($A133,input!$A:$BH,COLUMN(input!AU$2),0)</f>
        <v>3.6425043698366584</v>
      </c>
      <c r="S133" s="53">
        <f>VLOOKUP($A133,input!$A:$BH,COLUMN(input!AY$2),0)</f>
        <v>0</v>
      </c>
      <c r="T133" s="53">
        <f>VLOOKUP($A133,input!$A:$BH,COLUMN(input!BC$2),0)</f>
        <v>0</v>
      </c>
      <c r="U133" s="62">
        <f>VLOOKUP($A133,input!$A:$BH,COLUMN(input!BG$2),0)</f>
        <v>0</v>
      </c>
      <c r="V133" s="53">
        <f t="shared" si="11"/>
        <v>0</v>
      </c>
      <c r="W133" s="49">
        <f t="shared" si="12"/>
        <v>3.7278241326700003</v>
      </c>
      <c r="X133" s="53">
        <f t="shared" si="13"/>
        <v>0</v>
      </c>
      <c r="Y133" s="53">
        <f t="shared" si="14"/>
        <v>0</v>
      </c>
      <c r="Z133" s="62">
        <f t="shared" si="15"/>
        <v>0</v>
      </c>
      <c r="AA133" s="74">
        <f>VLOOKUP($A133,input!$A:$BH,COLUMN(input!BH$2),0)</f>
        <v>0</v>
      </c>
    </row>
    <row r="134" spans="1:27" x14ac:dyDescent="0.3">
      <c r="A134" s="27" t="s">
        <v>278</v>
      </c>
      <c r="B134" s="27" t="s">
        <v>946</v>
      </c>
      <c r="C134" s="27" t="s">
        <v>1254</v>
      </c>
      <c r="D134" s="30" t="s">
        <v>277</v>
      </c>
      <c r="E134" s="67">
        <f>VLOOKUP(C134,'KI Local Authority Dropdown'!$H$21:$I$31,2,0)</f>
        <v>0.1</v>
      </c>
      <c r="F134" s="49">
        <f t="shared" si="10"/>
        <v>82.545282142940366</v>
      </c>
      <c r="G134" s="49">
        <f>VLOOKUP($A134,input!$A:$BH,COLUMN(input!F$2),0)</f>
        <v>8.0445926933591103</v>
      </c>
      <c r="H134" s="49">
        <f>VLOOKUP($A134,input!$A:$BH,COLUMN(input!J$2),0)</f>
        <v>74.500689449581259</v>
      </c>
      <c r="I134" s="49">
        <f>VLOOKUP($A134,input!$A:$BH,COLUMN(input!O$2),0)</f>
        <v>53.328413843509921</v>
      </c>
      <c r="J134" s="49">
        <f>H134*'KI Local Authority Dropdown'!$I$6</f>
        <v>68.913137740862666</v>
      </c>
      <c r="K134" s="31">
        <f>VLOOKUP($A134,input!$A:$BH,COLUMN(input!Q$2),0)</f>
        <v>0</v>
      </c>
      <c r="L134" s="53">
        <f>VLOOKUP($A134,input!$A:$BH,COLUMN(input!W$2),0)</f>
        <v>6.2911709989951845</v>
      </c>
      <c r="M134" s="49">
        <f>VLOOKUP($A134,input!$A:$BH,COLUMN(input!AA$2),0)</f>
        <v>0</v>
      </c>
      <c r="N134" s="53">
        <f>VLOOKUP($A134,input!$A:$BH,COLUMN(input!AE$2),0)</f>
        <v>1.7534216943639256</v>
      </c>
      <c r="O134" s="53">
        <f>VLOOKUP($A134,input!$A:$BH,COLUMN(input!AI$2),0)</f>
        <v>0</v>
      </c>
      <c r="P134" s="62">
        <f>VLOOKUP($A134,input!$A:$BH,COLUMN(input!AM$2),0)</f>
        <v>0</v>
      </c>
      <c r="Q134" s="53">
        <f>VLOOKUP($A134,input!$A:$BH,COLUMN(input!AQ$2),0)</f>
        <v>70.561759616780222</v>
      </c>
      <c r="R134" s="49">
        <f>VLOOKUP($A134,input!$A:$BH,COLUMN(input!AU$2),0)</f>
        <v>0</v>
      </c>
      <c r="S134" s="53">
        <f>VLOOKUP($A134,input!$A:$BH,COLUMN(input!AY$2),0)</f>
        <v>3.938929832801048</v>
      </c>
      <c r="T134" s="53">
        <f>VLOOKUP($A134,input!$A:$BH,COLUMN(input!BC$2),0)</f>
        <v>0</v>
      </c>
      <c r="U134" s="62">
        <f>VLOOKUP($A134,input!$A:$BH,COLUMN(input!BG$2),0)</f>
        <v>0</v>
      </c>
      <c r="V134" s="53">
        <f t="shared" si="11"/>
        <v>76.852930615775406</v>
      </c>
      <c r="W134" s="49">
        <f t="shared" si="12"/>
        <v>0</v>
      </c>
      <c r="X134" s="53">
        <f t="shared" si="13"/>
        <v>5.6923515271649734</v>
      </c>
      <c r="Y134" s="53">
        <f t="shared" si="14"/>
        <v>0</v>
      </c>
      <c r="Z134" s="62">
        <f t="shared" si="15"/>
        <v>0</v>
      </c>
      <c r="AA134" s="74">
        <f>VLOOKUP($A134,input!$A:$BH,COLUMN(input!BH$2),0)</f>
        <v>0</v>
      </c>
    </row>
    <row r="135" spans="1:27" x14ac:dyDescent="0.3">
      <c r="A135" s="27" t="s">
        <v>280</v>
      </c>
      <c r="B135" s="27" t="s">
        <v>947</v>
      </c>
      <c r="C135" s="27" t="s">
        <v>806</v>
      </c>
      <c r="D135" s="30" t="s">
        <v>279</v>
      </c>
      <c r="E135" s="67">
        <f>VLOOKUP(C135,'KI Local Authority Dropdown'!$H$21:$I$31,2,0)</f>
        <v>0.4</v>
      </c>
      <c r="F135" s="49">
        <f t="shared" si="10"/>
        <v>2.3393180596700773</v>
      </c>
      <c r="G135" s="49">
        <f>VLOOKUP($A135,input!$A:$BH,COLUMN(input!F$2),0)</f>
        <v>0</v>
      </c>
      <c r="H135" s="49">
        <f>VLOOKUP($A135,input!$A:$BH,COLUMN(input!J$2),0)</f>
        <v>2.4629949035900278</v>
      </c>
      <c r="I135" s="49">
        <f>VLOOKUP($A135,input!$A:$BH,COLUMN(input!O$2),0)</f>
        <v>-3.4200058702841765</v>
      </c>
      <c r="J135" s="49">
        <f>H135*'KI Local Authority Dropdown'!$I$6</f>
        <v>2.278270285820776</v>
      </c>
      <c r="K135" s="31">
        <f>VLOOKUP($A135,input!$A:$BH,COLUMN(input!Q$2),0)</f>
        <v>0.5</v>
      </c>
      <c r="L135" s="53">
        <f>VLOOKUP($A135,input!$A:$BH,COLUMN(input!W$2),0)</f>
        <v>0</v>
      </c>
      <c r="M135" s="49">
        <f>VLOOKUP($A135,input!$A:$BH,COLUMN(input!AA$2),0)</f>
        <v>0</v>
      </c>
      <c r="N135" s="53">
        <f>VLOOKUP($A135,input!$A:$BH,COLUMN(input!AE$2),0)</f>
        <v>0</v>
      </c>
      <c r="O135" s="53">
        <f>VLOOKUP($A135,input!$A:$BH,COLUMN(input!AI$2),0)</f>
        <v>0</v>
      </c>
      <c r="P135" s="62">
        <f>VLOOKUP($A135,input!$A:$BH,COLUMN(input!AM$2),0)</f>
        <v>0</v>
      </c>
      <c r="Q135" s="53">
        <f>VLOOKUP($A135,input!$A:$BH,COLUMN(input!AQ$2),0)</f>
        <v>0</v>
      </c>
      <c r="R135" s="49">
        <f>VLOOKUP($A135,input!$A:$BH,COLUMN(input!AU$2),0)</f>
        <v>2.4629949035900278</v>
      </c>
      <c r="S135" s="53">
        <f>VLOOKUP($A135,input!$A:$BH,COLUMN(input!AY$2),0)</f>
        <v>0</v>
      </c>
      <c r="T135" s="53">
        <f>VLOOKUP($A135,input!$A:$BH,COLUMN(input!BC$2),0)</f>
        <v>0</v>
      </c>
      <c r="U135" s="62">
        <f>VLOOKUP($A135,input!$A:$BH,COLUMN(input!BG$2),0)</f>
        <v>0</v>
      </c>
      <c r="V135" s="53">
        <f t="shared" si="11"/>
        <v>0</v>
      </c>
      <c r="W135" s="49">
        <f t="shared" si="12"/>
        <v>2.4629949035900278</v>
      </c>
      <c r="X135" s="53">
        <f t="shared" si="13"/>
        <v>0</v>
      </c>
      <c r="Y135" s="53">
        <f t="shared" si="14"/>
        <v>0</v>
      </c>
      <c r="Z135" s="62">
        <f t="shared" si="15"/>
        <v>0</v>
      </c>
      <c r="AA135" s="74">
        <f>VLOOKUP($A135,input!$A:$BH,COLUMN(input!BH$2),0)</f>
        <v>-0.12367684391995054</v>
      </c>
    </row>
    <row r="136" spans="1:27" x14ac:dyDescent="0.3">
      <c r="A136" s="27" t="s">
        <v>282</v>
      </c>
      <c r="B136" s="27" t="s">
        <v>948</v>
      </c>
      <c r="C136" s="27" t="s">
        <v>806</v>
      </c>
      <c r="D136" s="30" t="s">
        <v>281</v>
      </c>
      <c r="E136" s="67">
        <f>VLOOKUP(C136,'KI Local Authority Dropdown'!$H$21:$I$31,2,0)</f>
        <v>0.4</v>
      </c>
      <c r="F136" s="49">
        <f t="shared" ref="F136:F199" si="16">G136+H136+AA136</f>
        <v>2.6714630818431853</v>
      </c>
      <c r="G136" s="49">
        <f>VLOOKUP($A136,input!$A:$BH,COLUMN(input!F$2),0)</f>
        <v>0</v>
      </c>
      <c r="H136" s="49">
        <f>VLOOKUP($A136,input!$A:$BH,COLUMN(input!J$2),0)</f>
        <v>2.9151775499201595</v>
      </c>
      <c r="I136" s="49">
        <f>VLOOKUP($A136,input!$A:$BH,COLUMN(input!O$2),0)</f>
        <v>-6.2184569802366401</v>
      </c>
      <c r="J136" s="49">
        <f>H136*'KI Local Authority Dropdown'!$I$6</f>
        <v>2.6965392336761478</v>
      </c>
      <c r="K136" s="31">
        <f>VLOOKUP($A136,input!$A:$BH,COLUMN(input!Q$2),0)</f>
        <v>0.5</v>
      </c>
      <c r="L136" s="53">
        <f>VLOOKUP($A136,input!$A:$BH,COLUMN(input!W$2),0)</f>
        <v>0</v>
      </c>
      <c r="M136" s="49">
        <f>VLOOKUP($A136,input!$A:$BH,COLUMN(input!AA$2),0)</f>
        <v>0</v>
      </c>
      <c r="N136" s="53">
        <f>VLOOKUP($A136,input!$A:$BH,COLUMN(input!AE$2),0)</f>
        <v>0</v>
      </c>
      <c r="O136" s="53">
        <f>VLOOKUP($A136,input!$A:$BH,COLUMN(input!AI$2),0)</f>
        <v>0</v>
      </c>
      <c r="P136" s="62">
        <f>VLOOKUP($A136,input!$A:$BH,COLUMN(input!AM$2),0)</f>
        <v>0</v>
      </c>
      <c r="Q136" s="53">
        <f>VLOOKUP($A136,input!$A:$BH,COLUMN(input!AQ$2),0)</f>
        <v>0</v>
      </c>
      <c r="R136" s="49">
        <f>VLOOKUP($A136,input!$A:$BH,COLUMN(input!AU$2),0)</f>
        <v>2.9151775499201595</v>
      </c>
      <c r="S136" s="53">
        <f>VLOOKUP($A136,input!$A:$BH,COLUMN(input!AY$2),0)</f>
        <v>0</v>
      </c>
      <c r="T136" s="53">
        <f>VLOOKUP($A136,input!$A:$BH,COLUMN(input!BC$2),0)</f>
        <v>0</v>
      </c>
      <c r="U136" s="62">
        <f>VLOOKUP($A136,input!$A:$BH,COLUMN(input!BG$2),0)</f>
        <v>0</v>
      </c>
      <c r="V136" s="53">
        <f t="shared" ref="V136:V199" si="17">L136+Q136</f>
        <v>0</v>
      </c>
      <c r="W136" s="49">
        <f t="shared" ref="W136:W199" si="18">M136+R136</f>
        <v>2.9151775499201595</v>
      </c>
      <c r="X136" s="53">
        <f t="shared" ref="X136:X199" si="19">N136+S136</f>
        <v>0</v>
      </c>
      <c r="Y136" s="53">
        <f t="shared" ref="Y136:Y199" si="20">O136+T136</f>
        <v>0</v>
      </c>
      <c r="Z136" s="62">
        <f t="shared" ref="Z136:Z199" si="21">P136+U136</f>
        <v>0</v>
      </c>
      <c r="AA136" s="74">
        <f>VLOOKUP($A136,input!$A:$BH,COLUMN(input!BH$2),0)</f>
        <v>-0.24371446807697417</v>
      </c>
    </row>
    <row r="137" spans="1:27" x14ac:dyDescent="0.3">
      <c r="A137" s="27" t="s">
        <v>284</v>
      </c>
      <c r="B137" s="27" t="s">
        <v>949</v>
      </c>
      <c r="C137" s="27" t="s">
        <v>806</v>
      </c>
      <c r="D137" s="30" t="s">
        <v>283</v>
      </c>
      <c r="E137" s="67">
        <f>VLOOKUP(C137,'KI Local Authority Dropdown'!$H$21:$I$31,2,0)</f>
        <v>0.4</v>
      </c>
      <c r="F137" s="49">
        <f t="shared" si="16"/>
        <v>5.8055057549621534</v>
      </c>
      <c r="G137" s="49">
        <f>VLOOKUP($A137,input!$A:$BH,COLUMN(input!F$2),0)</f>
        <v>2.0291226995759093</v>
      </c>
      <c r="H137" s="49">
        <f>VLOOKUP($A137,input!$A:$BH,COLUMN(input!J$2),0)</f>
        <v>3.7763830553862436</v>
      </c>
      <c r="I137" s="49">
        <f>VLOOKUP($A137,input!$A:$BH,COLUMN(input!O$2),0)</f>
        <v>-8.2615466789950922</v>
      </c>
      <c r="J137" s="49">
        <f>H137*'KI Local Authority Dropdown'!$I$6</f>
        <v>3.4931543262322755</v>
      </c>
      <c r="K137" s="31">
        <f>VLOOKUP($A137,input!$A:$BH,COLUMN(input!Q$2),0)</f>
        <v>0.5</v>
      </c>
      <c r="L137" s="53">
        <f>VLOOKUP($A137,input!$A:$BH,COLUMN(input!W$2),0)</f>
        <v>0</v>
      </c>
      <c r="M137" s="49">
        <f>VLOOKUP($A137,input!$A:$BH,COLUMN(input!AA$2),0)</f>
        <v>2.0291226995759093</v>
      </c>
      <c r="N137" s="53">
        <f>VLOOKUP($A137,input!$A:$BH,COLUMN(input!AE$2),0)</f>
        <v>0</v>
      </c>
      <c r="O137" s="53">
        <f>VLOOKUP($A137,input!$A:$BH,COLUMN(input!AI$2),0)</f>
        <v>0</v>
      </c>
      <c r="P137" s="62">
        <f>VLOOKUP($A137,input!$A:$BH,COLUMN(input!AM$2),0)</f>
        <v>0</v>
      </c>
      <c r="Q137" s="53">
        <f>VLOOKUP($A137,input!$A:$BH,COLUMN(input!AQ$2),0)</f>
        <v>0</v>
      </c>
      <c r="R137" s="49">
        <f>VLOOKUP($A137,input!$A:$BH,COLUMN(input!AU$2),0)</f>
        <v>3.7763830553862436</v>
      </c>
      <c r="S137" s="53">
        <f>VLOOKUP($A137,input!$A:$BH,COLUMN(input!AY$2),0)</f>
        <v>0</v>
      </c>
      <c r="T137" s="53">
        <f>VLOOKUP($A137,input!$A:$BH,COLUMN(input!BC$2),0)</f>
        <v>0</v>
      </c>
      <c r="U137" s="62">
        <f>VLOOKUP($A137,input!$A:$BH,COLUMN(input!BG$2),0)</f>
        <v>0</v>
      </c>
      <c r="V137" s="53">
        <f t="shared" si="17"/>
        <v>0</v>
      </c>
      <c r="W137" s="49">
        <f t="shared" si="18"/>
        <v>5.8055057549621534</v>
      </c>
      <c r="X137" s="53">
        <f t="shared" si="19"/>
        <v>0</v>
      </c>
      <c r="Y137" s="53">
        <f t="shared" si="20"/>
        <v>0</v>
      </c>
      <c r="Z137" s="62">
        <f t="shared" si="21"/>
        <v>0</v>
      </c>
      <c r="AA137" s="74">
        <f>VLOOKUP($A137,input!$A:$BH,COLUMN(input!BH$2),0)</f>
        <v>0</v>
      </c>
    </row>
    <row r="138" spans="1:27" x14ac:dyDescent="0.3">
      <c r="A138" s="27" t="s">
        <v>286</v>
      </c>
      <c r="B138" s="27" t="s">
        <v>950</v>
      </c>
      <c r="C138" s="27" t="s">
        <v>813</v>
      </c>
      <c r="D138" s="30" t="s">
        <v>285</v>
      </c>
      <c r="E138" s="67">
        <f>VLOOKUP(C138,'KI Local Authority Dropdown'!$H$21:$I$31,2,0)</f>
        <v>0.01</v>
      </c>
      <c r="F138" s="49">
        <f t="shared" si="16"/>
        <v>49.754803667022429</v>
      </c>
      <c r="G138" s="49">
        <f>VLOOKUP($A138,input!$A:$BH,COLUMN(input!F$2),0)</f>
        <v>18.254566570180341</v>
      </c>
      <c r="H138" s="49">
        <f>VLOOKUP($A138,input!$A:$BH,COLUMN(input!J$2),0)</f>
        <v>31.500237096842085</v>
      </c>
      <c r="I138" s="49">
        <f>VLOOKUP($A138,input!$A:$BH,COLUMN(input!O$2),0)</f>
        <v>21.334847028462622</v>
      </c>
      <c r="J138" s="49">
        <f>H138*'KI Local Authority Dropdown'!$I$6</f>
        <v>29.137719314578931</v>
      </c>
      <c r="K138" s="31">
        <f>VLOOKUP($A138,input!$A:$BH,COLUMN(input!Q$2),0)</f>
        <v>0</v>
      </c>
      <c r="L138" s="53">
        <f>VLOOKUP($A138,input!$A:$BH,COLUMN(input!W$2),0)</f>
        <v>0</v>
      </c>
      <c r="M138" s="49">
        <f>VLOOKUP($A138,input!$A:$BH,COLUMN(input!AA$2),0)</f>
        <v>0</v>
      </c>
      <c r="N138" s="53">
        <f>VLOOKUP($A138,input!$A:$BH,COLUMN(input!AE$2),0)</f>
        <v>18.254566570180341</v>
      </c>
      <c r="O138" s="53">
        <f>VLOOKUP($A138,input!$A:$BH,COLUMN(input!AI$2),0)</f>
        <v>0</v>
      </c>
      <c r="P138" s="62">
        <f>VLOOKUP($A138,input!$A:$BH,COLUMN(input!AM$2),0)</f>
        <v>0</v>
      </c>
      <c r="Q138" s="53">
        <f>VLOOKUP($A138,input!$A:$BH,COLUMN(input!AQ$2),0)</f>
        <v>0</v>
      </c>
      <c r="R138" s="49">
        <f>VLOOKUP($A138,input!$A:$BH,COLUMN(input!AU$2),0)</f>
        <v>0</v>
      </c>
      <c r="S138" s="53">
        <f>VLOOKUP($A138,input!$A:$BH,COLUMN(input!AY$2),0)</f>
        <v>31.500237096842085</v>
      </c>
      <c r="T138" s="53">
        <f>VLOOKUP($A138,input!$A:$BH,COLUMN(input!BC$2),0)</f>
        <v>0</v>
      </c>
      <c r="U138" s="62">
        <f>VLOOKUP($A138,input!$A:$BH,COLUMN(input!BG$2),0)</f>
        <v>0</v>
      </c>
      <c r="V138" s="53">
        <f t="shared" si="17"/>
        <v>0</v>
      </c>
      <c r="W138" s="49">
        <f t="shared" si="18"/>
        <v>0</v>
      </c>
      <c r="X138" s="53">
        <f t="shared" si="19"/>
        <v>49.754803667022429</v>
      </c>
      <c r="Y138" s="53">
        <f t="shared" si="20"/>
        <v>0</v>
      </c>
      <c r="Z138" s="62">
        <f t="shared" si="21"/>
        <v>0</v>
      </c>
      <c r="AA138" s="74">
        <f>VLOOKUP($A138,input!$A:$BH,COLUMN(input!BH$2),0)</f>
        <v>0</v>
      </c>
    </row>
    <row r="139" spans="1:27" x14ac:dyDescent="0.3">
      <c r="A139" s="27" t="s">
        <v>288</v>
      </c>
      <c r="B139" s="27" t="s">
        <v>951</v>
      </c>
      <c r="C139" s="27" t="s">
        <v>1252</v>
      </c>
      <c r="D139" s="30" t="s">
        <v>287</v>
      </c>
      <c r="E139" s="67">
        <f>VLOOKUP(C139,'KI Local Authority Dropdown'!$H$21:$I$31,2,0)</f>
        <v>0.3</v>
      </c>
      <c r="F139" s="49">
        <f t="shared" si="16"/>
        <v>107.23804021903362</v>
      </c>
      <c r="G139" s="49">
        <f>VLOOKUP($A139,input!$A:$BH,COLUMN(input!F$2),0)</f>
        <v>25.148992860743387</v>
      </c>
      <c r="H139" s="49">
        <f>VLOOKUP($A139,input!$A:$BH,COLUMN(input!J$2),0)</f>
        <v>82.08904735829023</v>
      </c>
      <c r="I139" s="49">
        <f>VLOOKUP($A139,input!$A:$BH,COLUMN(input!O$2),0)</f>
        <v>59.727664816429154</v>
      </c>
      <c r="J139" s="49">
        <f>H139*'KI Local Authority Dropdown'!$I$6</f>
        <v>75.932368806418467</v>
      </c>
      <c r="K139" s="31">
        <f>VLOOKUP($A139,input!$A:$BH,COLUMN(input!Q$2),0)</f>
        <v>0</v>
      </c>
      <c r="L139" s="53">
        <f>VLOOKUP($A139,input!$A:$BH,COLUMN(input!W$2),0)</f>
        <v>23.01537181107761</v>
      </c>
      <c r="M139" s="49">
        <f>VLOOKUP($A139,input!$A:$BH,COLUMN(input!AA$2),0)</f>
        <v>2.1336210496657806</v>
      </c>
      <c r="N139" s="53">
        <f>VLOOKUP($A139,input!$A:$BH,COLUMN(input!AE$2),0)</f>
        <v>0</v>
      </c>
      <c r="O139" s="53">
        <f>VLOOKUP($A139,input!$A:$BH,COLUMN(input!AI$2),0)</f>
        <v>0</v>
      </c>
      <c r="P139" s="62">
        <f>VLOOKUP($A139,input!$A:$BH,COLUMN(input!AM$2),0)</f>
        <v>0</v>
      </c>
      <c r="Q139" s="53">
        <f>VLOOKUP($A139,input!$A:$BH,COLUMN(input!AQ$2),0)</f>
        <v>67.407520104162501</v>
      </c>
      <c r="R139" s="49">
        <f>VLOOKUP($A139,input!$A:$BH,COLUMN(input!AU$2),0)</f>
        <v>14.681527254127721</v>
      </c>
      <c r="S139" s="53">
        <f>VLOOKUP($A139,input!$A:$BH,COLUMN(input!AY$2),0)</f>
        <v>0</v>
      </c>
      <c r="T139" s="53">
        <f>VLOOKUP($A139,input!$A:$BH,COLUMN(input!BC$2),0)</f>
        <v>0</v>
      </c>
      <c r="U139" s="62">
        <f>VLOOKUP($A139,input!$A:$BH,COLUMN(input!BG$2),0)</f>
        <v>0</v>
      </c>
      <c r="V139" s="53">
        <f t="shared" si="17"/>
        <v>90.422891915240115</v>
      </c>
      <c r="W139" s="49">
        <f t="shared" si="18"/>
        <v>16.815148303793499</v>
      </c>
      <c r="X139" s="53">
        <f t="shared" si="19"/>
        <v>0</v>
      </c>
      <c r="Y139" s="53">
        <f t="shared" si="20"/>
        <v>0</v>
      </c>
      <c r="Z139" s="62">
        <f t="shared" si="21"/>
        <v>0</v>
      </c>
      <c r="AA139" s="74">
        <f>VLOOKUP($A139,input!$A:$BH,COLUMN(input!BH$2),0)</f>
        <v>0</v>
      </c>
    </row>
    <row r="140" spans="1:27" x14ac:dyDescent="0.3">
      <c r="A140" s="27" t="s">
        <v>290</v>
      </c>
      <c r="B140" s="27" t="s">
        <v>952</v>
      </c>
      <c r="C140" s="27" t="s">
        <v>806</v>
      </c>
      <c r="D140" s="30" t="s">
        <v>289</v>
      </c>
      <c r="E140" s="67">
        <f>VLOOKUP(C140,'KI Local Authority Dropdown'!$H$21:$I$31,2,0)</f>
        <v>0.4</v>
      </c>
      <c r="F140" s="49">
        <f t="shared" si="16"/>
        <v>2.2054719904821765</v>
      </c>
      <c r="G140" s="49">
        <f>VLOOKUP($A140,input!$A:$BH,COLUMN(input!F$2),0)</f>
        <v>0</v>
      </c>
      <c r="H140" s="49">
        <f>VLOOKUP($A140,input!$A:$BH,COLUMN(input!J$2),0)</f>
        <v>2.8795014549552413</v>
      </c>
      <c r="I140" s="49">
        <f>VLOOKUP($A140,input!$A:$BH,COLUMN(input!O$2),0)</f>
        <v>-31.310408623353865</v>
      </c>
      <c r="J140" s="49">
        <f>H140*'KI Local Authority Dropdown'!$I$6</f>
        <v>2.6635388458335982</v>
      </c>
      <c r="K140" s="31">
        <f>VLOOKUP($A140,input!$A:$BH,COLUMN(input!Q$2),0)</f>
        <v>0.5</v>
      </c>
      <c r="L140" s="53">
        <f>VLOOKUP($A140,input!$A:$BH,COLUMN(input!W$2),0)</f>
        <v>0</v>
      </c>
      <c r="M140" s="49">
        <f>VLOOKUP($A140,input!$A:$BH,COLUMN(input!AA$2),0)</f>
        <v>0</v>
      </c>
      <c r="N140" s="53">
        <f>VLOOKUP($A140,input!$A:$BH,COLUMN(input!AE$2),0)</f>
        <v>0</v>
      </c>
      <c r="O140" s="53">
        <f>VLOOKUP($A140,input!$A:$BH,COLUMN(input!AI$2),0)</f>
        <v>0</v>
      </c>
      <c r="P140" s="62">
        <f>VLOOKUP($A140,input!$A:$BH,COLUMN(input!AM$2),0)</f>
        <v>0</v>
      </c>
      <c r="Q140" s="53">
        <f>VLOOKUP($A140,input!$A:$BH,COLUMN(input!AQ$2),0)</f>
        <v>0</v>
      </c>
      <c r="R140" s="49">
        <f>VLOOKUP($A140,input!$A:$BH,COLUMN(input!AU$2),0)</f>
        <v>2.8795014549552413</v>
      </c>
      <c r="S140" s="53">
        <f>VLOOKUP($A140,input!$A:$BH,COLUMN(input!AY$2),0)</f>
        <v>0</v>
      </c>
      <c r="T140" s="53">
        <f>VLOOKUP($A140,input!$A:$BH,COLUMN(input!BC$2),0)</f>
        <v>0</v>
      </c>
      <c r="U140" s="62">
        <f>VLOOKUP($A140,input!$A:$BH,COLUMN(input!BG$2),0)</f>
        <v>0</v>
      </c>
      <c r="V140" s="53">
        <f t="shared" si="17"/>
        <v>0</v>
      </c>
      <c r="W140" s="49">
        <f t="shared" si="18"/>
        <v>2.8795014549552413</v>
      </c>
      <c r="X140" s="53">
        <f t="shared" si="19"/>
        <v>0</v>
      </c>
      <c r="Y140" s="53">
        <f t="shared" si="20"/>
        <v>0</v>
      </c>
      <c r="Z140" s="62">
        <f t="shared" si="21"/>
        <v>0</v>
      </c>
      <c r="AA140" s="74">
        <f>VLOOKUP($A140,input!$A:$BH,COLUMN(input!BH$2),0)</f>
        <v>-0.674029464473065</v>
      </c>
    </row>
    <row r="141" spans="1:27" x14ac:dyDescent="0.3">
      <c r="A141" s="27" t="s">
        <v>292</v>
      </c>
      <c r="B141" s="27" t="s">
        <v>953</v>
      </c>
      <c r="C141" s="27" t="s">
        <v>1252</v>
      </c>
      <c r="D141" s="30" t="s">
        <v>291</v>
      </c>
      <c r="E141" s="67">
        <f>VLOOKUP(C141,'KI Local Authority Dropdown'!$H$21:$I$31,2,0)</f>
        <v>0.3</v>
      </c>
      <c r="F141" s="49">
        <f t="shared" si="16"/>
        <v>143.97127609533831</v>
      </c>
      <c r="G141" s="49">
        <f>VLOOKUP($A141,input!$A:$BH,COLUMN(input!F$2),0)</f>
        <v>34.793887663613553</v>
      </c>
      <c r="H141" s="49">
        <f>VLOOKUP($A141,input!$A:$BH,COLUMN(input!J$2),0)</f>
        <v>109.17738843172475</v>
      </c>
      <c r="I141" s="49">
        <f>VLOOKUP($A141,input!$A:$BH,COLUMN(input!O$2),0)</f>
        <v>71.311740503982676</v>
      </c>
      <c r="J141" s="49">
        <f>H141*'KI Local Authority Dropdown'!$I$6</f>
        <v>100.98908429934539</v>
      </c>
      <c r="K141" s="31">
        <f>VLOOKUP($A141,input!$A:$BH,COLUMN(input!Q$2),0)</f>
        <v>0</v>
      </c>
      <c r="L141" s="53">
        <f>VLOOKUP($A141,input!$A:$BH,COLUMN(input!W$2),0)</f>
        <v>29.885741991296044</v>
      </c>
      <c r="M141" s="49">
        <f>VLOOKUP($A141,input!$A:$BH,COLUMN(input!AA$2),0)</f>
        <v>4.908145672317505</v>
      </c>
      <c r="N141" s="53">
        <f>VLOOKUP($A141,input!$A:$BH,COLUMN(input!AE$2),0)</f>
        <v>0</v>
      </c>
      <c r="O141" s="53">
        <f>VLOOKUP($A141,input!$A:$BH,COLUMN(input!AI$2),0)</f>
        <v>0</v>
      </c>
      <c r="P141" s="62">
        <f>VLOOKUP($A141,input!$A:$BH,COLUMN(input!AM$2),0)</f>
        <v>0</v>
      </c>
      <c r="Q141" s="53">
        <f>VLOOKUP($A141,input!$A:$BH,COLUMN(input!AQ$2),0)</f>
        <v>83.782078024381676</v>
      </c>
      <c r="R141" s="49">
        <f>VLOOKUP($A141,input!$A:$BH,COLUMN(input!AU$2),0)</f>
        <v>25.395310407343082</v>
      </c>
      <c r="S141" s="53">
        <f>VLOOKUP($A141,input!$A:$BH,COLUMN(input!AY$2),0)</f>
        <v>0</v>
      </c>
      <c r="T141" s="53">
        <f>VLOOKUP($A141,input!$A:$BH,COLUMN(input!BC$2),0)</f>
        <v>0</v>
      </c>
      <c r="U141" s="62">
        <f>VLOOKUP($A141,input!$A:$BH,COLUMN(input!BG$2),0)</f>
        <v>0</v>
      </c>
      <c r="V141" s="53">
        <f t="shared" si="17"/>
        <v>113.66782001567772</v>
      </c>
      <c r="W141" s="49">
        <f t="shared" si="18"/>
        <v>30.303456079660588</v>
      </c>
      <c r="X141" s="53">
        <f t="shared" si="19"/>
        <v>0</v>
      </c>
      <c r="Y141" s="53">
        <f t="shared" si="20"/>
        <v>0</v>
      </c>
      <c r="Z141" s="62">
        <f t="shared" si="21"/>
        <v>0</v>
      </c>
      <c r="AA141" s="74">
        <f>VLOOKUP($A141,input!$A:$BH,COLUMN(input!BH$2),0)</f>
        <v>0</v>
      </c>
    </row>
    <row r="142" spans="1:27" x14ac:dyDescent="0.3">
      <c r="A142" s="27" t="s">
        <v>294</v>
      </c>
      <c r="B142" s="27" t="s">
        <v>954</v>
      </c>
      <c r="C142" s="27" t="s">
        <v>1250</v>
      </c>
      <c r="D142" s="30" t="s">
        <v>293</v>
      </c>
      <c r="E142" s="67">
        <f>VLOOKUP(C142,'KI Local Authority Dropdown'!$H$21:$I$31,2,0)</f>
        <v>0.49</v>
      </c>
      <c r="F142" s="49">
        <f t="shared" si="16"/>
        <v>44.838567655421024</v>
      </c>
      <c r="G142" s="49">
        <f>VLOOKUP($A142,input!$A:$BH,COLUMN(input!F$2),0)</f>
        <v>9.3391750099844604</v>
      </c>
      <c r="H142" s="49">
        <f>VLOOKUP($A142,input!$A:$BH,COLUMN(input!J$2),0)</f>
        <v>35.499392645436565</v>
      </c>
      <c r="I142" s="49">
        <f>VLOOKUP($A142,input!$A:$BH,COLUMN(input!O$2),0)</f>
        <v>12.695645174612476</v>
      </c>
      <c r="J142" s="49">
        <f>H142*'KI Local Authority Dropdown'!$I$6</f>
        <v>32.836938197028822</v>
      </c>
      <c r="K142" s="31">
        <f>VLOOKUP($A142,input!$A:$BH,COLUMN(input!Q$2),0)</f>
        <v>0</v>
      </c>
      <c r="L142" s="53">
        <f>VLOOKUP($A142,input!$A:$BH,COLUMN(input!W$2),0)</f>
        <v>9.0666647552822823</v>
      </c>
      <c r="M142" s="49">
        <f>VLOOKUP($A142,input!$A:$BH,COLUMN(input!AA$2),0)</f>
        <v>0.27251025470217599</v>
      </c>
      <c r="N142" s="53">
        <f>VLOOKUP($A142,input!$A:$BH,COLUMN(input!AE$2),0)</f>
        <v>0</v>
      </c>
      <c r="O142" s="53">
        <f>VLOOKUP($A142,input!$A:$BH,COLUMN(input!AI$2),0)</f>
        <v>0</v>
      </c>
      <c r="P142" s="62">
        <f>VLOOKUP($A142,input!$A:$BH,COLUMN(input!AM$2),0)</f>
        <v>0</v>
      </c>
      <c r="Q142" s="53">
        <f>VLOOKUP($A142,input!$A:$BH,COLUMN(input!AQ$2),0)</f>
        <v>30.875579021781721</v>
      </c>
      <c r="R142" s="49">
        <f>VLOOKUP($A142,input!$A:$BH,COLUMN(input!AU$2),0)</f>
        <v>4.6238136236548453</v>
      </c>
      <c r="S142" s="53">
        <f>VLOOKUP($A142,input!$A:$BH,COLUMN(input!AY$2),0)</f>
        <v>0</v>
      </c>
      <c r="T142" s="53">
        <f>VLOOKUP($A142,input!$A:$BH,COLUMN(input!BC$2),0)</f>
        <v>0</v>
      </c>
      <c r="U142" s="62">
        <f>VLOOKUP($A142,input!$A:$BH,COLUMN(input!BG$2),0)</f>
        <v>0</v>
      </c>
      <c r="V142" s="53">
        <f t="shared" si="17"/>
        <v>39.942243777064007</v>
      </c>
      <c r="W142" s="49">
        <f t="shared" si="18"/>
        <v>4.8963238783570215</v>
      </c>
      <c r="X142" s="53">
        <f t="shared" si="19"/>
        <v>0</v>
      </c>
      <c r="Y142" s="53">
        <f t="shared" si="20"/>
        <v>0</v>
      </c>
      <c r="Z142" s="62">
        <f t="shared" si="21"/>
        <v>0</v>
      </c>
      <c r="AA142" s="74">
        <f>VLOOKUP($A142,input!$A:$BH,COLUMN(input!BH$2),0)</f>
        <v>0</v>
      </c>
    </row>
    <row r="143" spans="1:27" x14ac:dyDescent="0.3">
      <c r="A143" s="27" t="s">
        <v>296</v>
      </c>
      <c r="B143" s="27" t="s">
        <v>955</v>
      </c>
      <c r="C143" s="27" t="s">
        <v>806</v>
      </c>
      <c r="D143" s="30" t="s">
        <v>295</v>
      </c>
      <c r="E143" s="67">
        <f>VLOOKUP(C143,'KI Local Authority Dropdown'!$H$21:$I$31,2,0)</f>
        <v>0.4</v>
      </c>
      <c r="F143" s="49">
        <f t="shared" si="16"/>
        <v>2.1421830312998988</v>
      </c>
      <c r="G143" s="49">
        <f>VLOOKUP($A143,input!$A:$BH,COLUMN(input!F$2),0)</f>
        <v>8.9510374645290894E-2</v>
      </c>
      <c r="H143" s="49">
        <f>VLOOKUP($A143,input!$A:$BH,COLUMN(input!J$2),0)</f>
        <v>2.0526726566546079</v>
      </c>
      <c r="I143" s="49">
        <f>VLOOKUP($A143,input!$A:$BH,COLUMN(input!O$2),0)</f>
        <v>-8.924461557521262</v>
      </c>
      <c r="J143" s="49">
        <f>H143*'KI Local Authority Dropdown'!$I$6</f>
        <v>1.8987222074055123</v>
      </c>
      <c r="K143" s="31">
        <f>VLOOKUP($A143,input!$A:$BH,COLUMN(input!Q$2),0)</f>
        <v>0.5</v>
      </c>
      <c r="L143" s="53">
        <f>VLOOKUP($A143,input!$A:$BH,COLUMN(input!W$2),0)</f>
        <v>0</v>
      </c>
      <c r="M143" s="49">
        <f>VLOOKUP($A143,input!$A:$BH,COLUMN(input!AA$2),0)</f>
        <v>8.9510374645290894E-2</v>
      </c>
      <c r="N143" s="53">
        <f>VLOOKUP($A143,input!$A:$BH,COLUMN(input!AE$2),0)</f>
        <v>0</v>
      </c>
      <c r="O143" s="53">
        <f>VLOOKUP($A143,input!$A:$BH,COLUMN(input!AI$2),0)</f>
        <v>0</v>
      </c>
      <c r="P143" s="62">
        <f>VLOOKUP($A143,input!$A:$BH,COLUMN(input!AM$2),0)</f>
        <v>0</v>
      </c>
      <c r="Q143" s="53">
        <f>VLOOKUP($A143,input!$A:$BH,COLUMN(input!AQ$2),0)</f>
        <v>0</v>
      </c>
      <c r="R143" s="49">
        <f>VLOOKUP($A143,input!$A:$BH,COLUMN(input!AU$2),0)</f>
        <v>2.0526726566546079</v>
      </c>
      <c r="S143" s="53">
        <f>VLOOKUP($A143,input!$A:$BH,COLUMN(input!AY$2),0)</f>
        <v>0</v>
      </c>
      <c r="T143" s="53">
        <f>VLOOKUP($A143,input!$A:$BH,COLUMN(input!BC$2),0)</f>
        <v>0</v>
      </c>
      <c r="U143" s="62">
        <f>VLOOKUP($A143,input!$A:$BH,COLUMN(input!BG$2),0)</f>
        <v>0</v>
      </c>
      <c r="V143" s="53">
        <f t="shared" si="17"/>
        <v>0</v>
      </c>
      <c r="W143" s="49">
        <f t="shared" si="18"/>
        <v>2.1421830312998988</v>
      </c>
      <c r="X143" s="53">
        <f t="shared" si="19"/>
        <v>0</v>
      </c>
      <c r="Y143" s="53">
        <f t="shared" si="20"/>
        <v>0</v>
      </c>
      <c r="Z143" s="62">
        <f t="shared" si="21"/>
        <v>0</v>
      </c>
      <c r="AA143" s="74">
        <f>VLOOKUP($A143,input!$A:$BH,COLUMN(input!BH$2),0)</f>
        <v>0</v>
      </c>
    </row>
    <row r="144" spans="1:27" x14ac:dyDescent="0.3">
      <c r="A144" s="27" t="s">
        <v>298</v>
      </c>
      <c r="B144" s="27" t="s">
        <v>956</v>
      </c>
      <c r="C144" s="27" t="s">
        <v>1252</v>
      </c>
      <c r="D144" s="30" t="s">
        <v>297</v>
      </c>
      <c r="E144" s="67">
        <f>VLOOKUP(C144,'KI Local Authority Dropdown'!$H$21:$I$31,2,0)</f>
        <v>0.3</v>
      </c>
      <c r="F144" s="49">
        <f t="shared" si="16"/>
        <v>77.951356055412148</v>
      </c>
      <c r="G144" s="49">
        <f>VLOOKUP($A144,input!$A:$BH,COLUMN(input!F$2),0)</f>
        <v>17.131023170617002</v>
      </c>
      <c r="H144" s="49">
        <f>VLOOKUP($A144,input!$A:$BH,COLUMN(input!J$2),0)</f>
        <v>60.820332884795143</v>
      </c>
      <c r="I144" s="49">
        <f>VLOOKUP($A144,input!$A:$BH,COLUMN(input!O$2),0)</f>
        <v>-16.026142257988415</v>
      </c>
      <c r="J144" s="49">
        <f>H144*'KI Local Authority Dropdown'!$I$6</f>
        <v>56.258807918435508</v>
      </c>
      <c r="K144" s="31">
        <f>VLOOKUP($A144,input!$A:$BH,COLUMN(input!Q$2),0)</f>
        <v>0.20854752270034382</v>
      </c>
      <c r="L144" s="53">
        <f>VLOOKUP($A144,input!$A:$BH,COLUMN(input!W$2),0)</f>
        <v>14.074649710727833</v>
      </c>
      <c r="M144" s="49">
        <f>VLOOKUP($A144,input!$A:$BH,COLUMN(input!AA$2),0)</f>
        <v>3.0563734598891696</v>
      </c>
      <c r="N144" s="53">
        <f>VLOOKUP($A144,input!$A:$BH,COLUMN(input!AE$2),0)</f>
        <v>0</v>
      </c>
      <c r="O144" s="53">
        <f>VLOOKUP($A144,input!$A:$BH,COLUMN(input!AI$2),0)</f>
        <v>0</v>
      </c>
      <c r="P144" s="62">
        <f>VLOOKUP($A144,input!$A:$BH,COLUMN(input!AM$2),0)</f>
        <v>0</v>
      </c>
      <c r="Q144" s="53">
        <f>VLOOKUP($A144,input!$A:$BH,COLUMN(input!AQ$2),0)</f>
        <v>40.682530691536584</v>
      </c>
      <c r="R144" s="49">
        <f>VLOOKUP($A144,input!$A:$BH,COLUMN(input!AU$2),0)</f>
        <v>20.137802193258565</v>
      </c>
      <c r="S144" s="53">
        <f>VLOOKUP($A144,input!$A:$BH,COLUMN(input!AY$2),0)</f>
        <v>0</v>
      </c>
      <c r="T144" s="53">
        <f>VLOOKUP($A144,input!$A:$BH,COLUMN(input!BC$2),0)</f>
        <v>0</v>
      </c>
      <c r="U144" s="62">
        <f>VLOOKUP($A144,input!$A:$BH,COLUMN(input!BG$2),0)</f>
        <v>0</v>
      </c>
      <c r="V144" s="53">
        <f t="shared" si="17"/>
        <v>54.757180402264417</v>
      </c>
      <c r="W144" s="49">
        <f t="shared" si="18"/>
        <v>23.194175653147735</v>
      </c>
      <c r="X144" s="53">
        <f t="shared" si="19"/>
        <v>0</v>
      </c>
      <c r="Y144" s="53">
        <f t="shared" si="20"/>
        <v>0</v>
      </c>
      <c r="Z144" s="62">
        <f t="shared" si="21"/>
        <v>0</v>
      </c>
      <c r="AA144" s="74">
        <f>VLOOKUP($A144,input!$A:$BH,COLUMN(input!BH$2),0)</f>
        <v>0</v>
      </c>
    </row>
    <row r="145" spans="1:27" x14ac:dyDescent="0.3">
      <c r="A145" s="27" t="s">
        <v>300</v>
      </c>
      <c r="B145" s="27" t="s">
        <v>957</v>
      </c>
      <c r="C145" s="27" t="s">
        <v>1251</v>
      </c>
      <c r="D145" s="30" t="s">
        <v>299</v>
      </c>
      <c r="E145" s="67">
        <f>VLOOKUP(C145,'KI Local Authority Dropdown'!$H$21:$I$31,2,0)</f>
        <v>0.09</v>
      </c>
      <c r="F145" s="49">
        <f t="shared" si="16"/>
        <v>116.61309826988546</v>
      </c>
      <c r="G145" s="49">
        <f>VLOOKUP($A145,input!$A:$BH,COLUMN(input!F$2),0)</f>
        <v>0</v>
      </c>
      <c r="H145" s="49">
        <f>VLOOKUP($A145,input!$A:$BH,COLUMN(input!J$2),0)</f>
        <v>118.2405346495311</v>
      </c>
      <c r="I145" s="49">
        <f>VLOOKUP($A145,input!$A:$BH,COLUMN(input!O$2),0)</f>
        <v>73.121669788803018</v>
      </c>
      <c r="J145" s="49">
        <f>H145*'KI Local Authority Dropdown'!$I$6</f>
        <v>109.37249455081627</v>
      </c>
      <c r="K145" s="31">
        <f>VLOOKUP($A145,input!$A:$BH,COLUMN(input!Q$2),0)</f>
        <v>0</v>
      </c>
      <c r="L145" s="53">
        <f>VLOOKUP($A145,input!$A:$BH,COLUMN(input!W$2),0)</f>
        <v>0</v>
      </c>
      <c r="M145" s="49">
        <f>VLOOKUP($A145,input!$A:$BH,COLUMN(input!AA$2),0)</f>
        <v>0</v>
      </c>
      <c r="N145" s="53">
        <f>VLOOKUP($A145,input!$A:$BH,COLUMN(input!AE$2),0)</f>
        <v>0</v>
      </c>
      <c r="O145" s="53">
        <f>VLOOKUP($A145,input!$A:$BH,COLUMN(input!AI$2),0)</f>
        <v>0</v>
      </c>
      <c r="P145" s="62">
        <f>VLOOKUP($A145,input!$A:$BH,COLUMN(input!AM$2),0)</f>
        <v>0</v>
      </c>
      <c r="Q145" s="53">
        <f>VLOOKUP($A145,input!$A:$BH,COLUMN(input!AQ$2),0)</f>
        <v>118.2405346495311</v>
      </c>
      <c r="R145" s="49">
        <f>VLOOKUP($A145,input!$A:$BH,COLUMN(input!AU$2),0)</f>
        <v>0</v>
      </c>
      <c r="S145" s="53">
        <f>VLOOKUP($A145,input!$A:$BH,COLUMN(input!AY$2),0)</f>
        <v>0</v>
      </c>
      <c r="T145" s="53">
        <f>VLOOKUP($A145,input!$A:$BH,COLUMN(input!BC$2),0)</f>
        <v>0</v>
      </c>
      <c r="U145" s="62">
        <f>VLOOKUP($A145,input!$A:$BH,COLUMN(input!BG$2),0)</f>
        <v>0</v>
      </c>
      <c r="V145" s="53">
        <f t="shared" si="17"/>
        <v>118.2405346495311</v>
      </c>
      <c r="W145" s="49">
        <f t="shared" si="18"/>
        <v>0</v>
      </c>
      <c r="X145" s="53">
        <f t="shared" si="19"/>
        <v>0</v>
      </c>
      <c r="Y145" s="53">
        <f t="shared" si="20"/>
        <v>0</v>
      </c>
      <c r="Z145" s="62">
        <f t="shared" si="21"/>
        <v>0</v>
      </c>
      <c r="AA145" s="74">
        <f>VLOOKUP($A145,input!$A:$BH,COLUMN(input!BH$2),0)</f>
        <v>-1.6274363796456457</v>
      </c>
    </row>
    <row r="146" spans="1:27" x14ac:dyDescent="0.3">
      <c r="A146" s="27" t="s">
        <v>302</v>
      </c>
      <c r="B146" s="27" t="s">
        <v>958</v>
      </c>
      <c r="C146" s="27" t="s">
        <v>1248</v>
      </c>
      <c r="D146" s="30" t="s">
        <v>959</v>
      </c>
      <c r="E146" s="67">
        <f>VLOOKUP(C146,'KI Local Authority Dropdown'!$H$21:$I$31,2,0)</f>
        <v>0.01</v>
      </c>
      <c r="F146" s="49">
        <f t="shared" si="16"/>
        <v>21.538447085912523</v>
      </c>
      <c r="G146" s="49">
        <f>VLOOKUP($A146,input!$A:$BH,COLUMN(input!F$2),0)</f>
        <v>7.2152071211239024</v>
      </c>
      <c r="H146" s="49">
        <f>VLOOKUP($A146,input!$A:$BH,COLUMN(input!J$2),0)</f>
        <v>14.323239964788621</v>
      </c>
      <c r="I146" s="49">
        <f>VLOOKUP($A146,input!$A:$BH,COLUMN(input!O$2),0)</f>
        <v>7.4582359162182605</v>
      </c>
      <c r="J146" s="49">
        <f>H146*'KI Local Authority Dropdown'!$I$6</f>
        <v>13.248996967429475</v>
      </c>
      <c r="K146" s="31">
        <f>VLOOKUP($A146,input!$A:$BH,COLUMN(input!Q$2),0)</f>
        <v>0</v>
      </c>
      <c r="L146" s="53">
        <f>VLOOKUP($A146,input!$A:$BH,COLUMN(input!W$2),0)</f>
        <v>0</v>
      </c>
      <c r="M146" s="49">
        <f>VLOOKUP($A146,input!$A:$BH,COLUMN(input!AA$2),0)</f>
        <v>0</v>
      </c>
      <c r="N146" s="53">
        <f>VLOOKUP($A146,input!$A:$BH,COLUMN(input!AE$2),0)</f>
        <v>7.2152071211239024</v>
      </c>
      <c r="O146" s="53">
        <f>VLOOKUP($A146,input!$A:$BH,COLUMN(input!AI$2),0)</f>
        <v>0</v>
      </c>
      <c r="P146" s="62">
        <f>VLOOKUP($A146,input!$A:$BH,COLUMN(input!AM$2),0)</f>
        <v>0</v>
      </c>
      <c r="Q146" s="53">
        <f>VLOOKUP($A146,input!$A:$BH,COLUMN(input!AQ$2),0)</f>
        <v>0</v>
      </c>
      <c r="R146" s="49">
        <f>VLOOKUP($A146,input!$A:$BH,COLUMN(input!AU$2),0)</f>
        <v>0</v>
      </c>
      <c r="S146" s="53">
        <f>VLOOKUP($A146,input!$A:$BH,COLUMN(input!AY$2),0)</f>
        <v>14.323239964788621</v>
      </c>
      <c r="T146" s="53">
        <f>VLOOKUP($A146,input!$A:$BH,COLUMN(input!BC$2),0)</f>
        <v>0</v>
      </c>
      <c r="U146" s="62">
        <f>VLOOKUP($A146,input!$A:$BH,COLUMN(input!BG$2),0)</f>
        <v>0</v>
      </c>
      <c r="V146" s="53">
        <f t="shared" si="17"/>
        <v>0</v>
      </c>
      <c r="W146" s="49">
        <f t="shared" si="18"/>
        <v>0</v>
      </c>
      <c r="X146" s="53">
        <f t="shared" si="19"/>
        <v>21.538447085912523</v>
      </c>
      <c r="Y146" s="53">
        <f t="shared" si="20"/>
        <v>0</v>
      </c>
      <c r="Z146" s="62">
        <f t="shared" si="21"/>
        <v>0</v>
      </c>
      <c r="AA146" s="74">
        <f>VLOOKUP($A146,input!$A:$BH,COLUMN(input!BH$2),0)</f>
        <v>0</v>
      </c>
    </row>
    <row r="147" spans="1:27" x14ac:dyDescent="0.3">
      <c r="A147" s="27" t="s">
        <v>304</v>
      </c>
      <c r="B147" s="27" t="s">
        <v>960</v>
      </c>
      <c r="C147" s="27" t="s">
        <v>806</v>
      </c>
      <c r="D147" s="30" t="s">
        <v>303</v>
      </c>
      <c r="E147" s="67">
        <f>VLOOKUP(C147,'KI Local Authority Dropdown'!$H$21:$I$31,2,0)</f>
        <v>0.4</v>
      </c>
      <c r="F147" s="49">
        <f t="shared" si="16"/>
        <v>1.423449398140145</v>
      </c>
      <c r="G147" s="49">
        <f>VLOOKUP($A147,input!$A:$BH,COLUMN(input!F$2),0)</f>
        <v>0</v>
      </c>
      <c r="H147" s="49">
        <f>VLOOKUP($A147,input!$A:$BH,COLUMN(input!J$2),0)</f>
        <v>1.7409328185838131</v>
      </c>
      <c r="I147" s="49">
        <f>VLOOKUP($A147,input!$A:$BH,COLUMN(input!O$2),0)</f>
        <v>-13.416307631746637</v>
      </c>
      <c r="J147" s="49">
        <f>H147*'KI Local Authority Dropdown'!$I$6</f>
        <v>1.6103628571900273</v>
      </c>
      <c r="K147" s="31">
        <f>VLOOKUP($A147,input!$A:$BH,COLUMN(input!Q$2),0)</f>
        <v>0.5</v>
      </c>
      <c r="L147" s="53">
        <f>VLOOKUP($A147,input!$A:$BH,COLUMN(input!W$2),0)</f>
        <v>0</v>
      </c>
      <c r="M147" s="49">
        <f>VLOOKUP($A147,input!$A:$BH,COLUMN(input!AA$2),0)</f>
        <v>0</v>
      </c>
      <c r="N147" s="53">
        <f>VLOOKUP($A147,input!$A:$BH,COLUMN(input!AE$2),0)</f>
        <v>0</v>
      </c>
      <c r="O147" s="53">
        <f>VLOOKUP($A147,input!$A:$BH,COLUMN(input!AI$2),0)</f>
        <v>0</v>
      </c>
      <c r="P147" s="62">
        <f>VLOOKUP($A147,input!$A:$BH,COLUMN(input!AM$2),0)</f>
        <v>0</v>
      </c>
      <c r="Q147" s="53">
        <f>VLOOKUP($A147,input!$A:$BH,COLUMN(input!AQ$2),0)</f>
        <v>0</v>
      </c>
      <c r="R147" s="49">
        <f>VLOOKUP($A147,input!$A:$BH,COLUMN(input!AU$2),0)</f>
        <v>1.7409328185838131</v>
      </c>
      <c r="S147" s="53">
        <f>VLOOKUP($A147,input!$A:$BH,COLUMN(input!AY$2),0)</f>
        <v>0</v>
      </c>
      <c r="T147" s="53">
        <f>VLOOKUP($A147,input!$A:$BH,COLUMN(input!BC$2),0)</f>
        <v>0</v>
      </c>
      <c r="U147" s="62">
        <f>VLOOKUP($A147,input!$A:$BH,COLUMN(input!BG$2),0)</f>
        <v>0</v>
      </c>
      <c r="V147" s="53">
        <f t="shared" si="17"/>
        <v>0</v>
      </c>
      <c r="W147" s="49">
        <f t="shared" si="18"/>
        <v>1.7409328185838131</v>
      </c>
      <c r="X147" s="53">
        <f t="shared" si="19"/>
        <v>0</v>
      </c>
      <c r="Y147" s="53">
        <f t="shared" si="20"/>
        <v>0</v>
      </c>
      <c r="Z147" s="62">
        <f t="shared" si="21"/>
        <v>0</v>
      </c>
      <c r="AA147" s="74">
        <f>VLOOKUP($A147,input!$A:$BH,COLUMN(input!BH$2),0)</f>
        <v>-0.31748342044366801</v>
      </c>
    </row>
    <row r="148" spans="1:27" x14ac:dyDescent="0.3">
      <c r="A148" s="27" t="s">
        <v>306</v>
      </c>
      <c r="B148" s="27" t="s">
        <v>961</v>
      </c>
      <c r="C148" s="27" t="s">
        <v>1249</v>
      </c>
      <c r="D148" s="30" t="s">
        <v>305</v>
      </c>
      <c r="E148" s="67">
        <f>VLOOKUP(C148,'KI Local Authority Dropdown'!$H$21:$I$31,2,0)</f>
        <v>0.3</v>
      </c>
      <c r="F148" s="49">
        <f t="shared" si="16"/>
        <v>102.2571515573118</v>
      </c>
      <c r="G148" s="49">
        <f>VLOOKUP($A148,input!$A:$BH,COLUMN(input!F$2),0)</f>
        <v>21.640505691537108</v>
      </c>
      <c r="H148" s="49">
        <f>VLOOKUP($A148,input!$A:$BH,COLUMN(input!J$2),0)</f>
        <v>80.616645865774686</v>
      </c>
      <c r="I148" s="49">
        <f>VLOOKUP($A148,input!$A:$BH,COLUMN(input!O$2),0)</f>
        <v>57.433947323964958</v>
      </c>
      <c r="J148" s="49">
        <f>H148*'KI Local Authority Dropdown'!$I$6</f>
        <v>74.570397425841591</v>
      </c>
      <c r="K148" s="31">
        <f>VLOOKUP($A148,input!$A:$BH,COLUMN(input!Q$2),0)</f>
        <v>0</v>
      </c>
      <c r="L148" s="53">
        <f>VLOOKUP($A148,input!$A:$BH,COLUMN(input!W$2),0)</f>
        <v>19.602163738209672</v>
      </c>
      <c r="M148" s="49">
        <f>VLOOKUP($A148,input!$A:$BH,COLUMN(input!AA$2),0)</f>
        <v>2.0383419533274361</v>
      </c>
      <c r="N148" s="53">
        <f>VLOOKUP($A148,input!$A:$BH,COLUMN(input!AE$2),0)</f>
        <v>0</v>
      </c>
      <c r="O148" s="53">
        <f>VLOOKUP($A148,input!$A:$BH,COLUMN(input!AI$2),0)</f>
        <v>0</v>
      </c>
      <c r="P148" s="62">
        <f>VLOOKUP($A148,input!$A:$BH,COLUMN(input!AM$2),0)</f>
        <v>0</v>
      </c>
      <c r="Q148" s="53">
        <f>VLOOKUP($A148,input!$A:$BH,COLUMN(input!AQ$2),0)</f>
        <v>63.167227868454269</v>
      </c>
      <c r="R148" s="49">
        <f>VLOOKUP($A148,input!$A:$BH,COLUMN(input!AU$2),0)</f>
        <v>17.449417997320413</v>
      </c>
      <c r="S148" s="53">
        <f>VLOOKUP($A148,input!$A:$BH,COLUMN(input!AY$2),0)</f>
        <v>0</v>
      </c>
      <c r="T148" s="53">
        <f>VLOOKUP($A148,input!$A:$BH,COLUMN(input!BC$2),0)</f>
        <v>0</v>
      </c>
      <c r="U148" s="62">
        <f>VLOOKUP($A148,input!$A:$BH,COLUMN(input!BG$2),0)</f>
        <v>0</v>
      </c>
      <c r="V148" s="53">
        <f t="shared" si="17"/>
        <v>82.769391606663945</v>
      </c>
      <c r="W148" s="49">
        <f t="shared" si="18"/>
        <v>19.487759950647849</v>
      </c>
      <c r="X148" s="53">
        <f t="shared" si="19"/>
        <v>0</v>
      </c>
      <c r="Y148" s="53">
        <f t="shared" si="20"/>
        <v>0</v>
      </c>
      <c r="Z148" s="62">
        <f t="shared" si="21"/>
        <v>0</v>
      </c>
      <c r="AA148" s="74">
        <f>VLOOKUP($A148,input!$A:$BH,COLUMN(input!BH$2),0)</f>
        <v>0</v>
      </c>
    </row>
    <row r="149" spans="1:27" x14ac:dyDescent="0.3">
      <c r="A149" s="27" t="s">
        <v>308</v>
      </c>
      <c r="B149" s="27" t="s">
        <v>962</v>
      </c>
      <c r="C149" s="27" t="s">
        <v>806</v>
      </c>
      <c r="D149" s="30" t="s">
        <v>307</v>
      </c>
      <c r="E149" s="67">
        <f>VLOOKUP(C149,'KI Local Authority Dropdown'!$H$21:$I$31,2,0)</f>
        <v>0.4</v>
      </c>
      <c r="F149" s="49">
        <f t="shared" si="16"/>
        <v>2.7707957694804124</v>
      </c>
      <c r="G149" s="49">
        <f>VLOOKUP($A149,input!$A:$BH,COLUMN(input!F$2),0)</f>
        <v>0</v>
      </c>
      <c r="H149" s="49">
        <f>VLOOKUP($A149,input!$A:$BH,COLUMN(input!J$2),0)</f>
        <v>3.0659833322406267</v>
      </c>
      <c r="I149" s="49">
        <f>VLOOKUP($A149,input!$A:$BH,COLUMN(input!O$2),0)</f>
        <v>-15.512422463028237</v>
      </c>
      <c r="J149" s="49">
        <f>H149*'KI Local Authority Dropdown'!$I$6</f>
        <v>2.8360345823225797</v>
      </c>
      <c r="K149" s="31">
        <f>VLOOKUP($A149,input!$A:$BH,COLUMN(input!Q$2),0)</f>
        <v>0.5</v>
      </c>
      <c r="L149" s="53">
        <f>VLOOKUP($A149,input!$A:$BH,COLUMN(input!W$2),0)</f>
        <v>0</v>
      </c>
      <c r="M149" s="49">
        <f>VLOOKUP($A149,input!$A:$BH,COLUMN(input!AA$2),0)</f>
        <v>0</v>
      </c>
      <c r="N149" s="53">
        <f>VLOOKUP($A149,input!$A:$BH,COLUMN(input!AE$2),0)</f>
        <v>0</v>
      </c>
      <c r="O149" s="53">
        <f>VLOOKUP($A149,input!$A:$BH,COLUMN(input!AI$2),0)</f>
        <v>0</v>
      </c>
      <c r="P149" s="62">
        <f>VLOOKUP($A149,input!$A:$BH,COLUMN(input!AM$2),0)</f>
        <v>0</v>
      </c>
      <c r="Q149" s="53">
        <f>VLOOKUP($A149,input!$A:$BH,COLUMN(input!AQ$2),0)</f>
        <v>0</v>
      </c>
      <c r="R149" s="49">
        <f>VLOOKUP($A149,input!$A:$BH,COLUMN(input!AU$2),0)</f>
        <v>3.0659833322406267</v>
      </c>
      <c r="S149" s="53">
        <f>VLOOKUP($A149,input!$A:$BH,COLUMN(input!AY$2),0)</f>
        <v>0</v>
      </c>
      <c r="T149" s="53">
        <f>VLOOKUP($A149,input!$A:$BH,COLUMN(input!BC$2),0)</f>
        <v>0</v>
      </c>
      <c r="U149" s="62">
        <f>VLOOKUP($A149,input!$A:$BH,COLUMN(input!BG$2),0)</f>
        <v>0</v>
      </c>
      <c r="V149" s="53">
        <f t="shared" si="17"/>
        <v>0</v>
      </c>
      <c r="W149" s="49">
        <f t="shared" si="18"/>
        <v>3.0659833322406267</v>
      </c>
      <c r="X149" s="53">
        <f t="shared" si="19"/>
        <v>0</v>
      </c>
      <c r="Y149" s="53">
        <f t="shared" si="20"/>
        <v>0</v>
      </c>
      <c r="Z149" s="62">
        <f t="shared" si="21"/>
        <v>0</v>
      </c>
      <c r="AA149" s="74">
        <f>VLOOKUP($A149,input!$A:$BH,COLUMN(input!BH$2),0)</f>
        <v>-0.29518756276021429</v>
      </c>
    </row>
    <row r="150" spans="1:27" x14ac:dyDescent="0.3">
      <c r="A150" s="27" t="s">
        <v>310</v>
      </c>
      <c r="B150" s="27" t="s">
        <v>963</v>
      </c>
      <c r="C150" s="27" t="s">
        <v>806</v>
      </c>
      <c r="D150" s="30" t="s">
        <v>309</v>
      </c>
      <c r="E150" s="67">
        <f>VLOOKUP(C150,'KI Local Authority Dropdown'!$H$21:$I$31,2,0)</f>
        <v>0.4</v>
      </c>
      <c r="F150" s="49">
        <f t="shared" si="16"/>
        <v>2.6388265610844837</v>
      </c>
      <c r="G150" s="49">
        <f>VLOOKUP($A150,input!$A:$BH,COLUMN(input!F$2),0)</f>
        <v>0</v>
      </c>
      <c r="H150" s="49">
        <f>VLOOKUP($A150,input!$A:$BH,COLUMN(input!J$2),0)</f>
        <v>3.679896725621608</v>
      </c>
      <c r="I150" s="49">
        <f>VLOOKUP($A150,input!$A:$BH,COLUMN(input!O$2),0)</f>
        <v>-21.477957579882951</v>
      </c>
      <c r="J150" s="49">
        <f>H150*'KI Local Authority Dropdown'!$I$6</f>
        <v>3.4039044711999877</v>
      </c>
      <c r="K150" s="31">
        <f>VLOOKUP($A150,input!$A:$BH,COLUMN(input!Q$2),0)</f>
        <v>0.5</v>
      </c>
      <c r="L150" s="53">
        <f>VLOOKUP($A150,input!$A:$BH,COLUMN(input!W$2),0)</f>
        <v>0</v>
      </c>
      <c r="M150" s="49">
        <f>VLOOKUP($A150,input!$A:$BH,COLUMN(input!AA$2),0)</f>
        <v>0</v>
      </c>
      <c r="N150" s="53">
        <f>VLOOKUP($A150,input!$A:$BH,COLUMN(input!AE$2),0)</f>
        <v>0</v>
      </c>
      <c r="O150" s="53">
        <f>VLOOKUP($A150,input!$A:$BH,COLUMN(input!AI$2),0)</f>
        <v>0</v>
      </c>
      <c r="P150" s="62">
        <f>VLOOKUP($A150,input!$A:$BH,COLUMN(input!AM$2),0)</f>
        <v>0</v>
      </c>
      <c r="Q150" s="53">
        <f>VLOOKUP($A150,input!$A:$BH,COLUMN(input!AQ$2),0)</f>
        <v>0</v>
      </c>
      <c r="R150" s="49">
        <f>VLOOKUP($A150,input!$A:$BH,COLUMN(input!AU$2),0)</f>
        <v>3.679896725621608</v>
      </c>
      <c r="S150" s="53">
        <f>VLOOKUP($A150,input!$A:$BH,COLUMN(input!AY$2),0)</f>
        <v>0</v>
      </c>
      <c r="T150" s="53">
        <f>VLOOKUP($A150,input!$A:$BH,COLUMN(input!BC$2),0)</f>
        <v>0</v>
      </c>
      <c r="U150" s="62">
        <f>VLOOKUP($A150,input!$A:$BH,COLUMN(input!BG$2),0)</f>
        <v>0</v>
      </c>
      <c r="V150" s="53">
        <f t="shared" si="17"/>
        <v>0</v>
      </c>
      <c r="W150" s="49">
        <f t="shared" si="18"/>
        <v>3.679896725621608</v>
      </c>
      <c r="X150" s="53">
        <f t="shared" si="19"/>
        <v>0</v>
      </c>
      <c r="Y150" s="53">
        <f t="shared" si="20"/>
        <v>0</v>
      </c>
      <c r="Z150" s="62">
        <f t="shared" si="21"/>
        <v>0</v>
      </c>
      <c r="AA150" s="74">
        <f>VLOOKUP($A150,input!$A:$BH,COLUMN(input!BH$2),0)</f>
        <v>-1.0410701645371243</v>
      </c>
    </row>
    <row r="151" spans="1:27" x14ac:dyDescent="0.3">
      <c r="A151" s="27" t="s">
        <v>312</v>
      </c>
      <c r="B151" s="27" t="s">
        <v>964</v>
      </c>
      <c r="C151" s="27" t="s">
        <v>1249</v>
      </c>
      <c r="D151" s="30" t="s">
        <v>311</v>
      </c>
      <c r="E151" s="67">
        <f>VLOOKUP(C151,'KI Local Authority Dropdown'!$H$21:$I$31,2,0)</f>
        <v>0.3</v>
      </c>
      <c r="F151" s="49">
        <f t="shared" si="16"/>
        <v>40.571005789699896</v>
      </c>
      <c r="G151" s="49">
        <f>VLOOKUP($A151,input!$A:$BH,COLUMN(input!F$2),0)</f>
        <v>1.559711737307854</v>
      </c>
      <c r="H151" s="49">
        <f>VLOOKUP($A151,input!$A:$BH,COLUMN(input!J$2),0)</f>
        <v>39.011294052392046</v>
      </c>
      <c r="I151" s="49">
        <f>VLOOKUP($A151,input!$A:$BH,COLUMN(input!O$2),0)</f>
        <v>22.244580552184622</v>
      </c>
      <c r="J151" s="49">
        <f>H151*'KI Local Authority Dropdown'!$I$6</f>
        <v>36.085446998462643</v>
      </c>
      <c r="K151" s="31">
        <f>VLOOKUP($A151,input!$A:$BH,COLUMN(input!Q$2),0)</f>
        <v>0</v>
      </c>
      <c r="L151" s="53">
        <f>VLOOKUP($A151,input!$A:$BH,COLUMN(input!W$2),0)</f>
        <v>3.409179456902951</v>
      </c>
      <c r="M151" s="49">
        <f>VLOOKUP($A151,input!$A:$BH,COLUMN(input!AA$2),0)</f>
        <v>-1.849467719595097</v>
      </c>
      <c r="N151" s="53">
        <f>VLOOKUP($A151,input!$A:$BH,COLUMN(input!AE$2),0)</f>
        <v>0</v>
      </c>
      <c r="O151" s="53">
        <f>VLOOKUP($A151,input!$A:$BH,COLUMN(input!AI$2),0)</f>
        <v>0</v>
      </c>
      <c r="P151" s="62">
        <f>VLOOKUP($A151,input!$A:$BH,COLUMN(input!AM$2),0)</f>
        <v>0</v>
      </c>
      <c r="Q151" s="53">
        <f>VLOOKUP($A151,input!$A:$BH,COLUMN(input!AQ$2),0)</f>
        <v>29.809541175387967</v>
      </c>
      <c r="R151" s="49">
        <f>VLOOKUP($A151,input!$A:$BH,COLUMN(input!AU$2),0)</f>
        <v>9.2017528770040737</v>
      </c>
      <c r="S151" s="53">
        <f>VLOOKUP($A151,input!$A:$BH,COLUMN(input!AY$2),0)</f>
        <v>0</v>
      </c>
      <c r="T151" s="53">
        <f>VLOOKUP($A151,input!$A:$BH,COLUMN(input!BC$2),0)</f>
        <v>0</v>
      </c>
      <c r="U151" s="62">
        <f>VLOOKUP($A151,input!$A:$BH,COLUMN(input!BG$2),0)</f>
        <v>0</v>
      </c>
      <c r="V151" s="53">
        <f t="shared" si="17"/>
        <v>33.218720632290918</v>
      </c>
      <c r="W151" s="49">
        <f t="shared" si="18"/>
        <v>7.3522851574089767</v>
      </c>
      <c r="X151" s="53">
        <f t="shared" si="19"/>
        <v>0</v>
      </c>
      <c r="Y151" s="53">
        <f t="shared" si="20"/>
        <v>0</v>
      </c>
      <c r="Z151" s="62">
        <f t="shared" si="21"/>
        <v>0</v>
      </c>
      <c r="AA151" s="74">
        <f>VLOOKUP($A151,input!$A:$BH,COLUMN(input!BH$2),0)</f>
        <v>0</v>
      </c>
    </row>
    <row r="152" spans="1:27" x14ac:dyDescent="0.3">
      <c r="A152" s="27" t="s">
        <v>314</v>
      </c>
      <c r="B152" s="27" t="s">
        <v>965</v>
      </c>
      <c r="C152" s="27" t="s">
        <v>806</v>
      </c>
      <c r="D152" s="30" t="s">
        <v>313</v>
      </c>
      <c r="E152" s="67">
        <f>VLOOKUP(C152,'KI Local Authority Dropdown'!$H$21:$I$31,2,0)</f>
        <v>0.4</v>
      </c>
      <c r="F152" s="49">
        <f t="shared" si="16"/>
        <v>0.84417402352496917</v>
      </c>
      <c r="G152" s="49">
        <f>VLOOKUP($A152,input!$A:$BH,COLUMN(input!F$2),0)</f>
        <v>0</v>
      </c>
      <c r="H152" s="49">
        <f>VLOOKUP($A152,input!$A:$BH,COLUMN(input!J$2),0)</f>
        <v>1.3589152974240177</v>
      </c>
      <c r="I152" s="49">
        <f>VLOOKUP($A152,input!$A:$BH,COLUMN(input!O$2),0)</f>
        <v>-11.439303356235651</v>
      </c>
      <c r="J152" s="49">
        <f>H152*'KI Local Authority Dropdown'!$I$6</f>
        <v>1.2569966501172165</v>
      </c>
      <c r="K152" s="31">
        <f>VLOOKUP($A152,input!$A:$BH,COLUMN(input!Q$2),0)</f>
        <v>0.5</v>
      </c>
      <c r="L152" s="53">
        <f>VLOOKUP($A152,input!$A:$BH,COLUMN(input!W$2),0)</f>
        <v>0</v>
      </c>
      <c r="M152" s="49">
        <f>VLOOKUP($A152,input!$A:$BH,COLUMN(input!AA$2),0)</f>
        <v>0</v>
      </c>
      <c r="N152" s="53">
        <f>VLOOKUP($A152,input!$A:$BH,COLUMN(input!AE$2),0)</f>
        <v>0</v>
      </c>
      <c r="O152" s="53">
        <f>VLOOKUP($A152,input!$A:$BH,COLUMN(input!AI$2),0)</f>
        <v>0</v>
      </c>
      <c r="P152" s="62">
        <f>VLOOKUP($A152,input!$A:$BH,COLUMN(input!AM$2),0)</f>
        <v>0</v>
      </c>
      <c r="Q152" s="53">
        <f>VLOOKUP($A152,input!$A:$BH,COLUMN(input!AQ$2),0)</f>
        <v>0</v>
      </c>
      <c r="R152" s="49">
        <f>VLOOKUP($A152,input!$A:$BH,COLUMN(input!AU$2),0)</f>
        <v>1.3589152974240177</v>
      </c>
      <c r="S152" s="53">
        <f>VLOOKUP($A152,input!$A:$BH,COLUMN(input!AY$2),0)</f>
        <v>0</v>
      </c>
      <c r="T152" s="53">
        <f>VLOOKUP($A152,input!$A:$BH,COLUMN(input!BC$2),0)</f>
        <v>0</v>
      </c>
      <c r="U152" s="62">
        <f>VLOOKUP($A152,input!$A:$BH,COLUMN(input!BG$2),0)</f>
        <v>0</v>
      </c>
      <c r="V152" s="53">
        <f t="shared" si="17"/>
        <v>0</v>
      </c>
      <c r="W152" s="49">
        <f t="shared" si="18"/>
        <v>1.3589152974240177</v>
      </c>
      <c r="X152" s="53">
        <f t="shared" si="19"/>
        <v>0</v>
      </c>
      <c r="Y152" s="53">
        <f t="shared" si="20"/>
        <v>0</v>
      </c>
      <c r="Z152" s="62">
        <f t="shared" si="21"/>
        <v>0</v>
      </c>
      <c r="AA152" s="74">
        <f>VLOOKUP($A152,input!$A:$BH,COLUMN(input!BH$2),0)</f>
        <v>-0.51474127389904856</v>
      </c>
    </row>
    <row r="153" spans="1:27" x14ac:dyDescent="0.3">
      <c r="A153" s="27" t="s">
        <v>316</v>
      </c>
      <c r="B153" s="27" t="s">
        <v>966</v>
      </c>
      <c r="C153" s="27" t="s">
        <v>1250</v>
      </c>
      <c r="D153" s="30" t="s">
        <v>315</v>
      </c>
      <c r="E153" s="67">
        <f>VLOOKUP(C153,'KI Local Authority Dropdown'!$H$21:$I$31,2,0)</f>
        <v>0.49</v>
      </c>
      <c r="F153" s="49">
        <f t="shared" si="16"/>
        <v>35.791764671769208</v>
      </c>
      <c r="G153" s="49">
        <f>VLOOKUP($A153,input!$A:$BH,COLUMN(input!F$2),0)</f>
        <v>7.7777977109858227</v>
      </c>
      <c r="H153" s="49">
        <f>VLOOKUP($A153,input!$A:$BH,COLUMN(input!J$2),0)</f>
        <v>28.013966960783385</v>
      </c>
      <c r="I153" s="49">
        <f>VLOOKUP($A153,input!$A:$BH,COLUMN(input!O$2),0)</f>
        <v>10.349166310292009</v>
      </c>
      <c r="J153" s="49">
        <f>H153*'KI Local Authority Dropdown'!$I$6</f>
        <v>25.912919438724632</v>
      </c>
      <c r="K153" s="31">
        <f>VLOOKUP($A153,input!$A:$BH,COLUMN(input!Q$2),0)</f>
        <v>0</v>
      </c>
      <c r="L153" s="53">
        <f>VLOOKUP($A153,input!$A:$BH,COLUMN(input!W$2),0)</f>
        <v>7.3515069292228219</v>
      </c>
      <c r="M153" s="49">
        <f>VLOOKUP($A153,input!$A:$BH,COLUMN(input!AA$2),0)</f>
        <v>0.42629078176300039</v>
      </c>
      <c r="N153" s="53">
        <f>VLOOKUP($A153,input!$A:$BH,COLUMN(input!AE$2),0)</f>
        <v>0</v>
      </c>
      <c r="O153" s="53">
        <f>VLOOKUP($A153,input!$A:$BH,COLUMN(input!AI$2),0)</f>
        <v>0</v>
      </c>
      <c r="P153" s="62">
        <f>VLOOKUP($A153,input!$A:$BH,COLUMN(input!AM$2),0)</f>
        <v>0</v>
      </c>
      <c r="Q153" s="53">
        <f>VLOOKUP($A153,input!$A:$BH,COLUMN(input!AQ$2),0)</f>
        <v>23.587337974482626</v>
      </c>
      <c r="R153" s="49">
        <f>VLOOKUP($A153,input!$A:$BH,COLUMN(input!AU$2),0)</f>
        <v>4.4266289863007593</v>
      </c>
      <c r="S153" s="53">
        <f>VLOOKUP($A153,input!$A:$BH,COLUMN(input!AY$2),0)</f>
        <v>0</v>
      </c>
      <c r="T153" s="53">
        <f>VLOOKUP($A153,input!$A:$BH,COLUMN(input!BC$2),0)</f>
        <v>0</v>
      </c>
      <c r="U153" s="62">
        <f>VLOOKUP($A153,input!$A:$BH,COLUMN(input!BG$2),0)</f>
        <v>0</v>
      </c>
      <c r="V153" s="53">
        <f t="shared" si="17"/>
        <v>30.938844903705448</v>
      </c>
      <c r="W153" s="49">
        <f t="shared" si="18"/>
        <v>4.8529197680637601</v>
      </c>
      <c r="X153" s="53">
        <f t="shared" si="19"/>
        <v>0</v>
      </c>
      <c r="Y153" s="53">
        <f t="shared" si="20"/>
        <v>0</v>
      </c>
      <c r="Z153" s="62">
        <f t="shared" si="21"/>
        <v>0</v>
      </c>
      <c r="AA153" s="74">
        <f>VLOOKUP($A153,input!$A:$BH,COLUMN(input!BH$2),0)</f>
        <v>0</v>
      </c>
    </row>
    <row r="154" spans="1:27" x14ac:dyDescent="0.3">
      <c r="A154" s="27" t="s">
        <v>318</v>
      </c>
      <c r="B154" s="27" t="s">
        <v>967</v>
      </c>
      <c r="C154" s="27" t="s">
        <v>806</v>
      </c>
      <c r="D154" s="30" t="s">
        <v>317</v>
      </c>
      <c r="E154" s="67">
        <f>VLOOKUP(C154,'KI Local Authority Dropdown'!$H$21:$I$31,2,0)</f>
        <v>0.4</v>
      </c>
      <c r="F154" s="49">
        <f t="shared" si="16"/>
        <v>4.7437565755464481</v>
      </c>
      <c r="G154" s="49">
        <f>VLOOKUP($A154,input!$A:$BH,COLUMN(input!F$2),0)</f>
        <v>0.98818273472808482</v>
      </c>
      <c r="H154" s="49">
        <f>VLOOKUP($A154,input!$A:$BH,COLUMN(input!J$2),0)</f>
        <v>3.755573840818363</v>
      </c>
      <c r="I154" s="49">
        <f>VLOOKUP($A154,input!$A:$BH,COLUMN(input!O$2),0)</f>
        <v>-5.5725249529293075</v>
      </c>
      <c r="J154" s="49">
        <f>H154*'KI Local Authority Dropdown'!$I$6</f>
        <v>3.473905802756986</v>
      </c>
      <c r="K154" s="31">
        <f>VLOOKUP($A154,input!$A:$BH,COLUMN(input!Q$2),0)</f>
        <v>0.5</v>
      </c>
      <c r="L154" s="53">
        <f>VLOOKUP($A154,input!$A:$BH,COLUMN(input!W$2),0)</f>
        <v>0</v>
      </c>
      <c r="M154" s="49">
        <f>VLOOKUP($A154,input!$A:$BH,COLUMN(input!AA$2),0)</f>
        <v>0.98818273472808482</v>
      </c>
      <c r="N154" s="53">
        <f>VLOOKUP($A154,input!$A:$BH,COLUMN(input!AE$2),0)</f>
        <v>0</v>
      </c>
      <c r="O154" s="53">
        <f>VLOOKUP($A154,input!$A:$BH,COLUMN(input!AI$2),0)</f>
        <v>0</v>
      </c>
      <c r="P154" s="62">
        <f>VLOOKUP($A154,input!$A:$BH,COLUMN(input!AM$2),0)</f>
        <v>0</v>
      </c>
      <c r="Q154" s="53">
        <f>VLOOKUP($A154,input!$A:$BH,COLUMN(input!AQ$2),0)</f>
        <v>0</v>
      </c>
      <c r="R154" s="49">
        <f>VLOOKUP($A154,input!$A:$BH,COLUMN(input!AU$2),0)</f>
        <v>3.755573840818363</v>
      </c>
      <c r="S154" s="53">
        <f>VLOOKUP($A154,input!$A:$BH,COLUMN(input!AY$2),0)</f>
        <v>0</v>
      </c>
      <c r="T154" s="53">
        <f>VLOOKUP($A154,input!$A:$BH,COLUMN(input!BC$2),0)</f>
        <v>0</v>
      </c>
      <c r="U154" s="62">
        <f>VLOOKUP($A154,input!$A:$BH,COLUMN(input!BG$2),0)</f>
        <v>0</v>
      </c>
      <c r="V154" s="53">
        <f t="shared" si="17"/>
        <v>0</v>
      </c>
      <c r="W154" s="49">
        <f t="shared" si="18"/>
        <v>4.7437565755464481</v>
      </c>
      <c r="X154" s="53">
        <f t="shared" si="19"/>
        <v>0</v>
      </c>
      <c r="Y154" s="53">
        <f t="shared" si="20"/>
        <v>0</v>
      </c>
      <c r="Z154" s="62">
        <f t="shared" si="21"/>
        <v>0</v>
      </c>
      <c r="AA154" s="74">
        <f>VLOOKUP($A154,input!$A:$BH,COLUMN(input!BH$2),0)</f>
        <v>0</v>
      </c>
    </row>
    <row r="155" spans="1:27" x14ac:dyDescent="0.3">
      <c r="A155" s="27" t="s">
        <v>320</v>
      </c>
      <c r="B155" s="27" t="s">
        <v>968</v>
      </c>
      <c r="C155" s="27" t="s">
        <v>806</v>
      </c>
      <c r="D155" s="30" t="s">
        <v>319</v>
      </c>
      <c r="E155" s="67">
        <f>VLOOKUP(C155,'KI Local Authority Dropdown'!$H$21:$I$31,2,0)</f>
        <v>0.4</v>
      </c>
      <c r="F155" s="49">
        <f t="shared" si="16"/>
        <v>3.0444213874959858</v>
      </c>
      <c r="G155" s="49">
        <f>VLOOKUP($A155,input!$A:$BH,COLUMN(input!F$2),0)</f>
        <v>0</v>
      </c>
      <c r="H155" s="49">
        <f>VLOOKUP($A155,input!$A:$BH,COLUMN(input!J$2),0)</f>
        <v>3.2917783589321177</v>
      </c>
      <c r="I155" s="49">
        <f>VLOOKUP($A155,input!$A:$BH,COLUMN(input!O$2),0)</f>
        <v>-9.5571722272358368</v>
      </c>
      <c r="J155" s="49">
        <f>H155*'KI Local Authority Dropdown'!$I$6</f>
        <v>3.0448949820122091</v>
      </c>
      <c r="K155" s="31">
        <f>VLOOKUP($A155,input!$A:$BH,COLUMN(input!Q$2),0)</f>
        <v>0.5</v>
      </c>
      <c r="L155" s="53">
        <f>VLOOKUP($A155,input!$A:$BH,COLUMN(input!W$2),0)</f>
        <v>0</v>
      </c>
      <c r="M155" s="49">
        <f>VLOOKUP($A155,input!$A:$BH,COLUMN(input!AA$2),0)</f>
        <v>0</v>
      </c>
      <c r="N155" s="53">
        <f>VLOOKUP($A155,input!$A:$BH,COLUMN(input!AE$2),0)</f>
        <v>0</v>
      </c>
      <c r="O155" s="53">
        <f>VLOOKUP($A155,input!$A:$BH,COLUMN(input!AI$2),0)</f>
        <v>0</v>
      </c>
      <c r="P155" s="62">
        <f>VLOOKUP($A155,input!$A:$BH,COLUMN(input!AM$2),0)</f>
        <v>0</v>
      </c>
      <c r="Q155" s="53">
        <f>VLOOKUP($A155,input!$A:$BH,COLUMN(input!AQ$2),0)</f>
        <v>0</v>
      </c>
      <c r="R155" s="49">
        <f>VLOOKUP($A155,input!$A:$BH,COLUMN(input!AU$2),0)</f>
        <v>3.2917783589321177</v>
      </c>
      <c r="S155" s="53">
        <f>VLOOKUP($A155,input!$A:$BH,COLUMN(input!AY$2),0)</f>
        <v>0</v>
      </c>
      <c r="T155" s="53">
        <f>VLOOKUP($A155,input!$A:$BH,COLUMN(input!BC$2),0)</f>
        <v>0</v>
      </c>
      <c r="U155" s="62">
        <f>VLOOKUP($A155,input!$A:$BH,COLUMN(input!BG$2),0)</f>
        <v>0</v>
      </c>
      <c r="V155" s="53">
        <f t="shared" si="17"/>
        <v>0</v>
      </c>
      <c r="W155" s="49">
        <f t="shared" si="18"/>
        <v>3.2917783589321177</v>
      </c>
      <c r="X155" s="53">
        <f t="shared" si="19"/>
        <v>0</v>
      </c>
      <c r="Y155" s="53">
        <f t="shared" si="20"/>
        <v>0</v>
      </c>
      <c r="Z155" s="62">
        <f t="shared" si="21"/>
        <v>0</v>
      </c>
      <c r="AA155" s="74">
        <f>VLOOKUP($A155,input!$A:$BH,COLUMN(input!BH$2),0)</f>
        <v>-0.24735697143613175</v>
      </c>
    </row>
    <row r="156" spans="1:27" x14ac:dyDescent="0.3">
      <c r="A156" s="27" t="s">
        <v>322</v>
      </c>
      <c r="B156" s="27" t="s">
        <v>969</v>
      </c>
      <c r="C156" s="27" t="s">
        <v>1249</v>
      </c>
      <c r="D156" s="30" t="s">
        <v>321</v>
      </c>
      <c r="E156" s="67">
        <f>VLOOKUP(C156,'KI Local Authority Dropdown'!$H$21:$I$31,2,0)</f>
        <v>0.3</v>
      </c>
      <c r="F156" s="49">
        <f t="shared" si="16"/>
        <v>35.354808565185849</v>
      </c>
      <c r="G156" s="49">
        <f>VLOOKUP($A156,input!$A:$BH,COLUMN(input!F$2),0)</f>
        <v>1.3756625740272812</v>
      </c>
      <c r="H156" s="49">
        <f>VLOOKUP($A156,input!$A:$BH,COLUMN(input!J$2),0)</f>
        <v>33.979145991158568</v>
      </c>
      <c r="I156" s="49">
        <f>VLOOKUP($A156,input!$A:$BH,COLUMN(input!O$2),0)</f>
        <v>9.7783677883876976</v>
      </c>
      <c r="J156" s="49">
        <f>H156*'KI Local Authority Dropdown'!$I$6</f>
        <v>31.430710041821676</v>
      </c>
      <c r="K156" s="31">
        <f>VLOOKUP($A156,input!$A:$BH,COLUMN(input!Q$2),0)</f>
        <v>0</v>
      </c>
      <c r="L156" s="53">
        <f>VLOOKUP($A156,input!$A:$BH,COLUMN(input!W$2),0)</f>
        <v>3.1655257405975163</v>
      </c>
      <c r="M156" s="49">
        <f>VLOOKUP($A156,input!$A:$BH,COLUMN(input!AA$2),0)</f>
        <v>-1.7898631665702351</v>
      </c>
      <c r="N156" s="53">
        <f>VLOOKUP($A156,input!$A:$BH,COLUMN(input!AE$2),0)</f>
        <v>0</v>
      </c>
      <c r="O156" s="53">
        <f>VLOOKUP($A156,input!$A:$BH,COLUMN(input!AI$2),0)</f>
        <v>0</v>
      </c>
      <c r="P156" s="62">
        <f>VLOOKUP($A156,input!$A:$BH,COLUMN(input!AM$2),0)</f>
        <v>0</v>
      </c>
      <c r="Q156" s="53">
        <f>VLOOKUP($A156,input!$A:$BH,COLUMN(input!AQ$2),0)</f>
        <v>27.539776659510384</v>
      </c>
      <c r="R156" s="49">
        <f>VLOOKUP($A156,input!$A:$BH,COLUMN(input!AU$2),0)</f>
        <v>6.4393693316481828</v>
      </c>
      <c r="S156" s="53">
        <f>VLOOKUP($A156,input!$A:$BH,COLUMN(input!AY$2),0)</f>
        <v>0</v>
      </c>
      <c r="T156" s="53">
        <f>VLOOKUP($A156,input!$A:$BH,COLUMN(input!BC$2),0)</f>
        <v>0</v>
      </c>
      <c r="U156" s="62">
        <f>VLOOKUP($A156,input!$A:$BH,COLUMN(input!BG$2),0)</f>
        <v>0</v>
      </c>
      <c r="V156" s="53">
        <f t="shared" si="17"/>
        <v>30.7053024001079</v>
      </c>
      <c r="W156" s="49">
        <f t="shared" si="18"/>
        <v>4.6495061650779475</v>
      </c>
      <c r="X156" s="53">
        <f t="shared" si="19"/>
        <v>0</v>
      </c>
      <c r="Y156" s="53">
        <f t="shared" si="20"/>
        <v>0</v>
      </c>
      <c r="Z156" s="62">
        <f t="shared" si="21"/>
        <v>0</v>
      </c>
      <c r="AA156" s="74">
        <f>VLOOKUP($A156,input!$A:$BH,COLUMN(input!BH$2),0)</f>
        <v>0</v>
      </c>
    </row>
    <row r="157" spans="1:27" x14ac:dyDescent="0.3">
      <c r="A157" s="27" t="s">
        <v>324</v>
      </c>
      <c r="B157" s="27" t="s">
        <v>970</v>
      </c>
      <c r="C157" s="27" t="s">
        <v>1248</v>
      </c>
      <c r="D157" s="30" t="s">
        <v>971</v>
      </c>
      <c r="E157" s="67">
        <f>VLOOKUP(C157,'KI Local Authority Dropdown'!$H$21:$I$31,2,0)</f>
        <v>0.01</v>
      </c>
      <c r="F157" s="49">
        <f t="shared" si="16"/>
        <v>7.6281673387562545</v>
      </c>
      <c r="G157" s="49">
        <f>VLOOKUP($A157,input!$A:$BH,COLUMN(input!F$2),0)</f>
        <v>2.0356900626541674</v>
      </c>
      <c r="H157" s="49">
        <f>VLOOKUP($A157,input!$A:$BH,COLUMN(input!J$2),0)</f>
        <v>5.5924772761020867</v>
      </c>
      <c r="I157" s="49">
        <f>VLOOKUP($A157,input!$A:$BH,COLUMN(input!O$2),0)</f>
        <v>3.3158216287107711</v>
      </c>
      <c r="J157" s="49">
        <f>H157*'KI Local Authority Dropdown'!$I$6</f>
        <v>5.1730414803944305</v>
      </c>
      <c r="K157" s="31">
        <f>VLOOKUP($A157,input!$A:$BH,COLUMN(input!Q$2),0)</f>
        <v>0</v>
      </c>
      <c r="L157" s="53">
        <f>VLOOKUP($A157,input!$A:$BH,COLUMN(input!W$2),0)</f>
        <v>0</v>
      </c>
      <c r="M157" s="49">
        <f>VLOOKUP($A157,input!$A:$BH,COLUMN(input!AA$2),0)</f>
        <v>0</v>
      </c>
      <c r="N157" s="53">
        <f>VLOOKUP($A157,input!$A:$BH,COLUMN(input!AE$2),0)</f>
        <v>2.0356900626541674</v>
      </c>
      <c r="O157" s="53">
        <f>VLOOKUP($A157,input!$A:$BH,COLUMN(input!AI$2),0)</f>
        <v>0</v>
      </c>
      <c r="P157" s="62">
        <f>VLOOKUP($A157,input!$A:$BH,COLUMN(input!AM$2),0)</f>
        <v>0</v>
      </c>
      <c r="Q157" s="53">
        <f>VLOOKUP($A157,input!$A:$BH,COLUMN(input!AQ$2),0)</f>
        <v>0</v>
      </c>
      <c r="R157" s="49">
        <f>VLOOKUP($A157,input!$A:$BH,COLUMN(input!AU$2),0)</f>
        <v>0</v>
      </c>
      <c r="S157" s="53">
        <f>VLOOKUP($A157,input!$A:$BH,COLUMN(input!AY$2),0)</f>
        <v>5.5924772761020867</v>
      </c>
      <c r="T157" s="53">
        <f>VLOOKUP($A157,input!$A:$BH,COLUMN(input!BC$2),0)</f>
        <v>0</v>
      </c>
      <c r="U157" s="62">
        <f>VLOOKUP($A157,input!$A:$BH,COLUMN(input!BG$2),0)</f>
        <v>0</v>
      </c>
      <c r="V157" s="53">
        <f t="shared" si="17"/>
        <v>0</v>
      </c>
      <c r="W157" s="49">
        <f t="shared" si="18"/>
        <v>0</v>
      </c>
      <c r="X157" s="53">
        <f t="shared" si="19"/>
        <v>7.6281673387562545</v>
      </c>
      <c r="Y157" s="53">
        <f t="shared" si="20"/>
        <v>0</v>
      </c>
      <c r="Z157" s="62">
        <f t="shared" si="21"/>
        <v>0</v>
      </c>
      <c r="AA157" s="74">
        <f>VLOOKUP($A157,input!$A:$BH,COLUMN(input!BH$2),0)</f>
        <v>0</v>
      </c>
    </row>
    <row r="158" spans="1:27" x14ac:dyDescent="0.3">
      <c r="A158" s="27" t="s">
        <v>326</v>
      </c>
      <c r="B158" s="27" t="s">
        <v>972</v>
      </c>
      <c r="C158" s="27" t="s">
        <v>1250</v>
      </c>
      <c r="D158" s="30" t="s">
        <v>325</v>
      </c>
      <c r="E158" s="67">
        <f>VLOOKUP(C158,'KI Local Authority Dropdown'!$H$21:$I$31,2,0)</f>
        <v>0.49</v>
      </c>
      <c r="F158" s="49">
        <f t="shared" si="16"/>
        <v>32.718890910252902</v>
      </c>
      <c r="G158" s="49">
        <f>VLOOKUP($A158,input!$A:$BH,COLUMN(input!F$2),0)</f>
        <v>0.62447941421764153</v>
      </c>
      <c r="H158" s="49">
        <f>VLOOKUP($A158,input!$A:$BH,COLUMN(input!J$2),0)</f>
        <v>32.094411496035264</v>
      </c>
      <c r="I158" s="49">
        <f>VLOOKUP($A158,input!$A:$BH,COLUMN(input!O$2),0)</f>
        <v>9.2742006936464296</v>
      </c>
      <c r="J158" s="49">
        <f>H158*'KI Local Authority Dropdown'!$I$6</f>
        <v>29.687330633832619</v>
      </c>
      <c r="K158" s="31">
        <f>VLOOKUP($A158,input!$A:$BH,COLUMN(input!Q$2),0)</f>
        <v>0</v>
      </c>
      <c r="L158" s="53">
        <f>VLOOKUP($A158,input!$A:$BH,COLUMN(input!W$2),0)</f>
        <v>2.0435104663533719</v>
      </c>
      <c r="M158" s="49">
        <f>VLOOKUP($A158,input!$A:$BH,COLUMN(input!AA$2),0)</f>
        <v>-1.4190310521357301</v>
      </c>
      <c r="N158" s="53">
        <f>VLOOKUP($A158,input!$A:$BH,COLUMN(input!AE$2),0)</f>
        <v>0</v>
      </c>
      <c r="O158" s="53">
        <f>VLOOKUP($A158,input!$A:$BH,COLUMN(input!AI$2),0)</f>
        <v>0</v>
      </c>
      <c r="P158" s="62">
        <f>VLOOKUP($A158,input!$A:$BH,COLUMN(input!AM$2),0)</f>
        <v>0</v>
      </c>
      <c r="Q158" s="53">
        <f>VLOOKUP($A158,input!$A:$BH,COLUMN(input!AQ$2),0)</f>
        <v>26.313127820937154</v>
      </c>
      <c r="R158" s="49">
        <f>VLOOKUP($A158,input!$A:$BH,COLUMN(input!AU$2),0)</f>
        <v>5.7812836750981127</v>
      </c>
      <c r="S158" s="53">
        <f>VLOOKUP($A158,input!$A:$BH,COLUMN(input!AY$2),0)</f>
        <v>0</v>
      </c>
      <c r="T158" s="53">
        <f>VLOOKUP($A158,input!$A:$BH,COLUMN(input!BC$2),0)</f>
        <v>0</v>
      </c>
      <c r="U158" s="62">
        <f>VLOOKUP($A158,input!$A:$BH,COLUMN(input!BG$2),0)</f>
        <v>0</v>
      </c>
      <c r="V158" s="53">
        <f t="shared" si="17"/>
        <v>28.356638287290526</v>
      </c>
      <c r="W158" s="49">
        <f t="shared" si="18"/>
        <v>4.3622526229623828</v>
      </c>
      <c r="X158" s="53">
        <f t="shared" si="19"/>
        <v>0</v>
      </c>
      <c r="Y158" s="53">
        <f t="shared" si="20"/>
        <v>0</v>
      </c>
      <c r="Z158" s="62">
        <f t="shared" si="21"/>
        <v>0</v>
      </c>
      <c r="AA158" s="74">
        <f>VLOOKUP($A158,input!$A:$BH,COLUMN(input!BH$2),0)</f>
        <v>0</v>
      </c>
    </row>
    <row r="159" spans="1:27" x14ac:dyDescent="0.3">
      <c r="A159" s="27" t="s">
        <v>328</v>
      </c>
      <c r="B159" s="27" t="s">
        <v>973</v>
      </c>
      <c r="C159" s="27" t="s">
        <v>1254</v>
      </c>
      <c r="D159" s="30" t="s">
        <v>327</v>
      </c>
      <c r="E159" s="67">
        <f>VLOOKUP(C159,'KI Local Authority Dropdown'!$H$21:$I$31,2,0)</f>
        <v>0.1</v>
      </c>
      <c r="F159" s="49">
        <f t="shared" si="16"/>
        <v>123.87598953872481</v>
      </c>
      <c r="G159" s="49">
        <f>VLOOKUP($A159,input!$A:$BH,COLUMN(input!F$2),0)</f>
        <v>1.8903905812332555</v>
      </c>
      <c r="H159" s="49">
        <f>VLOOKUP($A159,input!$A:$BH,COLUMN(input!J$2),0)</f>
        <v>121.98559895749155</v>
      </c>
      <c r="I159" s="49">
        <f>VLOOKUP($A159,input!$A:$BH,COLUMN(input!O$2),0)</f>
        <v>73.068262647290013</v>
      </c>
      <c r="J159" s="49">
        <f>H159*'KI Local Authority Dropdown'!$I$6</f>
        <v>112.83667903567968</v>
      </c>
      <c r="K159" s="31">
        <f>VLOOKUP($A159,input!$A:$BH,COLUMN(input!Q$2),0)</f>
        <v>0</v>
      </c>
      <c r="L159" s="53">
        <f>VLOOKUP($A159,input!$A:$BH,COLUMN(input!W$2),0)</f>
        <v>-0.83938163525694609</v>
      </c>
      <c r="M159" s="49">
        <f>VLOOKUP($A159,input!$A:$BH,COLUMN(input!AA$2),0)</f>
        <v>0</v>
      </c>
      <c r="N159" s="53">
        <f>VLOOKUP($A159,input!$A:$BH,COLUMN(input!AE$2),0)</f>
        <v>2.7297722164902019</v>
      </c>
      <c r="O159" s="53">
        <f>VLOOKUP($A159,input!$A:$BH,COLUMN(input!AI$2),0)</f>
        <v>0</v>
      </c>
      <c r="P159" s="62">
        <f>VLOOKUP($A159,input!$A:$BH,COLUMN(input!AM$2),0)</f>
        <v>0</v>
      </c>
      <c r="Q159" s="53">
        <f>VLOOKUP($A159,input!$A:$BH,COLUMN(input!AQ$2),0)</f>
        <v>112.52273096965487</v>
      </c>
      <c r="R159" s="49">
        <f>VLOOKUP($A159,input!$A:$BH,COLUMN(input!AU$2),0)</f>
        <v>0</v>
      </c>
      <c r="S159" s="53">
        <f>VLOOKUP($A159,input!$A:$BH,COLUMN(input!AY$2),0)</f>
        <v>9.4628679878366704</v>
      </c>
      <c r="T159" s="53">
        <f>VLOOKUP($A159,input!$A:$BH,COLUMN(input!BC$2),0)</f>
        <v>0</v>
      </c>
      <c r="U159" s="62">
        <f>VLOOKUP($A159,input!$A:$BH,COLUMN(input!BG$2),0)</f>
        <v>0</v>
      </c>
      <c r="V159" s="53">
        <f t="shared" si="17"/>
        <v>111.68334933439793</v>
      </c>
      <c r="W159" s="49">
        <f t="shared" si="18"/>
        <v>0</v>
      </c>
      <c r="X159" s="53">
        <f t="shared" si="19"/>
        <v>12.192640204326873</v>
      </c>
      <c r="Y159" s="53">
        <f t="shared" si="20"/>
        <v>0</v>
      </c>
      <c r="Z159" s="62">
        <f t="shared" si="21"/>
        <v>0</v>
      </c>
      <c r="AA159" s="74">
        <f>VLOOKUP($A159,input!$A:$BH,COLUMN(input!BH$2),0)</f>
        <v>0</v>
      </c>
    </row>
    <row r="160" spans="1:27" x14ac:dyDescent="0.3">
      <c r="A160" s="27" t="s">
        <v>330</v>
      </c>
      <c r="B160" s="27" t="s">
        <v>974</v>
      </c>
      <c r="C160" s="27" t="s">
        <v>806</v>
      </c>
      <c r="D160" s="30" t="s">
        <v>329</v>
      </c>
      <c r="E160" s="67">
        <f>VLOOKUP(C160,'KI Local Authority Dropdown'!$H$21:$I$31,2,0)</f>
        <v>0.4</v>
      </c>
      <c r="F160" s="49">
        <f t="shared" si="16"/>
        <v>2.4602048527855951</v>
      </c>
      <c r="G160" s="49">
        <f>VLOOKUP($A160,input!$A:$BH,COLUMN(input!F$2),0)</f>
        <v>0</v>
      </c>
      <c r="H160" s="49">
        <f>VLOOKUP($A160,input!$A:$BH,COLUMN(input!J$2),0)</f>
        <v>2.6771866401281175</v>
      </c>
      <c r="I160" s="49">
        <f>VLOOKUP($A160,input!$A:$BH,COLUMN(input!O$2),0)</f>
        <v>-15.418749772176685</v>
      </c>
      <c r="J160" s="49">
        <f>H160*'KI Local Authority Dropdown'!$I$6</f>
        <v>2.476397642118509</v>
      </c>
      <c r="K160" s="31">
        <f>VLOOKUP($A160,input!$A:$BH,COLUMN(input!Q$2),0)</f>
        <v>0.5</v>
      </c>
      <c r="L160" s="53">
        <f>VLOOKUP($A160,input!$A:$BH,COLUMN(input!W$2),0)</f>
        <v>0</v>
      </c>
      <c r="M160" s="49">
        <f>VLOOKUP($A160,input!$A:$BH,COLUMN(input!AA$2),0)</f>
        <v>0</v>
      </c>
      <c r="N160" s="53">
        <f>VLOOKUP($A160,input!$A:$BH,COLUMN(input!AE$2),0)</f>
        <v>0</v>
      </c>
      <c r="O160" s="53">
        <f>VLOOKUP($A160,input!$A:$BH,COLUMN(input!AI$2),0)</f>
        <v>0</v>
      </c>
      <c r="P160" s="62">
        <f>VLOOKUP($A160,input!$A:$BH,COLUMN(input!AM$2),0)</f>
        <v>0</v>
      </c>
      <c r="Q160" s="53">
        <f>VLOOKUP($A160,input!$A:$BH,COLUMN(input!AQ$2),0)</f>
        <v>0</v>
      </c>
      <c r="R160" s="49">
        <f>VLOOKUP($A160,input!$A:$BH,COLUMN(input!AU$2),0)</f>
        <v>2.6771866401281175</v>
      </c>
      <c r="S160" s="53">
        <f>VLOOKUP($A160,input!$A:$BH,COLUMN(input!AY$2),0)</f>
        <v>0</v>
      </c>
      <c r="T160" s="53">
        <f>VLOOKUP($A160,input!$A:$BH,COLUMN(input!BC$2),0)</f>
        <v>0</v>
      </c>
      <c r="U160" s="62">
        <f>VLOOKUP($A160,input!$A:$BH,COLUMN(input!BG$2),0)</f>
        <v>0</v>
      </c>
      <c r="V160" s="53">
        <f t="shared" si="17"/>
        <v>0</v>
      </c>
      <c r="W160" s="49">
        <f t="shared" si="18"/>
        <v>2.6771866401281175</v>
      </c>
      <c r="X160" s="53">
        <f t="shared" si="19"/>
        <v>0</v>
      </c>
      <c r="Y160" s="53">
        <f t="shared" si="20"/>
        <v>0</v>
      </c>
      <c r="Z160" s="62">
        <f t="shared" si="21"/>
        <v>0</v>
      </c>
      <c r="AA160" s="74">
        <f>VLOOKUP($A160,input!$A:$BH,COLUMN(input!BH$2),0)</f>
        <v>-0.2169817873425223</v>
      </c>
    </row>
    <row r="161" spans="1:27" x14ac:dyDescent="0.3">
      <c r="A161" s="27" t="s">
        <v>332</v>
      </c>
      <c r="B161" s="27" t="s">
        <v>975</v>
      </c>
      <c r="C161" s="27" t="s">
        <v>806</v>
      </c>
      <c r="D161" s="30" t="s">
        <v>331</v>
      </c>
      <c r="E161" s="67">
        <f>VLOOKUP(C161,'KI Local Authority Dropdown'!$H$21:$I$31,2,0)</f>
        <v>0.4</v>
      </c>
      <c r="F161" s="49">
        <f t="shared" si="16"/>
        <v>2.200373895812235</v>
      </c>
      <c r="G161" s="49">
        <f>VLOOKUP($A161,input!$A:$BH,COLUMN(input!F$2),0)</f>
        <v>0</v>
      </c>
      <c r="H161" s="49">
        <f>VLOOKUP($A161,input!$A:$BH,COLUMN(input!J$2),0)</f>
        <v>2.3280759728673504</v>
      </c>
      <c r="I161" s="49">
        <f>VLOOKUP($A161,input!$A:$BH,COLUMN(input!O$2),0)</f>
        <v>-8.1097760371864123</v>
      </c>
      <c r="J161" s="49">
        <f>H161*'KI Local Authority Dropdown'!$I$6</f>
        <v>2.1534702749022991</v>
      </c>
      <c r="K161" s="31">
        <f>VLOOKUP($A161,input!$A:$BH,COLUMN(input!Q$2),0)</f>
        <v>0.5</v>
      </c>
      <c r="L161" s="53">
        <f>VLOOKUP($A161,input!$A:$BH,COLUMN(input!W$2),0)</f>
        <v>0</v>
      </c>
      <c r="M161" s="49">
        <f>VLOOKUP($A161,input!$A:$BH,COLUMN(input!AA$2),0)</f>
        <v>0</v>
      </c>
      <c r="N161" s="53">
        <f>VLOOKUP($A161,input!$A:$BH,COLUMN(input!AE$2),0)</f>
        <v>0</v>
      </c>
      <c r="O161" s="53">
        <f>VLOOKUP($A161,input!$A:$BH,COLUMN(input!AI$2),0)</f>
        <v>0</v>
      </c>
      <c r="P161" s="62">
        <f>VLOOKUP($A161,input!$A:$BH,COLUMN(input!AM$2),0)</f>
        <v>0</v>
      </c>
      <c r="Q161" s="53">
        <f>VLOOKUP($A161,input!$A:$BH,COLUMN(input!AQ$2),0)</f>
        <v>0</v>
      </c>
      <c r="R161" s="49">
        <f>VLOOKUP($A161,input!$A:$BH,COLUMN(input!AU$2),0)</f>
        <v>2.3280759728673504</v>
      </c>
      <c r="S161" s="53">
        <f>VLOOKUP($A161,input!$A:$BH,COLUMN(input!AY$2),0)</f>
        <v>0</v>
      </c>
      <c r="T161" s="53">
        <f>VLOOKUP($A161,input!$A:$BH,COLUMN(input!BC$2),0)</f>
        <v>0</v>
      </c>
      <c r="U161" s="62">
        <f>VLOOKUP($A161,input!$A:$BH,COLUMN(input!BG$2),0)</f>
        <v>0</v>
      </c>
      <c r="V161" s="53">
        <f t="shared" si="17"/>
        <v>0</v>
      </c>
      <c r="W161" s="49">
        <f t="shared" si="18"/>
        <v>2.3280759728673504</v>
      </c>
      <c r="X161" s="53">
        <f t="shared" si="19"/>
        <v>0</v>
      </c>
      <c r="Y161" s="53">
        <f t="shared" si="20"/>
        <v>0</v>
      </c>
      <c r="Z161" s="62">
        <f t="shared" si="21"/>
        <v>0</v>
      </c>
      <c r="AA161" s="74">
        <f>VLOOKUP($A161,input!$A:$BH,COLUMN(input!BH$2),0)</f>
        <v>-0.12770207705511524</v>
      </c>
    </row>
    <row r="162" spans="1:27" x14ac:dyDescent="0.3">
      <c r="A162" s="27" t="s">
        <v>334</v>
      </c>
      <c r="B162" s="27" t="s">
        <v>976</v>
      </c>
      <c r="C162" s="27" t="s">
        <v>1249</v>
      </c>
      <c r="D162" s="30" t="s">
        <v>333</v>
      </c>
      <c r="E162" s="67">
        <f>VLOOKUP(C162,'KI Local Authority Dropdown'!$H$21:$I$31,2,0)</f>
        <v>0.3</v>
      </c>
      <c r="F162" s="49">
        <f t="shared" si="16"/>
        <v>53.085366640438224</v>
      </c>
      <c r="G162" s="49">
        <f>VLOOKUP($A162,input!$A:$BH,COLUMN(input!F$2),0)</f>
        <v>6.6546763418163959</v>
      </c>
      <c r="H162" s="49">
        <f>VLOOKUP($A162,input!$A:$BH,COLUMN(input!J$2),0)</f>
        <v>46.430690298621826</v>
      </c>
      <c r="I162" s="49">
        <f>VLOOKUP($A162,input!$A:$BH,COLUMN(input!O$2),0)</f>
        <v>-52.767939113766332</v>
      </c>
      <c r="J162" s="49">
        <f>H162*'KI Local Authority Dropdown'!$I$6</f>
        <v>42.948388526225195</v>
      </c>
      <c r="K162" s="31">
        <f>VLOOKUP($A162,input!$A:$BH,COLUMN(input!Q$2),0)</f>
        <v>0.5</v>
      </c>
      <c r="L162" s="53">
        <f>VLOOKUP($A162,input!$A:$BH,COLUMN(input!W$2),0)</f>
        <v>7.550164139380187</v>
      </c>
      <c r="M162" s="49">
        <f>VLOOKUP($A162,input!$A:$BH,COLUMN(input!AA$2),0)</f>
        <v>-0.89548779756379127</v>
      </c>
      <c r="N162" s="53">
        <f>VLOOKUP($A162,input!$A:$BH,COLUMN(input!AE$2),0)</f>
        <v>0</v>
      </c>
      <c r="O162" s="53">
        <f>VLOOKUP($A162,input!$A:$BH,COLUMN(input!AI$2),0)</f>
        <v>0</v>
      </c>
      <c r="P162" s="62">
        <f>VLOOKUP($A162,input!$A:$BH,COLUMN(input!AM$2),0)</f>
        <v>0</v>
      </c>
      <c r="Q162" s="53">
        <f>VLOOKUP($A162,input!$A:$BH,COLUMN(input!AQ$2),0)</f>
        <v>36.567056878902818</v>
      </c>
      <c r="R162" s="49">
        <f>VLOOKUP($A162,input!$A:$BH,COLUMN(input!AU$2),0)</f>
        <v>9.8636334197190116</v>
      </c>
      <c r="S162" s="53">
        <f>VLOOKUP($A162,input!$A:$BH,COLUMN(input!AY$2),0)</f>
        <v>0</v>
      </c>
      <c r="T162" s="53">
        <f>VLOOKUP($A162,input!$A:$BH,COLUMN(input!BC$2),0)</f>
        <v>0</v>
      </c>
      <c r="U162" s="62">
        <f>VLOOKUP($A162,input!$A:$BH,COLUMN(input!BG$2),0)</f>
        <v>0</v>
      </c>
      <c r="V162" s="53">
        <f t="shared" si="17"/>
        <v>44.117221018283004</v>
      </c>
      <c r="W162" s="49">
        <f t="shared" si="18"/>
        <v>8.9681456221552196</v>
      </c>
      <c r="X162" s="53">
        <f t="shared" si="19"/>
        <v>0</v>
      </c>
      <c r="Y162" s="53">
        <f t="shared" si="20"/>
        <v>0</v>
      </c>
      <c r="Z162" s="62">
        <f t="shared" si="21"/>
        <v>0</v>
      </c>
      <c r="AA162" s="74">
        <f>VLOOKUP($A162,input!$A:$BH,COLUMN(input!BH$2),0)</f>
        <v>0</v>
      </c>
    </row>
    <row r="163" spans="1:27" x14ac:dyDescent="0.3">
      <c r="A163" s="27" t="s">
        <v>336</v>
      </c>
      <c r="B163" s="27" t="s">
        <v>977</v>
      </c>
      <c r="C163" s="27" t="s">
        <v>806</v>
      </c>
      <c r="D163" s="30" t="s">
        <v>335</v>
      </c>
      <c r="E163" s="67">
        <f>VLOOKUP(C163,'KI Local Authority Dropdown'!$H$21:$I$31,2,0)</f>
        <v>0.4</v>
      </c>
      <c r="F163" s="49">
        <f t="shared" si="16"/>
        <v>2.6392466747829251</v>
      </c>
      <c r="G163" s="49">
        <f>VLOOKUP($A163,input!$A:$BH,COLUMN(input!F$2),0)</f>
        <v>8.3975477082996158E-2</v>
      </c>
      <c r="H163" s="49">
        <f>VLOOKUP($A163,input!$A:$BH,COLUMN(input!J$2),0)</f>
        <v>2.5552711976999287</v>
      </c>
      <c r="I163" s="49">
        <f>VLOOKUP($A163,input!$A:$BH,COLUMN(input!O$2),0)</f>
        <v>-9.4840527458145765</v>
      </c>
      <c r="J163" s="49">
        <f>H163*'KI Local Authority Dropdown'!$I$6</f>
        <v>2.3636258578724343</v>
      </c>
      <c r="K163" s="31">
        <f>VLOOKUP($A163,input!$A:$BH,COLUMN(input!Q$2),0)</f>
        <v>0.5</v>
      </c>
      <c r="L163" s="53">
        <f>VLOOKUP($A163,input!$A:$BH,COLUMN(input!W$2),0)</f>
        <v>0</v>
      </c>
      <c r="M163" s="49">
        <f>VLOOKUP($A163,input!$A:$BH,COLUMN(input!AA$2),0)</f>
        <v>8.3975477082996158E-2</v>
      </c>
      <c r="N163" s="53">
        <f>VLOOKUP($A163,input!$A:$BH,COLUMN(input!AE$2),0)</f>
        <v>0</v>
      </c>
      <c r="O163" s="53">
        <f>VLOOKUP($A163,input!$A:$BH,COLUMN(input!AI$2),0)</f>
        <v>0</v>
      </c>
      <c r="P163" s="62">
        <f>VLOOKUP($A163,input!$A:$BH,COLUMN(input!AM$2),0)</f>
        <v>0</v>
      </c>
      <c r="Q163" s="53">
        <f>VLOOKUP($A163,input!$A:$BH,COLUMN(input!AQ$2),0)</f>
        <v>0</v>
      </c>
      <c r="R163" s="49">
        <f>VLOOKUP($A163,input!$A:$BH,COLUMN(input!AU$2),0)</f>
        <v>2.5552711976999287</v>
      </c>
      <c r="S163" s="53">
        <f>VLOOKUP($A163,input!$A:$BH,COLUMN(input!AY$2),0)</f>
        <v>0</v>
      </c>
      <c r="T163" s="53">
        <f>VLOOKUP($A163,input!$A:$BH,COLUMN(input!BC$2),0)</f>
        <v>0</v>
      </c>
      <c r="U163" s="62">
        <f>VLOOKUP($A163,input!$A:$BH,COLUMN(input!BG$2),0)</f>
        <v>0</v>
      </c>
      <c r="V163" s="53">
        <f t="shared" si="17"/>
        <v>0</v>
      </c>
      <c r="W163" s="49">
        <f t="shared" si="18"/>
        <v>2.6392466747829251</v>
      </c>
      <c r="X163" s="53">
        <f t="shared" si="19"/>
        <v>0</v>
      </c>
      <c r="Y163" s="53">
        <f t="shared" si="20"/>
        <v>0</v>
      </c>
      <c r="Z163" s="62">
        <f t="shared" si="21"/>
        <v>0</v>
      </c>
      <c r="AA163" s="74">
        <f>VLOOKUP($A163,input!$A:$BH,COLUMN(input!BH$2),0)</f>
        <v>0</v>
      </c>
    </row>
    <row r="164" spans="1:27" x14ac:dyDescent="0.3">
      <c r="A164" s="27" t="s">
        <v>338</v>
      </c>
      <c r="B164" s="27" t="s">
        <v>978</v>
      </c>
      <c r="C164" s="27" t="s">
        <v>806</v>
      </c>
      <c r="D164" s="30" t="s">
        <v>337</v>
      </c>
      <c r="E164" s="67">
        <f>VLOOKUP(C164,'KI Local Authority Dropdown'!$H$21:$I$31,2,0)</f>
        <v>0.4</v>
      </c>
      <c r="F164" s="49">
        <f t="shared" si="16"/>
        <v>1.3224684589702194</v>
      </c>
      <c r="G164" s="49">
        <f>VLOOKUP($A164,input!$A:$BH,COLUMN(input!F$2),0)</f>
        <v>0</v>
      </c>
      <c r="H164" s="49">
        <f>VLOOKUP($A164,input!$A:$BH,COLUMN(input!J$2),0)</f>
        <v>2.0177801790566012</v>
      </c>
      <c r="I164" s="49">
        <f>VLOOKUP($A164,input!$A:$BH,COLUMN(input!O$2),0)</f>
        <v>-14.88807173988941</v>
      </c>
      <c r="J164" s="49">
        <f>H164*'KI Local Authority Dropdown'!$I$6</f>
        <v>1.8664466656273562</v>
      </c>
      <c r="K164" s="31">
        <f>VLOOKUP($A164,input!$A:$BH,COLUMN(input!Q$2),0)</f>
        <v>0.5</v>
      </c>
      <c r="L164" s="53">
        <f>VLOOKUP($A164,input!$A:$BH,COLUMN(input!W$2),0)</f>
        <v>0</v>
      </c>
      <c r="M164" s="49">
        <f>VLOOKUP($A164,input!$A:$BH,COLUMN(input!AA$2),0)</f>
        <v>0</v>
      </c>
      <c r="N164" s="53">
        <f>VLOOKUP($A164,input!$A:$BH,COLUMN(input!AE$2),0)</f>
        <v>0</v>
      </c>
      <c r="O164" s="53">
        <f>VLOOKUP($A164,input!$A:$BH,COLUMN(input!AI$2),0)</f>
        <v>0</v>
      </c>
      <c r="P164" s="62">
        <f>VLOOKUP($A164,input!$A:$BH,COLUMN(input!AM$2),0)</f>
        <v>0</v>
      </c>
      <c r="Q164" s="53">
        <f>VLOOKUP($A164,input!$A:$BH,COLUMN(input!AQ$2),0)</f>
        <v>0</v>
      </c>
      <c r="R164" s="49">
        <f>VLOOKUP($A164,input!$A:$BH,COLUMN(input!AU$2),0)</f>
        <v>2.0177801790566012</v>
      </c>
      <c r="S164" s="53">
        <f>VLOOKUP($A164,input!$A:$BH,COLUMN(input!AY$2),0)</f>
        <v>0</v>
      </c>
      <c r="T164" s="53">
        <f>VLOOKUP($A164,input!$A:$BH,COLUMN(input!BC$2),0)</f>
        <v>0</v>
      </c>
      <c r="U164" s="62">
        <f>VLOOKUP($A164,input!$A:$BH,COLUMN(input!BG$2),0)</f>
        <v>0</v>
      </c>
      <c r="V164" s="53">
        <f t="shared" si="17"/>
        <v>0</v>
      </c>
      <c r="W164" s="49">
        <f t="shared" si="18"/>
        <v>2.0177801790566012</v>
      </c>
      <c r="X164" s="53">
        <f t="shared" si="19"/>
        <v>0</v>
      </c>
      <c r="Y164" s="53">
        <f t="shared" si="20"/>
        <v>0</v>
      </c>
      <c r="Z164" s="62">
        <f t="shared" si="21"/>
        <v>0</v>
      </c>
      <c r="AA164" s="74">
        <f>VLOOKUP($A164,input!$A:$BH,COLUMN(input!BH$2),0)</f>
        <v>-0.69531172008638176</v>
      </c>
    </row>
    <row r="165" spans="1:27" x14ac:dyDescent="0.3">
      <c r="A165" s="27" t="s">
        <v>340</v>
      </c>
      <c r="B165" s="27" t="s">
        <v>979</v>
      </c>
      <c r="C165" s="27" t="s">
        <v>1249</v>
      </c>
      <c r="D165" s="30" t="s">
        <v>339</v>
      </c>
      <c r="E165" s="67">
        <f>VLOOKUP(C165,'KI Local Authority Dropdown'!$H$21:$I$31,2,0)</f>
        <v>0.3</v>
      </c>
      <c r="F165" s="49">
        <f t="shared" si="16"/>
        <v>57.973401556796929</v>
      </c>
      <c r="G165" s="49">
        <f>VLOOKUP($A165,input!$A:$BH,COLUMN(input!F$2),0)</f>
        <v>9.4975643330807422</v>
      </c>
      <c r="H165" s="49">
        <f>VLOOKUP($A165,input!$A:$BH,COLUMN(input!J$2),0)</f>
        <v>48.475837223716184</v>
      </c>
      <c r="I165" s="49">
        <f>VLOOKUP($A165,input!$A:$BH,COLUMN(input!O$2),0)</f>
        <v>-5.6347950577816617</v>
      </c>
      <c r="J165" s="49">
        <f>H165*'KI Local Authority Dropdown'!$I$6</f>
        <v>44.840149431937469</v>
      </c>
      <c r="K165" s="31">
        <f>VLOOKUP($A165,input!$A:$BH,COLUMN(input!Q$2),0)</f>
        <v>0.10413470365135791</v>
      </c>
      <c r="L165" s="53">
        <f>VLOOKUP($A165,input!$A:$BH,COLUMN(input!W$2),0)</f>
        <v>9.7247424664534261</v>
      </c>
      <c r="M165" s="49">
        <f>VLOOKUP($A165,input!$A:$BH,COLUMN(input!AA$2),0)</f>
        <v>-0.22717813337268308</v>
      </c>
      <c r="N165" s="53">
        <f>VLOOKUP($A165,input!$A:$BH,COLUMN(input!AE$2),0)</f>
        <v>0</v>
      </c>
      <c r="O165" s="53">
        <f>VLOOKUP($A165,input!$A:$BH,COLUMN(input!AI$2),0)</f>
        <v>0</v>
      </c>
      <c r="P165" s="62">
        <f>VLOOKUP($A165,input!$A:$BH,COLUMN(input!AM$2),0)</f>
        <v>0</v>
      </c>
      <c r="Q165" s="53">
        <f>VLOOKUP($A165,input!$A:$BH,COLUMN(input!AQ$2),0)</f>
        <v>37.296654721282977</v>
      </c>
      <c r="R165" s="49">
        <f>VLOOKUP($A165,input!$A:$BH,COLUMN(input!AU$2),0)</f>
        <v>11.179182502433209</v>
      </c>
      <c r="S165" s="53">
        <f>VLOOKUP($A165,input!$A:$BH,COLUMN(input!AY$2),0)</f>
        <v>0</v>
      </c>
      <c r="T165" s="53">
        <f>VLOOKUP($A165,input!$A:$BH,COLUMN(input!BC$2),0)</f>
        <v>0</v>
      </c>
      <c r="U165" s="62">
        <f>VLOOKUP($A165,input!$A:$BH,COLUMN(input!BG$2),0)</f>
        <v>0</v>
      </c>
      <c r="V165" s="53">
        <f t="shared" si="17"/>
        <v>47.021397187736405</v>
      </c>
      <c r="W165" s="49">
        <f t="shared" si="18"/>
        <v>10.952004369060525</v>
      </c>
      <c r="X165" s="53">
        <f t="shared" si="19"/>
        <v>0</v>
      </c>
      <c r="Y165" s="53">
        <f t="shared" si="20"/>
        <v>0</v>
      </c>
      <c r="Z165" s="62">
        <f t="shared" si="21"/>
        <v>0</v>
      </c>
      <c r="AA165" s="74">
        <f>VLOOKUP($A165,input!$A:$BH,COLUMN(input!BH$2),0)</f>
        <v>0</v>
      </c>
    </row>
    <row r="166" spans="1:27" x14ac:dyDescent="0.3">
      <c r="A166" s="27" t="s">
        <v>342</v>
      </c>
      <c r="B166" s="27" t="s">
        <v>980</v>
      </c>
      <c r="C166" s="27" t="s">
        <v>1248</v>
      </c>
      <c r="D166" s="30" t="s">
        <v>981</v>
      </c>
      <c r="E166" s="67">
        <f>VLOOKUP(C166,'KI Local Authority Dropdown'!$H$21:$I$31,2,0)</f>
        <v>0.01</v>
      </c>
      <c r="F166" s="49">
        <f t="shared" si="16"/>
        <v>19.789513260350724</v>
      </c>
      <c r="G166" s="49">
        <f>VLOOKUP($A166,input!$A:$BH,COLUMN(input!F$2),0)</f>
        <v>7.2196918488070292</v>
      </c>
      <c r="H166" s="49">
        <f>VLOOKUP($A166,input!$A:$BH,COLUMN(input!J$2),0)</f>
        <v>12.569821411543693</v>
      </c>
      <c r="I166" s="49">
        <f>VLOOKUP($A166,input!$A:$BH,COLUMN(input!O$2),0)</f>
        <v>9.6029365759730041</v>
      </c>
      <c r="J166" s="49">
        <f>H166*'KI Local Authority Dropdown'!$I$6</f>
        <v>11.627084805677915</v>
      </c>
      <c r="K166" s="31">
        <f>VLOOKUP($A166,input!$A:$BH,COLUMN(input!Q$2),0)</f>
        <v>0</v>
      </c>
      <c r="L166" s="53">
        <f>VLOOKUP($A166,input!$A:$BH,COLUMN(input!W$2),0)</f>
        <v>0</v>
      </c>
      <c r="M166" s="49">
        <f>VLOOKUP($A166,input!$A:$BH,COLUMN(input!AA$2),0)</f>
        <v>0</v>
      </c>
      <c r="N166" s="53">
        <f>VLOOKUP($A166,input!$A:$BH,COLUMN(input!AE$2),0)</f>
        <v>7.2196918488070292</v>
      </c>
      <c r="O166" s="53">
        <f>VLOOKUP($A166,input!$A:$BH,COLUMN(input!AI$2),0)</f>
        <v>0</v>
      </c>
      <c r="P166" s="62">
        <f>VLOOKUP($A166,input!$A:$BH,COLUMN(input!AM$2),0)</f>
        <v>0</v>
      </c>
      <c r="Q166" s="53">
        <f>VLOOKUP($A166,input!$A:$BH,COLUMN(input!AQ$2),0)</f>
        <v>0</v>
      </c>
      <c r="R166" s="49">
        <f>VLOOKUP($A166,input!$A:$BH,COLUMN(input!AU$2),0)</f>
        <v>0</v>
      </c>
      <c r="S166" s="53">
        <f>VLOOKUP($A166,input!$A:$BH,COLUMN(input!AY$2),0)</f>
        <v>12.569821411543693</v>
      </c>
      <c r="T166" s="53">
        <f>VLOOKUP($A166,input!$A:$BH,COLUMN(input!BC$2),0)</f>
        <v>0</v>
      </c>
      <c r="U166" s="62">
        <f>VLOOKUP($A166,input!$A:$BH,COLUMN(input!BG$2),0)</f>
        <v>0</v>
      </c>
      <c r="V166" s="53">
        <f t="shared" si="17"/>
        <v>0</v>
      </c>
      <c r="W166" s="49">
        <f t="shared" si="18"/>
        <v>0</v>
      </c>
      <c r="X166" s="53">
        <f t="shared" si="19"/>
        <v>19.789513260350724</v>
      </c>
      <c r="Y166" s="53">
        <f t="shared" si="20"/>
        <v>0</v>
      </c>
      <c r="Z166" s="62">
        <f t="shared" si="21"/>
        <v>0</v>
      </c>
      <c r="AA166" s="74">
        <f>VLOOKUP($A166,input!$A:$BH,COLUMN(input!BH$2),0)</f>
        <v>0</v>
      </c>
    </row>
    <row r="167" spans="1:27" x14ac:dyDescent="0.3">
      <c r="A167" s="27" t="s">
        <v>344</v>
      </c>
      <c r="B167" s="27" t="s">
        <v>982</v>
      </c>
      <c r="C167" s="27" t="s">
        <v>806</v>
      </c>
      <c r="D167" s="30" t="s">
        <v>343</v>
      </c>
      <c r="E167" s="67">
        <f>VLOOKUP(C167,'KI Local Authority Dropdown'!$H$21:$I$31,2,0)</f>
        <v>0.4</v>
      </c>
      <c r="F167" s="49">
        <f t="shared" si="16"/>
        <v>4.464944413436597</v>
      </c>
      <c r="G167" s="49">
        <f>VLOOKUP($A167,input!$A:$BH,COLUMN(input!F$2),0)</f>
        <v>0</v>
      </c>
      <c r="H167" s="49">
        <f>VLOOKUP($A167,input!$A:$BH,COLUMN(input!J$2),0)</f>
        <v>4.5068487817126472</v>
      </c>
      <c r="I167" s="49">
        <f>VLOOKUP($A167,input!$A:$BH,COLUMN(input!O$2),0)</f>
        <v>-18.225912919889328</v>
      </c>
      <c r="J167" s="49">
        <f>H167*'KI Local Authority Dropdown'!$I$6</f>
        <v>4.1688351230841993</v>
      </c>
      <c r="K167" s="31">
        <f>VLOOKUP($A167,input!$A:$BH,COLUMN(input!Q$2),0)</f>
        <v>0.5</v>
      </c>
      <c r="L167" s="53">
        <f>VLOOKUP($A167,input!$A:$BH,COLUMN(input!W$2),0)</f>
        <v>0</v>
      </c>
      <c r="M167" s="49">
        <f>VLOOKUP($A167,input!$A:$BH,COLUMN(input!AA$2),0)</f>
        <v>0</v>
      </c>
      <c r="N167" s="53">
        <f>VLOOKUP($A167,input!$A:$BH,COLUMN(input!AE$2),0)</f>
        <v>0</v>
      </c>
      <c r="O167" s="53">
        <f>VLOOKUP($A167,input!$A:$BH,COLUMN(input!AI$2),0)</f>
        <v>0</v>
      </c>
      <c r="P167" s="62">
        <f>VLOOKUP($A167,input!$A:$BH,COLUMN(input!AM$2),0)</f>
        <v>0</v>
      </c>
      <c r="Q167" s="53">
        <f>VLOOKUP($A167,input!$A:$BH,COLUMN(input!AQ$2),0)</f>
        <v>0</v>
      </c>
      <c r="R167" s="49">
        <f>VLOOKUP($A167,input!$A:$BH,COLUMN(input!AU$2),0)</f>
        <v>4.5068487817126472</v>
      </c>
      <c r="S167" s="53">
        <f>VLOOKUP($A167,input!$A:$BH,COLUMN(input!AY$2),0)</f>
        <v>0</v>
      </c>
      <c r="T167" s="53">
        <f>VLOOKUP($A167,input!$A:$BH,COLUMN(input!BC$2),0)</f>
        <v>0</v>
      </c>
      <c r="U167" s="62">
        <f>VLOOKUP($A167,input!$A:$BH,COLUMN(input!BG$2),0)</f>
        <v>0</v>
      </c>
      <c r="V167" s="53">
        <f t="shared" si="17"/>
        <v>0</v>
      </c>
      <c r="W167" s="49">
        <f t="shared" si="18"/>
        <v>4.5068487817126472</v>
      </c>
      <c r="X167" s="53">
        <f t="shared" si="19"/>
        <v>0</v>
      </c>
      <c r="Y167" s="53">
        <f t="shared" si="20"/>
        <v>0</v>
      </c>
      <c r="Z167" s="62">
        <f t="shared" si="21"/>
        <v>0</v>
      </c>
      <c r="AA167" s="74">
        <f>VLOOKUP($A167,input!$A:$BH,COLUMN(input!BH$2),0)</f>
        <v>-4.1904368276050312E-2</v>
      </c>
    </row>
    <row r="168" spans="1:27" x14ac:dyDescent="0.3">
      <c r="A168" s="27" t="s">
        <v>346</v>
      </c>
      <c r="B168" s="27" t="s">
        <v>983</v>
      </c>
      <c r="C168" s="27" t="s">
        <v>806</v>
      </c>
      <c r="D168" s="30" t="s">
        <v>345</v>
      </c>
      <c r="E168" s="67">
        <f>VLOOKUP(C168,'KI Local Authority Dropdown'!$H$21:$I$31,2,0)</f>
        <v>0.4</v>
      </c>
      <c r="F168" s="49">
        <f t="shared" si="16"/>
        <v>5.0750849628878631</v>
      </c>
      <c r="G168" s="49">
        <f>VLOOKUP($A168,input!$A:$BH,COLUMN(input!F$2),0)</f>
        <v>1.5346509066822185</v>
      </c>
      <c r="H168" s="49">
        <f>VLOOKUP($A168,input!$A:$BH,COLUMN(input!J$2),0)</f>
        <v>3.5404340562056444</v>
      </c>
      <c r="I168" s="49">
        <f>VLOOKUP($A168,input!$A:$BH,COLUMN(input!O$2),0)</f>
        <v>-3.9026577769812607</v>
      </c>
      <c r="J168" s="49">
        <f>H168*'KI Local Authority Dropdown'!$I$6</f>
        <v>3.2749015019902212</v>
      </c>
      <c r="K168" s="31">
        <f>VLOOKUP($A168,input!$A:$BH,COLUMN(input!Q$2),0)</f>
        <v>0.5</v>
      </c>
      <c r="L168" s="53">
        <f>VLOOKUP($A168,input!$A:$BH,COLUMN(input!W$2),0)</f>
        <v>0</v>
      </c>
      <c r="M168" s="49">
        <f>VLOOKUP($A168,input!$A:$BH,COLUMN(input!AA$2),0)</f>
        <v>1.5346509066822185</v>
      </c>
      <c r="N168" s="53">
        <f>VLOOKUP($A168,input!$A:$BH,COLUMN(input!AE$2),0)</f>
        <v>0</v>
      </c>
      <c r="O168" s="53">
        <f>VLOOKUP($A168,input!$A:$BH,COLUMN(input!AI$2),0)</f>
        <v>0</v>
      </c>
      <c r="P168" s="62">
        <f>VLOOKUP($A168,input!$A:$BH,COLUMN(input!AM$2),0)</f>
        <v>0</v>
      </c>
      <c r="Q168" s="53">
        <f>VLOOKUP($A168,input!$A:$BH,COLUMN(input!AQ$2),0)</f>
        <v>0</v>
      </c>
      <c r="R168" s="49">
        <f>VLOOKUP($A168,input!$A:$BH,COLUMN(input!AU$2),0)</f>
        <v>3.5404340562056444</v>
      </c>
      <c r="S168" s="53">
        <f>VLOOKUP($A168,input!$A:$BH,COLUMN(input!AY$2),0)</f>
        <v>0</v>
      </c>
      <c r="T168" s="53">
        <f>VLOOKUP($A168,input!$A:$BH,COLUMN(input!BC$2),0)</f>
        <v>0</v>
      </c>
      <c r="U168" s="62">
        <f>VLOOKUP($A168,input!$A:$BH,COLUMN(input!BG$2),0)</f>
        <v>0</v>
      </c>
      <c r="V168" s="53">
        <f t="shared" si="17"/>
        <v>0</v>
      </c>
      <c r="W168" s="49">
        <f t="shared" si="18"/>
        <v>5.0750849628878631</v>
      </c>
      <c r="X168" s="53">
        <f t="shared" si="19"/>
        <v>0</v>
      </c>
      <c r="Y168" s="53">
        <f t="shared" si="20"/>
        <v>0</v>
      </c>
      <c r="Z168" s="62">
        <f t="shared" si="21"/>
        <v>0</v>
      </c>
      <c r="AA168" s="74">
        <f>VLOOKUP($A168,input!$A:$BH,COLUMN(input!BH$2),0)</f>
        <v>0</v>
      </c>
    </row>
    <row r="169" spans="1:27" x14ac:dyDescent="0.3">
      <c r="A169" s="27" t="s">
        <v>348</v>
      </c>
      <c r="B169" s="27" t="s">
        <v>984</v>
      </c>
      <c r="C169" s="27" t="s">
        <v>806</v>
      </c>
      <c r="D169" s="30" t="s">
        <v>347</v>
      </c>
      <c r="E169" s="67">
        <f>VLOOKUP(C169,'KI Local Authority Dropdown'!$H$21:$I$31,2,0)</f>
        <v>0.4</v>
      </c>
      <c r="F169" s="49">
        <f t="shared" si="16"/>
        <v>3.2785797677545481</v>
      </c>
      <c r="G169" s="49">
        <f>VLOOKUP($A169,input!$A:$BH,COLUMN(input!F$2),0)</f>
        <v>0</v>
      </c>
      <c r="H169" s="49">
        <f>VLOOKUP($A169,input!$A:$BH,COLUMN(input!J$2),0)</f>
        <v>4.28428606824877</v>
      </c>
      <c r="I169" s="49">
        <f>VLOOKUP($A169,input!$A:$BH,COLUMN(input!O$2),0)</f>
        <v>-16.867096669113824</v>
      </c>
      <c r="J169" s="49">
        <f>H169*'KI Local Authority Dropdown'!$I$6</f>
        <v>3.9629646131301124</v>
      </c>
      <c r="K169" s="31">
        <f>VLOOKUP($A169,input!$A:$BH,COLUMN(input!Q$2),0)</f>
        <v>0.5</v>
      </c>
      <c r="L169" s="53">
        <f>VLOOKUP($A169,input!$A:$BH,COLUMN(input!W$2),0)</f>
        <v>0</v>
      </c>
      <c r="M169" s="49">
        <f>VLOOKUP($A169,input!$A:$BH,COLUMN(input!AA$2),0)</f>
        <v>0</v>
      </c>
      <c r="N169" s="53">
        <f>VLOOKUP($A169,input!$A:$BH,COLUMN(input!AE$2),0)</f>
        <v>0</v>
      </c>
      <c r="O169" s="53">
        <f>VLOOKUP($A169,input!$A:$BH,COLUMN(input!AI$2),0)</f>
        <v>0</v>
      </c>
      <c r="P169" s="62">
        <f>VLOOKUP($A169,input!$A:$BH,COLUMN(input!AM$2),0)</f>
        <v>0</v>
      </c>
      <c r="Q169" s="53">
        <f>VLOOKUP($A169,input!$A:$BH,COLUMN(input!AQ$2),0)</f>
        <v>0</v>
      </c>
      <c r="R169" s="49">
        <f>VLOOKUP($A169,input!$A:$BH,COLUMN(input!AU$2),0)</f>
        <v>4.28428606824877</v>
      </c>
      <c r="S169" s="53">
        <f>VLOOKUP($A169,input!$A:$BH,COLUMN(input!AY$2),0)</f>
        <v>0</v>
      </c>
      <c r="T169" s="53">
        <f>VLOOKUP($A169,input!$A:$BH,COLUMN(input!BC$2),0)</f>
        <v>0</v>
      </c>
      <c r="U169" s="62">
        <f>VLOOKUP($A169,input!$A:$BH,COLUMN(input!BG$2),0)</f>
        <v>0</v>
      </c>
      <c r="V169" s="53">
        <f t="shared" si="17"/>
        <v>0</v>
      </c>
      <c r="W169" s="49">
        <f t="shared" si="18"/>
        <v>4.28428606824877</v>
      </c>
      <c r="X169" s="53">
        <f t="shared" si="19"/>
        <v>0</v>
      </c>
      <c r="Y169" s="53">
        <f t="shared" si="20"/>
        <v>0</v>
      </c>
      <c r="Z169" s="62">
        <f t="shared" si="21"/>
        <v>0</v>
      </c>
      <c r="AA169" s="74">
        <f>VLOOKUP($A169,input!$A:$BH,COLUMN(input!BH$2),0)</f>
        <v>-1.0057063004942219</v>
      </c>
    </row>
    <row r="170" spans="1:27" x14ac:dyDescent="0.3">
      <c r="A170" s="27" t="s">
        <v>350</v>
      </c>
      <c r="B170" s="27" t="s">
        <v>985</v>
      </c>
      <c r="C170" s="27" t="s">
        <v>1253</v>
      </c>
      <c r="D170" s="30" t="s">
        <v>986</v>
      </c>
      <c r="E170" s="67">
        <f>VLOOKUP(C170,'KI Local Authority Dropdown'!$H$21:$I$31,2,0)</f>
        <v>0.5</v>
      </c>
      <c r="F170" s="49">
        <f t="shared" si="16"/>
        <v>36.668114984253634</v>
      </c>
      <c r="G170" s="49">
        <f>VLOOKUP($A170,input!$A:$BH,COLUMN(input!F$2),0)</f>
        <v>4.4466797096852648</v>
      </c>
      <c r="H170" s="49">
        <f>VLOOKUP($A170,input!$A:$BH,COLUMN(input!J$2),0)</f>
        <v>32.221435274568371</v>
      </c>
      <c r="I170" s="49">
        <f>VLOOKUP($A170,input!$A:$BH,COLUMN(input!O$2),0)</f>
        <v>12.932715311131265</v>
      </c>
      <c r="J170" s="49">
        <f>H170*'KI Local Authority Dropdown'!$I$6</f>
        <v>29.804827628975744</v>
      </c>
      <c r="K170" s="31">
        <f>VLOOKUP($A170,input!$A:$BH,COLUMN(input!Q$2),0)</f>
        <v>0</v>
      </c>
      <c r="L170" s="53">
        <f>VLOOKUP($A170,input!$A:$BH,COLUMN(input!W$2),0)</f>
        <v>3.9108633594554214</v>
      </c>
      <c r="M170" s="49">
        <f>VLOOKUP($A170,input!$A:$BH,COLUMN(input!AA$2),0)</f>
        <v>-0.34662362164632415</v>
      </c>
      <c r="N170" s="53">
        <f>VLOOKUP($A170,input!$A:$BH,COLUMN(input!AE$2),0)</f>
        <v>0.88243997187616774</v>
      </c>
      <c r="O170" s="53">
        <f>VLOOKUP($A170,input!$A:$BH,COLUMN(input!AI$2),0)</f>
        <v>0</v>
      </c>
      <c r="P170" s="62">
        <f>VLOOKUP($A170,input!$A:$BH,COLUMN(input!AM$2),0)</f>
        <v>0</v>
      </c>
      <c r="Q170" s="53">
        <f>VLOOKUP($A170,input!$A:$BH,COLUMN(input!AQ$2),0)</f>
        <v>26.148415961910349</v>
      </c>
      <c r="R170" s="49">
        <f>VLOOKUP($A170,input!$A:$BH,COLUMN(input!AU$2),0)</f>
        <v>4.2540907118194733</v>
      </c>
      <c r="S170" s="53">
        <f>VLOOKUP($A170,input!$A:$BH,COLUMN(input!AY$2),0)</f>
        <v>1.8189286008385468</v>
      </c>
      <c r="T170" s="53">
        <f>VLOOKUP($A170,input!$A:$BH,COLUMN(input!BC$2),0)</f>
        <v>0</v>
      </c>
      <c r="U170" s="62">
        <f>VLOOKUP($A170,input!$A:$BH,COLUMN(input!BG$2),0)</f>
        <v>0</v>
      </c>
      <c r="V170" s="53">
        <f t="shared" si="17"/>
        <v>30.059279321365771</v>
      </c>
      <c r="W170" s="49">
        <f t="shared" si="18"/>
        <v>3.907467090173149</v>
      </c>
      <c r="X170" s="53">
        <f t="shared" si="19"/>
        <v>2.7013685727147143</v>
      </c>
      <c r="Y170" s="53">
        <f t="shared" si="20"/>
        <v>0</v>
      </c>
      <c r="Z170" s="62">
        <f t="shared" si="21"/>
        <v>0</v>
      </c>
      <c r="AA170" s="74">
        <f>VLOOKUP($A170,input!$A:$BH,COLUMN(input!BH$2),0)</f>
        <v>0</v>
      </c>
    </row>
    <row r="171" spans="1:27" x14ac:dyDescent="0.3">
      <c r="A171" s="27" t="s">
        <v>352</v>
      </c>
      <c r="B171" s="27" t="s">
        <v>987</v>
      </c>
      <c r="C171" s="46" t="s">
        <v>1253</v>
      </c>
      <c r="D171" s="30" t="s">
        <v>351</v>
      </c>
      <c r="E171" s="67">
        <f>VLOOKUP(C171,'KI Local Authority Dropdown'!$H$21:$I$31,2,0)</f>
        <v>0.5</v>
      </c>
      <c r="F171" s="49">
        <f t="shared" si="16"/>
        <v>3.284873991349345</v>
      </c>
      <c r="G171" s="49">
        <f>VLOOKUP($A171,input!$A:$BH,COLUMN(input!F$2),0)</f>
        <v>1.7736720308713243</v>
      </c>
      <c r="H171" s="49">
        <f>VLOOKUP($A171,input!$A:$BH,COLUMN(input!J$2),0)</f>
        <v>1.5112019604780209</v>
      </c>
      <c r="I171" s="49">
        <f>VLOOKUP($A171,input!$A:$BH,COLUMN(input!O$2),0)</f>
        <v>0.57321716490983943</v>
      </c>
      <c r="J171" s="49">
        <f>H171*'KI Local Authority Dropdown'!$I$6</f>
        <v>1.3978618134421694</v>
      </c>
      <c r="K171" s="31">
        <f>VLOOKUP($A171,input!$A:$BH,COLUMN(input!Q$2),0)</f>
        <v>0</v>
      </c>
      <c r="L171" s="53">
        <f>VLOOKUP($A171,input!$A:$BH,COLUMN(input!W$2),0)</f>
        <v>0</v>
      </c>
      <c r="M171" s="49">
        <f>VLOOKUP($A171,input!$A:$BH,COLUMN(input!AA$2),0)</f>
        <v>0</v>
      </c>
      <c r="N171" s="53">
        <f>VLOOKUP($A171,input!$A:$BH,COLUMN(input!AE$2),0)</f>
        <v>0</v>
      </c>
      <c r="O171" s="53">
        <f>VLOOKUP($A171,input!$A:$BH,COLUMN(input!AI$2),0)</f>
        <v>0</v>
      </c>
      <c r="P171" s="62">
        <f>VLOOKUP($A171,input!$A:$BH,COLUMN(input!AM$2),0)</f>
        <v>0</v>
      </c>
      <c r="Q171" s="53">
        <f>VLOOKUP($A171,input!$A:$BH,COLUMN(input!AQ$2),0)</f>
        <v>0</v>
      </c>
      <c r="R171" s="49">
        <f>VLOOKUP($A171,input!$A:$BH,COLUMN(input!AU$2),0)</f>
        <v>0</v>
      </c>
      <c r="S171" s="53">
        <f>VLOOKUP($A171,input!$A:$BH,COLUMN(input!AY$2),0)</f>
        <v>0</v>
      </c>
      <c r="T171" s="53">
        <f>VLOOKUP($A171,input!$A:$BH,COLUMN(input!BC$2),0)</f>
        <v>0</v>
      </c>
      <c r="U171" s="62">
        <f>VLOOKUP($A171,input!$A:$BH,COLUMN(input!BG$2),0)</f>
        <v>0</v>
      </c>
      <c r="V171" s="53">
        <f t="shared" si="17"/>
        <v>0</v>
      </c>
      <c r="W171" s="49">
        <f t="shared" si="18"/>
        <v>0</v>
      </c>
      <c r="X171" s="53">
        <f t="shared" si="19"/>
        <v>0</v>
      </c>
      <c r="Y171" s="53">
        <f t="shared" si="20"/>
        <v>0</v>
      </c>
      <c r="Z171" s="62">
        <f t="shared" si="21"/>
        <v>0</v>
      </c>
      <c r="AA171" s="74">
        <f>VLOOKUP($A171,input!$A:$BH,COLUMN(input!BH$2),0)</f>
        <v>0</v>
      </c>
    </row>
    <row r="172" spans="1:27" x14ac:dyDescent="0.3">
      <c r="A172" s="27" t="s">
        <v>354</v>
      </c>
      <c r="B172" s="27" t="s">
        <v>988</v>
      </c>
      <c r="C172" s="27" t="s">
        <v>1252</v>
      </c>
      <c r="D172" s="30" t="s">
        <v>353</v>
      </c>
      <c r="E172" s="67">
        <f>VLOOKUP(C172,'KI Local Authority Dropdown'!$H$21:$I$31,2,0)</f>
        <v>0.3</v>
      </c>
      <c r="F172" s="49">
        <f t="shared" si="16"/>
        <v>107.89305468778343</v>
      </c>
      <c r="G172" s="49">
        <f>VLOOKUP($A172,input!$A:$BH,COLUMN(input!F$2),0)</f>
        <v>24.066500273859258</v>
      </c>
      <c r="H172" s="49">
        <f>VLOOKUP($A172,input!$A:$BH,COLUMN(input!J$2),0)</f>
        <v>83.826554413924171</v>
      </c>
      <c r="I172" s="49">
        <f>VLOOKUP($A172,input!$A:$BH,COLUMN(input!O$2),0)</f>
        <v>2.7511250881137084</v>
      </c>
      <c r="J172" s="49">
        <f>H172*'KI Local Authority Dropdown'!$I$6</f>
        <v>77.539562832879867</v>
      </c>
      <c r="K172" s="31">
        <f>VLOOKUP($A172,input!$A:$BH,COLUMN(input!Q$2),0)</f>
        <v>0</v>
      </c>
      <c r="L172" s="53">
        <f>VLOOKUP($A172,input!$A:$BH,COLUMN(input!W$2),0)</f>
        <v>21.161491736877135</v>
      </c>
      <c r="M172" s="49">
        <f>VLOOKUP($A172,input!$A:$BH,COLUMN(input!AA$2),0)</f>
        <v>2.9050085369821228</v>
      </c>
      <c r="N172" s="53">
        <f>VLOOKUP($A172,input!$A:$BH,COLUMN(input!AE$2),0)</f>
        <v>0</v>
      </c>
      <c r="O172" s="53">
        <f>VLOOKUP($A172,input!$A:$BH,COLUMN(input!AI$2),0)</f>
        <v>0</v>
      </c>
      <c r="P172" s="62">
        <f>VLOOKUP($A172,input!$A:$BH,COLUMN(input!AM$2),0)</f>
        <v>0</v>
      </c>
      <c r="Q172" s="53">
        <f>VLOOKUP($A172,input!$A:$BH,COLUMN(input!AQ$2),0)</f>
        <v>62.544988190951223</v>
      </c>
      <c r="R172" s="49">
        <f>VLOOKUP($A172,input!$A:$BH,COLUMN(input!AU$2),0)</f>
        <v>21.281566222972952</v>
      </c>
      <c r="S172" s="53">
        <f>VLOOKUP($A172,input!$A:$BH,COLUMN(input!AY$2),0)</f>
        <v>0</v>
      </c>
      <c r="T172" s="53">
        <f>VLOOKUP($A172,input!$A:$BH,COLUMN(input!BC$2),0)</f>
        <v>0</v>
      </c>
      <c r="U172" s="62">
        <f>VLOOKUP($A172,input!$A:$BH,COLUMN(input!BG$2),0)</f>
        <v>0</v>
      </c>
      <c r="V172" s="53">
        <f t="shared" si="17"/>
        <v>83.706479927828354</v>
      </c>
      <c r="W172" s="49">
        <f t="shared" si="18"/>
        <v>24.186574759955075</v>
      </c>
      <c r="X172" s="53">
        <f t="shared" si="19"/>
        <v>0</v>
      </c>
      <c r="Y172" s="53">
        <f t="shared" si="20"/>
        <v>0</v>
      </c>
      <c r="Z172" s="62">
        <f t="shared" si="21"/>
        <v>0</v>
      </c>
      <c r="AA172" s="74">
        <f>VLOOKUP($A172,input!$A:$BH,COLUMN(input!BH$2),0)</f>
        <v>0</v>
      </c>
    </row>
    <row r="173" spans="1:27" x14ac:dyDescent="0.3">
      <c r="A173" s="27" t="s">
        <v>356</v>
      </c>
      <c r="B173" s="27" t="s">
        <v>989</v>
      </c>
      <c r="C173" s="27" t="s">
        <v>1252</v>
      </c>
      <c r="D173" s="30" t="s">
        <v>355</v>
      </c>
      <c r="E173" s="67">
        <f>VLOOKUP(C173,'KI Local Authority Dropdown'!$H$21:$I$31,2,0)</f>
        <v>0.3</v>
      </c>
      <c r="F173" s="49">
        <f t="shared" si="16"/>
        <v>61.792642432757994</v>
      </c>
      <c r="G173" s="49">
        <f>VLOOKUP($A173,input!$A:$BH,COLUMN(input!F$2),0)</f>
        <v>9.945795311233125</v>
      </c>
      <c r="H173" s="49">
        <f>VLOOKUP($A173,input!$A:$BH,COLUMN(input!J$2),0)</f>
        <v>51.846847121524867</v>
      </c>
      <c r="I173" s="49">
        <f>VLOOKUP($A173,input!$A:$BH,COLUMN(input!O$2),0)</f>
        <v>-52.773874353224763</v>
      </c>
      <c r="J173" s="49">
        <f>H173*'KI Local Authority Dropdown'!$I$6</f>
        <v>47.958333587410507</v>
      </c>
      <c r="K173" s="31">
        <f>VLOOKUP($A173,input!$A:$BH,COLUMN(input!Q$2),0)</f>
        <v>0.5</v>
      </c>
      <c r="L173" s="53">
        <f>VLOOKUP($A173,input!$A:$BH,COLUMN(input!W$2),0)</f>
        <v>8.6217636193612517</v>
      </c>
      <c r="M173" s="49">
        <f>VLOOKUP($A173,input!$A:$BH,COLUMN(input!AA$2),0)</f>
        <v>1.324031691871874</v>
      </c>
      <c r="N173" s="53">
        <f>VLOOKUP($A173,input!$A:$BH,COLUMN(input!AE$2),0)</f>
        <v>0</v>
      </c>
      <c r="O173" s="53">
        <f>VLOOKUP($A173,input!$A:$BH,COLUMN(input!AI$2),0)</f>
        <v>0</v>
      </c>
      <c r="P173" s="62">
        <f>VLOOKUP($A173,input!$A:$BH,COLUMN(input!AM$2),0)</f>
        <v>0</v>
      </c>
      <c r="Q173" s="53">
        <f>VLOOKUP($A173,input!$A:$BH,COLUMN(input!AQ$2),0)</f>
        <v>28.841582399549502</v>
      </c>
      <c r="R173" s="49">
        <f>VLOOKUP($A173,input!$A:$BH,COLUMN(input!AU$2),0)</f>
        <v>23.005264721975372</v>
      </c>
      <c r="S173" s="53">
        <f>VLOOKUP($A173,input!$A:$BH,COLUMN(input!AY$2),0)</f>
        <v>0</v>
      </c>
      <c r="T173" s="53">
        <f>VLOOKUP($A173,input!$A:$BH,COLUMN(input!BC$2),0)</f>
        <v>0</v>
      </c>
      <c r="U173" s="62">
        <f>VLOOKUP($A173,input!$A:$BH,COLUMN(input!BG$2),0)</f>
        <v>0</v>
      </c>
      <c r="V173" s="53">
        <f t="shared" si="17"/>
        <v>37.463346018910755</v>
      </c>
      <c r="W173" s="49">
        <f t="shared" si="18"/>
        <v>24.329296413847246</v>
      </c>
      <c r="X173" s="53">
        <f t="shared" si="19"/>
        <v>0</v>
      </c>
      <c r="Y173" s="53">
        <f t="shared" si="20"/>
        <v>0</v>
      </c>
      <c r="Z173" s="62">
        <f t="shared" si="21"/>
        <v>0</v>
      </c>
      <c r="AA173" s="74">
        <f>VLOOKUP($A173,input!$A:$BH,COLUMN(input!BH$2),0)</f>
        <v>0</v>
      </c>
    </row>
    <row r="174" spans="1:27" x14ac:dyDescent="0.3">
      <c r="A174" s="27" t="s">
        <v>358</v>
      </c>
      <c r="B174" s="27" t="s">
        <v>990</v>
      </c>
      <c r="C174" s="27" t="s">
        <v>1251</v>
      </c>
      <c r="D174" s="30" t="s">
        <v>357</v>
      </c>
      <c r="E174" s="67">
        <f>VLOOKUP(C174,'KI Local Authority Dropdown'!$H$21:$I$31,2,0)</f>
        <v>0.09</v>
      </c>
      <c r="F174" s="49">
        <f t="shared" si="16"/>
        <v>194.23941377554181</v>
      </c>
      <c r="G174" s="49">
        <f>VLOOKUP($A174,input!$A:$BH,COLUMN(input!F$2),0)</f>
        <v>9.4871107329094411</v>
      </c>
      <c r="H174" s="49">
        <f>VLOOKUP($A174,input!$A:$BH,COLUMN(input!J$2),0)</f>
        <v>184.75230304263238</v>
      </c>
      <c r="I174" s="49">
        <f>VLOOKUP($A174,input!$A:$BH,COLUMN(input!O$2),0)</f>
        <v>136.11156377626585</v>
      </c>
      <c r="J174" s="49">
        <f>H174*'KI Local Authority Dropdown'!$I$6</f>
        <v>170.89588031443495</v>
      </c>
      <c r="K174" s="31">
        <f>VLOOKUP($A174,input!$A:$BH,COLUMN(input!Q$2),0)</f>
        <v>0</v>
      </c>
      <c r="L174" s="53">
        <f>VLOOKUP($A174,input!$A:$BH,COLUMN(input!W$2),0)</f>
        <v>9.4871107329094411</v>
      </c>
      <c r="M174" s="49">
        <f>VLOOKUP($A174,input!$A:$BH,COLUMN(input!AA$2),0)</f>
        <v>0</v>
      </c>
      <c r="N174" s="53">
        <f>VLOOKUP($A174,input!$A:$BH,COLUMN(input!AE$2),0)</f>
        <v>0</v>
      </c>
      <c r="O174" s="53">
        <f>VLOOKUP($A174,input!$A:$BH,COLUMN(input!AI$2),0)</f>
        <v>0</v>
      </c>
      <c r="P174" s="62">
        <f>VLOOKUP($A174,input!$A:$BH,COLUMN(input!AM$2),0)</f>
        <v>0</v>
      </c>
      <c r="Q174" s="53">
        <f>VLOOKUP($A174,input!$A:$BH,COLUMN(input!AQ$2),0)</f>
        <v>184.75230304263238</v>
      </c>
      <c r="R174" s="49">
        <f>VLOOKUP($A174,input!$A:$BH,COLUMN(input!AU$2),0)</f>
        <v>0</v>
      </c>
      <c r="S174" s="53">
        <f>VLOOKUP($A174,input!$A:$BH,COLUMN(input!AY$2),0)</f>
        <v>0</v>
      </c>
      <c r="T174" s="53">
        <f>VLOOKUP($A174,input!$A:$BH,COLUMN(input!BC$2),0)</f>
        <v>0</v>
      </c>
      <c r="U174" s="62">
        <f>VLOOKUP($A174,input!$A:$BH,COLUMN(input!BG$2),0)</f>
        <v>0</v>
      </c>
      <c r="V174" s="53">
        <f t="shared" si="17"/>
        <v>194.23941377554181</v>
      </c>
      <c r="W174" s="49">
        <f t="shared" si="18"/>
        <v>0</v>
      </c>
      <c r="X174" s="53">
        <f t="shared" si="19"/>
        <v>0</v>
      </c>
      <c r="Y174" s="53">
        <f t="shared" si="20"/>
        <v>0</v>
      </c>
      <c r="Z174" s="62">
        <f t="shared" si="21"/>
        <v>0</v>
      </c>
      <c r="AA174" s="74">
        <f>VLOOKUP($A174,input!$A:$BH,COLUMN(input!BH$2),0)</f>
        <v>0</v>
      </c>
    </row>
    <row r="175" spans="1:27" x14ac:dyDescent="0.3">
      <c r="A175" s="27" t="s">
        <v>360</v>
      </c>
      <c r="B175" s="27" t="s">
        <v>991</v>
      </c>
      <c r="C175" s="27" t="s">
        <v>1248</v>
      </c>
      <c r="D175" s="30" t="s">
        <v>992</v>
      </c>
      <c r="E175" s="67">
        <f>VLOOKUP(C175,'KI Local Authority Dropdown'!$H$21:$I$31,2,0)</f>
        <v>0.01</v>
      </c>
      <c r="F175" s="49">
        <f t="shared" si="16"/>
        <v>20.972611256813252</v>
      </c>
      <c r="G175" s="49">
        <f>VLOOKUP($A175,input!$A:$BH,COLUMN(input!F$2),0)</f>
        <v>6.3189793029734345</v>
      </c>
      <c r="H175" s="49">
        <f>VLOOKUP($A175,input!$A:$BH,COLUMN(input!J$2),0)</f>
        <v>14.653631953839817</v>
      </c>
      <c r="I175" s="49">
        <f>VLOOKUP($A175,input!$A:$BH,COLUMN(input!O$2),0)</f>
        <v>8.3716718092224802</v>
      </c>
      <c r="J175" s="49">
        <f>H175*'KI Local Authority Dropdown'!$I$6</f>
        <v>13.554609557301831</v>
      </c>
      <c r="K175" s="31">
        <f>VLOOKUP($A175,input!$A:$BH,COLUMN(input!Q$2),0)</f>
        <v>0</v>
      </c>
      <c r="L175" s="53">
        <f>VLOOKUP($A175,input!$A:$BH,COLUMN(input!W$2),0)</f>
        <v>0</v>
      </c>
      <c r="M175" s="49">
        <f>VLOOKUP($A175,input!$A:$BH,COLUMN(input!AA$2),0)</f>
        <v>0</v>
      </c>
      <c r="N175" s="53">
        <f>VLOOKUP($A175,input!$A:$BH,COLUMN(input!AE$2),0)</f>
        <v>6.3189793029734345</v>
      </c>
      <c r="O175" s="53">
        <f>VLOOKUP($A175,input!$A:$BH,COLUMN(input!AI$2),0)</f>
        <v>0</v>
      </c>
      <c r="P175" s="62">
        <f>VLOOKUP($A175,input!$A:$BH,COLUMN(input!AM$2),0)</f>
        <v>0</v>
      </c>
      <c r="Q175" s="53">
        <f>VLOOKUP($A175,input!$A:$BH,COLUMN(input!AQ$2),0)</f>
        <v>0</v>
      </c>
      <c r="R175" s="49">
        <f>VLOOKUP($A175,input!$A:$BH,COLUMN(input!AU$2),0)</f>
        <v>0</v>
      </c>
      <c r="S175" s="53">
        <f>VLOOKUP($A175,input!$A:$BH,COLUMN(input!AY$2),0)</f>
        <v>14.653631953839817</v>
      </c>
      <c r="T175" s="53">
        <f>VLOOKUP($A175,input!$A:$BH,COLUMN(input!BC$2),0)</f>
        <v>0</v>
      </c>
      <c r="U175" s="62">
        <f>VLOOKUP($A175,input!$A:$BH,COLUMN(input!BG$2),0)</f>
        <v>0</v>
      </c>
      <c r="V175" s="53">
        <f t="shared" si="17"/>
        <v>0</v>
      </c>
      <c r="W175" s="49">
        <f t="shared" si="18"/>
        <v>0</v>
      </c>
      <c r="X175" s="53">
        <f t="shared" si="19"/>
        <v>20.972611256813252</v>
      </c>
      <c r="Y175" s="53">
        <f t="shared" si="20"/>
        <v>0</v>
      </c>
      <c r="Z175" s="62">
        <f t="shared" si="21"/>
        <v>0</v>
      </c>
      <c r="AA175" s="74">
        <f>VLOOKUP($A175,input!$A:$BH,COLUMN(input!BH$2),0)</f>
        <v>0</v>
      </c>
    </row>
    <row r="176" spans="1:27" x14ac:dyDescent="0.3">
      <c r="A176" s="27" t="s">
        <v>362</v>
      </c>
      <c r="B176" s="27" t="s">
        <v>993</v>
      </c>
      <c r="C176" s="27" t="s">
        <v>806</v>
      </c>
      <c r="D176" s="30" t="s">
        <v>361</v>
      </c>
      <c r="E176" s="67">
        <f>VLOOKUP(C176,'KI Local Authority Dropdown'!$H$21:$I$31,2,0)</f>
        <v>0.4</v>
      </c>
      <c r="F176" s="49">
        <f t="shared" si="16"/>
        <v>2.2341704441753931</v>
      </c>
      <c r="G176" s="49">
        <f>VLOOKUP($A176,input!$A:$BH,COLUMN(input!F$2),0)</f>
        <v>0</v>
      </c>
      <c r="H176" s="49">
        <f>VLOOKUP($A176,input!$A:$BH,COLUMN(input!J$2),0)</f>
        <v>2.4820782449429974</v>
      </c>
      <c r="I176" s="49">
        <f>VLOOKUP($A176,input!$A:$BH,COLUMN(input!O$2),0)</f>
        <v>-8.4829953367475959</v>
      </c>
      <c r="J176" s="49">
        <f>H176*'KI Local Authority Dropdown'!$I$6</f>
        <v>2.2959223765722729</v>
      </c>
      <c r="K176" s="31">
        <f>VLOOKUP($A176,input!$A:$BH,COLUMN(input!Q$2),0)</f>
        <v>0.5</v>
      </c>
      <c r="L176" s="53">
        <f>VLOOKUP($A176,input!$A:$BH,COLUMN(input!W$2),0)</f>
        <v>0</v>
      </c>
      <c r="M176" s="49">
        <f>VLOOKUP($A176,input!$A:$BH,COLUMN(input!AA$2),0)</f>
        <v>0</v>
      </c>
      <c r="N176" s="53">
        <f>VLOOKUP($A176,input!$A:$BH,COLUMN(input!AE$2),0)</f>
        <v>0</v>
      </c>
      <c r="O176" s="53">
        <f>VLOOKUP($A176,input!$A:$BH,COLUMN(input!AI$2),0)</f>
        <v>0</v>
      </c>
      <c r="P176" s="62">
        <f>VLOOKUP($A176,input!$A:$BH,COLUMN(input!AM$2),0)</f>
        <v>0</v>
      </c>
      <c r="Q176" s="53">
        <f>VLOOKUP($A176,input!$A:$BH,COLUMN(input!AQ$2),0)</f>
        <v>0</v>
      </c>
      <c r="R176" s="49">
        <f>VLOOKUP($A176,input!$A:$BH,COLUMN(input!AU$2),0)</f>
        <v>2.4820782449429974</v>
      </c>
      <c r="S176" s="53">
        <f>VLOOKUP($A176,input!$A:$BH,COLUMN(input!AY$2),0)</f>
        <v>0</v>
      </c>
      <c r="T176" s="53">
        <f>VLOOKUP($A176,input!$A:$BH,COLUMN(input!BC$2),0)</f>
        <v>0</v>
      </c>
      <c r="U176" s="62">
        <f>VLOOKUP($A176,input!$A:$BH,COLUMN(input!BG$2),0)</f>
        <v>0</v>
      </c>
      <c r="V176" s="53">
        <f t="shared" si="17"/>
        <v>0</v>
      </c>
      <c r="W176" s="49">
        <f t="shared" si="18"/>
        <v>2.4820782449429974</v>
      </c>
      <c r="X176" s="53">
        <f t="shared" si="19"/>
        <v>0</v>
      </c>
      <c r="Y176" s="53">
        <f t="shared" si="20"/>
        <v>0</v>
      </c>
      <c r="Z176" s="62">
        <f t="shared" si="21"/>
        <v>0</v>
      </c>
      <c r="AA176" s="74">
        <f>VLOOKUP($A176,input!$A:$BH,COLUMN(input!BH$2),0)</f>
        <v>-0.24790780076760427</v>
      </c>
    </row>
    <row r="177" spans="1:27" x14ac:dyDescent="0.3">
      <c r="A177" s="27" t="s">
        <v>364</v>
      </c>
      <c r="B177" s="27" t="s">
        <v>994</v>
      </c>
      <c r="C177" s="27" t="s">
        <v>806</v>
      </c>
      <c r="D177" s="30" t="s">
        <v>363</v>
      </c>
      <c r="E177" s="67">
        <f>VLOOKUP(C177,'KI Local Authority Dropdown'!$H$21:$I$31,2,0)</f>
        <v>0.4</v>
      </c>
      <c r="F177" s="49">
        <f t="shared" si="16"/>
        <v>6.0135028401935049</v>
      </c>
      <c r="G177" s="49">
        <f>VLOOKUP($A177,input!$A:$BH,COLUMN(input!F$2),0)</f>
        <v>0.61420724930619541</v>
      </c>
      <c r="H177" s="49">
        <f>VLOOKUP($A177,input!$A:$BH,COLUMN(input!J$2),0)</f>
        <v>5.3992955908873093</v>
      </c>
      <c r="I177" s="49">
        <f>VLOOKUP($A177,input!$A:$BH,COLUMN(input!O$2),0)</f>
        <v>-11.212406015510497</v>
      </c>
      <c r="J177" s="49">
        <f>H177*'KI Local Authority Dropdown'!$I$6</f>
        <v>4.994348421570761</v>
      </c>
      <c r="K177" s="31">
        <f>VLOOKUP($A177,input!$A:$BH,COLUMN(input!Q$2),0)</f>
        <v>0.5</v>
      </c>
      <c r="L177" s="53">
        <f>VLOOKUP($A177,input!$A:$BH,COLUMN(input!W$2),0)</f>
        <v>0</v>
      </c>
      <c r="M177" s="49">
        <f>VLOOKUP($A177,input!$A:$BH,COLUMN(input!AA$2),0)</f>
        <v>0.61420724930619541</v>
      </c>
      <c r="N177" s="53">
        <f>VLOOKUP($A177,input!$A:$BH,COLUMN(input!AE$2),0)</f>
        <v>0</v>
      </c>
      <c r="O177" s="53">
        <f>VLOOKUP($A177,input!$A:$BH,COLUMN(input!AI$2),0)</f>
        <v>0</v>
      </c>
      <c r="P177" s="62">
        <f>VLOOKUP($A177,input!$A:$BH,COLUMN(input!AM$2),0)</f>
        <v>0</v>
      </c>
      <c r="Q177" s="53">
        <f>VLOOKUP($A177,input!$A:$BH,COLUMN(input!AQ$2),0)</f>
        <v>0</v>
      </c>
      <c r="R177" s="49">
        <f>VLOOKUP($A177,input!$A:$BH,COLUMN(input!AU$2),0)</f>
        <v>5.3992955908873093</v>
      </c>
      <c r="S177" s="53">
        <f>VLOOKUP($A177,input!$A:$BH,COLUMN(input!AY$2),0)</f>
        <v>0</v>
      </c>
      <c r="T177" s="53">
        <f>VLOOKUP($A177,input!$A:$BH,COLUMN(input!BC$2),0)</f>
        <v>0</v>
      </c>
      <c r="U177" s="62">
        <f>VLOOKUP($A177,input!$A:$BH,COLUMN(input!BG$2),0)</f>
        <v>0</v>
      </c>
      <c r="V177" s="53">
        <f t="shared" si="17"/>
        <v>0</v>
      </c>
      <c r="W177" s="49">
        <f t="shared" si="18"/>
        <v>6.0135028401935049</v>
      </c>
      <c r="X177" s="53">
        <f t="shared" si="19"/>
        <v>0</v>
      </c>
      <c r="Y177" s="53">
        <f t="shared" si="20"/>
        <v>0</v>
      </c>
      <c r="Z177" s="62">
        <f t="shared" si="21"/>
        <v>0</v>
      </c>
      <c r="AA177" s="74">
        <f>VLOOKUP($A177,input!$A:$BH,COLUMN(input!BH$2),0)</f>
        <v>0</v>
      </c>
    </row>
    <row r="178" spans="1:27" x14ac:dyDescent="0.3">
      <c r="A178" s="27" t="s">
        <v>366</v>
      </c>
      <c r="B178" s="27" t="s">
        <v>995</v>
      </c>
      <c r="C178" s="27" t="s">
        <v>1250</v>
      </c>
      <c r="D178" s="30" t="s">
        <v>365</v>
      </c>
      <c r="E178" s="67">
        <f>VLOOKUP(C178,'KI Local Authority Dropdown'!$H$21:$I$31,2,0)</f>
        <v>0.49</v>
      </c>
      <c r="F178" s="49">
        <f t="shared" si="16"/>
        <v>104.2038743416549</v>
      </c>
      <c r="G178" s="49">
        <f>VLOOKUP($A178,input!$A:$BH,COLUMN(input!F$2),0)</f>
        <v>23.988165962651248</v>
      </c>
      <c r="H178" s="49">
        <f>VLOOKUP($A178,input!$A:$BH,COLUMN(input!J$2),0)</f>
        <v>80.215708379003644</v>
      </c>
      <c r="I178" s="49">
        <f>VLOOKUP($A178,input!$A:$BH,COLUMN(input!O$2),0)</f>
        <v>39.228254322018813</v>
      </c>
      <c r="J178" s="49">
        <f>H178*'KI Local Authority Dropdown'!$I$6</f>
        <v>74.199530250578377</v>
      </c>
      <c r="K178" s="31">
        <f>VLOOKUP($A178,input!$A:$BH,COLUMN(input!Q$2),0)</f>
        <v>0</v>
      </c>
      <c r="L178" s="53">
        <f>VLOOKUP($A178,input!$A:$BH,COLUMN(input!W$2),0)</f>
        <v>22.487733976351702</v>
      </c>
      <c r="M178" s="49">
        <f>VLOOKUP($A178,input!$A:$BH,COLUMN(input!AA$2),0)</f>
        <v>1.5004319862995483</v>
      </c>
      <c r="N178" s="53">
        <f>VLOOKUP($A178,input!$A:$BH,COLUMN(input!AE$2),0)</f>
        <v>0</v>
      </c>
      <c r="O178" s="53">
        <f>VLOOKUP($A178,input!$A:$BH,COLUMN(input!AI$2),0)</f>
        <v>0</v>
      </c>
      <c r="P178" s="62">
        <f>VLOOKUP($A178,input!$A:$BH,COLUMN(input!AM$2),0)</f>
        <v>0</v>
      </c>
      <c r="Q178" s="53">
        <f>VLOOKUP($A178,input!$A:$BH,COLUMN(input!AQ$2),0)</f>
        <v>68.065991614919611</v>
      </c>
      <c r="R178" s="49">
        <f>VLOOKUP($A178,input!$A:$BH,COLUMN(input!AU$2),0)</f>
        <v>12.149716764084024</v>
      </c>
      <c r="S178" s="53">
        <f>VLOOKUP($A178,input!$A:$BH,COLUMN(input!AY$2),0)</f>
        <v>0</v>
      </c>
      <c r="T178" s="53">
        <f>VLOOKUP($A178,input!$A:$BH,COLUMN(input!BC$2),0)</f>
        <v>0</v>
      </c>
      <c r="U178" s="62">
        <f>VLOOKUP($A178,input!$A:$BH,COLUMN(input!BG$2),0)</f>
        <v>0</v>
      </c>
      <c r="V178" s="53">
        <f t="shared" si="17"/>
        <v>90.553725591271316</v>
      </c>
      <c r="W178" s="49">
        <f t="shared" si="18"/>
        <v>13.650148750383572</v>
      </c>
      <c r="X178" s="53">
        <f t="shared" si="19"/>
        <v>0</v>
      </c>
      <c r="Y178" s="53">
        <f t="shared" si="20"/>
        <v>0</v>
      </c>
      <c r="Z178" s="62">
        <f t="shared" si="21"/>
        <v>0</v>
      </c>
      <c r="AA178" s="74">
        <f>VLOOKUP($A178,input!$A:$BH,COLUMN(input!BH$2),0)</f>
        <v>0</v>
      </c>
    </row>
    <row r="179" spans="1:27" x14ac:dyDescent="0.3">
      <c r="A179" s="27" t="s">
        <v>368</v>
      </c>
      <c r="B179" s="27" t="s">
        <v>996</v>
      </c>
      <c r="C179" s="27" t="s">
        <v>1249</v>
      </c>
      <c r="D179" s="30" t="s">
        <v>367</v>
      </c>
      <c r="E179" s="67">
        <f>VLOOKUP(C179,'KI Local Authority Dropdown'!$H$21:$I$31,2,0)</f>
        <v>0.3</v>
      </c>
      <c r="F179" s="49">
        <f t="shared" si="16"/>
        <v>19.183189105621189</v>
      </c>
      <c r="G179" s="49">
        <f>VLOOKUP($A179,input!$A:$BH,COLUMN(input!F$2),0)</f>
        <v>0</v>
      </c>
      <c r="H179" s="49">
        <f>VLOOKUP($A179,input!$A:$BH,COLUMN(input!J$2),0)</f>
        <v>21.69559967819534</v>
      </c>
      <c r="I179" s="49">
        <f>VLOOKUP($A179,input!$A:$BH,COLUMN(input!O$2),0)</f>
        <v>-4.2458721654369862</v>
      </c>
      <c r="J179" s="49">
        <f>H179*'KI Local Authority Dropdown'!$I$6</f>
        <v>20.06842970233069</v>
      </c>
      <c r="K179" s="31">
        <f>VLOOKUP($A179,input!$A:$BH,COLUMN(input!Q$2),0)</f>
        <v>0.16367121473259516</v>
      </c>
      <c r="L179" s="53">
        <f>VLOOKUP($A179,input!$A:$BH,COLUMN(input!W$2),0)</f>
        <v>0</v>
      </c>
      <c r="M179" s="49">
        <f>VLOOKUP($A179,input!$A:$BH,COLUMN(input!AA$2),0)</f>
        <v>0</v>
      </c>
      <c r="N179" s="53">
        <f>VLOOKUP($A179,input!$A:$BH,COLUMN(input!AE$2),0)</f>
        <v>0</v>
      </c>
      <c r="O179" s="53">
        <f>VLOOKUP($A179,input!$A:$BH,COLUMN(input!AI$2),0)</f>
        <v>0</v>
      </c>
      <c r="P179" s="62">
        <f>VLOOKUP($A179,input!$A:$BH,COLUMN(input!AM$2),0)</f>
        <v>0</v>
      </c>
      <c r="Q179" s="53">
        <f>VLOOKUP($A179,input!$A:$BH,COLUMN(input!AQ$2),0)</f>
        <v>15.479172697179859</v>
      </c>
      <c r="R179" s="49">
        <f>VLOOKUP($A179,input!$A:$BH,COLUMN(input!AU$2),0)</f>
        <v>6.216426981015478</v>
      </c>
      <c r="S179" s="53">
        <f>VLOOKUP($A179,input!$A:$BH,COLUMN(input!AY$2),0)</f>
        <v>0</v>
      </c>
      <c r="T179" s="53">
        <f>VLOOKUP($A179,input!$A:$BH,COLUMN(input!BC$2),0)</f>
        <v>0</v>
      </c>
      <c r="U179" s="62">
        <f>VLOOKUP($A179,input!$A:$BH,COLUMN(input!BG$2),0)</f>
        <v>0</v>
      </c>
      <c r="V179" s="53">
        <f t="shared" si="17"/>
        <v>15.479172697179859</v>
      </c>
      <c r="W179" s="49">
        <f t="shared" si="18"/>
        <v>6.216426981015478</v>
      </c>
      <c r="X179" s="53">
        <f t="shared" si="19"/>
        <v>0</v>
      </c>
      <c r="Y179" s="53">
        <f t="shared" si="20"/>
        <v>0</v>
      </c>
      <c r="Z179" s="62">
        <f t="shared" si="21"/>
        <v>0</v>
      </c>
      <c r="AA179" s="74">
        <f>VLOOKUP($A179,input!$A:$BH,COLUMN(input!BH$2),0)</f>
        <v>-2.5124105725741499</v>
      </c>
    </row>
    <row r="180" spans="1:27" x14ac:dyDescent="0.3">
      <c r="A180" s="27" t="s">
        <v>370</v>
      </c>
      <c r="B180" s="27" t="s">
        <v>997</v>
      </c>
      <c r="C180" s="27" t="s">
        <v>820</v>
      </c>
      <c r="D180" s="30" t="s">
        <v>369</v>
      </c>
      <c r="E180" s="67">
        <f>VLOOKUP(C180,'KI Local Authority Dropdown'!$H$21:$I$31,2,0)</f>
        <v>0.49</v>
      </c>
      <c r="F180" s="49">
        <f t="shared" si="16"/>
        <v>94.118199132087483</v>
      </c>
      <c r="G180" s="49">
        <f>VLOOKUP($A180,input!$A:$BH,COLUMN(input!F$2),0)</f>
        <v>12.823684598589104</v>
      </c>
      <c r="H180" s="49">
        <f>VLOOKUP($A180,input!$A:$BH,COLUMN(input!J$2),0)</f>
        <v>81.294514533498386</v>
      </c>
      <c r="I180" s="49">
        <f>VLOOKUP($A180,input!$A:$BH,COLUMN(input!O$2),0)</f>
        <v>28.326049571608255</v>
      </c>
      <c r="J180" s="49">
        <f>H180*'KI Local Authority Dropdown'!$I$6</f>
        <v>75.19742594348601</v>
      </c>
      <c r="K180" s="31">
        <f>VLOOKUP($A180,input!$A:$BH,COLUMN(input!Q$2),0)</f>
        <v>0</v>
      </c>
      <c r="L180" s="53">
        <f>VLOOKUP($A180,input!$A:$BH,COLUMN(input!W$2),0)</f>
        <v>13.233862082857936</v>
      </c>
      <c r="M180" s="49">
        <f>VLOOKUP($A180,input!$A:$BH,COLUMN(input!AA$2),0)</f>
        <v>-0.41017748426883294</v>
      </c>
      <c r="N180" s="53">
        <f>VLOOKUP($A180,input!$A:$BH,COLUMN(input!AE$2),0)</f>
        <v>0</v>
      </c>
      <c r="O180" s="53">
        <f>VLOOKUP($A180,input!$A:$BH,COLUMN(input!AI$2),0)</f>
        <v>0</v>
      </c>
      <c r="P180" s="62">
        <f>VLOOKUP($A180,input!$A:$BH,COLUMN(input!AM$2),0)</f>
        <v>0</v>
      </c>
      <c r="Q180" s="53">
        <f>VLOOKUP($A180,input!$A:$BH,COLUMN(input!AQ$2),0)</f>
        <v>68.962217310961577</v>
      </c>
      <c r="R180" s="49">
        <f>VLOOKUP($A180,input!$A:$BH,COLUMN(input!AU$2),0)</f>
        <v>12.332297222536813</v>
      </c>
      <c r="S180" s="53">
        <f>VLOOKUP($A180,input!$A:$BH,COLUMN(input!AY$2),0)</f>
        <v>0</v>
      </c>
      <c r="T180" s="53">
        <f>VLOOKUP($A180,input!$A:$BH,COLUMN(input!BC$2),0)</f>
        <v>0</v>
      </c>
      <c r="U180" s="62">
        <f>VLOOKUP($A180,input!$A:$BH,COLUMN(input!BG$2),0)</f>
        <v>0</v>
      </c>
      <c r="V180" s="53">
        <f t="shared" si="17"/>
        <v>82.196079393819517</v>
      </c>
      <c r="W180" s="49">
        <f t="shared" si="18"/>
        <v>11.92211973826798</v>
      </c>
      <c r="X180" s="53">
        <f t="shared" si="19"/>
        <v>0</v>
      </c>
      <c r="Y180" s="53">
        <f t="shared" si="20"/>
        <v>0</v>
      </c>
      <c r="Z180" s="62">
        <f t="shared" si="21"/>
        <v>0</v>
      </c>
      <c r="AA180" s="74">
        <f>VLOOKUP($A180,input!$A:$BH,COLUMN(input!BH$2),0)</f>
        <v>0</v>
      </c>
    </row>
    <row r="181" spans="1:27" x14ac:dyDescent="0.3">
      <c r="A181" s="27" t="s">
        <v>372</v>
      </c>
      <c r="B181" s="27" t="s">
        <v>998</v>
      </c>
      <c r="C181" s="27" t="s">
        <v>820</v>
      </c>
      <c r="D181" s="30" t="s">
        <v>371</v>
      </c>
      <c r="E181" s="67">
        <f>VLOOKUP(C181,'KI Local Authority Dropdown'!$H$21:$I$31,2,0)</f>
        <v>0.49</v>
      </c>
      <c r="F181" s="49">
        <f t="shared" si="16"/>
        <v>82.660753284072513</v>
      </c>
      <c r="G181" s="49">
        <f>VLOOKUP($A181,input!$A:$BH,COLUMN(input!F$2),0)</f>
        <v>21.317682447941326</v>
      </c>
      <c r="H181" s="49">
        <f>VLOOKUP($A181,input!$A:$BH,COLUMN(input!J$2),0)</f>
        <v>61.343070836131183</v>
      </c>
      <c r="I181" s="49">
        <f>VLOOKUP($A181,input!$A:$BH,COLUMN(input!O$2),0)</f>
        <v>40.67381897796097</v>
      </c>
      <c r="J181" s="49">
        <f>H181*'KI Local Authority Dropdown'!$I$6</f>
        <v>56.742340523421348</v>
      </c>
      <c r="K181" s="31">
        <f>VLOOKUP($A181,input!$A:$BH,COLUMN(input!Q$2),0)</f>
        <v>0</v>
      </c>
      <c r="L181" s="53">
        <f>VLOOKUP($A181,input!$A:$BH,COLUMN(input!W$2),0)</f>
        <v>20.048911997386856</v>
      </c>
      <c r="M181" s="49">
        <f>VLOOKUP($A181,input!$A:$BH,COLUMN(input!AA$2),0)</f>
        <v>1.2687704505544668</v>
      </c>
      <c r="N181" s="53">
        <f>VLOOKUP($A181,input!$A:$BH,COLUMN(input!AE$2),0)</f>
        <v>0</v>
      </c>
      <c r="O181" s="53">
        <f>VLOOKUP($A181,input!$A:$BH,COLUMN(input!AI$2),0)</f>
        <v>0</v>
      </c>
      <c r="P181" s="62">
        <f>VLOOKUP($A181,input!$A:$BH,COLUMN(input!AM$2),0)</f>
        <v>0</v>
      </c>
      <c r="Q181" s="53">
        <f>VLOOKUP($A181,input!$A:$BH,COLUMN(input!AQ$2),0)</f>
        <v>53.959279884980084</v>
      </c>
      <c r="R181" s="49">
        <f>VLOOKUP($A181,input!$A:$BH,COLUMN(input!AU$2),0)</f>
        <v>7.3837909511511004</v>
      </c>
      <c r="S181" s="53">
        <f>VLOOKUP($A181,input!$A:$BH,COLUMN(input!AY$2),0)</f>
        <v>0</v>
      </c>
      <c r="T181" s="53">
        <f>VLOOKUP($A181,input!$A:$BH,COLUMN(input!BC$2),0)</f>
        <v>0</v>
      </c>
      <c r="U181" s="62">
        <f>VLOOKUP($A181,input!$A:$BH,COLUMN(input!BG$2),0)</f>
        <v>0</v>
      </c>
      <c r="V181" s="53">
        <f t="shared" si="17"/>
        <v>74.008191882366944</v>
      </c>
      <c r="W181" s="49">
        <f t="shared" si="18"/>
        <v>8.652561401705567</v>
      </c>
      <c r="X181" s="53">
        <f t="shared" si="19"/>
        <v>0</v>
      </c>
      <c r="Y181" s="53">
        <f t="shared" si="20"/>
        <v>0</v>
      </c>
      <c r="Z181" s="62">
        <f t="shared" si="21"/>
        <v>0</v>
      </c>
      <c r="AA181" s="74">
        <f>VLOOKUP($A181,input!$A:$BH,COLUMN(input!BH$2),0)</f>
        <v>0</v>
      </c>
    </row>
    <row r="182" spans="1:27" x14ac:dyDescent="0.3">
      <c r="A182" s="27" t="s">
        <v>374</v>
      </c>
      <c r="B182" s="27" t="s">
        <v>999</v>
      </c>
      <c r="C182" s="27" t="s">
        <v>1252</v>
      </c>
      <c r="D182" s="30" t="s">
        <v>373</v>
      </c>
      <c r="E182" s="67">
        <f>VLOOKUP(C182,'KI Local Authority Dropdown'!$H$21:$I$31,2,0)</f>
        <v>0.3</v>
      </c>
      <c r="F182" s="49">
        <f t="shared" si="16"/>
        <v>141.35171215918888</v>
      </c>
      <c r="G182" s="49">
        <f>VLOOKUP($A182,input!$A:$BH,COLUMN(input!F$2),0)</f>
        <v>31.690973871952259</v>
      </c>
      <c r="H182" s="49">
        <f>VLOOKUP($A182,input!$A:$BH,COLUMN(input!J$2),0)</f>
        <v>109.66073828723661</v>
      </c>
      <c r="I182" s="49">
        <f>VLOOKUP($A182,input!$A:$BH,COLUMN(input!O$2),0)</f>
        <v>62.686419029374839</v>
      </c>
      <c r="J182" s="49">
        <f>H182*'KI Local Authority Dropdown'!$I$6</f>
        <v>101.43618291569388</v>
      </c>
      <c r="K182" s="31">
        <f>VLOOKUP($A182,input!$A:$BH,COLUMN(input!Q$2),0)</f>
        <v>0</v>
      </c>
      <c r="L182" s="53">
        <f>VLOOKUP($A182,input!$A:$BH,COLUMN(input!W$2),0)</f>
        <v>27.675225313668548</v>
      </c>
      <c r="M182" s="49">
        <f>VLOOKUP($A182,input!$A:$BH,COLUMN(input!AA$2),0)</f>
        <v>4.0157485582837094</v>
      </c>
      <c r="N182" s="53">
        <f>VLOOKUP($A182,input!$A:$BH,COLUMN(input!AE$2),0)</f>
        <v>0</v>
      </c>
      <c r="O182" s="53">
        <f>VLOOKUP($A182,input!$A:$BH,COLUMN(input!AI$2),0)</f>
        <v>0</v>
      </c>
      <c r="P182" s="62">
        <f>VLOOKUP($A182,input!$A:$BH,COLUMN(input!AM$2),0)</f>
        <v>0</v>
      </c>
      <c r="Q182" s="53">
        <f>VLOOKUP($A182,input!$A:$BH,COLUMN(input!AQ$2),0)</f>
        <v>83.325269297667546</v>
      </c>
      <c r="R182" s="49">
        <f>VLOOKUP($A182,input!$A:$BH,COLUMN(input!AU$2),0)</f>
        <v>26.335468989569065</v>
      </c>
      <c r="S182" s="53">
        <f>VLOOKUP($A182,input!$A:$BH,COLUMN(input!AY$2),0)</f>
        <v>0</v>
      </c>
      <c r="T182" s="53">
        <f>VLOOKUP($A182,input!$A:$BH,COLUMN(input!BC$2),0)</f>
        <v>0</v>
      </c>
      <c r="U182" s="62">
        <f>VLOOKUP($A182,input!$A:$BH,COLUMN(input!BG$2),0)</f>
        <v>0</v>
      </c>
      <c r="V182" s="53">
        <f t="shared" si="17"/>
        <v>111.00049461133609</v>
      </c>
      <c r="W182" s="49">
        <f t="shared" si="18"/>
        <v>30.351217547852777</v>
      </c>
      <c r="X182" s="53">
        <f t="shared" si="19"/>
        <v>0</v>
      </c>
      <c r="Y182" s="53">
        <f t="shared" si="20"/>
        <v>0</v>
      </c>
      <c r="Z182" s="62">
        <f t="shared" si="21"/>
        <v>0</v>
      </c>
      <c r="AA182" s="74">
        <f>VLOOKUP($A182,input!$A:$BH,COLUMN(input!BH$2),0)</f>
        <v>0</v>
      </c>
    </row>
    <row r="183" spans="1:27" x14ac:dyDescent="0.3">
      <c r="A183" s="27" t="s">
        <v>376</v>
      </c>
      <c r="B183" s="27" t="s">
        <v>1000</v>
      </c>
      <c r="C183" s="27" t="s">
        <v>1251</v>
      </c>
      <c r="D183" s="30" t="s">
        <v>375</v>
      </c>
      <c r="E183" s="67">
        <f>VLOOKUP(C183,'KI Local Authority Dropdown'!$H$21:$I$31,2,0)</f>
        <v>0.09</v>
      </c>
      <c r="F183" s="49">
        <f t="shared" si="16"/>
        <v>219.20069694497514</v>
      </c>
      <c r="G183" s="49">
        <f>VLOOKUP($A183,input!$A:$BH,COLUMN(input!F$2),0)</f>
        <v>32.893985288544535</v>
      </c>
      <c r="H183" s="49">
        <f>VLOOKUP($A183,input!$A:$BH,COLUMN(input!J$2),0)</f>
        <v>186.30671165643059</v>
      </c>
      <c r="I183" s="49">
        <f>VLOOKUP($A183,input!$A:$BH,COLUMN(input!O$2),0)</f>
        <v>155.45190428803008</v>
      </c>
      <c r="J183" s="49">
        <f>H183*'KI Local Authority Dropdown'!$I$6</f>
        <v>172.3337082821983</v>
      </c>
      <c r="K183" s="31">
        <f>VLOOKUP($A183,input!$A:$BH,COLUMN(input!Q$2),0)</f>
        <v>0</v>
      </c>
      <c r="L183" s="53">
        <f>VLOOKUP($A183,input!$A:$BH,COLUMN(input!W$2),0)</f>
        <v>32.893985288544535</v>
      </c>
      <c r="M183" s="49">
        <f>VLOOKUP($A183,input!$A:$BH,COLUMN(input!AA$2),0)</f>
        <v>0</v>
      </c>
      <c r="N183" s="53">
        <f>VLOOKUP($A183,input!$A:$BH,COLUMN(input!AE$2),0)</f>
        <v>0</v>
      </c>
      <c r="O183" s="53">
        <f>VLOOKUP($A183,input!$A:$BH,COLUMN(input!AI$2),0)</f>
        <v>0</v>
      </c>
      <c r="P183" s="62">
        <f>VLOOKUP($A183,input!$A:$BH,COLUMN(input!AM$2),0)</f>
        <v>0</v>
      </c>
      <c r="Q183" s="53">
        <f>VLOOKUP($A183,input!$A:$BH,COLUMN(input!AQ$2),0)</f>
        <v>186.30671165643059</v>
      </c>
      <c r="R183" s="49">
        <f>VLOOKUP($A183,input!$A:$BH,COLUMN(input!AU$2),0)</f>
        <v>0</v>
      </c>
      <c r="S183" s="53">
        <f>VLOOKUP($A183,input!$A:$BH,COLUMN(input!AY$2),0)</f>
        <v>0</v>
      </c>
      <c r="T183" s="53">
        <f>VLOOKUP($A183,input!$A:$BH,COLUMN(input!BC$2),0)</f>
        <v>0</v>
      </c>
      <c r="U183" s="62">
        <f>VLOOKUP($A183,input!$A:$BH,COLUMN(input!BG$2),0)</f>
        <v>0</v>
      </c>
      <c r="V183" s="53">
        <f t="shared" si="17"/>
        <v>219.20069694497514</v>
      </c>
      <c r="W183" s="49">
        <f t="shared" si="18"/>
        <v>0</v>
      </c>
      <c r="X183" s="53">
        <f t="shared" si="19"/>
        <v>0</v>
      </c>
      <c r="Y183" s="53">
        <f t="shared" si="20"/>
        <v>0</v>
      </c>
      <c r="Z183" s="62">
        <f t="shared" si="21"/>
        <v>0</v>
      </c>
      <c r="AA183" s="74">
        <f>VLOOKUP($A183,input!$A:$BH,COLUMN(input!BH$2),0)</f>
        <v>0</v>
      </c>
    </row>
    <row r="184" spans="1:27" x14ac:dyDescent="0.3">
      <c r="A184" s="27" t="s">
        <v>378</v>
      </c>
      <c r="B184" s="27" t="s">
        <v>1001</v>
      </c>
      <c r="C184" s="27" t="s">
        <v>1248</v>
      </c>
      <c r="D184" s="30" t="s">
        <v>1002</v>
      </c>
      <c r="E184" s="67">
        <f>VLOOKUP(C184,'KI Local Authority Dropdown'!$H$21:$I$31,2,0)</f>
        <v>0.01</v>
      </c>
      <c r="F184" s="49">
        <f t="shared" si="16"/>
        <v>23.805073046572581</v>
      </c>
      <c r="G184" s="49">
        <f>VLOOKUP($A184,input!$A:$BH,COLUMN(input!F$2),0)</f>
        <v>8.3860863929389051</v>
      </c>
      <c r="H184" s="49">
        <f>VLOOKUP($A184,input!$A:$BH,COLUMN(input!J$2),0)</f>
        <v>15.418986653633675</v>
      </c>
      <c r="I184" s="49">
        <f>VLOOKUP($A184,input!$A:$BH,COLUMN(input!O$2),0)</f>
        <v>11.106197231199641</v>
      </c>
      <c r="J184" s="49">
        <f>H184*'KI Local Authority Dropdown'!$I$6</f>
        <v>14.26256265461115</v>
      </c>
      <c r="K184" s="31">
        <f>VLOOKUP($A184,input!$A:$BH,COLUMN(input!Q$2),0)</f>
        <v>0</v>
      </c>
      <c r="L184" s="53">
        <f>VLOOKUP($A184,input!$A:$BH,COLUMN(input!W$2),0)</f>
        <v>0</v>
      </c>
      <c r="M184" s="49">
        <f>VLOOKUP($A184,input!$A:$BH,COLUMN(input!AA$2),0)</f>
        <v>0</v>
      </c>
      <c r="N184" s="53">
        <f>VLOOKUP($A184,input!$A:$BH,COLUMN(input!AE$2),0)</f>
        <v>8.3860863929389051</v>
      </c>
      <c r="O184" s="53">
        <f>VLOOKUP($A184,input!$A:$BH,COLUMN(input!AI$2),0)</f>
        <v>0</v>
      </c>
      <c r="P184" s="62">
        <f>VLOOKUP($A184,input!$A:$BH,COLUMN(input!AM$2),0)</f>
        <v>0</v>
      </c>
      <c r="Q184" s="53">
        <f>VLOOKUP($A184,input!$A:$BH,COLUMN(input!AQ$2),0)</f>
        <v>0</v>
      </c>
      <c r="R184" s="49">
        <f>VLOOKUP($A184,input!$A:$BH,COLUMN(input!AU$2),0)</f>
        <v>0</v>
      </c>
      <c r="S184" s="53">
        <f>VLOOKUP($A184,input!$A:$BH,COLUMN(input!AY$2),0)</f>
        <v>15.418986653633675</v>
      </c>
      <c r="T184" s="53">
        <f>VLOOKUP($A184,input!$A:$BH,COLUMN(input!BC$2),0)</f>
        <v>0</v>
      </c>
      <c r="U184" s="62">
        <f>VLOOKUP($A184,input!$A:$BH,COLUMN(input!BG$2),0)</f>
        <v>0</v>
      </c>
      <c r="V184" s="53">
        <f t="shared" si="17"/>
        <v>0</v>
      </c>
      <c r="W184" s="49">
        <f t="shared" si="18"/>
        <v>0</v>
      </c>
      <c r="X184" s="53">
        <f t="shared" si="19"/>
        <v>23.805073046572581</v>
      </c>
      <c r="Y184" s="53">
        <f t="shared" si="20"/>
        <v>0</v>
      </c>
      <c r="Z184" s="62">
        <f t="shared" si="21"/>
        <v>0</v>
      </c>
      <c r="AA184" s="74">
        <f>VLOOKUP($A184,input!$A:$BH,COLUMN(input!BH$2),0)</f>
        <v>0</v>
      </c>
    </row>
    <row r="185" spans="1:27" x14ac:dyDescent="0.3">
      <c r="A185" s="27" t="s">
        <v>380</v>
      </c>
      <c r="B185" s="27" t="s">
        <v>1003</v>
      </c>
      <c r="C185" s="27" t="s">
        <v>806</v>
      </c>
      <c r="D185" s="30" t="s">
        <v>379</v>
      </c>
      <c r="E185" s="67">
        <f>VLOOKUP(C185,'KI Local Authority Dropdown'!$H$21:$I$31,2,0)</f>
        <v>0.4</v>
      </c>
      <c r="F185" s="49">
        <f t="shared" si="16"/>
        <v>5.8404115753959642</v>
      </c>
      <c r="G185" s="49">
        <f>VLOOKUP($A185,input!$A:$BH,COLUMN(input!F$2),0)</f>
        <v>0.19969082393971085</v>
      </c>
      <c r="H185" s="49">
        <f>VLOOKUP($A185,input!$A:$BH,COLUMN(input!J$2),0)</f>
        <v>5.6407207514562536</v>
      </c>
      <c r="I185" s="49">
        <f>VLOOKUP($A185,input!$A:$BH,COLUMN(input!O$2),0)</f>
        <v>-19.266090652851027</v>
      </c>
      <c r="J185" s="49">
        <f>H185*'KI Local Authority Dropdown'!$I$6</f>
        <v>5.2176666950970345</v>
      </c>
      <c r="K185" s="31">
        <f>VLOOKUP($A185,input!$A:$BH,COLUMN(input!Q$2),0)</f>
        <v>0.5</v>
      </c>
      <c r="L185" s="53">
        <f>VLOOKUP($A185,input!$A:$BH,COLUMN(input!W$2),0)</f>
        <v>0</v>
      </c>
      <c r="M185" s="49">
        <f>VLOOKUP($A185,input!$A:$BH,COLUMN(input!AA$2),0)</f>
        <v>0.19969082393971085</v>
      </c>
      <c r="N185" s="53">
        <f>VLOOKUP($A185,input!$A:$BH,COLUMN(input!AE$2),0)</f>
        <v>0</v>
      </c>
      <c r="O185" s="53">
        <f>VLOOKUP($A185,input!$A:$BH,COLUMN(input!AI$2),0)</f>
        <v>0</v>
      </c>
      <c r="P185" s="62">
        <f>VLOOKUP($A185,input!$A:$BH,COLUMN(input!AM$2),0)</f>
        <v>0</v>
      </c>
      <c r="Q185" s="53">
        <f>VLOOKUP($A185,input!$A:$BH,COLUMN(input!AQ$2),0)</f>
        <v>0</v>
      </c>
      <c r="R185" s="49">
        <f>VLOOKUP($A185,input!$A:$BH,COLUMN(input!AU$2),0)</f>
        <v>5.6407207514562536</v>
      </c>
      <c r="S185" s="53">
        <f>VLOOKUP($A185,input!$A:$BH,COLUMN(input!AY$2),0)</f>
        <v>0</v>
      </c>
      <c r="T185" s="53">
        <f>VLOOKUP($A185,input!$A:$BH,COLUMN(input!BC$2),0)</f>
        <v>0</v>
      </c>
      <c r="U185" s="62">
        <f>VLOOKUP($A185,input!$A:$BH,COLUMN(input!BG$2),0)</f>
        <v>0</v>
      </c>
      <c r="V185" s="53">
        <f t="shared" si="17"/>
        <v>0</v>
      </c>
      <c r="W185" s="49">
        <f t="shared" si="18"/>
        <v>5.8404115753959642</v>
      </c>
      <c r="X185" s="53">
        <f t="shared" si="19"/>
        <v>0</v>
      </c>
      <c r="Y185" s="53">
        <f t="shared" si="20"/>
        <v>0</v>
      </c>
      <c r="Z185" s="62">
        <f t="shared" si="21"/>
        <v>0</v>
      </c>
      <c r="AA185" s="74">
        <f>VLOOKUP($A185,input!$A:$BH,COLUMN(input!BH$2),0)</f>
        <v>0</v>
      </c>
    </row>
    <row r="186" spans="1:27" x14ac:dyDescent="0.3">
      <c r="A186" s="27" t="s">
        <v>382</v>
      </c>
      <c r="B186" s="27" t="s">
        <v>1004</v>
      </c>
      <c r="C186" s="27" t="s">
        <v>820</v>
      </c>
      <c r="D186" s="30" t="s">
        <v>381</v>
      </c>
      <c r="E186" s="67">
        <f>VLOOKUP(C186,'KI Local Authority Dropdown'!$H$21:$I$31,2,0)</f>
        <v>0.49</v>
      </c>
      <c r="F186" s="49">
        <f t="shared" si="16"/>
        <v>183.54293087711591</v>
      </c>
      <c r="G186" s="49">
        <f>VLOOKUP($A186,input!$A:$BH,COLUMN(input!F$2),0)</f>
        <v>27.760911278612419</v>
      </c>
      <c r="H186" s="49">
        <f>VLOOKUP($A186,input!$A:$BH,COLUMN(input!J$2),0)</f>
        <v>155.7820195985035</v>
      </c>
      <c r="I186" s="49">
        <f>VLOOKUP($A186,input!$A:$BH,COLUMN(input!O$2),0)</f>
        <v>-14.117986831007839</v>
      </c>
      <c r="J186" s="49">
        <f>H186*'KI Local Authority Dropdown'!$I$6</f>
        <v>144.09836812861573</v>
      </c>
      <c r="K186" s="31">
        <f>VLOOKUP($A186,input!$A:$BH,COLUMN(input!Q$2),0)</f>
        <v>8.3095857009091501E-2</v>
      </c>
      <c r="L186" s="53">
        <f>VLOOKUP($A186,input!$A:$BH,COLUMN(input!W$2),0)</f>
        <v>27.984442179853708</v>
      </c>
      <c r="M186" s="49">
        <f>VLOOKUP($A186,input!$A:$BH,COLUMN(input!AA$2),0)</f>
        <v>-0.22353090124128758</v>
      </c>
      <c r="N186" s="53">
        <f>VLOOKUP($A186,input!$A:$BH,COLUMN(input!AE$2),0)</f>
        <v>0</v>
      </c>
      <c r="O186" s="53">
        <f>VLOOKUP($A186,input!$A:$BH,COLUMN(input!AI$2),0)</f>
        <v>0</v>
      </c>
      <c r="P186" s="62">
        <f>VLOOKUP($A186,input!$A:$BH,COLUMN(input!AM$2),0)</f>
        <v>0</v>
      </c>
      <c r="Q186" s="53">
        <f>VLOOKUP($A186,input!$A:$BH,COLUMN(input!AQ$2),0)</f>
        <v>129.02272221125284</v>
      </c>
      <c r="R186" s="49">
        <f>VLOOKUP($A186,input!$A:$BH,COLUMN(input!AU$2),0)</f>
        <v>26.759297387250673</v>
      </c>
      <c r="S186" s="53">
        <f>VLOOKUP($A186,input!$A:$BH,COLUMN(input!AY$2),0)</f>
        <v>0</v>
      </c>
      <c r="T186" s="53">
        <f>VLOOKUP($A186,input!$A:$BH,COLUMN(input!BC$2),0)</f>
        <v>0</v>
      </c>
      <c r="U186" s="62">
        <f>VLOOKUP($A186,input!$A:$BH,COLUMN(input!BG$2),0)</f>
        <v>0</v>
      </c>
      <c r="V186" s="53">
        <f t="shared" si="17"/>
        <v>157.00716439110656</v>
      </c>
      <c r="W186" s="49">
        <f t="shared" si="18"/>
        <v>26.535766486009386</v>
      </c>
      <c r="X186" s="53">
        <f t="shared" si="19"/>
        <v>0</v>
      </c>
      <c r="Y186" s="53">
        <f t="shared" si="20"/>
        <v>0</v>
      </c>
      <c r="Z186" s="62">
        <f t="shared" si="21"/>
        <v>0</v>
      </c>
      <c r="AA186" s="74">
        <f>VLOOKUP($A186,input!$A:$BH,COLUMN(input!BH$2),0)</f>
        <v>0</v>
      </c>
    </row>
    <row r="187" spans="1:27" x14ac:dyDescent="0.3">
      <c r="A187" s="27" t="s">
        <v>384</v>
      </c>
      <c r="B187" s="27" t="s">
        <v>1005</v>
      </c>
      <c r="C187" s="27" t="s">
        <v>1250</v>
      </c>
      <c r="D187" s="30" t="s">
        <v>383</v>
      </c>
      <c r="E187" s="67">
        <f>VLOOKUP(C187,'KI Local Authority Dropdown'!$H$21:$I$31,2,0)</f>
        <v>0.49</v>
      </c>
      <c r="F187" s="49">
        <f t="shared" si="16"/>
        <v>128.0368687490521</v>
      </c>
      <c r="G187" s="49">
        <f>VLOOKUP($A187,input!$A:$BH,COLUMN(input!F$2),0)</f>
        <v>28.406728740793667</v>
      </c>
      <c r="H187" s="49">
        <f>VLOOKUP($A187,input!$A:$BH,COLUMN(input!J$2),0)</f>
        <v>99.630140008258437</v>
      </c>
      <c r="I187" s="49">
        <f>VLOOKUP($A187,input!$A:$BH,COLUMN(input!O$2),0)</f>
        <v>45.189660457699595</v>
      </c>
      <c r="J187" s="49">
        <f>H187*'KI Local Authority Dropdown'!$I$6</f>
        <v>92.157879507639052</v>
      </c>
      <c r="K187" s="31">
        <f>VLOOKUP($A187,input!$A:$BH,COLUMN(input!Q$2),0)</f>
        <v>0</v>
      </c>
      <c r="L187" s="53">
        <f>VLOOKUP($A187,input!$A:$BH,COLUMN(input!W$2),0)</f>
        <v>26.450479949521096</v>
      </c>
      <c r="M187" s="49">
        <f>VLOOKUP($A187,input!$A:$BH,COLUMN(input!AA$2),0)</f>
        <v>1.9562487912725732</v>
      </c>
      <c r="N187" s="53">
        <f>VLOOKUP($A187,input!$A:$BH,COLUMN(input!AE$2),0)</f>
        <v>0</v>
      </c>
      <c r="O187" s="53">
        <f>VLOOKUP($A187,input!$A:$BH,COLUMN(input!AI$2),0)</f>
        <v>0</v>
      </c>
      <c r="P187" s="62">
        <f>VLOOKUP($A187,input!$A:$BH,COLUMN(input!AM$2),0)</f>
        <v>0</v>
      </c>
      <c r="Q187" s="53">
        <f>VLOOKUP($A187,input!$A:$BH,COLUMN(input!AQ$2),0)</f>
        <v>82.500420829658779</v>
      </c>
      <c r="R187" s="49">
        <f>VLOOKUP($A187,input!$A:$BH,COLUMN(input!AU$2),0)</f>
        <v>17.129719178599654</v>
      </c>
      <c r="S187" s="53">
        <f>VLOOKUP($A187,input!$A:$BH,COLUMN(input!AY$2),0)</f>
        <v>0</v>
      </c>
      <c r="T187" s="53">
        <f>VLOOKUP($A187,input!$A:$BH,COLUMN(input!BC$2),0)</f>
        <v>0</v>
      </c>
      <c r="U187" s="62">
        <f>VLOOKUP($A187,input!$A:$BH,COLUMN(input!BG$2),0)</f>
        <v>0</v>
      </c>
      <c r="V187" s="53">
        <f t="shared" si="17"/>
        <v>108.95090077917988</v>
      </c>
      <c r="W187" s="49">
        <f t="shared" si="18"/>
        <v>19.085967969872229</v>
      </c>
      <c r="X187" s="53">
        <f t="shared" si="19"/>
        <v>0</v>
      </c>
      <c r="Y187" s="53">
        <f t="shared" si="20"/>
        <v>0</v>
      </c>
      <c r="Z187" s="62">
        <f t="shared" si="21"/>
        <v>0</v>
      </c>
      <c r="AA187" s="74">
        <f>VLOOKUP($A187,input!$A:$BH,COLUMN(input!BH$2),0)</f>
        <v>0</v>
      </c>
    </row>
    <row r="188" spans="1:27" x14ac:dyDescent="0.3">
      <c r="A188" s="27" t="s">
        <v>386</v>
      </c>
      <c r="B188" s="27" t="s">
        <v>1006</v>
      </c>
      <c r="C188" s="27" t="s">
        <v>1251</v>
      </c>
      <c r="D188" s="30" t="s">
        <v>385</v>
      </c>
      <c r="E188" s="67">
        <f>VLOOKUP(C188,'KI Local Authority Dropdown'!$H$21:$I$31,2,0)</f>
        <v>0.09</v>
      </c>
      <c r="F188" s="49">
        <f t="shared" si="16"/>
        <v>58.694057047404712</v>
      </c>
      <c r="G188" s="49">
        <f>VLOOKUP($A188,input!$A:$BH,COLUMN(input!F$2),0)</f>
        <v>0</v>
      </c>
      <c r="H188" s="49">
        <f>VLOOKUP($A188,input!$A:$BH,COLUMN(input!J$2),0)</f>
        <v>60.838763125568249</v>
      </c>
      <c r="I188" s="49">
        <f>VLOOKUP($A188,input!$A:$BH,COLUMN(input!O$2),0)</f>
        <v>39.670903407570982</v>
      </c>
      <c r="J188" s="49">
        <f>H188*'KI Local Authority Dropdown'!$I$6</f>
        <v>56.275855891150634</v>
      </c>
      <c r="K188" s="31">
        <f>VLOOKUP($A188,input!$A:$BH,COLUMN(input!Q$2),0)</f>
        <v>0</v>
      </c>
      <c r="L188" s="53">
        <f>VLOOKUP($A188,input!$A:$BH,COLUMN(input!W$2),0)</f>
        <v>0</v>
      </c>
      <c r="M188" s="49">
        <f>VLOOKUP($A188,input!$A:$BH,COLUMN(input!AA$2),0)</f>
        <v>0</v>
      </c>
      <c r="N188" s="53">
        <f>VLOOKUP($A188,input!$A:$BH,COLUMN(input!AE$2),0)</f>
        <v>0</v>
      </c>
      <c r="O188" s="53">
        <f>VLOOKUP($A188,input!$A:$BH,COLUMN(input!AI$2),0)</f>
        <v>0</v>
      </c>
      <c r="P188" s="62">
        <f>VLOOKUP($A188,input!$A:$BH,COLUMN(input!AM$2),0)</f>
        <v>0</v>
      </c>
      <c r="Q188" s="53">
        <f>VLOOKUP($A188,input!$A:$BH,COLUMN(input!AQ$2),0)</f>
        <v>60.838763125568249</v>
      </c>
      <c r="R188" s="49">
        <f>VLOOKUP($A188,input!$A:$BH,COLUMN(input!AU$2),0)</f>
        <v>0</v>
      </c>
      <c r="S188" s="53">
        <f>VLOOKUP($A188,input!$A:$BH,COLUMN(input!AY$2),0)</f>
        <v>0</v>
      </c>
      <c r="T188" s="53">
        <f>VLOOKUP($A188,input!$A:$BH,COLUMN(input!BC$2),0)</f>
        <v>0</v>
      </c>
      <c r="U188" s="62">
        <f>VLOOKUP($A188,input!$A:$BH,COLUMN(input!BG$2),0)</f>
        <v>0</v>
      </c>
      <c r="V188" s="53">
        <f t="shared" si="17"/>
        <v>60.838763125568249</v>
      </c>
      <c r="W188" s="49">
        <f t="shared" si="18"/>
        <v>0</v>
      </c>
      <c r="X188" s="53">
        <f t="shared" si="19"/>
        <v>0</v>
      </c>
      <c r="Y188" s="53">
        <f t="shared" si="20"/>
        <v>0</v>
      </c>
      <c r="Z188" s="62">
        <f t="shared" si="21"/>
        <v>0</v>
      </c>
      <c r="AA188" s="74">
        <f>VLOOKUP($A188,input!$A:$BH,COLUMN(input!BH$2),0)</f>
        <v>-2.1447060781635345</v>
      </c>
    </row>
    <row r="189" spans="1:27" x14ac:dyDescent="0.3">
      <c r="A189" s="27" t="s">
        <v>388</v>
      </c>
      <c r="B189" s="27" t="s">
        <v>1007</v>
      </c>
      <c r="C189" s="27" t="s">
        <v>1248</v>
      </c>
      <c r="D189" s="30" t="s">
        <v>1008</v>
      </c>
      <c r="E189" s="67">
        <f>VLOOKUP(C189,'KI Local Authority Dropdown'!$H$21:$I$31,2,0)</f>
        <v>0.01</v>
      </c>
      <c r="F189" s="49">
        <f t="shared" si="16"/>
        <v>13.105952654963582</v>
      </c>
      <c r="G189" s="49">
        <f>VLOOKUP($A189,input!$A:$BH,COLUMN(input!F$2),0)</f>
        <v>4.2491378042628689</v>
      </c>
      <c r="H189" s="49">
        <f>VLOOKUP($A189,input!$A:$BH,COLUMN(input!J$2),0)</f>
        <v>8.8568148507007134</v>
      </c>
      <c r="I189" s="49">
        <f>VLOOKUP($A189,input!$A:$BH,COLUMN(input!O$2),0)</f>
        <v>5.2814590552501839</v>
      </c>
      <c r="J189" s="49">
        <f>H189*'KI Local Authority Dropdown'!$I$6</f>
        <v>8.1925537368981605</v>
      </c>
      <c r="K189" s="31">
        <f>VLOOKUP($A189,input!$A:$BH,COLUMN(input!Q$2),0)</f>
        <v>0</v>
      </c>
      <c r="L189" s="53">
        <f>VLOOKUP($A189,input!$A:$BH,COLUMN(input!W$2),0)</f>
        <v>0</v>
      </c>
      <c r="M189" s="49">
        <f>VLOOKUP($A189,input!$A:$BH,COLUMN(input!AA$2),0)</f>
        <v>0</v>
      </c>
      <c r="N189" s="53">
        <f>VLOOKUP($A189,input!$A:$BH,COLUMN(input!AE$2),0)</f>
        <v>4.2491378042628689</v>
      </c>
      <c r="O189" s="53">
        <f>VLOOKUP($A189,input!$A:$BH,COLUMN(input!AI$2),0)</f>
        <v>0</v>
      </c>
      <c r="P189" s="62">
        <f>VLOOKUP($A189,input!$A:$BH,COLUMN(input!AM$2),0)</f>
        <v>0</v>
      </c>
      <c r="Q189" s="53">
        <f>VLOOKUP($A189,input!$A:$BH,COLUMN(input!AQ$2),0)</f>
        <v>0</v>
      </c>
      <c r="R189" s="49">
        <f>VLOOKUP($A189,input!$A:$BH,COLUMN(input!AU$2),0)</f>
        <v>0</v>
      </c>
      <c r="S189" s="53">
        <f>VLOOKUP($A189,input!$A:$BH,COLUMN(input!AY$2),0)</f>
        <v>8.8568148507007134</v>
      </c>
      <c r="T189" s="53">
        <f>VLOOKUP($A189,input!$A:$BH,COLUMN(input!BC$2),0)</f>
        <v>0</v>
      </c>
      <c r="U189" s="62">
        <f>VLOOKUP($A189,input!$A:$BH,COLUMN(input!BG$2),0)</f>
        <v>0</v>
      </c>
      <c r="V189" s="53">
        <f t="shared" si="17"/>
        <v>0</v>
      </c>
      <c r="W189" s="49">
        <f t="shared" si="18"/>
        <v>0</v>
      </c>
      <c r="X189" s="53">
        <f t="shared" si="19"/>
        <v>13.105952654963582</v>
      </c>
      <c r="Y189" s="53">
        <f t="shared" si="20"/>
        <v>0</v>
      </c>
      <c r="Z189" s="62">
        <f t="shared" si="21"/>
        <v>0</v>
      </c>
      <c r="AA189" s="74">
        <f>VLOOKUP($A189,input!$A:$BH,COLUMN(input!BH$2),0)</f>
        <v>0</v>
      </c>
    </row>
    <row r="190" spans="1:27" x14ac:dyDescent="0.3">
      <c r="A190" s="27" t="s">
        <v>390</v>
      </c>
      <c r="B190" s="27" t="s">
        <v>1009</v>
      </c>
      <c r="C190" s="27" t="s">
        <v>806</v>
      </c>
      <c r="D190" s="30" t="s">
        <v>389</v>
      </c>
      <c r="E190" s="67">
        <f>VLOOKUP(C190,'KI Local Authority Dropdown'!$H$21:$I$31,2,0)</f>
        <v>0.4</v>
      </c>
      <c r="F190" s="49">
        <f t="shared" si="16"/>
        <v>1.7913691763928228</v>
      </c>
      <c r="G190" s="49">
        <f>VLOOKUP($A190,input!$A:$BH,COLUMN(input!F$2),0)</f>
        <v>0</v>
      </c>
      <c r="H190" s="49">
        <f>VLOOKUP($A190,input!$A:$BH,COLUMN(input!J$2),0)</f>
        <v>2.2053131556286694</v>
      </c>
      <c r="I190" s="49">
        <f>VLOOKUP($A190,input!$A:$BH,COLUMN(input!O$2),0)</f>
        <v>-7.6743129517722064</v>
      </c>
      <c r="J190" s="49">
        <f>H190*'KI Local Authority Dropdown'!$I$6</f>
        <v>2.0399146689565191</v>
      </c>
      <c r="K190" s="31">
        <f>VLOOKUP($A190,input!$A:$BH,COLUMN(input!Q$2),0)</f>
        <v>0.5</v>
      </c>
      <c r="L190" s="53">
        <f>VLOOKUP($A190,input!$A:$BH,COLUMN(input!W$2),0)</f>
        <v>0</v>
      </c>
      <c r="M190" s="49">
        <f>VLOOKUP($A190,input!$A:$BH,COLUMN(input!AA$2),0)</f>
        <v>0</v>
      </c>
      <c r="N190" s="53">
        <f>VLOOKUP($A190,input!$A:$BH,COLUMN(input!AE$2),0)</f>
        <v>0</v>
      </c>
      <c r="O190" s="53">
        <f>VLOOKUP($A190,input!$A:$BH,COLUMN(input!AI$2),0)</f>
        <v>0</v>
      </c>
      <c r="P190" s="62">
        <f>VLOOKUP($A190,input!$A:$BH,COLUMN(input!AM$2),0)</f>
        <v>0</v>
      </c>
      <c r="Q190" s="53">
        <f>VLOOKUP($A190,input!$A:$BH,COLUMN(input!AQ$2),0)</f>
        <v>0</v>
      </c>
      <c r="R190" s="49">
        <f>VLOOKUP($A190,input!$A:$BH,COLUMN(input!AU$2),0)</f>
        <v>2.2053131556286694</v>
      </c>
      <c r="S190" s="53">
        <f>VLOOKUP($A190,input!$A:$BH,COLUMN(input!AY$2),0)</f>
        <v>0</v>
      </c>
      <c r="T190" s="53">
        <f>VLOOKUP($A190,input!$A:$BH,COLUMN(input!BC$2),0)</f>
        <v>0</v>
      </c>
      <c r="U190" s="62">
        <f>VLOOKUP($A190,input!$A:$BH,COLUMN(input!BG$2),0)</f>
        <v>0</v>
      </c>
      <c r="V190" s="53">
        <f t="shared" si="17"/>
        <v>0</v>
      </c>
      <c r="W190" s="49">
        <f t="shared" si="18"/>
        <v>2.2053131556286694</v>
      </c>
      <c r="X190" s="53">
        <f t="shared" si="19"/>
        <v>0</v>
      </c>
      <c r="Y190" s="53">
        <f t="shared" si="20"/>
        <v>0</v>
      </c>
      <c r="Z190" s="62">
        <f t="shared" si="21"/>
        <v>0</v>
      </c>
      <c r="AA190" s="74">
        <f>VLOOKUP($A190,input!$A:$BH,COLUMN(input!BH$2),0)</f>
        <v>-0.41394397923584653</v>
      </c>
    </row>
    <row r="191" spans="1:27" x14ac:dyDescent="0.3">
      <c r="A191" s="27" t="s">
        <v>392</v>
      </c>
      <c r="B191" s="27" t="s">
        <v>1010</v>
      </c>
      <c r="C191" s="27" t="s">
        <v>1252</v>
      </c>
      <c r="D191" s="30" t="s">
        <v>391</v>
      </c>
      <c r="E191" s="67">
        <f>VLOOKUP(C191,'KI Local Authority Dropdown'!$H$21:$I$31,2,0)</f>
        <v>0.3</v>
      </c>
      <c r="F191" s="49">
        <f t="shared" si="16"/>
        <v>121.10738291188841</v>
      </c>
      <c r="G191" s="49">
        <f>VLOOKUP($A191,input!$A:$BH,COLUMN(input!F$2),0)</f>
        <v>27.547074099746688</v>
      </c>
      <c r="H191" s="49">
        <f>VLOOKUP($A191,input!$A:$BH,COLUMN(input!J$2),0)</f>
        <v>93.560308812141727</v>
      </c>
      <c r="I191" s="49">
        <f>VLOOKUP($A191,input!$A:$BH,COLUMN(input!O$2),0)</f>
        <v>73.917086965596653</v>
      </c>
      <c r="J191" s="49">
        <f>H191*'KI Local Authority Dropdown'!$I$6</f>
        <v>86.543285651231102</v>
      </c>
      <c r="K191" s="31">
        <f>VLOOKUP($A191,input!$A:$BH,COLUMN(input!Q$2),0)</f>
        <v>0</v>
      </c>
      <c r="L191" s="53">
        <f>VLOOKUP($A191,input!$A:$BH,COLUMN(input!W$2),0)</f>
        <v>25.212323671568512</v>
      </c>
      <c r="M191" s="49">
        <f>VLOOKUP($A191,input!$A:$BH,COLUMN(input!AA$2),0)</f>
        <v>2.3347504281781744</v>
      </c>
      <c r="N191" s="53">
        <f>VLOOKUP($A191,input!$A:$BH,COLUMN(input!AE$2),0)</f>
        <v>0</v>
      </c>
      <c r="O191" s="53">
        <f>VLOOKUP($A191,input!$A:$BH,COLUMN(input!AI$2),0)</f>
        <v>0</v>
      </c>
      <c r="P191" s="62">
        <f>VLOOKUP($A191,input!$A:$BH,COLUMN(input!AM$2),0)</f>
        <v>0</v>
      </c>
      <c r="Q191" s="53">
        <f>VLOOKUP($A191,input!$A:$BH,COLUMN(input!AQ$2),0)</f>
        <v>75.984489383302886</v>
      </c>
      <c r="R191" s="49">
        <f>VLOOKUP($A191,input!$A:$BH,COLUMN(input!AU$2),0)</f>
        <v>17.575819428838845</v>
      </c>
      <c r="S191" s="53">
        <f>VLOOKUP($A191,input!$A:$BH,COLUMN(input!AY$2),0)</f>
        <v>0</v>
      </c>
      <c r="T191" s="53">
        <f>VLOOKUP($A191,input!$A:$BH,COLUMN(input!BC$2),0)</f>
        <v>0</v>
      </c>
      <c r="U191" s="62">
        <f>VLOOKUP($A191,input!$A:$BH,COLUMN(input!BG$2),0)</f>
        <v>0</v>
      </c>
      <c r="V191" s="53">
        <f t="shared" si="17"/>
        <v>101.1968130548714</v>
      </c>
      <c r="W191" s="49">
        <f t="shared" si="18"/>
        <v>19.91056985701702</v>
      </c>
      <c r="X191" s="53">
        <f t="shared" si="19"/>
        <v>0</v>
      </c>
      <c r="Y191" s="53">
        <f t="shared" si="20"/>
        <v>0</v>
      </c>
      <c r="Z191" s="62">
        <f t="shared" si="21"/>
        <v>0</v>
      </c>
      <c r="AA191" s="74">
        <f>VLOOKUP($A191,input!$A:$BH,COLUMN(input!BH$2),0)</f>
        <v>0</v>
      </c>
    </row>
    <row r="192" spans="1:27" x14ac:dyDescent="0.3">
      <c r="A192" s="27" t="s">
        <v>394</v>
      </c>
      <c r="B192" s="27" t="s">
        <v>1011</v>
      </c>
      <c r="C192" s="27" t="s">
        <v>806</v>
      </c>
      <c r="D192" s="30" t="s">
        <v>393</v>
      </c>
      <c r="E192" s="67">
        <f>VLOOKUP(C192,'KI Local Authority Dropdown'!$H$21:$I$31,2,0)</f>
        <v>0.4</v>
      </c>
      <c r="F192" s="49">
        <f t="shared" si="16"/>
        <v>1.6279199084523426</v>
      </c>
      <c r="G192" s="49">
        <f>VLOOKUP($A192,input!$A:$BH,COLUMN(input!F$2),0)</f>
        <v>0</v>
      </c>
      <c r="H192" s="49">
        <f>VLOOKUP($A192,input!$A:$BH,COLUMN(input!J$2),0)</f>
        <v>2.0813152071243417</v>
      </c>
      <c r="I192" s="49">
        <f>VLOOKUP($A192,input!$A:$BH,COLUMN(input!O$2),0)</f>
        <v>-11.437331178442637</v>
      </c>
      <c r="J192" s="49">
        <f>H192*'KI Local Authority Dropdown'!$I$6</f>
        <v>1.9252165665900163</v>
      </c>
      <c r="K192" s="31">
        <f>VLOOKUP($A192,input!$A:$BH,COLUMN(input!Q$2),0)</f>
        <v>0.5</v>
      </c>
      <c r="L192" s="53">
        <f>VLOOKUP($A192,input!$A:$BH,COLUMN(input!W$2),0)</f>
        <v>0</v>
      </c>
      <c r="M192" s="49">
        <f>VLOOKUP($A192,input!$A:$BH,COLUMN(input!AA$2),0)</f>
        <v>0</v>
      </c>
      <c r="N192" s="53">
        <f>VLOOKUP($A192,input!$A:$BH,COLUMN(input!AE$2),0)</f>
        <v>0</v>
      </c>
      <c r="O192" s="53">
        <f>VLOOKUP($A192,input!$A:$BH,COLUMN(input!AI$2),0)</f>
        <v>0</v>
      </c>
      <c r="P192" s="62">
        <f>VLOOKUP($A192,input!$A:$BH,COLUMN(input!AM$2),0)</f>
        <v>0</v>
      </c>
      <c r="Q192" s="53">
        <f>VLOOKUP($A192,input!$A:$BH,COLUMN(input!AQ$2),0)</f>
        <v>0</v>
      </c>
      <c r="R192" s="49">
        <f>VLOOKUP($A192,input!$A:$BH,COLUMN(input!AU$2),0)</f>
        <v>2.0813152071243417</v>
      </c>
      <c r="S192" s="53">
        <f>VLOOKUP($A192,input!$A:$BH,COLUMN(input!AY$2),0)</f>
        <v>0</v>
      </c>
      <c r="T192" s="53">
        <f>VLOOKUP($A192,input!$A:$BH,COLUMN(input!BC$2),0)</f>
        <v>0</v>
      </c>
      <c r="U192" s="62">
        <f>VLOOKUP($A192,input!$A:$BH,COLUMN(input!BG$2),0)</f>
        <v>0</v>
      </c>
      <c r="V192" s="53">
        <f t="shared" si="17"/>
        <v>0</v>
      </c>
      <c r="W192" s="49">
        <f t="shared" si="18"/>
        <v>2.0813152071243417</v>
      </c>
      <c r="X192" s="53">
        <f t="shared" si="19"/>
        <v>0</v>
      </c>
      <c r="Y192" s="53">
        <f t="shared" si="20"/>
        <v>0</v>
      </c>
      <c r="Z192" s="62">
        <f t="shared" si="21"/>
        <v>0</v>
      </c>
      <c r="AA192" s="74">
        <f>VLOOKUP($A192,input!$A:$BH,COLUMN(input!BH$2),0)</f>
        <v>-0.45339529867199901</v>
      </c>
    </row>
    <row r="193" spans="1:27" x14ac:dyDescent="0.3">
      <c r="A193" s="27" t="s">
        <v>396</v>
      </c>
      <c r="B193" s="27" t="s">
        <v>1012</v>
      </c>
      <c r="C193" s="27" t="s">
        <v>806</v>
      </c>
      <c r="D193" s="30" t="s">
        <v>395</v>
      </c>
      <c r="E193" s="67">
        <f>VLOOKUP(C193,'KI Local Authority Dropdown'!$H$21:$I$31,2,0)</f>
        <v>0.4</v>
      </c>
      <c r="F193" s="49">
        <f t="shared" si="16"/>
        <v>3.7726882128078221</v>
      </c>
      <c r="G193" s="49">
        <f>VLOOKUP($A193,input!$A:$BH,COLUMN(input!F$2),0)</f>
        <v>2.2354045291032642E-2</v>
      </c>
      <c r="H193" s="49">
        <f>VLOOKUP($A193,input!$A:$BH,COLUMN(input!J$2),0)</f>
        <v>3.7503341675167894</v>
      </c>
      <c r="I193" s="49">
        <f>VLOOKUP($A193,input!$A:$BH,COLUMN(input!O$2),0)</f>
        <v>-12.8746678201184</v>
      </c>
      <c r="J193" s="49">
        <f>H193*'KI Local Authority Dropdown'!$I$6</f>
        <v>3.4690591049530304</v>
      </c>
      <c r="K193" s="31">
        <f>VLOOKUP($A193,input!$A:$BH,COLUMN(input!Q$2),0)</f>
        <v>0.5</v>
      </c>
      <c r="L193" s="53">
        <f>VLOOKUP($A193,input!$A:$BH,COLUMN(input!W$2),0)</f>
        <v>0</v>
      </c>
      <c r="M193" s="49">
        <f>VLOOKUP($A193,input!$A:$BH,COLUMN(input!AA$2),0)</f>
        <v>2.2354045291032642E-2</v>
      </c>
      <c r="N193" s="53">
        <f>VLOOKUP($A193,input!$A:$BH,COLUMN(input!AE$2),0)</f>
        <v>0</v>
      </c>
      <c r="O193" s="53">
        <f>VLOOKUP($A193,input!$A:$BH,COLUMN(input!AI$2),0)</f>
        <v>0</v>
      </c>
      <c r="P193" s="62">
        <f>VLOOKUP($A193,input!$A:$BH,COLUMN(input!AM$2),0)</f>
        <v>0</v>
      </c>
      <c r="Q193" s="53">
        <f>VLOOKUP($A193,input!$A:$BH,COLUMN(input!AQ$2),0)</f>
        <v>0</v>
      </c>
      <c r="R193" s="49">
        <f>VLOOKUP($A193,input!$A:$BH,COLUMN(input!AU$2),0)</f>
        <v>3.7503341675167894</v>
      </c>
      <c r="S193" s="53">
        <f>VLOOKUP($A193,input!$A:$BH,COLUMN(input!AY$2),0)</f>
        <v>0</v>
      </c>
      <c r="T193" s="53">
        <f>VLOOKUP($A193,input!$A:$BH,COLUMN(input!BC$2),0)</f>
        <v>0</v>
      </c>
      <c r="U193" s="62">
        <f>VLOOKUP($A193,input!$A:$BH,COLUMN(input!BG$2),0)</f>
        <v>0</v>
      </c>
      <c r="V193" s="53">
        <f t="shared" si="17"/>
        <v>0</v>
      </c>
      <c r="W193" s="49">
        <f t="shared" si="18"/>
        <v>3.7726882128078221</v>
      </c>
      <c r="X193" s="53">
        <f t="shared" si="19"/>
        <v>0</v>
      </c>
      <c r="Y193" s="53">
        <f t="shared" si="20"/>
        <v>0</v>
      </c>
      <c r="Z193" s="62">
        <f t="shared" si="21"/>
        <v>0</v>
      </c>
      <c r="AA193" s="74">
        <f>VLOOKUP($A193,input!$A:$BH,COLUMN(input!BH$2),0)</f>
        <v>0</v>
      </c>
    </row>
    <row r="194" spans="1:27" x14ac:dyDescent="0.3">
      <c r="A194" s="27" t="s">
        <v>398</v>
      </c>
      <c r="B194" s="27" t="s">
        <v>1013</v>
      </c>
      <c r="C194" s="27" t="s">
        <v>1254</v>
      </c>
      <c r="D194" s="30" t="s">
        <v>397</v>
      </c>
      <c r="E194" s="67">
        <f>VLOOKUP(C194,'KI Local Authority Dropdown'!$H$21:$I$31,2,0)</f>
        <v>0.1</v>
      </c>
      <c r="F194" s="49">
        <f t="shared" si="16"/>
        <v>129.73645346114694</v>
      </c>
      <c r="G194" s="49">
        <f>VLOOKUP($A194,input!$A:$BH,COLUMN(input!F$2),0)</f>
        <v>20.138593859665626</v>
      </c>
      <c r="H194" s="49">
        <f>VLOOKUP($A194,input!$A:$BH,COLUMN(input!J$2),0)</f>
        <v>109.59785960148132</v>
      </c>
      <c r="I194" s="49">
        <f>VLOOKUP($A194,input!$A:$BH,COLUMN(input!O$2),0)</f>
        <v>89.773708366033077</v>
      </c>
      <c r="J194" s="49">
        <f>H194*'KI Local Authority Dropdown'!$I$6</f>
        <v>101.37802013137022</v>
      </c>
      <c r="K194" s="31">
        <f>VLOOKUP($A194,input!$A:$BH,COLUMN(input!Q$2),0)</f>
        <v>0</v>
      </c>
      <c r="L194" s="53">
        <f>VLOOKUP($A194,input!$A:$BH,COLUMN(input!W$2),0)</f>
        <v>16.921022839201392</v>
      </c>
      <c r="M194" s="49">
        <f>VLOOKUP($A194,input!$A:$BH,COLUMN(input!AA$2),0)</f>
        <v>0</v>
      </c>
      <c r="N194" s="53">
        <f>VLOOKUP($A194,input!$A:$BH,COLUMN(input!AE$2),0)</f>
        <v>3.2175710204642343</v>
      </c>
      <c r="O194" s="53">
        <f>VLOOKUP($A194,input!$A:$BH,COLUMN(input!AI$2),0)</f>
        <v>0</v>
      </c>
      <c r="P194" s="62">
        <f>VLOOKUP($A194,input!$A:$BH,COLUMN(input!AM$2),0)</f>
        <v>0</v>
      </c>
      <c r="Q194" s="53">
        <f>VLOOKUP($A194,input!$A:$BH,COLUMN(input!AQ$2),0)</f>
        <v>103.21037746379328</v>
      </c>
      <c r="R194" s="49">
        <f>VLOOKUP($A194,input!$A:$BH,COLUMN(input!AU$2),0)</f>
        <v>0</v>
      </c>
      <c r="S194" s="53">
        <f>VLOOKUP($A194,input!$A:$BH,COLUMN(input!AY$2),0)</f>
        <v>6.3874821376880417</v>
      </c>
      <c r="T194" s="53">
        <f>VLOOKUP($A194,input!$A:$BH,COLUMN(input!BC$2),0)</f>
        <v>0</v>
      </c>
      <c r="U194" s="62">
        <f>VLOOKUP($A194,input!$A:$BH,COLUMN(input!BG$2),0)</f>
        <v>0</v>
      </c>
      <c r="V194" s="53">
        <f t="shared" si="17"/>
        <v>120.13140030299468</v>
      </c>
      <c r="W194" s="49">
        <f t="shared" si="18"/>
        <v>0</v>
      </c>
      <c r="X194" s="53">
        <f t="shared" si="19"/>
        <v>9.6050531581522769</v>
      </c>
      <c r="Y194" s="53">
        <f t="shared" si="20"/>
        <v>0</v>
      </c>
      <c r="Z194" s="62">
        <f t="shared" si="21"/>
        <v>0</v>
      </c>
      <c r="AA194" s="74">
        <f>VLOOKUP($A194,input!$A:$BH,COLUMN(input!BH$2),0)</f>
        <v>0</v>
      </c>
    </row>
    <row r="195" spans="1:27" x14ac:dyDescent="0.3">
      <c r="A195" s="27" t="s">
        <v>400</v>
      </c>
      <c r="B195" s="27" t="s">
        <v>1014</v>
      </c>
      <c r="C195" s="27" t="s">
        <v>820</v>
      </c>
      <c r="D195" s="30" t="s">
        <v>399</v>
      </c>
      <c r="E195" s="67">
        <f>VLOOKUP(C195,'KI Local Authority Dropdown'!$H$21:$I$31,2,0)</f>
        <v>0.49</v>
      </c>
      <c r="F195" s="49">
        <f t="shared" si="16"/>
        <v>226.05472632662529</v>
      </c>
      <c r="G195" s="49">
        <f>VLOOKUP($A195,input!$A:$BH,COLUMN(input!F$2),0)</f>
        <v>52.306239006732312</v>
      </c>
      <c r="H195" s="49">
        <f>VLOOKUP($A195,input!$A:$BH,COLUMN(input!J$2),0)</f>
        <v>173.74848731989297</v>
      </c>
      <c r="I195" s="49">
        <f>VLOOKUP($A195,input!$A:$BH,COLUMN(input!O$2),0)</f>
        <v>76.860455472263098</v>
      </c>
      <c r="J195" s="49">
        <f>H195*'KI Local Authority Dropdown'!$I$6</f>
        <v>160.71735077090102</v>
      </c>
      <c r="K195" s="31">
        <f>VLOOKUP($A195,input!$A:$BH,COLUMN(input!Q$2),0)</f>
        <v>0</v>
      </c>
      <c r="L195" s="53">
        <f>VLOOKUP($A195,input!$A:$BH,COLUMN(input!W$2),0)</f>
        <v>48.664752309522939</v>
      </c>
      <c r="M195" s="49">
        <f>VLOOKUP($A195,input!$A:$BH,COLUMN(input!AA$2),0)</f>
        <v>3.6414866972093769</v>
      </c>
      <c r="N195" s="53">
        <f>VLOOKUP($A195,input!$A:$BH,COLUMN(input!AE$2),0)</f>
        <v>0</v>
      </c>
      <c r="O195" s="53">
        <f>VLOOKUP($A195,input!$A:$BH,COLUMN(input!AI$2),0)</f>
        <v>0</v>
      </c>
      <c r="P195" s="62">
        <f>VLOOKUP($A195,input!$A:$BH,COLUMN(input!AM$2),0)</f>
        <v>0</v>
      </c>
      <c r="Q195" s="53">
        <f>VLOOKUP($A195,input!$A:$BH,COLUMN(input!AQ$2),0)</f>
        <v>146.92441430844937</v>
      </c>
      <c r="R195" s="49">
        <f>VLOOKUP($A195,input!$A:$BH,COLUMN(input!AU$2),0)</f>
        <v>26.824073011443613</v>
      </c>
      <c r="S195" s="53">
        <f>VLOOKUP($A195,input!$A:$BH,COLUMN(input!AY$2),0)</f>
        <v>0</v>
      </c>
      <c r="T195" s="53">
        <f>VLOOKUP($A195,input!$A:$BH,COLUMN(input!BC$2),0)</f>
        <v>0</v>
      </c>
      <c r="U195" s="62">
        <f>VLOOKUP($A195,input!$A:$BH,COLUMN(input!BG$2),0)</f>
        <v>0</v>
      </c>
      <c r="V195" s="53">
        <f t="shared" si="17"/>
        <v>195.5891666179723</v>
      </c>
      <c r="W195" s="49">
        <f t="shared" si="18"/>
        <v>30.465559708652989</v>
      </c>
      <c r="X195" s="53">
        <f t="shared" si="19"/>
        <v>0</v>
      </c>
      <c r="Y195" s="53">
        <f t="shared" si="20"/>
        <v>0</v>
      </c>
      <c r="Z195" s="62">
        <f t="shared" si="21"/>
        <v>0</v>
      </c>
      <c r="AA195" s="74">
        <f>VLOOKUP($A195,input!$A:$BH,COLUMN(input!BH$2),0)</f>
        <v>0</v>
      </c>
    </row>
    <row r="196" spans="1:27" x14ac:dyDescent="0.3">
      <c r="A196" s="27" t="s">
        <v>402</v>
      </c>
      <c r="B196" s="27" t="s">
        <v>1015</v>
      </c>
      <c r="C196" s="27" t="s">
        <v>1250</v>
      </c>
      <c r="D196" s="30" t="s">
        <v>401</v>
      </c>
      <c r="E196" s="67">
        <f>VLOOKUP(C196,'KI Local Authority Dropdown'!$H$21:$I$31,2,0)</f>
        <v>0.49</v>
      </c>
      <c r="F196" s="49">
        <f t="shared" si="16"/>
        <v>58.623449118131106</v>
      </c>
      <c r="G196" s="49">
        <f>VLOOKUP($A196,input!$A:$BH,COLUMN(input!F$2),0)</f>
        <v>10.704461026832883</v>
      </c>
      <c r="H196" s="49">
        <f>VLOOKUP($A196,input!$A:$BH,COLUMN(input!J$2),0)</f>
        <v>47.918988091298225</v>
      </c>
      <c r="I196" s="49">
        <f>VLOOKUP($A196,input!$A:$BH,COLUMN(input!O$2),0)</f>
        <v>14.265180102145081</v>
      </c>
      <c r="J196" s="49">
        <f>H196*'KI Local Authority Dropdown'!$I$6</f>
        <v>44.325063984450857</v>
      </c>
      <c r="K196" s="31">
        <f>VLOOKUP($A196,input!$A:$BH,COLUMN(input!Q$2),0)</f>
        <v>0</v>
      </c>
      <c r="L196" s="53">
        <f>VLOOKUP($A196,input!$A:$BH,COLUMN(input!W$2),0)</f>
        <v>10.333733628120319</v>
      </c>
      <c r="M196" s="49">
        <f>VLOOKUP($A196,input!$A:$BH,COLUMN(input!AA$2),0)</f>
        <v>0.37072739871256427</v>
      </c>
      <c r="N196" s="53">
        <f>VLOOKUP($A196,input!$A:$BH,COLUMN(input!AE$2),0)</f>
        <v>0</v>
      </c>
      <c r="O196" s="53">
        <f>VLOOKUP($A196,input!$A:$BH,COLUMN(input!AI$2),0)</f>
        <v>0</v>
      </c>
      <c r="P196" s="62">
        <f>VLOOKUP($A196,input!$A:$BH,COLUMN(input!AM$2),0)</f>
        <v>0</v>
      </c>
      <c r="Q196" s="53">
        <f>VLOOKUP($A196,input!$A:$BH,COLUMN(input!AQ$2),0)</f>
        <v>39.301275713685712</v>
      </c>
      <c r="R196" s="49">
        <f>VLOOKUP($A196,input!$A:$BH,COLUMN(input!AU$2),0)</f>
        <v>8.6177123776125111</v>
      </c>
      <c r="S196" s="53">
        <f>VLOOKUP($A196,input!$A:$BH,COLUMN(input!AY$2),0)</f>
        <v>0</v>
      </c>
      <c r="T196" s="53">
        <f>VLOOKUP($A196,input!$A:$BH,COLUMN(input!BC$2),0)</f>
        <v>0</v>
      </c>
      <c r="U196" s="62">
        <f>VLOOKUP($A196,input!$A:$BH,COLUMN(input!BG$2),0)</f>
        <v>0</v>
      </c>
      <c r="V196" s="53">
        <f t="shared" si="17"/>
        <v>49.635009341806033</v>
      </c>
      <c r="W196" s="49">
        <f t="shared" si="18"/>
        <v>8.988439776325075</v>
      </c>
      <c r="X196" s="53">
        <f t="shared" si="19"/>
        <v>0</v>
      </c>
      <c r="Y196" s="53">
        <f t="shared" si="20"/>
        <v>0</v>
      </c>
      <c r="Z196" s="62">
        <f t="shared" si="21"/>
        <v>0</v>
      </c>
      <c r="AA196" s="74">
        <f>VLOOKUP($A196,input!$A:$BH,COLUMN(input!BH$2),0)</f>
        <v>0</v>
      </c>
    </row>
    <row r="197" spans="1:27" x14ac:dyDescent="0.3">
      <c r="A197" s="27" t="s">
        <v>404</v>
      </c>
      <c r="B197" s="27" t="s">
        <v>1016</v>
      </c>
      <c r="C197" s="27" t="s">
        <v>806</v>
      </c>
      <c r="D197" s="30" t="s">
        <v>403</v>
      </c>
      <c r="E197" s="67">
        <f>VLOOKUP(C197,'KI Local Authority Dropdown'!$H$21:$I$31,2,0)</f>
        <v>0.4</v>
      </c>
      <c r="F197" s="49">
        <f t="shared" si="16"/>
        <v>1.6166311244438378</v>
      </c>
      <c r="G197" s="49">
        <f>VLOOKUP($A197,input!$A:$BH,COLUMN(input!F$2),0)</f>
        <v>0</v>
      </c>
      <c r="H197" s="49">
        <f>VLOOKUP($A197,input!$A:$BH,COLUMN(input!J$2),0)</f>
        <v>3.2052550020475885</v>
      </c>
      <c r="I197" s="49">
        <f>VLOOKUP($A197,input!$A:$BH,COLUMN(input!O$2),0)</f>
        <v>-19.014779245865757</v>
      </c>
      <c r="J197" s="49">
        <f>H197*'KI Local Authority Dropdown'!$I$6</f>
        <v>2.9648608768940194</v>
      </c>
      <c r="K197" s="31">
        <f>VLOOKUP($A197,input!$A:$BH,COLUMN(input!Q$2),0)</f>
        <v>0.5</v>
      </c>
      <c r="L197" s="53">
        <f>VLOOKUP($A197,input!$A:$BH,COLUMN(input!W$2),0)</f>
        <v>0</v>
      </c>
      <c r="M197" s="49">
        <f>VLOOKUP($A197,input!$A:$BH,COLUMN(input!AA$2),0)</f>
        <v>0</v>
      </c>
      <c r="N197" s="53">
        <f>VLOOKUP($A197,input!$A:$BH,COLUMN(input!AE$2),0)</f>
        <v>0</v>
      </c>
      <c r="O197" s="53">
        <f>VLOOKUP($A197,input!$A:$BH,COLUMN(input!AI$2),0)</f>
        <v>0</v>
      </c>
      <c r="P197" s="62">
        <f>VLOOKUP($A197,input!$A:$BH,COLUMN(input!AM$2),0)</f>
        <v>0</v>
      </c>
      <c r="Q197" s="53">
        <f>VLOOKUP($A197,input!$A:$BH,COLUMN(input!AQ$2),0)</f>
        <v>0</v>
      </c>
      <c r="R197" s="49">
        <f>VLOOKUP($A197,input!$A:$BH,COLUMN(input!AU$2),0)</f>
        <v>3.2052550020475885</v>
      </c>
      <c r="S197" s="53">
        <f>VLOOKUP($A197,input!$A:$BH,COLUMN(input!AY$2),0)</f>
        <v>0</v>
      </c>
      <c r="T197" s="53">
        <f>VLOOKUP($A197,input!$A:$BH,COLUMN(input!BC$2),0)</f>
        <v>0</v>
      </c>
      <c r="U197" s="62">
        <f>VLOOKUP($A197,input!$A:$BH,COLUMN(input!BG$2),0)</f>
        <v>0</v>
      </c>
      <c r="V197" s="53">
        <f t="shared" si="17"/>
        <v>0</v>
      </c>
      <c r="W197" s="49">
        <f t="shared" si="18"/>
        <v>3.2052550020475885</v>
      </c>
      <c r="X197" s="53">
        <f t="shared" si="19"/>
        <v>0</v>
      </c>
      <c r="Y197" s="53">
        <f t="shared" si="20"/>
        <v>0</v>
      </c>
      <c r="Z197" s="62">
        <f t="shared" si="21"/>
        <v>0</v>
      </c>
      <c r="AA197" s="74">
        <f>VLOOKUP($A197,input!$A:$BH,COLUMN(input!BH$2),0)</f>
        <v>-1.5886238776037507</v>
      </c>
    </row>
    <row r="198" spans="1:27" x14ac:dyDescent="0.3">
      <c r="A198" s="27" t="s">
        <v>406</v>
      </c>
      <c r="B198" s="27" t="s">
        <v>1017</v>
      </c>
      <c r="C198" s="27" t="s">
        <v>806</v>
      </c>
      <c r="D198" s="30" t="s">
        <v>405</v>
      </c>
      <c r="E198" s="67">
        <f>VLOOKUP(C198,'KI Local Authority Dropdown'!$H$21:$I$31,2,0)</f>
        <v>0.4</v>
      </c>
      <c r="F198" s="49">
        <f t="shared" si="16"/>
        <v>1.1731559317771643</v>
      </c>
      <c r="G198" s="49">
        <f>VLOOKUP($A198,input!$A:$BH,COLUMN(input!F$2),0)</f>
        <v>0</v>
      </c>
      <c r="H198" s="49">
        <f>VLOOKUP($A198,input!$A:$BH,COLUMN(input!J$2),0)</f>
        <v>1.5068299717937734</v>
      </c>
      <c r="I198" s="49">
        <f>VLOOKUP($A198,input!$A:$BH,COLUMN(input!O$2),0)</f>
        <v>-3.8018020104585251</v>
      </c>
      <c r="J198" s="49">
        <f>H198*'KI Local Authority Dropdown'!$I$6</f>
        <v>1.3938177239092404</v>
      </c>
      <c r="K198" s="31">
        <f>VLOOKUP($A198,input!$A:$BH,COLUMN(input!Q$2),0)</f>
        <v>0.5</v>
      </c>
      <c r="L198" s="53">
        <f>VLOOKUP($A198,input!$A:$BH,COLUMN(input!W$2),0)</f>
        <v>0</v>
      </c>
      <c r="M198" s="49">
        <f>VLOOKUP($A198,input!$A:$BH,COLUMN(input!AA$2),0)</f>
        <v>0</v>
      </c>
      <c r="N198" s="53">
        <f>VLOOKUP($A198,input!$A:$BH,COLUMN(input!AE$2),0)</f>
        <v>0</v>
      </c>
      <c r="O198" s="53">
        <f>VLOOKUP($A198,input!$A:$BH,COLUMN(input!AI$2),0)</f>
        <v>0</v>
      </c>
      <c r="P198" s="62">
        <f>VLOOKUP($A198,input!$A:$BH,COLUMN(input!AM$2),0)</f>
        <v>0</v>
      </c>
      <c r="Q198" s="53">
        <f>VLOOKUP($A198,input!$A:$BH,COLUMN(input!AQ$2),0)</f>
        <v>0</v>
      </c>
      <c r="R198" s="49">
        <f>VLOOKUP($A198,input!$A:$BH,COLUMN(input!AU$2),0)</f>
        <v>1.5068299717937734</v>
      </c>
      <c r="S198" s="53">
        <f>VLOOKUP($A198,input!$A:$BH,COLUMN(input!AY$2),0)</f>
        <v>0</v>
      </c>
      <c r="T198" s="53">
        <f>VLOOKUP($A198,input!$A:$BH,COLUMN(input!BC$2),0)</f>
        <v>0</v>
      </c>
      <c r="U198" s="62">
        <f>VLOOKUP($A198,input!$A:$BH,COLUMN(input!BG$2),0)</f>
        <v>0</v>
      </c>
      <c r="V198" s="53">
        <f t="shared" si="17"/>
        <v>0</v>
      </c>
      <c r="W198" s="49">
        <f t="shared" si="18"/>
        <v>1.5068299717937734</v>
      </c>
      <c r="X198" s="53">
        <f t="shared" si="19"/>
        <v>0</v>
      </c>
      <c r="Y198" s="53">
        <f t="shared" si="20"/>
        <v>0</v>
      </c>
      <c r="Z198" s="62">
        <f t="shared" si="21"/>
        <v>0</v>
      </c>
      <c r="AA198" s="74">
        <f>VLOOKUP($A198,input!$A:$BH,COLUMN(input!BH$2),0)</f>
        <v>-0.33367404001660922</v>
      </c>
    </row>
    <row r="199" spans="1:27" x14ac:dyDescent="0.3">
      <c r="A199" s="27" t="s">
        <v>408</v>
      </c>
      <c r="B199" s="27" t="s">
        <v>1018</v>
      </c>
      <c r="C199" s="27" t="s">
        <v>806</v>
      </c>
      <c r="D199" s="30" t="s">
        <v>407</v>
      </c>
      <c r="E199" s="67">
        <f>VLOOKUP(C199,'KI Local Authority Dropdown'!$H$21:$I$31,2,0)</f>
        <v>0.4</v>
      </c>
      <c r="F199" s="49">
        <f t="shared" si="16"/>
        <v>1.6143083250729702</v>
      </c>
      <c r="G199" s="49">
        <f>VLOOKUP($A199,input!$A:$BH,COLUMN(input!F$2),0)</f>
        <v>0</v>
      </c>
      <c r="H199" s="49">
        <f>VLOOKUP($A199,input!$A:$BH,COLUMN(input!J$2),0)</f>
        <v>1.7977669680035457</v>
      </c>
      <c r="I199" s="49">
        <f>VLOOKUP($A199,input!$A:$BH,COLUMN(input!O$2),0)</f>
        <v>-4.8965237230295804</v>
      </c>
      <c r="J199" s="49">
        <f>H199*'KI Local Authority Dropdown'!$I$6</f>
        <v>1.6629344454032799</v>
      </c>
      <c r="K199" s="31">
        <f>VLOOKUP($A199,input!$A:$BH,COLUMN(input!Q$2),0)</f>
        <v>0.5</v>
      </c>
      <c r="L199" s="53">
        <f>VLOOKUP($A199,input!$A:$BH,COLUMN(input!W$2),0)</f>
        <v>0</v>
      </c>
      <c r="M199" s="49">
        <f>VLOOKUP($A199,input!$A:$BH,COLUMN(input!AA$2),0)</f>
        <v>0</v>
      </c>
      <c r="N199" s="53">
        <f>VLOOKUP($A199,input!$A:$BH,COLUMN(input!AE$2),0)</f>
        <v>0</v>
      </c>
      <c r="O199" s="53">
        <f>VLOOKUP($A199,input!$A:$BH,COLUMN(input!AI$2),0)</f>
        <v>0</v>
      </c>
      <c r="P199" s="62">
        <f>VLOOKUP($A199,input!$A:$BH,COLUMN(input!AM$2),0)</f>
        <v>0</v>
      </c>
      <c r="Q199" s="53">
        <f>VLOOKUP($A199,input!$A:$BH,COLUMN(input!AQ$2),0)</f>
        <v>0</v>
      </c>
      <c r="R199" s="49">
        <f>VLOOKUP($A199,input!$A:$BH,COLUMN(input!AU$2),0)</f>
        <v>1.7977669680035457</v>
      </c>
      <c r="S199" s="53">
        <f>VLOOKUP($A199,input!$A:$BH,COLUMN(input!AY$2),0)</f>
        <v>0</v>
      </c>
      <c r="T199" s="53">
        <f>VLOOKUP($A199,input!$A:$BH,COLUMN(input!BC$2),0)</f>
        <v>0</v>
      </c>
      <c r="U199" s="62">
        <f>VLOOKUP($A199,input!$A:$BH,COLUMN(input!BG$2),0)</f>
        <v>0</v>
      </c>
      <c r="V199" s="53">
        <f t="shared" si="17"/>
        <v>0</v>
      </c>
      <c r="W199" s="49">
        <f t="shared" si="18"/>
        <v>1.7977669680035457</v>
      </c>
      <c r="X199" s="53">
        <f t="shared" si="19"/>
        <v>0</v>
      </c>
      <c r="Y199" s="53">
        <f t="shared" si="20"/>
        <v>0</v>
      </c>
      <c r="Z199" s="62">
        <f t="shared" si="21"/>
        <v>0</v>
      </c>
      <c r="AA199" s="74">
        <f>VLOOKUP($A199,input!$A:$BH,COLUMN(input!BH$2),0)</f>
        <v>-0.18345864293057565</v>
      </c>
    </row>
    <row r="200" spans="1:27" x14ac:dyDescent="0.3">
      <c r="A200" s="27" t="s">
        <v>410</v>
      </c>
      <c r="B200" s="27" t="s">
        <v>1019</v>
      </c>
      <c r="C200" s="27" t="s">
        <v>820</v>
      </c>
      <c r="D200" s="30" t="s">
        <v>409</v>
      </c>
      <c r="E200" s="67">
        <f>VLOOKUP(C200,'KI Local Authority Dropdown'!$H$21:$I$31,2,0)</f>
        <v>0.49</v>
      </c>
      <c r="F200" s="49">
        <f t="shared" ref="F200:F263" si="22">G200+H200+AA200</f>
        <v>232.81573760327515</v>
      </c>
      <c r="G200" s="49">
        <f>VLOOKUP($A200,input!$A:$BH,COLUMN(input!F$2),0)</f>
        <v>57.041093729389473</v>
      </c>
      <c r="H200" s="49">
        <f>VLOOKUP($A200,input!$A:$BH,COLUMN(input!J$2),0)</f>
        <v>175.77464387388568</v>
      </c>
      <c r="I200" s="49">
        <f>VLOOKUP($A200,input!$A:$BH,COLUMN(input!O$2),0)</f>
        <v>15.599901011088336</v>
      </c>
      <c r="J200" s="49">
        <f>H200*'KI Local Authority Dropdown'!$I$6</f>
        <v>162.59154558334427</v>
      </c>
      <c r="K200" s="31">
        <f>VLOOKUP($A200,input!$A:$BH,COLUMN(input!Q$2),0)</f>
        <v>0</v>
      </c>
      <c r="L200" s="53">
        <f>VLOOKUP($A200,input!$A:$BH,COLUMN(input!W$2),0)</f>
        <v>52.165777552923011</v>
      </c>
      <c r="M200" s="49">
        <f>VLOOKUP($A200,input!$A:$BH,COLUMN(input!AA$2),0)</f>
        <v>4.8753161764664688</v>
      </c>
      <c r="N200" s="53">
        <f>VLOOKUP($A200,input!$A:$BH,COLUMN(input!AE$2),0)</f>
        <v>0</v>
      </c>
      <c r="O200" s="53">
        <f>VLOOKUP($A200,input!$A:$BH,COLUMN(input!AI$2),0)</f>
        <v>0</v>
      </c>
      <c r="P200" s="62">
        <f>VLOOKUP($A200,input!$A:$BH,COLUMN(input!AM$2),0)</f>
        <v>0</v>
      </c>
      <c r="Q200" s="53">
        <f>VLOOKUP($A200,input!$A:$BH,COLUMN(input!AQ$2),0)</f>
        <v>147.23393103085866</v>
      </c>
      <c r="R200" s="49">
        <f>VLOOKUP($A200,input!$A:$BH,COLUMN(input!AU$2),0)</f>
        <v>28.540712843027016</v>
      </c>
      <c r="S200" s="53">
        <f>VLOOKUP($A200,input!$A:$BH,COLUMN(input!AY$2),0)</f>
        <v>0</v>
      </c>
      <c r="T200" s="53">
        <f>VLOOKUP($A200,input!$A:$BH,COLUMN(input!BC$2),0)</f>
        <v>0</v>
      </c>
      <c r="U200" s="62">
        <f>VLOOKUP($A200,input!$A:$BH,COLUMN(input!BG$2),0)</f>
        <v>0</v>
      </c>
      <c r="V200" s="53">
        <f t="shared" ref="V200:V263" si="23">L200+Q200</f>
        <v>199.39970858378166</v>
      </c>
      <c r="W200" s="49">
        <f t="shared" ref="W200:W263" si="24">M200+R200</f>
        <v>33.416029019493486</v>
      </c>
      <c r="X200" s="53">
        <f t="shared" ref="X200:X263" si="25">N200+S200</f>
        <v>0</v>
      </c>
      <c r="Y200" s="53">
        <f t="shared" ref="Y200:Y263" si="26">O200+T200</f>
        <v>0</v>
      </c>
      <c r="Z200" s="62">
        <f t="shared" ref="Z200:Z263" si="27">P200+U200</f>
        <v>0</v>
      </c>
      <c r="AA200" s="74">
        <f>VLOOKUP($A200,input!$A:$BH,COLUMN(input!BH$2),0)</f>
        <v>0</v>
      </c>
    </row>
    <row r="201" spans="1:27" x14ac:dyDescent="0.3">
      <c r="A201" s="27" t="s">
        <v>412</v>
      </c>
      <c r="B201" s="27" t="s">
        <v>1020</v>
      </c>
      <c r="C201" s="27" t="s">
        <v>806</v>
      </c>
      <c r="D201" s="30" t="s">
        <v>411</v>
      </c>
      <c r="E201" s="67">
        <f>VLOOKUP(C201,'KI Local Authority Dropdown'!$H$21:$I$31,2,0)</f>
        <v>0.4</v>
      </c>
      <c r="F201" s="49">
        <f t="shared" si="22"/>
        <v>3.9136879520833858</v>
      </c>
      <c r="G201" s="49">
        <f>VLOOKUP($A201,input!$A:$BH,COLUMN(input!F$2),0)</f>
        <v>0.24414350321572273</v>
      </c>
      <c r="H201" s="49">
        <f>VLOOKUP($A201,input!$A:$BH,COLUMN(input!J$2),0)</f>
        <v>3.6695444488676632</v>
      </c>
      <c r="I201" s="49">
        <f>VLOOKUP($A201,input!$A:$BH,COLUMN(input!O$2),0)</f>
        <v>-7.2622349791493788</v>
      </c>
      <c r="J201" s="49">
        <f>H201*'KI Local Authority Dropdown'!$I$6</f>
        <v>3.3943286152025887</v>
      </c>
      <c r="K201" s="31">
        <f>VLOOKUP($A201,input!$A:$BH,COLUMN(input!Q$2),0)</f>
        <v>0.5</v>
      </c>
      <c r="L201" s="53">
        <f>VLOOKUP($A201,input!$A:$BH,COLUMN(input!W$2),0)</f>
        <v>0</v>
      </c>
      <c r="M201" s="49">
        <f>VLOOKUP($A201,input!$A:$BH,COLUMN(input!AA$2),0)</f>
        <v>0.24414350321572273</v>
      </c>
      <c r="N201" s="53">
        <f>VLOOKUP($A201,input!$A:$BH,COLUMN(input!AE$2),0)</f>
        <v>0</v>
      </c>
      <c r="O201" s="53">
        <f>VLOOKUP($A201,input!$A:$BH,COLUMN(input!AI$2),0)</f>
        <v>0</v>
      </c>
      <c r="P201" s="62">
        <f>VLOOKUP($A201,input!$A:$BH,COLUMN(input!AM$2),0)</f>
        <v>0</v>
      </c>
      <c r="Q201" s="53">
        <f>VLOOKUP($A201,input!$A:$BH,COLUMN(input!AQ$2),0)</f>
        <v>0</v>
      </c>
      <c r="R201" s="49">
        <f>VLOOKUP($A201,input!$A:$BH,COLUMN(input!AU$2),0)</f>
        <v>3.6695444488676632</v>
      </c>
      <c r="S201" s="53">
        <f>VLOOKUP($A201,input!$A:$BH,COLUMN(input!AY$2),0)</f>
        <v>0</v>
      </c>
      <c r="T201" s="53">
        <f>VLOOKUP($A201,input!$A:$BH,COLUMN(input!BC$2),0)</f>
        <v>0</v>
      </c>
      <c r="U201" s="62">
        <f>VLOOKUP($A201,input!$A:$BH,COLUMN(input!BG$2),0)</f>
        <v>0</v>
      </c>
      <c r="V201" s="53">
        <f t="shared" si="23"/>
        <v>0</v>
      </c>
      <c r="W201" s="49">
        <f t="shared" si="24"/>
        <v>3.9136879520833858</v>
      </c>
      <c r="X201" s="53">
        <f t="shared" si="25"/>
        <v>0</v>
      </c>
      <c r="Y201" s="53">
        <f t="shared" si="26"/>
        <v>0</v>
      </c>
      <c r="Z201" s="62">
        <f t="shared" si="27"/>
        <v>0</v>
      </c>
      <c r="AA201" s="74">
        <f>VLOOKUP($A201,input!$A:$BH,COLUMN(input!BH$2),0)</f>
        <v>0</v>
      </c>
    </row>
    <row r="202" spans="1:27" x14ac:dyDescent="0.3">
      <c r="A202" s="27" t="s">
        <v>414</v>
      </c>
      <c r="B202" s="27" t="s">
        <v>1021</v>
      </c>
      <c r="C202" s="27" t="s">
        <v>1250</v>
      </c>
      <c r="D202" s="30" t="s">
        <v>413</v>
      </c>
      <c r="E202" s="67">
        <f>VLOOKUP(C202,'KI Local Authority Dropdown'!$H$21:$I$31,2,0)</f>
        <v>0.49</v>
      </c>
      <c r="F202" s="49">
        <f t="shared" si="22"/>
        <v>53.459707092959057</v>
      </c>
      <c r="G202" s="49">
        <f>VLOOKUP($A202,input!$A:$BH,COLUMN(input!F$2),0)</f>
        <v>6.0526862544069884</v>
      </c>
      <c r="H202" s="49">
        <f>VLOOKUP($A202,input!$A:$BH,COLUMN(input!J$2),0)</f>
        <v>47.407020838552071</v>
      </c>
      <c r="I202" s="49">
        <f>VLOOKUP($A202,input!$A:$BH,COLUMN(input!O$2),0)</f>
        <v>4.4193706815073668</v>
      </c>
      <c r="J202" s="49">
        <f>H202*'KI Local Authority Dropdown'!$I$6</f>
        <v>43.85149427566067</v>
      </c>
      <c r="K202" s="31">
        <f>VLOOKUP($A202,input!$A:$BH,COLUMN(input!Q$2),0)</f>
        <v>0</v>
      </c>
      <c r="L202" s="53">
        <f>VLOOKUP($A202,input!$A:$BH,COLUMN(input!W$2),0)</f>
        <v>7.2214647973733692</v>
      </c>
      <c r="M202" s="49">
        <f>VLOOKUP($A202,input!$A:$BH,COLUMN(input!AA$2),0)</f>
        <v>-1.1687785429663806</v>
      </c>
      <c r="N202" s="53">
        <f>VLOOKUP($A202,input!$A:$BH,COLUMN(input!AE$2),0)</f>
        <v>0</v>
      </c>
      <c r="O202" s="53">
        <f>VLOOKUP($A202,input!$A:$BH,COLUMN(input!AI$2),0)</f>
        <v>0</v>
      </c>
      <c r="P202" s="62">
        <f>VLOOKUP($A202,input!$A:$BH,COLUMN(input!AM$2),0)</f>
        <v>0</v>
      </c>
      <c r="Q202" s="53">
        <f>VLOOKUP($A202,input!$A:$BH,COLUMN(input!AQ$2),0)</f>
        <v>39.01009598995325</v>
      </c>
      <c r="R202" s="49">
        <f>VLOOKUP($A202,input!$A:$BH,COLUMN(input!AU$2),0)</f>
        <v>8.396924848598827</v>
      </c>
      <c r="S202" s="53">
        <f>VLOOKUP($A202,input!$A:$BH,COLUMN(input!AY$2),0)</f>
        <v>0</v>
      </c>
      <c r="T202" s="53">
        <f>VLOOKUP($A202,input!$A:$BH,COLUMN(input!BC$2),0)</f>
        <v>0</v>
      </c>
      <c r="U202" s="62">
        <f>VLOOKUP($A202,input!$A:$BH,COLUMN(input!BG$2),0)</f>
        <v>0</v>
      </c>
      <c r="V202" s="53">
        <f t="shared" si="23"/>
        <v>46.231560787326622</v>
      </c>
      <c r="W202" s="49">
        <f t="shared" si="24"/>
        <v>7.2281463056324462</v>
      </c>
      <c r="X202" s="53">
        <f t="shared" si="25"/>
        <v>0</v>
      </c>
      <c r="Y202" s="53">
        <f t="shared" si="26"/>
        <v>0</v>
      </c>
      <c r="Z202" s="62">
        <f t="shared" si="27"/>
        <v>0</v>
      </c>
      <c r="AA202" s="74">
        <f>VLOOKUP($A202,input!$A:$BH,COLUMN(input!BH$2),0)</f>
        <v>0</v>
      </c>
    </row>
    <row r="203" spans="1:27" x14ac:dyDescent="0.3">
      <c r="A203" s="27" t="s">
        <v>416</v>
      </c>
      <c r="B203" s="27" t="s">
        <v>1022</v>
      </c>
      <c r="C203" s="27" t="s">
        <v>806</v>
      </c>
      <c r="D203" s="30" t="s">
        <v>415</v>
      </c>
      <c r="E203" s="67">
        <f>VLOOKUP(C203,'KI Local Authority Dropdown'!$H$21:$I$31,2,0)</f>
        <v>0.4</v>
      </c>
      <c r="F203" s="49">
        <f t="shared" si="22"/>
        <v>1.1363756888601868</v>
      </c>
      <c r="G203" s="49">
        <f>VLOOKUP($A203,input!$A:$BH,COLUMN(input!F$2),0)</f>
        <v>0</v>
      </c>
      <c r="H203" s="49">
        <f>VLOOKUP($A203,input!$A:$BH,COLUMN(input!J$2),0)</f>
        <v>1.3054045148963351</v>
      </c>
      <c r="I203" s="49">
        <f>VLOOKUP($A203,input!$A:$BH,COLUMN(input!O$2),0)</f>
        <v>-4.2605342279185061</v>
      </c>
      <c r="J203" s="49">
        <f>H203*'KI Local Authority Dropdown'!$I$6</f>
        <v>1.2074991762791101</v>
      </c>
      <c r="K203" s="31">
        <f>VLOOKUP($A203,input!$A:$BH,COLUMN(input!Q$2),0)</f>
        <v>0.5</v>
      </c>
      <c r="L203" s="53">
        <f>VLOOKUP($A203,input!$A:$BH,COLUMN(input!W$2),0)</f>
        <v>0</v>
      </c>
      <c r="M203" s="49">
        <f>VLOOKUP($A203,input!$A:$BH,COLUMN(input!AA$2),0)</f>
        <v>0</v>
      </c>
      <c r="N203" s="53">
        <f>VLOOKUP($A203,input!$A:$BH,COLUMN(input!AE$2),0)</f>
        <v>0</v>
      </c>
      <c r="O203" s="53">
        <f>VLOOKUP($A203,input!$A:$BH,COLUMN(input!AI$2),0)</f>
        <v>0</v>
      </c>
      <c r="P203" s="62">
        <f>VLOOKUP($A203,input!$A:$BH,COLUMN(input!AM$2),0)</f>
        <v>0</v>
      </c>
      <c r="Q203" s="53">
        <f>VLOOKUP($A203,input!$A:$BH,COLUMN(input!AQ$2),0)</f>
        <v>0</v>
      </c>
      <c r="R203" s="49">
        <f>VLOOKUP($A203,input!$A:$BH,COLUMN(input!AU$2),0)</f>
        <v>1.3054045148963351</v>
      </c>
      <c r="S203" s="53">
        <f>VLOOKUP($A203,input!$A:$BH,COLUMN(input!AY$2),0)</f>
        <v>0</v>
      </c>
      <c r="T203" s="53">
        <f>VLOOKUP($A203,input!$A:$BH,COLUMN(input!BC$2),0)</f>
        <v>0</v>
      </c>
      <c r="U203" s="62">
        <f>VLOOKUP($A203,input!$A:$BH,COLUMN(input!BG$2),0)</f>
        <v>0</v>
      </c>
      <c r="V203" s="53">
        <f t="shared" si="23"/>
        <v>0</v>
      </c>
      <c r="W203" s="49">
        <f t="shared" si="24"/>
        <v>1.3054045148963351</v>
      </c>
      <c r="X203" s="53">
        <f t="shared" si="25"/>
        <v>0</v>
      </c>
      <c r="Y203" s="53">
        <f t="shared" si="26"/>
        <v>0</v>
      </c>
      <c r="Z203" s="62">
        <f t="shared" si="27"/>
        <v>0</v>
      </c>
      <c r="AA203" s="74">
        <f>VLOOKUP($A203,input!$A:$BH,COLUMN(input!BH$2),0)</f>
        <v>-0.16902882603614824</v>
      </c>
    </row>
    <row r="204" spans="1:27" x14ac:dyDescent="0.3">
      <c r="A204" s="27" t="s">
        <v>418</v>
      </c>
      <c r="B204" s="27" t="s">
        <v>1023</v>
      </c>
      <c r="C204" s="27" t="s">
        <v>806</v>
      </c>
      <c r="D204" s="30" t="s">
        <v>417</v>
      </c>
      <c r="E204" s="67">
        <f>VLOOKUP(C204,'KI Local Authority Dropdown'!$H$21:$I$31,2,0)</f>
        <v>0.4</v>
      </c>
      <c r="F204" s="49">
        <f t="shared" si="22"/>
        <v>2.8033242185711562</v>
      </c>
      <c r="G204" s="49">
        <f>VLOOKUP($A204,input!$A:$BH,COLUMN(input!F$2),0)</f>
        <v>0</v>
      </c>
      <c r="H204" s="49">
        <f>VLOOKUP($A204,input!$A:$BH,COLUMN(input!J$2),0)</f>
        <v>2.857767449207032</v>
      </c>
      <c r="I204" s="49">
        <f>VLOOKUP($A204,input!$A:$BH,COLUMN(input!O$2),0)</f>
        <v>-10.291242904042324</v>
      </c>
      <c r="J204" s="49">
        <f>H204*'KI Local Authority Dropdown'!$I$6</f>
        <v>2.6434348905165046</v>
      </c>
      <c r="K204" s="31">
        <f>VLOOKUP($A204,input!$A:$BH,COLUMN(input!Q$2),0)</f>
        <v>0.5</v>
      </c>
      <c r="L204" s="53">
        <f>VLOOKUP($A204,input!$A:$BH,COLUMN(input!W$2),0)</f>
        <v>0</v>
      </c>
      <c r="M204" s="49">
        <f>VLOOKUP($A204,input!$A:$BH,COLUMN(input!AA$2),0)</f>
        <v>0</v>
      </c>
      <c r="N204" s="53">
        <f>VLOOKUP($A204,input!$A:$BH,COLUMN(input!AE$2),0)</f>
        <v>0</v>
      </c>
      <c r="O204" s="53">
        <f>VLOOKUP($A204,input!$A:$BH,COLUMN(input!AI$2),0)</f>
        <v>0</v>
      </c>
      <c r="P204" s="62">
        <f>VLOOKUP($A204,input!$A:$BH,COLUMN(input!AM$2),0)</f>
        <v>0</v>
      </c>
      <c r="Q204" s="53">
        <f>VLOOKUP($A204,input!$A:$BH,COLUMN(input!AQ$2),0)</f>
        <v>0</v>
      </c>
      <c r="R204" s="49">
        <f>VLOOKUP($A204,input!$A:$BH,COLUMN(input!AU$2),0)</f>
        <v>2.857767449207032</v>
      </c>
      <c r="S204" s="53">
        <f>VLOOKUP($A204,input!$A:$BH,COLUMN(input!AY$2),0)</f>
        <v>0</v>
      </c>
      <c r="T204" s="53">
        <f>VLOOKUP($A204,input!$A:$BH,COLUMN(input!BC$2),0)</f>
        <v>0</v>
      </c>
      <c r="U204" s="62">
        <f>VLOOKUP($A204,input!$A:$BH,COLUMN(input!BG$2),0)</f>
        <v>0</v>
      </c>
      <c r="V204" s="53">
        <f t="shared" si="23"/>
        <v>0</v>
      </c>
      <c r="W204" s="49">
        <f t="shared" si="24"/>
        <v>2.857767449207032</v>
      </c>
      <c r="X204" s="53">
        <f t="shared" si="25"/>
        <v>0</v>
      </c>
      <c r="Y204" s="53">
        <f t="shared" si="26"/>
        <v>0</v>
      </c>
      <c r="Z204" s="62">
        <f t="shared" si="27"/>
        <v>0</v>
      </c>
      <c r="AA204" s="74">
        <f>VLOOKUP($A204,input!$A:$BH,COLUMN(input!BH$2),0)</f>
        <v>-5.4443230635875833E-2</v>
      </c>
    </row>
    <row r="205" spans="1:27" x14ac:dyDescent="0.3">
      <c r="A205" s="27" t="s">
        <v>420</v>
      </c>
      <c r="B205" s="27" t="s">
        <v>1024</v>
      </c>
      <c r="C205" s="27" t="s">
        <v>813</v>
      </c>
      <c r="D205" s="30" t="s">
        <v>419</v>
      </c>
      <c r="E205" s="67">
        <f>VLOOKUP(C205,'KI Local Authority Dropdown'!$H$21:$I$31,2,0)</f>
        <v>0.01</v>
      </c>
      <c r="F205" s="49">
        <f t="shared" si="22"/>
        <v>30.798792702421082</v>
      </c>
      <c r="G205" s="49">
        <f>VLOOKUP($A205,input!$A:$BH,COLUMN(input!F$2),0)</f>
        <v>10.999894769501001</v>
      </c>
      <c r="H205" s="49">
        <f>VLOOKUP($A205,input!$A:$BH,COLUMN(input!J$2),0)</f>
        <v>19.798897932920081</v>
      </c>
      <c r="I205" s="49">
        <f>VLOOKUP($A205,input!$A:$BH,COLUMN(input!O$2),0)</f>
        <v>15.574283386382048</v>
      </c>
      <c r="J205" s="49">
        <f>H205*'KI Local Authority Dropdown'!$I$6</f>
        <v>18.313980587951075</v>
      </c>
      <c r="K205" s="31">
        <f>VLOOKUP($A205,input!$A:$BH,COLUMN(input!Q$2),0)</f>
        <v>0</v>
      </c>
      <c r="L205" s="53">
        <f>VLOOKUP($A205,input!$A:$BH,COLUMN(input!W$2),0)</f>
        <v>0</v>
      </c>
      <c r="M205" s="49">
        <f>VLOOKUP($A205,input!$A:$BH,COLUMN(input!AA$2),0)</f>
        <v>0</v>
      </c>
      <c r="N205" s="53">
        <f>VLOOKUP($A205,input!$A:$BH,COLUMN(input!AE$2),0)</f>
        <v>10.999894769501001</v>
      </c>
      <c r="O205" s="53">
        <f>VLOOKUP($A205,input!$A:$BH,COLUMN(input!AI$2),0)</f>
        <v>0</v>
      </c>
      <c r="P205" s="62">
        <f>VLOOKUP($A205,input!$A:$BH,COLUMN(input!AM$2),0)</f>
        <v>0</v>
      </c>
      <c r="Q205" s="53">
        <f>VLOOKUP($A205,input!$A:$BH,COLUMN(input!AQ$2),0)</f>
        <v>0</v>
      </c>
      <c r="R205" s="49">
        <f>VLOOKUP($A205,input!$A:$BH,COLUMN(input!AU$2),0)</f>
        <v>0</v>
      </c>
      <c r="S205" s="53">
        <f>VLOOKUP($A205,input!$A:$BH,COLUMN(input!AY$2),0)</f>
        <v>19.798897932920081</v>
      </c>
      <c r="T205" s="53">
        <f>VLOOKUP($A205,input!$A:$BH,COLUMN(input!BC$2),0)</f>
        <v>0</v>
      </c>
      <c r="U205" s="62">
        <f>VLOOKUP($A205,input!$A:$BH,COLUMN(input!BG$2),0)</f>
        <v>0</v>
      </c>
      <c r="V205" s="53">
        <f t="shared" si="23"/>
        <v>0</v>
      </c>
      <c r="W205" s="49">
        <f t="shared" si="24"/>
        <v>0</v>
      </c>
      <c r="X205" s="53">
        <f t="shared" si="25"/>
        <v>30.798792702421082</v>
      </c>
      <c r="Y205" s="53">
        <f t="shared" si="26"/>
        <v>0</v>
      </c>
      <c r="Z205" s="62">
        <f t="shared" si="27"/>
        <v>0</v>
      </c>
      <c r="AA205" s="74">
        <f>VLOOKUP($A205,input!$A:$BH,COLUMN(input!BH$2),0)</f>
        <v>0</v>
      </c>
    </row>
    <row r="206" spans="1:27" x14ac:dyDescent="0.3">
      <c r="A206" s="27" t="s">
        <v>422</v>
      </c>
      <c r="B206" s="27" t="s">
        <v>1025</v>
      </c>
      <c r="C206" s="27" t="s">
        <v>1249</v>
      </c>
      <c r="D206" s="30" t="s">
        <v>421</v>
      </c>
      <c r="E206" s="67">
        <f>VLOOKUP(C206,'KI Local Authority Dropdown'!$H$21:$I$31,2,0)</f>
        <v>0.3</v>
      </c>
      <c r="F206" s="49">
        <f t="shared" si="22"/>
        <v>40.434968889896972</v>
      </c>
      <c r="G206" s="49">
        <f>VLOOKUP($A206,input!$A:$BH,COLUMN(input!F$2),0)</f>
        <v>5.0762543166110143</v>
      </c>
      <c r="H206" s="49">
        <f>VLOOKUP($A206,input!$A:$BH,COLUMN(input!J$2),0)</f>
        <v>35.358714573285958</v>
      </c>
      <c r="I206" s="49">
        <f>VLOOKUP($A206,input!$A:$BH,COLUMN(input!O$2),0)</f>
        <v>9.3745989881575209</v>
      </c>
      <c r="J206" s="49">
        <f>H206*'KI Local Authority Dropdown'!$I$6</f>
        <v>32.706810980289511</v>
      </c>
      <c r="K206" s="31">
        <f>VLOOKUP($A206,input!$A:$BH,COLUMN(input!Q$2),0)</f>
        <v>0</v>
      </c>
      <c r="L206" s="53">
        <f>VLOOKUP($A206,input!$A:$BH,COLUMN(input!W$2),0)</f>
        <v>6.1382976597599832</v>
      </c>
      <c r="M206" s="49">
        <f>VLOOKUP($A206,input!$A:$BH,COLUMN(input!AA$2),0)</f>
        <v>-1.0620433431489691</v>
      </c>
      <c r="N206" s="53">
        <f>VLOOKUP($A206,input!$A:$BH,COLUMN(input!AE$2),0)</f>
        <v>0</v>
      </c>
      <c r="O206" s="53">
        <f>VLOOKUP($A206,input!$A:$BH,COLUMN(input!AI$2),0)</f>
        <v>0</v>
      </c>
      <c r="P206" s="62">
        <f>VLOOKUP($A206,input!$A:$BH,COLUMN(input!AM$2),0)</f>
        <v>0</v>
      </c>
      <c r="Q206" s="53">
        <f>VLOOKUP($A206,input!$A:$BH,COLUMN(input!AQ$2),0)</f>
        <v>26.145104600542147</v>
      </c>
      <c r="R206" s="49">
        <f>VLOOKUP($A206,input!$A:$BH,COLUMN(input!AU$2),0)</f>
        <v>9.2136099727438125</v>
      </c>
      <c r="S206" s="53">
        <f>VLOOKUP($A206,input!$A:$BH,COLUMN(input!AY$2),0)</f>
        <v>0</v>
      </c>
      <c r="T206" s="53">
        <f>VLOOKUP($A206,input!$A:$BH,COLUMN(input!BC$2),0)</f>
        <v>0</v>
      </c>
      <c r="U206" s="62">
        <f>VLOOKUP($A206,input!$A:$BH,COLUMN(input!BG$2),0)</f>
        <v>0</v>
      </c>
      <c r="V206" s="53">
        <f t="shared" si="23"/>
        <v>32.283402260302132</v>
      </c>
      <c r="W206" s="49">
        <f t="shared" si="24"/>
        <v>8.1515666295948428</v>
      </c>
      <c r="X206" s="53">
        <f t="shared" si="25"/>
        <v>0</v>
      </c>
      <c r="Y206" s="53">
        <f t="shared" si="26"/>
        <v>0</v>
      </c>
      <c r="Z206" s="62">
        <f t="shared" si="27"/>
        <v>0</v>
      </c>
      <c r="AA206" s="74">
        <f>VLOOKUP($A206,input!$A:$BH,COLUMN(input!BH$2),0)</f>
        <v>0</v>
      </c>
    </row>
    <row r="207" spans="1:27" x14ac:dyDescent="0.3">
      <c r="A207" s="27" t="s">
        <v>424</v>
      </c>
      <c r="B207" s="27" t="s">
        <v>1026</v>
      </c>
      <c r="C207" s="27" t="s">
        <v>806</v>
      </c>
      <c r="D207" s="30" t="s">
        <v>423</v>
      </c>
      <c r="E207" s="67">
        <f>VLOOKUP(C207,'KI Local Authority Dropdown'!$H$21:$I$31,2,0)</f>
        <v>0.4</v>
      </c>
      <c r="F207" s="49">
        <f t="shared" si="22"/>
        <v>1.9997465520411386</v>
      </c>
      <c r="G207" s="49">
        <f>VLOOKUP($A207,input!$A:$BH,COLUMN(input!F$2),0)</f>
        <v>0</v>
      </c>
      <c r="H207" s="49">
        <f>VLOOKUP($A207,input!$A:$BH,COLUMN(input!J$2),0)</f>
        <v>2.1760259012037739</v>
      </c>
      <c r="I207" s="49">
        <f>VLOOKUP($A207,input!$A:$BH,COLUMN(input!O$2),0)</f>
        <v>-3.9628561115404843</v>
      </c>
      <c r="J207" s="49">
        <f>H207*'KI Local Authority Dropdown'!$I$6</f>
        <v>2.0128239586134908</v>
      </c>
      <c r="K207" s="31">
        <f>VLOOKUP($A207,input!$A:$BH,COLUMN(input!Q$2),0)</f>
        <v>0.5</v>
      </c>
      <c r="L207" s="53">
        <f>VLOOKUP($A207,input!$A:$BH,COLUMN(input!W$2),0)</f>
        <v>0</v>
      </c>
      <c r="M207" s="49">
        <f>VLOOKUP($A207,input!$A:$BH,COLUMN(input!AA$2),0)</f>
        <v>0</v>
      </c>
      <c r="N207" s="53">
        <f>VLOOKUP($A207,input!$A:$BH,COLUMN(input!AE$2),0)</f>
        <v>0</v>
      </c>
      <c r="O207" s="53">
        <f>VLOOKUP($A207,input!$A:$BH,COLUMN(input!AI$2),0)</f>
        <v>0</v>
      </c>
      <c r="P207" s="62">
        <f>VLOOKUP($A207,input!$A:$BH,COLUMN(input!AM$2),0)</f>
        <v>0</v>
      </c>
      <c r="Q207" s="53">
        <f>VLOOKUP($A207,input!$A:$BH,COLUMN(input!AQ$2),0)</f>
        <v>0</v>
      </c>
      <c r="R207" s="49">
        <f>VLOOKUP($A207,input!$A:$BH,COLUMN(input!AU$2),0)</f>
        <v>2.1760259012037739</v>
      </c>
      <c r="S207" s="53">
        <f>VLOOKUP($A207,input!$A:$BH,COLUMN(input!AY$2),0)</f>
        <v>0</v>
      </c>
      <c r="T207" s="53">
        <f>VLOOKUP($A207,input!$A:$BH,COLUMN(input!BC$2),0)</f>
        <v>0</v>
      </c>
      <c r="U207" s="62">
        <f>VLOOKUP($A207,input!$A:$BH,COLUMN(input!BG$2),0)</f>
        <v>0</v>
      </c>
      <c r="V207" s="53">
        <f t="shared" si="23"/>
        <v>0</v>
      </c>
      <c r="W207" s="49">
        <f t="shared" si="24"/>
        <v>2.1760259012037739</v>
      </c>
      <c r="X207" s="53">
        <f t="shared" si="25"/>
        <v>0</v>
      </c>
      <c r="Y207" s="53">
        <f t="shared" si="26"/>
        <v>0</v>
      </c>
      <c r="Z207" s="62">
        <f t="shared" si="27"/>
        <v>0</v>
      </c>
      <c r="AA207" s="74">
        <f>VLOOKUP($A207,input!$A:$BH,COLUMN(input!BH$2),0)</f>
        <v>-0.17627934916263541</v>
      </c>
    </row>
    <row r="208" spans="1:27" x14ac:dyDescent="0.3">
      <c r="A208" s="27" t="s">
        <v>426</v>
      </c>
      <c r="B208" s="27" t="s">
        <v>1027</v>
      </c>
      <c r="C208" s="27" t="s">
        <v>806</v>
      </c>
      <c r="D208" s="30" t="s">
        <v>425</v>
      </c>
      <c r="E208" s="67">
        <f>VLOOKUP(C208,'KI Local Authority Dropdown'!$H$21:$I$31,2,0)</f>
        <v>0.4</v>
      </c>
      <c r="F208" s="49">
        <f t="shared" si="22"/>
        <v>1.8988173438641798</v>
      </c>
      <c r="G208" s="49">
        <f>VLOOKUP($A208,input!$A:$BH,COLUMN(input!F$2),0)</f>
        <v>0</v>
      </c>
      <c r="H208" s="49">
        <f>VLOOKUP($A208,input!$A:$BH,COLUMN(input!J$2),0)</f>
        <v>2.236124505159983</v>
      </c>
      <c r="I208" s="49">
        <f>VLOOKUP($A208,input!$A:$BH,COLUMN(input!O$2),0)</f>
        <v>-6.6884505077285041</v>
      </c>
      <c r="J208" s="49">
        <f>H208*'KI Local Authority Dropdown'!$I$6</f>
        <v>2.0684151672729842</v>
      </c>
      <c r="K208" s="31">
        <f>VLOOKUP($A208,input!$A:$BH,COLUMN(input!Q$2),0)</f>
        <v>0.5</v>
      </c>
      <c r="L208" s="53">
        <f>VLOOKUP($A208,input!$A:$BH,COLUMN(input!W$2),0)</f>
        <v>0</v>
      </c>
      <c r="M208" s="49">
        <f>VLOOKUP($A208,input!$A:$BH,COLUMN(input!AA$2),0)</f>
        <v>0</v>
      </c>
      <c r="N208" s="53">
        <f>VLOOKUP($A208,input!$A:$BH,COLUMN(input!AE$2),0)</f>
        <v>0</v>
      </c>
      <c r="O208" s="53">
        <f>VLOOKUP($A208,input!$A:$BH,COLUMN(input!AI$2),0)</f>
        <v>0</v>
      </c>
      <c r="P208" s="62">
        <f>VLOOKUP($A208,input!$A:$BH,COLUMN(input!AM$2),0)</f>
        <v>0</v>
      </c>
      <c r="Q208" s="53">
        <f>VLOOKUP($A208,input!$A:$BH,COLUMN(input!AQ$2),0)</f>
        <v>0</v>
      </c>
      <c r="R208" s="49">
        <f>VLOOKUP($A208,input!$A:$BH,COLUMN(input!AU$2),0)</f>
        <v>2.236124505159983</v>
      </c>
      <c r="S208" s="53">
        <f>VLOOKUP($A208,input!$A:$BH,COLUMN(input!AY$2),0)</f>
        <v>0</v>
      </c>
      <c r="T208" s="53">
        <f>VLOOKUP($A208,input!$A:$BH,COLUMN(input!BC$2),0)</f>
        <v>0</v>
      </c>
      <c r="U208" s="62">
        <f>VLOOKUP($A208,input!$A:$BH,COLUMN(input!BG$2),0)</f>
        <v>0</v>
      </c>
      <c r="V208" s="53">
        <f t="shared" si="23"/>
        <v>0</v>
      </c>
      <c r="W208" s="49">
        <f t="shared" si="24"/>
        <v>2.236124505159983</v>
      </c>
      <c r="X208" s="53">
        <f t="shared" si="25"/>
        <v>0</v>
      </c>
      <c r="Y208" s="53">
        <f t="shared" si="26"/>
        <v>0</v>
      </c>
      <c r="Z208" s="62">
        <f t="shared" si="27"/>
        <v>0</v>
      </c>
      <c r="AA208" s="74">
        <f>VLOOKUP($A208,input!$A:$BH,COLUMN(input!BH$2),0)</f>
        <v>-0.33730716129580324</v>
      </c>
    </row>
    <row r="209" spans="1:27" x14ac:dyDescent="0.3">
      <c r="A209" s="27" t="s">
        <v>428</v>
      </c>
      <c r="B209" s="27" t="s">
        <v>1028</v>
      </c>
      <c r="C209" s="27" t="s">
        <v>806</v>
      </c>
      <c r="D209" s="30" t="s">
        <v>427</v>
      </c>
      <c r="E209" s="67">
        <f>VLOOKUP(C209,'KI Local Authority Dropdown'!$H$21:$I$31,2,0)</f>
        <v>0.4</v>
      </c>
      <c r="F209" s="49">
        <f t="shared" si="22"/>
        <v>1.3396975338080441</v>
      </c>
      <c r="G209" s="49">
        <f>VLOOKUP($A209,input!$A:$BH,COLUMN(input!F$2),0)</f>
        <v>0</v>
      </c>
      <c r="H209" s="49">
        <f>VLOOKUP($A209,input!$A:$BH,COLUMN(input!J$2),0)</f>
        <v>2.1064082772106687</v>
      </c>
      <c r="I209" s="49">
        <f>VLOOKUP($A209,input!$A:$BH,COLUMN(input!O$2),0)</f>
        <v>-15.771215103396115</v>
      </c>
      <c r="J209" s="49">
        <f>H209*'KI Local Authority Dropdown'!$I$6</f>
        <v>1.9484276564198686</v>
      </c>
      <c r="K209" s="31">
        <f>VLOOKUP($A209,input!$A:$BH,COLUMN(input!Q$2),0)</f>
        <v>0.5</v>
      </c>
      <c r="L209" s="53">
        <f>VLOOKUP($A209,input!$A:$BH,COLUMN(input!W$2),0)</f>
        <v>0</v>
      </c>
      <c r="M209" s="49">
        <f>VLOOKUP($A209,input!$A:$BH,COLUMN(input!AA$2),0)</f>
        <v>0</v>
      </c>
      <c r="N209" s="53">
        <f>VLOOKUP($A209,input!$A:$BH,COLUMN(input!AE$2),0)</f>
        <v>0</v>
      </c>
      <c r="O209" s="53">
        <f>VLOOKUP($A209,input!$A:$BH,COLUMN(input!AI$2),0)</f>
        <v>0</v>
      </c>
      <c r="P209" s="62">
        <f>VLOOKUP($A209,input!$A:$BH,COLUMN(input!AM$2),0)</f>
        <v>0</v>
      </c>
      <c r="Q209" s="53">
        <f>VLOOKUP($A209,input!$A:$BH,COLUMN(input!AQ$2),0)</f>
        <v>0</v>
      </c>
      <c r="R209" s="49">
        <f>VLOOKUP($A209,input!$A:$BH,COLUMN(input!AU$2),0)</f>
        <v>2.1064082772106687</v>
      </c>
      <c r="S209" s="53">
        <f>VLOOKUP($A209,input!$A:$BH,COLUMN(input!AY$2),0)</f>
        <v>0</v>
      </c>
      <c r="T209" s="53">
        <f>VLOOKUP($A209,input!$A:$BH,COLUMN(input!BC$2),0)</f>
        <v>0</v>
      </c>
      <c r="U209" s="62">
        <f>VLOOKUP($A209,input!$A:$BH,COLUMN(input!BG$2),0)</f>
        <v>0</v>
      </c>
      <c r="V209" s="53">
        <f t="shared" si="23"/>
        <v>0</v>
      </c>
      <c r="W209" s="49">
        <f t="shared" si="24"/>
        <v>2.1064082772106687</v>
      </c>
      <c r="X209" s="53">
        <f t="shared" si="25"/>
        <v>0</v>
      </c>
      <c r="Y209" s="53">
        <f t="shared" si="26"/>
        <v>0</v>
      </c>
      <c r="Z209" s="62">
        <f t="shared" si="27"/>
        <v>0</v>
      </c>
      <c r="AA209" s="74">
        <f>VLOOKUP($A209,input!$A:$BH,COLUMN(input!BH$2),0)</f>
        <v>-0.76671074340262446</v>
      </c>
    </row>
    <row r="210" spans="1:27" x14ac:dyDescent="0.3">
      <c r="A210" s="27" t="s">
        <v>430</v>
      </c>
      <c r="B210" s="27" t="s">
        <v>1029</v>
      </c>
      <c r="C210" s="27" t="s">
        <v>1250</v>
      </c>
      <c r="D210" s="30" t="s">
        <v>429</v>
      </c>
      <c r="E210" s="67">
        <f>VLOOKUP(C210,'KI Local Authority Dropdown'!$H$21:$I$31,2,0)</f>
        <v>0.49</v>
      </c>
      <c r="F210" s="49">
        <f t="shared" si="22"/>
        <v>57.206383049375731</v>
      </c>
      <c r="G210" s="49">
        <f>VLOOKUP($A210,input!$A:$BH,COLUMN(input!F$2),0)</f>
        <v>11.958845194196392</v>
      </c>
      <c r="H210" s="49">
        <f>VLOOKUP($A210,input!$A:$BH,COLUMN(input!J$2),0)</f>
        <v>45.247537855179338</v>
      </c>
      <c r="I210" s="49">
        <f>VLOOKUP($A210,input!$A:$BH,COLUMN(input!O$2),0)</f>
        <v>26.841994170231452</v>
      </c>
      <c r="J210" s="49">
        <f>H210*'KI Local Authority Dropdown'!$I$6</f>
        <v>41.853972516040891</v>
      </c>
      <c r="K210" s="31">
        <f>VLOOKUP($A210,input!$A:$BH,COLUMN(input!Q$2),0)</f>
        <v>0</v>
      </c>
      <c r="L210" s="53">
        <f>VLOOKUP($A210,input!$A:$BH,COLUMN(input!W$2),0)</f>
        <v>11.282900986201405</v>
      </c>
      <c r="M210" s="49">
        <f>VLOOKUP($A210,input!$A:$BH,COLUMN(input!AA$2),0)</f>
        <v>0.67594420799498545</v>
      </c>
      <c r="N210" s="53">
        <f>VLOOKUP($A210,input!$A:$BH,COLUMN(input!AE$2),0)</f>
        <v>0</v>
      </c>
      <c r="O210" s="53">
        <f>VLOOKUP($A210,input!$A:$BH,COLUMN(input!AI$2),0)</f>
        <v>0</v>
      </c>
      <c r="P210" s="62">
        <f>VLOOKUP($A210,input!$A:$BH,COLUMN(input!AM$2),0)</f>
        <v>0</v>
      </c>
      <c r="Q210" s="53">
        <f>VLOOKUP($A210,input!$A:$BH,COLUMN(input!AQ$2),0)</f>
        <v>38.664977923403328</v>
      </c>
      <c r="R210" s="49">
        <f>VLOOKUP($A210,input!$A:$BH,COLUMN(input!AU$2),0)</f>
        <v>6.5825599317760117</v>
      </c>
      <c r="S210" s="53">
        <f>VLOOKUP($A210,input!$A:$BH,COLUMN(input!AY$2),0)</f>
        <v>0</v>
      </c>
      <c r="T210" s="53">
        <f>VLOOKUP($A210,input!$A:$BH,COLUMN(input!BC$2),0)</f>
        <v>0</v>
      </c>
      <c r="U210" s="62">
        <f>VLOOKUP($A210,input!$A:$BH,COLUMN(input!BG$2),0)</f>
        <v>0</v>
      </c>
      <c r="V210" s="53">
        <f t="shared" si="23"/>
        <v>49.947878909604732</v>
      </c>
      <c r="W210" s="49">
        <f t="shared" si="24"/>
        <v>7.2585041397709968</v>
      </c>
      <c r="X210" s="53">
        <f t="shared" si="25"/>
        <v>0</v>
      </c>
      <c r="Y210" s="53">
        <f t="shared" si="26"/>
        <v>0</v>
      </c>
      <c r="Z210" s="62">
        <f t="shared" si="27"/>
        <v>0</v>
      </c>
      <c r="AA210" s="74">
        <f>VLOOKUP($A210,input!$A:$BH,COLUMN(input!BH$2),0)</f>
        <v>0</v>
      </c>
    </row>
    <row r="211" spans="1:27" x14ac:dyDescent="0.3">
      <c r="A211" s="27" t="s">
        <v>432</v>
      </c>
      <c r="B211" s="27" t="s">
        <v>1030</v>
      </c>
      <c r="C211" s="27" t="s">
        <v>1250</v>
      </c>
      <c r="D211" s="30" t="s">
        <v>431</v>
      </c>
      <c r="E211" s="67">
        <f>VLOOKUP(C211,'KI Local Authority Dropdown'!$H$21:$I$31,2,0)</f>
        <v>0.49</v>
      </c>
      <c r="F211" s="49">
        <f t="shared" si="22"/>
        <v>51.195287607915148</v>
      </c>
      <c r="G211" s="49">
        <f>VLOOKUP($A211,input!$A:$BH,COLUMN(input!F$2),0)</f>
        <v>5.5024786846139992</v>
      </c>
      <c r="H211" s="49">
        <f>VLOOKUP($A211,input!$A:$BH,COLUMN(input!J$2),0)</f>
        <v>45.692808923301151</v>
      </c>
      <c r="I211" s="49">
        <f>VLOOKUP($A211,input!$A:$BH,COLUMN(input!O$2),0)</f>
        <v>-28.175564078010627</v>
      </c>
      <c r="J211" s="49">
        <f>H211*'KI Local Authority Dropdown'!$I$6</f>
        <v>42.265848254053566</v>
      </c>
      <c r="K211" s="31">
        <f>VLOOKUP($A211,input!$A:$BH,COLUMN(input!Q$2),0)</f>
        <v>0.38142933138965951</v>
      </c>
      <c r="L211" s="53">
        <f>VLOOKUP($A211,input!$A:$BH,COLUMN(input!W$2),0)</f>
        <v>6.1386374709847864</v>
      </c>
      <c r="M211" s="49">
        <f>VLOOKUP($A211,input!$A:$BH,COLUMN(input!AA$2),0)</f>
        <v>-0.63615878637078782</v>
      </c>
      <c r="N211" s="53">
        <f>VLOOKUP($A211,input!$A:$BH,COLUMN(input!AE$2),0)</f>
        <v>0</v>
      </c>
      <c r="O211" s="53">
        <f>VLOOKUP($A211,input!$A:$BH,COLUMN(input!AI$2),0)</f>
        <v>0</v>
      </c>
      <c r="P211" s="62">
        <f>VLOOKUP($A211,input!$A:$BH,COLUMN(input!AM$2),0)</f>
        <v>0</v>
      </c>
      <c r="Q211" s="53">
        <f>VLOOKUP($A211,input!$A:$BH,COLUMN(input!AQ$2),0)</f>
        <v>37.909417977957958</v>
      </c>
      <c r="R211" s="49">
        <f>VLOOKUP($A211,input!$A:$BH,COLUMN(input!AU$2),0)</f>
        <v>7.7833909453431991</v>
      </c>
      <c r="S211" s="53">
        <f>VLOOKUP($A211,input!$A:$BH,COLUMN(input!AY$2),0)</f>
        <v>0</v>
      </c>
      <c r="T211" s="53">
        <f>VLOOKUP($A211,input!$A:$BH,COLUMN(input!BC$2),0)</f>
        <v>0</v>
      </c>
      <c r="U211" s="62">
        <f>VLOOKUP($A211,input!$A:$BH,COLUMN(input!BG$2),0)</f>
        <v>0</v>
      </c>
      <c r="V211" s="53">
        <f t="shared" si="23"/>
        <v>44.048055448942748</v>
      </c>
      <c r="W211" s="49">
        <f t="shared" si="24"/>
        <v>7.147232158972411</v>
      </c>
      <c r="X211" s="53">
        <f t="shared" si="25"/>
        <v>0</v>
      </c>
      <c r="Y211" s="53">
        <f t="shared" si="26"/>
        <v>0</v>
      </c>
      <c r="Z211" s="62">
        <f t="shared" si="27"/>
        <v>0</v>
      </c>
      <c r="AA211" s="74">
        <f>VLOOKUP($A211,input!$A:$BH,COLUMN(input!BH$2),0)</f>
        <v>0</v>
      </c>
    </row>
    <row r="212" spans="1:27" x14ac:dyDescent="0.3">
      <c r="A212" s="27" t="s">
        <v>434</v>
      </c>
      <c r="B212" s="27" t="s">
        <v>1031</v>
      </c>
      <c r="C212" s="27" t="s">
        <v>806</v>
      </c>
      <c r="D212" s="30" t="s">
        <v>433</v>
      </c>
      <c r="E212" s="67">
        <f>VLOOKUP(C212,'KI Local Authority Dropdown'!$H$21:$I$31,2,0)</f>
        <v>0.4</v>
      </c>
      <c r="F212" s="49">
        <f t="shared" si="22"/>
        <v>0.44104399383317416</v>
      </c>
      <c r="G212" s="49">
        <f>VLOOKUP($A212,input!$A:$BH,COLUMN(input!F$2),0)</f>
        <v>0</v>
      </c>
      <c r="H212" s="49">
        <f>VLOOKUP($A212,input!$A:$BH,COLUMN(input!J$2),0)</f>
        <v>1.2646772884373061</v>
      </c>
      <c r="I212" s="49">
        <f>VLOOKUP($A212,input!$A:$BH,COLUMN(input!O$2),0)</f>
        <v>-15.933867678988481</v>
      </c>
      <c r="J212" s="49">
        <f>H212*'KI Local Authority Dropdown'!$I$6</f>
        <v>1.1698264918045083</v>
      </c>
      <c r="K212" s="31">
        <f>VLOOKUP($A212,input!$A:$BH,COLUMN(input!Q$2),0)</f>
        <v>0.5</v>
      </c>
      <c r="L212" s="53">
        <f>VLOOKUP($A212,input!$A:$BH,COLUMN(input!W$2),0)</f>
        <v>0</v>
      </c>
      <c r="M212" s="49">
        <f>VLOOKUP($A212,input!$A:$BH,COLUMN(input!AA$2),0)</f>
        <v>0</v>
      </c>
      <c r="N212" s="53">
        <f>VLOOKUP($A212,input!$A:$BH,COLUMN(input!AE$2),0)</f>
        <v>0</v>
      </c>
      <c r="O212" s="53">
        <f>VLOOKUP($A212,input!$A:$BH,COLUMN(input!AI$2),0)</f>
        <v>0</v>
      </c>
      <c r="P212" s="62">
        <f>VLOOKUP($A212,input!$A:$BH,COLUMN(input!AM$2),0)</f>
        <v>0</v>
      </c>
      <c r="Q212" s="53">
        <f>VLOOKUP($A212,input!$A:$BH,COLUMN(input!AQ$2),0)</f>
        <v>0</v>
      </c>
      <c r="R212" s="49">
        <f>VLOOKUP($A212,input!$A:$BH,COLUMN(input!AU$2),0)</f>
        <v>1.2646772884373061</v>
      </c>
      <c r="S212" s="53">
        <f>VLOOKUP($A212,input!$A:$BH,COLUMN(input!AY$2),0)</f>
        <v>0</v>
      </c>
      <c r="T212" s="53">
        <f>VLOOKUP($A212,input!$A:$BH,COLUMN(input!BC$2),0)</f>
        <v>0</v>
      </c>
      <c r="U212" s="62">
        <f>VLOOKUP($A212,input!$A:$BH,COLUMN(input!BG$2),0)</f>
        <v>0</v>
      </c>
      <c r="V212" s="53">
        <f t="shared" si="23"/>
        <v>0</v>
      </c>
      <c r="W212" s="49">
        <f t="shared" si="24"/>
        <v>1.2646772884373061</v>
      </c>
      <c r="X212" s="53">
        <f t="shared" si="25"/>
        <v>0</v>
      </c>
      <c r="Y212" s="53">
        <f t="shared" si="26"/>
        <v>0</v>
      </c>
      <c r="Z212" s="62">
        <f t="shared" si="27"/>
        <v>0</v>
      </c>
      <c r="AA212" s="74">
        <f>VLOOKUP($A212,input!$A:$BH,COLUMN(input!BH$2),0)</f>
        <v>-0.82363329460413193</v>
      </c>
    </row>
    <row r="213" spans="1:27" x14ac:dyDescent="0.3">
      <c r="A213" s="27" t="s">
        <v>436</v>
      </c>
      <c r="B213" s="27" t="s">
        <v>1032</v>
      </c>
      <c r="C213" s="27" t="s">
        <v>806</v>
      </c>
      <c r="D213" s="30" t="s">
        <v>435</v>
      </c>
      <c r="E213" s="67">
        <f>VLOOKUP(C213,'KI Local Authority Dropdown'!$H$21:$I$31,2,0)</f>
        <v>0.4</v>
      </c>
      <c r="F213" s="49">
        <f t="shared" si="22"/>
        <v>3.318686764538521</v>
      </c>
      <c r="G213" s="49">
        <f>VLOOKUP($A213,input!$A:$BH,COLUMN(input!F$2),0)</f>
        <v>0</v>
      </c>
      <c r="H213" s="49">
        <f>VLOOKUP($A213,input!$A:$BH,COLUMN(input!J$2),0)</f>
        <v>3.9304761422853005</v>
      </c>
      <c r="I213" s="49">
        <f>VLOOKUP($A213,input!$A:$BH,COLUMN(input!O$2),0)</f>
        <v>-23.179039720916609</v>
      </c>
      <c r="J213" s="49">
        <f>H213*'KI Local Authority Dropdown'!$I$6</f>
        <v>3.6356904316139032</v>
      </c>
      <c r="K213" s="31">
        <f>VLOOKUP($A213,input!$A:$BH,COLUMN(input!Q$2),0)</f>
        <v>0.5</v>
      </c>
      <c r="L213" s="53">
        <f>VLOOKUP($A213,input!$A:$BH,COLUMN(input!W$2),0)</f>
        <v>0</v>
      </c>
      <c r="M213" s="49">
        <f>VLOOKUP($A213,input!$A:$BH,COLUMN(input!AA$2),0)</f>
        <v>0</v>
      </c>
      <c r="N213" s="53">
        <f>VLOOKUP($A213,input!$A:$BH,COLUMN(input!AE$2),0)</f>
        <v>0</v>
      </c>
      <c r="O213" s="53">
        <f>VLOOKUP($A213,input!$A:$BH,COLUMN(input!AI$2),0)</f>
        <v>0</v>
      </c>
      <c r="P213" s="62">
        <f>VLOOKUP($A213,input!$A:$BH,COLUMN(input!AM$2),0)</f>
        <v>0</v>
      </c>
      <c r="Q213" s="53">
        <f>VLOOKUP($A213,input!$A:$BH,COLUMN(input!AQ$2),0)</f>
        <v>0</v>
      </c>
      <c r="R213" s="49">
        <f>VLOOKUP($A213,input!$A:$BH,COLUMN(input!AU$2),0)</f>
        <v>3.9304761422853005</v>
      </c>
      <c r="S213" s="53">
        <f>VLOOKUP($A213,input!$A:$BH,COLUMN(input!AY$2),0)</f>
        <v>0</v>
      </c>
      <c r="T213" s="53">
        <f>VLOOKUP($A213,input!$A:$BH,COLUMN(input!BC$2),0)</f>
        <v>0</v>
      </c>
      <c r="U213" s="62">
        <f>VLOOKUP($A213,input!$A:$BH,COLUMN(input!BG$2),0)</f>
        <v>0</v>
      </c>
      <c r="V213" s="53">
        <f t="shared" si="23"/>
        <v>0</v>
      </c>
      <c r="W213" s="49">
        <f t="shared" si="24"/>
        <v>3.9304761422853005</v>
      </c>
      <c r="X213" s="53">
        <f t="shared" si="25"/>
        <v>0</v>
      </c>
      <c r="Y213" s="53">
        <f t="shared" si="26"/>
        <v>0</v>
      </c>
      <c r="Z213" s="62">
        <f t="shared" si="27"/>
        <v>0</v>
      </c>
      <c r="AA213" s="74">
        <f>VLOOKUP($A213,input!$A:$BH,COLUMN(input!BH$2),0)</f>
        <v>-0.61178937774677944</v>
      </c>
    </row>
    <row r="214" spans="1:27" x14ac:dyDescent="0.3">
      <c r="A214" s="27" t="s">
        <v>438</v>
      </c>
      <c r="B214" s="27" t="s">
        <v>1033</v>
      </c>
      <c r="C214" s="27" t="s">
        <v>806</v>
      </c>
      <c r="D214" s="30" t="s">
        <v>437</v>
      </c>
      <c r="E214" s="67">
        <f>VLOOKUP(C214,'KI Local Authority Dropdown'!$H$21:$I$31,2,0)</f>
        <v>0.4</v>
      </c>
      <c r="F214" s="49">
        <f t="shared" si="22"/>
        <v>3.6989513023544398</v>
      </c>
      <c r="G214" s="49">
        <f>VLOOKUP($A214,input!$A:$BH,COLUMN(input!F$2),0)</f>
        <v>8.2785191231682903E-2</v>
      </c>
      <c r="H214" s="49">
        <f>VLOOKUP($A214,input!$A:$BH,COLUMN(input!J$2),0)</f>
        <v>3.616166111122757</v>
      </c>
      <c r="I214" s="49">
        <f>VLOOKUP($A214,input!$A:$BH,COLUMN(input!O$2),0)</f>
        <v>-11.197465625764849</v>
      </c>
      <c r="J214" s="49">
        <f>H214*'KI Local Authority Dropdown'!$I$6</f>
        <v>3.3449536527885502</v>
      </c>
      <c r="K214" s="31">
        <f>VLOOKUP($A214,input!$A:$BH,COLUMN(input!Q$2),0)</f>
        <v>0.5</v>
      </c>
      <c r="L214" s="53">
        <f>VLOOKUP($A214,input!$A:$BH,COLUMN(input!W$2),0)</f>
        <v>0</v>
      </c>
      <c r="M214" s="49">
        <f>VLOOKUP($A214,input!$A:$BH,COLUMN(input!AA$2),0)</f>
        <v>8.2785191231682903E-2</v>
      </c>
      <c r="N214" s="53">
        <f>VLOOKUP($A214,input!$A:$BH,COLUMN(input!AE$2),0)</f>
        <v>0</v>
      </c>
      <c r="O214" s="53">
        <f>VLOOKUP($A214,input!$A:$BH,COLUMN(input!AI$2),0)</f>
        <v>0</v>
      </c>
      <c r="P214" s="62">
        <f>VLOOKUP($A214,input!$A:$BH,COLUMN(input!AM$2),0)</f>
        <v>0</v>
      </c>
      <c r="Q214" s="53">
        <f>VLOOKUP($A214,input!$A:$BH,COLUMN(input!AQ$2),0)</f>
        <v>0</v>
      </c>
      <c r="R214" s="49">
        <f>VLOOKUP($A214,input!$A:$BH,COLUMN(input!AU$2),0)</f>
        <v>3.616166111122757</v>
      </c>
      <c r="S214" s="53">
        <f>VLOOKUP($A214,input!$A:$BH,COLUMN(input!AY$2),0)</f>
        <v>0</v>
      </c>
      <c r="T214" s="53">
        <f>VLOOKUP($A214,input!$A:$BH,COLUMN(input!BC$2),0)</f>
        <v>0</v>
      </c>
      <c r="U214" s="62">
        <f>VLOOKUP($A214,input!$A:$BH,COLUMN(input!BG$2),0)</f>
        <v>0</v>
      </c>
      <c r="V214" s="53">
        <f t="shared" si="23"/>
        <v>0</v>
      </c>
      <c r="W214" s="49">
        <f t="shared" si="24"/>
        <v>3.6989513023544398</v>
      </c>
      <c r="X214" s="53">
        <f t="shared" si="25"/>
        <v>0</v>
      </c>
      <c r="Y214" s="53">
        <f t="shared" si="26"/>
        <v>0</v>
      </c>
      <c r="Z214" s="62">
        <f t="shared" si="27"/>
        <v>0</v>
      </c>
      <c r="AA214" s="74">
        <f>VLOOKUP($A214,input!$A:$BH,COLUMN(input!BH$2),0)</f>
        <v>0</v>
      </c>
    </row>
    <row r="215" spans="1:27" x14ac:dyDescent="0.3">
      <c r="A215" s="27" t="s">
        <v>440</v>
      </c>
      <c r="B215" s="27" t="s">
        <v>1034</v>
      </c>
      <c r="C215" s="27" t="s">
        <v>820</v>
      </c>
      <c r="D215" s="30" t="s">
        <v>439</v>
      </c>
      <c r="E215" s="67">
        <f>VLOOKUP(C215,'KI Local Authority Dropdown'!$H$21:$I$31,2,0)</f>
        <v>0.49</v>
      </c>
      <c r="F215" s="49">
        <f t="shared" si="22"/>
        <v>115.08818892184344</v>
      </c>
      <c r="G215" s="49">
        <f>VLOOKUP($A215,input!$A:$BH,COLUMN(input!F$2),0)</f>
        <v>26.209606725518906</v>
      </c>
      <c r="H215" s="49">
        <f>VLOOKUP($A215,input!$A:$BH,COLUMN(input!J$2),0)</f>
        <v>88.87858219632453</v>
      </c>
      <c r="I215" s="49">
        <f>VLOOKUP($A215,input!$A:$BH,COLUMN(input!O$2),0)</f>
        <v>17.2582516367879</v>
      </c>
      <c r="J215" s="49">
        <f>H215*'KI Local Authority Dropdown'!$I$6</f>
        <v>82.212688531600193</v>
      </c>
      <c r="K215" s="31">
        <f>VLOOKUP($A215,input!$A:$BH,COLUMN(input!Q$2),0)</f>
        <v>0</v>
      </c>
      <c r="L215" s="53">
        <f>VLOOKUP($A215,input!$A:$BH,COLUMN(input!W$2),0)</f>
        <v>24.68614971769102</v>
      </c>
      <c r="M215" s="49">
        <f>VLOOKUP($A215,input!$A:$BH,COLUMN(input!AA$2),0)</f>
        <v>1.5234570078278855</v>
      </c>
      <c r="N215" s="53">
        <f>VLOOKUP($A215,input!$A:$BH,COLUMN(input!AE$2),0)</f>
        <v>0</v>
      </c>
      <c r="O215" s="53">
        <f>VLOOKUP($A215,input!$A:$BH,COLUMN(input!AI$2),0)</f>
        <v>0</v>
      </c>
      <c r="P215" s="62">
        <f>VLOOKUP($A215,input!$A:$BH,COLUMN(input!AM$2),0)</f>
        <v>0</v>
      </c>
      <c r="Q215" s="53">
        <f>VLOOKUP($A215,input!$A:$BH,COLUMN(input!AQ$2),0)</f>
        <v>75.376413345985128</v>
      </c>
      <c r="R215" s="49">
        <f>VLOOKUP($A215,input!$A:$BH,COLUMN(input!AU$2),0)</f>
        <v>13.502168850339404</v>
      </c>
      <c r="S215" s="53">
        <f>VLOOKUP($A215,input!$A:$BH,COLUMN(input!AY$2),0)</f>
        <v>0</v>
      </c>
      <c r="T215" s="53">
        <f>VLOOKUP($A215,input!$A:$BH,COLUMN(input!BC$2),0)</f>
        <v>0</v>
      </c>
      <c r="U215" s="62">
        <f>VLOOKUP($A215,input!$A:$BH,COLUMN(input!BG$2),0)</f>
        <v>0</v>
      </c>
      <c r="V215" s="53">
        <f t="shared" si="23"/>
        <v>100.06256306367615</v>
      </c>
      <c r="W215" s="49">
        <f t="shared" si="24"/>
        <v>15.025625858167288</v>
      </c>
      <c r="X215" s="53">
        <f t="shared" si="25"/>
        <v>0</v>
      </c>
      <c r="Y215" s="53">
        <f t="shared" si="26"/>
        <v>0</v>
      </c>
      <c r="Z215" s="62">
        <f t="shared" si="27"/>
        <v>0</v>
      </c>
      <c r="AA215" s="74">
        <f>VLOOKUP($A215,input!$A:$BH,COLUMN(input!BH$2),0)</f>
        <v>0</v>
      </c>
    </row>
    <row r="216" spans="1:27" x14ac:dyDescent="0.3">
      <c r="A216" s="27" t="s">
        <v>442</v>
      </c>
      <c r="B216" s="27" t="s">
        <v>1035</v>
      </c>
      <c r="C216" s="27" t="s">
        <v>806</v>
      </c>
      <c r="D216" s="30" t="s">
        <v>441</v>
      </c>
      <c r="E216" s="67">
        <f>VLOOKUP(C216,'KI Local Authority Dropdown'!$H$21:$I$31,2,0)</f>
        <v>0.4</v>
      </c>
      <c r="F216" s="49">
        <f t="shared" si="22"/>
        <v>3.7359494897344039</v>
      </c>
      <c r="G216" s="49">
        <f>VLOOKUP($A216,input!$A:$BH,COLUMN(input!F$2),0)</f>
        <v>6.24772386102872E-2</v>
      </c>
      <c r="H216" s="49">
        <f>VLOOKUP($A216,input!$A:$BH,COLUMN(input!J$2),0)</f>
        <v>3.6734722511241165</v>
      </c>
      <c r="I216" s="49">
        <f>VLOOKUP($A216,input!$A:$BH,COLUMN(input!O$2),0)</f>
        <v>-9.205449589997718</v>
      </c>
      <c r="J216" s="49">
        <f>H216*'KI Local Authority Dropdown'!$I$6</f>
        <v>3.3979618322898077</v>
      </c>
      <c r="K216" s="31">
        <f>VLOOKUP($A216,input!$A:$BH,COLUMN(input!Q$2),0)</f>
        <v>0.5</v>
      </c>
      <c r="L216" s="53">
        <f>VLOOKUP($A216,input!$A:$BH,COLUMN(input!W$2),0)</f>
        <v>0</v>
      </c>
      <c r="M216" s="49">
        <f>VLOOKUP($A216,input!$A:$BH,COLUMN(input!AA$2),0)</f>
        <v>6.24772386102872E-2</v>
      </c>
      <c r="N216" s="53">
        <f>VLOOKUP($A216,input!$A:$BH,COLUMN(input!AE$2),0)</f>
        <v>0</v>
      </c>
      <c r="O216" s="53">
        <f>VLOOKUP($A216,input!$A:$BH,COLUMN(input!AI$2),0)</f>
        <v>0</v>
      </c>
      <c r="P216" s="62">
        <f>VLOOKUP($A216,input!$A:$BH,COLUMN(input!AM$2),0)</f>
        <v>0</v>
      </c>
      <c r="Q216" s="53">
        <f>VLOOKUP($A216,input!$A:$BH,COLUMN(input!AQ$2),0)</f>
        <v>0</v>
      </c>
      <c r="R216" s="49">
        <f>VLOOKUP($A216,input!$A:$BH,COLUMN(input!AU$2),0)</f>
        <v>3.6734722511241165</v>
      </c>
      <c r="S216" s="53">
        <f>VLOOKUP($A216,input!$A:$BH,COLUMN(input!AY$2),0)</f>
        <v>0</v>
      </c>
      <c r="T216" s="53">
        <f>VLOOKUP($A216,input!$A:$BH,COLUMN(input!BC$2),0)</f>
        <v>0</v>
      </c>
      <c r="U216" s="62">
        <f>VLOOKUP($A216,input!$A:$BH,COLUMN(input!BG$2),0)</f>
        <v>0</v>
      </c>
      <c r="V216" s="53">
        <f t="shared" si="23"/>
        <v>0</v>
      </c>
      <c r="W216" s="49">
        <f t="shared" si="24"/>
        <v>3.7359494897344039</v>
      </c>
      <c r="X216" s="53">
        <f t="shared" si="25"/>
        <v>0</v>
      </c>
      <c r="Y216" s="53">
        <f t="shared" si="26"/>
        <v>0</v>
      </c>
      <c r="Z216" s="62">
        <f t="shared" si="27"/>
        <v>0</v>
      </c>
      <c r="AA216" s="74">
        <f>VLOOKUP($A216,input!$A:$BH,COLUMN(input!BH$2),0)</f>
        <v>0</v>
      </c>
    </row>
    <row r="217" spans="1:27" x14ac:dyDescent="0.3">
      <c r="A217" s="27" t="s">
        <v>444</v>
      </c>
      <c r="B217" s="27" t="s">
        <v>1036</v>
      </c>
      <c r="C217" s="27" t="s">
        <v>1249</v>
      </c>
      <c r="D217" s="30" t="s">
        <v>443</v>
      </c>
      <c r="E217" s="67">
        <f>VLOOKUP(C217,'KI Local Authority Dropdown'!$H$21:$I$31,2,0)</f>
        <v>0.3</v>
      </c>
      <c r="F217" s="49">
        <f t="shared" si="22"/>
        <v>145.80126419080506</v>
      </c>
      <c r="G217" s="49">
        <f>VLOOKUP($A217,input!$A:$BH,COLUMN(input!F$2),0)</f>
        <v>36.196887441651967</v>
      </c>
      <c r="H217" s="49">
        <f>VLOOKUP($A217,input!$A:$BH,COLUMN(input!J$2),0)</f>
        <v>109.6043767491531</v>
      </c>
      <c r="I217" s="49">
        <f>VLOOKUP($A217,input!$A:$BH,COLUMN(input!O$2),0)</f>
        <v>73.481946748826374</v>
      </c>
      <c r="J217" s="49">
        <f>H217*'KI Local Authority Dropdown'!$I$6</f>
        <v>101.38404849296663</v>
      </c>
      <c r="K217" s="31">
        <f>VLOOKUP($A217,input!$A:$BH,COLUMN(input!Q$2),0)</f>
        <v>0</v>
      </c>
      <c r="L217" s="53">
        <f>VLOOKUP($A217,input!$A:$BH,COLUMN(input!W$2),0)</f>
        <v>31.763854949173972</v>
      </c>
      <c r="M217" s="49">
        <f>VLOOKUP($A217,input!$A:$BH,COLUMN(input!AA$2),0)</f>
        <v>4.433032492477996</v>
      </c>
      <c r="N217" s="53">
        <f>VLOOKUP($A217,input!$A:$BH,COLUMN(input!AE$2),0)</f>
        <v>0</v>
      </c>
      <c r="O217" s="53">
        <f>VLOOKUP($A217,input!$A:$BH,COLUMN(input!AI$2),0)</f>
        <v>0</v>
      </c>
      <c r="P217" s="62">
        <f>VLOOKUP($A217,input!$A:$BH,COLUMN(input!AM$2),0)</f>
        <v>0</v>
      </c>
      <c r="Q217" s="53">
        <f>VLOOKUP($A217,input!$A:$BH,COLUMN(input!AQ$2),0)</f>
        <v>85.932594567274606</v>
      </c>
      <c r="R217" s="49">
        <f>VLOOKUP($A217,input!$A:$BH,COLUMN(input!AU$2),0)</f>
        <v>23.671782181878505</v>
      </c>
      <c r="S217" s="53">
        <f>VLOOKUP($A217,input!$A:$BH,COLUMN(input!AY$2),0)</f>
        <v>0</v>
      </c>
      <c r="T217" s="53">
        <f>VLOOKUP($A217,input!$A:$BH,COLUMN(input!BC$2),0)</f>
        <v>0</v>
      </c>
      <c r="U217" s="62">
        <f>VLOOKUP($A217,input!$A:$BH,COLUMN(input!BG$2),0)</f>
        <v>0</v>
      </c>
      <c r="V217" s="53">
        <f t="shared" si="23"/>
        <v>117.69644951644858</v>
      </c>
      <c r="W217" s="49">
        <f t="shared" si="24"/>
        <v>28.104814674356501</v>
      </c>
      <c r="X217" s="53">
        <f t="shared" si="25"/>
        <v>0</v>
      </c>
      <c r="Y217" s="53">
        <f t="shared" si="26"/>
        <v>0</v>
      </c>
      <c r="Z217" s="62">
        <f t="shared" si="27"/>
        <v>0</v>
      </c>
      <c r="AA217" s="74">
        <f>VLOOKUP($A217,input!$A:$BH,COLUMN(input!BH$2),0)</f>
        <v>0</v>
      </c>
    </row>
    <row r="218" spans="1:27" x14ac:dyDescent="0.3">
      <c r="A218" s="27" t="s">
        <v>446</v>
      </c>
      <c r="B218" s="27" t="s">
        <v>1037</v>
      </c>
      <c r="C218" s="27" t="s">
        <v>1254</v>
      </c>
      <c r="D218" s="30" t="s">
        <v>445</v>
      </c>
      <c r="E218" s="67">
        <f>VLOOKUP(C218,'KI Local Authority Dropdown'!$H$21:$I$31,2,0)</f>
        <v>0.1</v>
      </c>
      <c r="F218" s="49">
        <f t="shared" si="22"/>
        <v>191.23323148013344</v>
      </c>
      <c r="G218" s="49">
        <f>VLOOKUP($A218,input!$A:$BH,COLUMN(input!F$2),0)</f>
        <v>38.809892397773311</v>
      </c>
      <c r="H218" s="49">
        <f>VLOOKUP($A218,input!$A:$BH,COLUMN(input!J$2),0)</f>
        <v>152.42333908236014</v>
      </c>
      <c r="I218" s="49">
        <f>VLOOKUP($A218,input!$A:$BH,COLUMN(input!O$2),0)</f>
        <v>125.75581060133281</v>
      </c>
      <c r="J218" s="49">
        <f>H218*'KI Local Authority Dropdown'!$I$6</f>
        <v>140.99158865118315</v>
      </c>
      <c r="K218" s="31">
        <f>VLOOKUP($A218,input!$A:$BH,COLUMN(input!Q$2),0)</f>
        <v>0</v>
      </c>
      <c r="L218" s="53">
        <f>VLOOKUP($A218,input!$A:$BH,COLUMN(input!W$2),0)</f>
        <v>34.790641101716396</v>
      </c>
      <c r="M218" s="49">
        <f>VLOOKUP($A218,input!$A:$BH,COLUMN(input!AA$2),0)</f>
        <v>0</v>
      </c>
      <c r="N218" s="53">
        <f>VLOOKUP($A218,input!$A:$BH,COLUMN(input!AE$2),0)</f>
        <v>4.0192512960569111</v>
      </c>
      <c r="O218" s="53">
        <f>VLOOKUP($A218,input!$A:$BH,COLUMN(input!AI$2),0)</f>
        <v>0</v>
      </c>
      <c r="P218" s="62">
        <f>VLOOKUP($A218,input!$A:$BH,COLUMN(input!AM$2),0)</f>
        <v>0</v>
      </c>
      <c r="Q218" s="53">
        <f>VLOOKUP($A218,input!$A:$BH,COLUMN(input!AQ$2),0)</f>
        <v>144.67114018965901</v>
      </c>
      <c r="R218" s="49">
        <f>VLOOKUP($A218,input!$A:$BH,COLUMN(input!AU$2),0)</f>
        <v>0</v>
      </c>
      <c r="S218" s="53">
        <f>VLOOKUP($A218,input!$A:$BH,COLUMN(input!AY$2),0)</f>
        <v>7.7521988927011574</v>
      </c>
      <c r="T218" s="53">
        <f>VLOOKUP($A218,input!$A:$BH,COLUMN(input!BC$2),0)</f>
        <v>0</v>
      </c>
      <c r="U218" s="62">
        <f>VLOOKUP($A218,input!$A:$BH,COLUMN(input!BG$2),0)</f>
        <v>0</v>
      </c>
      <c r="V218" s="53">
        <f t="shared" si="23"/>
        <v>179.46178129137542</v>
      </c>
      <c r="W218" s="49">
        <f t="shared" si="24"/>
        <v>0</v>
      </c>
      <c r="X218" s="53">
        <f t="shared" si="25"/>
        <v>11.771450188758068</v>
      </c>
      <c r="Y218" s="53">
        <f t="shared" si="26"/>
        <v>0</v>
      </c>
      <c r="Z218" s="62">
        <f t="shared" si="27"/>
        <v>0</v>
      </c>
      <c r="AA218" s="74">
        <f>VLOOKUP($A218,input!$A:$BH,COLUMN(input!BH$2),0)</f>
        <v>0</v>
      </c>
    </row>
    <row r="219" spans="1:27" x14ac:dyDescent="0.3">
      <c r="A219" s="27" t="s">
        <v>448</v>
      </c>
      <c r="B219" s="27" t="s">
        <v>1038</v>
      </c>
      <c r="C219" s="27" t="s">
        <v>806</v>
      </c>
      <c r="D219" s="30" t="s">
        <v>447</v>
      </c>
      <c r="E219" s="67">
        <f>VLOOKUP(C219,'KI Local Authority Dropdown'!$H$21:$I$31,2,0)</f>
        <v>0.4</v>
      </c>
      <c r="F219" s="49">
        <f t="shared" si="22"/>
        <v>2.9564618482591603</v>
      </c>
      <c r="G219" s="49">
        <f>VLOOKUP($A219,input!$A:$BH,COLUMN(input!F$2),0)</f>
        <v>1.5787432685403155E-2</v>
      </c>
      <c r="H219" s="49">
        <f>VLOOKUP($A219,input!$A:$BH,COLUMN(input!J$2),0)</f>
        <v>2.9406744155737572</v>
      </c>
      <c r="I219" s="49">
        <f>VLOOKUP($A219,input!$A:$BH,COLUMN(input!O$2),0)</f>
        <v>-9.8319637065444141</v>
      </c>
      <c r="J219" s="49">
        <f>H219*'KI Local Authority Dropdown'!$I$6</f>
        <v>2.7201238344057255</v>
      </c>
      <c r="K219" s="31">
        <f>VLOOKUP($A219,input!$A:$BH,COLUMN(input!Q$2),0)</f>
        <v>0.5</v>
      </c>
      <c r="L219" s="53">
        <f>VLOOKUP($A219,input!$A:$BH,COLUMN(input!W$2),0)</f>
        <v>0</v>
      </c>
      <c r="M219" s="49">
        <f>VLOOKUP($A219,input!$A:$BH,COLUMN(input!AA$2),0)</f>
        <v>1.5787432685403155E-2</v>
      </c>
      <c r="N219" s="53">
        <f>VLOOKUP($A219,input!$A:$BH,COLUMN(input!AE$2),0)</f>
        <v>0</v>
      </c>
      <c r="O219" s="53">
        <f>VLOOKUP($A219,input!$A:$BH,COLUMN(input!AI$2),0)</f>
        <v>0</v>
      </c>
      <c r="P219" s="62">
        <f>VLOOKUP($A219,input!$A:$BH,COLUMN(input!AM$2),0)</f>
        <v>0</v>
      </c>
      <c r="Q219" s="53">
        <f>VLOOKUP($A219,input!$A:$BH,COLUMN(input!AQ$2),0)</f>
        <v>0</v>
      </c>
      <c r="R219" s="49">
        <f>VLOOKUP($A219,input!$A:$BH,COLUMN(input!AU$2),0)</f>
        <v>2.9406744155737572</v>
      </c>
      <c r="S219" s="53">
        <f>VLOOKUP($A219,input!$A:$BH,COLUMN(input!AY$2),0)</f>
        <v>0</v>
      </c>
      <c r="T219" s="53">
        <f>VLOOKUP($A219,input!$A:$BH,COLUMN(input!BC$2),0)</f>
        <v>0</v>
      </c>
      <c r="U219" s="62">
        <f>VLOOKUP($A219,input!$A:$BH,COLUMN(input!BG$2),0)</f>
        <v>0</v>
      </c>
      <c r="V219" s="53">
        <f t="shared" si="23"/>
        <v>0</v>
      </c>
      <c r="W219" s="49">
        <f t="shared" si="24"/>
        <v>2.9564618482591603</v>
      </c>
      <c r="X219" s="53">
        <f t="shared" si="25"/>
        <v>0</v>
      </c>
      <c r="Y219" s="53">
        <f t="shared" si="26"/>
        <v>0</v>
      </c>
      <c r="Z219" s="62">
        <f t="shared" si="27"/>
        <v>0</v>
      </c>
      <c r="AA219" s="74">
        <f>VLOOKUP($A219,input!$A:$BH,COLUMN(input!BH$2),0)</f>
        <v>0</v>
      </c>
    </row>
    <row r="220" spans="1:27" x14ac:dyDescent="0.3">
      <c r="A220" s="27" t="s">
        <v>450</v>
      </c>
      <c r="B220" s="27" t="s">
        <v>1039</v>
      </c>
      <c r="C220" s="27" t="s">
        <v>806</v>
      </c>
      <c r="D220" s="30" t="s">
        <v>449</v>
      </c>
      <c r="E220" s="67">
        <f>VLOOKUP(C220,'KI Local Authority Dropdown'!$H$21:$I$31,2,0)</f>
        <v>0.4</v>
      </c>
      <c r="F220" s="49">
        <f t="shared" si="22"/>
        <v>1.577455912778676</v>
      </c>
      <c r="G220" s="49">
        <f>VLOOKUP($A220,input!$A:$BH,COLUMN(input!F$2),0)</f>
        <v>0</v>
      </c>
      <c r="H220" s="49">
        <f>VLOOKUP($A220,input!$A:$BH,COLUMN(input!J$2),0)</f>
        <v>1.6315468891012128</v>
      </c>
      <c r="I220" s="49">
        <f>VLOOKUP($A220,input!$A:$BH,COLUMN(input!O$2),0)</f>
        <v>-4.4320480329970149</v>
      </c>
      <c r="J220" s="49">
        <f>H220*'KI Local Authority Dropdown'!$I$6</f>
        <v>1.509180872418622</v>
      </c>
      <c r="K220" s="31">
        <f>VLOOKUP($A220,input!$A:$BH,COLUMN(input!Q$2),0)</f>
        <v>0.5</v>
      </c>
      <c r="L220" s="53">
        <f>VLOOKUP($A220,input!$A:$BH,COLUMN(input!W$2),0)</f>
        <v>0</v>
      </c>
      <c r="M220" s="49">
        <f>VLOOKUP($A220,input!$A:$BH,COLUMN(input!AA$2),0)</f>
        <v>0</v>
      </c>
      <c r="N220" s="53">
        <f>VLOOKUP($A220,input!$A:$BH,COLUMN(input!AE$2),0)</f>
        <v>0</v>
      </c>
      <c r="O220" s="53">
        <f>VLOOKUP($A220,input!$A:$BH,COLUMN(input!AI$2),0)</f>
        <v>0</v>
      </c>
      <c r="P220" s="62">
        <f>VLOOKUP($A220,input!$A:$BH,COLUMN(input!AM$2),0)</f>
        <v>0</v>
      </c>
      <c r="Q220" s="53">
        <f>VLOOKUP($A220,input!$A:$BH,COLUMN(input!AQ$2),0)</f>
        <v>0</v>
      </c>
      <c r="R220" s="49">
        <f>VLOOKUP($A220,input!$A:$BH,COLUMN(input!AU$2),0)</f>
        <v>1.6315468891012128</v>
      </c>
      <c r="S220" s="53">
        <f>VLOOKUP($A220,input!$A:$BH,COLUMN(input!AY$2),0)</f>
        <v>0</v>
      </c>
      <c r="T220" s="53">
        <f>VLOOKUP($A220,input!$A:$BH,COLUMN(input!BC$2),0)</f>
        <v>0</v>
      </c>
      <c r="U220" s="62">
        <f>VLOOKUP($A220,input!$A:$BH,COLUMN(input!BG$2),0)</f>
        <v>0</v>
      </c>
      <c r="V220" s="53">
        <f t="shared" si="23"/>
        <v>0</v>
      </c>
      <c r="W220" s="49">
        <f t="shared" si="24"/>
        <v>1.6315468891012128</v>
      </c>
      <c r="X220" s="53">
        <f t="shared" si="25"/>
        <v>0</v>
      </c>
      <c r="Y220" s="53">
        <f t="shared" si="26"/>
        <v>0</v>
      </c>
      <c r="Z220" s="62">
        <f t="shared" si="27"/>
        <v>0</v>
      </c>
      <c r="AA220" s="74">
        <f>VLOOKUP($A220,input!$A:$BH,COLUMN(input!BH$2),0)</f>
        <v>-5.4090976322536823E-2</v>
      </c>
    </row>
    <row r="221" spans="1:27" x14ac:dyDescent="0.3">
      <c r="A221" s="27" t="s">
        <v>452</v>
      </c>
      <c r="B221" s="27" t="s">
        <v>1040</v>
      </c>
      <c r="C221" s="27" t="s">
        <v>806</v>
      </c>
      <c r="D221" s="30" t="s">
        <v>451</v>
      </c>
      <c r="E221" s="67">
        <f>VLOOKUP(C221,'KI Local Authority Dropdown'!$H$21:$I$31,2,0)</f>
        <v>0.4</v>
      </c>
      <c r="F221" s="49">
        <f t="shared" si="22"/>
        <v>2.6873387518368661</v>
      </c>
      <c r="G221" s="49">
        <f>VLOOKUP($A221,input!$A:$BH,COLUMN(input!F$2),0)</f>
        <v>0</v>
      </c>
      <c r="H221" s="49">
        <f>VLOOKUP($A221,input!$A:$BH,COLUMN(input!J$2),0)</f>
        <v>2.7550067191715408</v>
      </c>
      <c r="I221" s="49">
        <f>VLOOKUP($A221,input!$A:$BH,COLUMN(input!O$2),0)</f>
        <v>-3.2037047913311589</v>
      </c>
      <c r="J221" s="49">
        <f>H221*'KI Local Authority Dropdown'!$I$6</f>
        <v>2.5483812152336753</v>
      </c>
      <c r="K221" s="31">
        <f>VLOOKUP($A221,input!$A:$BH,COLUMN(input!Q$2),0)</f>
        <v>0.5</v>
      </c>
      <c r="L221" s="53">
        <f>VLOOKUP($A221,input!$A:$BH,COLUMN(input!W$2),0)</f>
        <v>0</v>
      </c>
      <c r="M221" s="49">
        <f>VLOOKUP($A221,input!$A:$BH,COLUMN(input!AA$2),0)</f>
        <v>0</v>
      </c>
      <c r="N221" s="53">
        <f>VLOOKUP($A221,input!$A:$BH,COLUMN(input!AE$2),0)</f>
        <v>0</v>
      </c>
      <c r="O221" s="53">
        <f>VLOOKUP($A221,input!$A:$BH,COLUMN(input!AI$2),0)</f>
        <v>0</v>
      </c>
      <c r="P221" s="62">
        <f>VLOOKUP($A221,input!$A:$BH,COLUMN(input!AM$2),0)</f>
        <v>0</v>
      </c>
      <c r="Q221" s="53">
        <f>VLOOKUP($A221,input!$A:$BH,COLUMN(input!AQ$2),0)</f>
        <v>0</v>
      </c>
      <c r="R221" s="49">
        <f>VLOOKUP($A221,input!$A:$BH,COLUMN(input!AU$2),0)</f>
        <v>2.7550067191715408</v>
      </c>
      <c r="S221" s="53">
        <f>VLOOKUP($A221,input!$A:$BH,COLUMN(input!AY$2),0)</f>
        <v>0</v>
      </c>
      <c r="T221" s="53">
        <f>VLOOKUP($A221,input!$A:$BH,COLUMN(input!BC$2),0)</f>
        <v>0</v>
      </c>
      <c r="U221" s="62">
        <f>VLOOKUP($A221,input!$A:$BH,COLUMN(input!BG$2),0)</f>
        <v>0</v>
      </c>
      <c r="V221" s="53">
        <f t="shared" si="23"/>
        <v>0</v>
      </c>
      <c r="W221" s="49">
        <f t="shared" si="24"/>
        <v>2.7550067191715408</v>
      </c>
      <c r="X221" s="53">
        <f t="shared" si="25"/>
        <v>0</v>
      </c>
      <c r="Y221" s="53">
        <f t="shared" si="26"/>
        <v>0</v>
      </c>
      <c r="Z221" s="62">
        <f t="shared" si="27"/>
        <v>0</v>
      </c>
      <c r="AA221" s="74">
        <f>VLOOKUP($A221,input!$A:$BH,COLUMN(input!BH$2),0)</f>
        <v>-6.7667967334674672E-2</v>
      </c>
    </row>
    <row r="222" spans="1:27" x14ac:dyDescent="0.3">
      <c r="A222" s="27" t="s">
        <v>454</v>
      </c>
      <c r="B222" s="27" t="s">
        <v>1041</v>
      </c>
      <c r="C222" s="27" t="s">
        <v>1250</v>
      </c>
      <c r="D222" s="30" t="s">
        <v>453</v>
      </c>
      <c r="E222" s="67">
        <f>VLOOKUP(C222,'KI Local Authority Dropdown'!$H$21:$I$31,2,0)</f>
        <v>0.49</v>
      </c>
      <c r="F222" s="49">
        <f t="shared" si="22"/>
        <v>48.061637342951627</v>
      </c>
      <c r="G222" s="49">
        <f>VLOOKUP($A222,input!$A:$BH,COLUMN(input!F$2),0)</f>
        <v>8.9951116489422098</v>
      </c>
      <c r="H222" s="49">
        <f>VLOOKUP($A222,input!$A:$BH,COLUMN(input!J$2),0)</f>
        <v>39.066525694009421</v>
      </c>
      <c r="I222" s="49">
        <f>VLOOKUP($A222,input!$A:$BH,COLUMN(input!O$2),0)</f>
        <v>9.1070331166629632</v>
      </c>
      <c r="J222" s="49">
        <f>H222*'KI Local Authority Dropdown'!$I$6</f>
        <v>36.136536266958714</v>
      </c>
      <c r="K222" s="31">
        <f>VLOOKUP($A222,input!$A:$BH,COLUMN(input!Q$2),0)</f>
        <v>0</v>
      </c>
      <c r="L222" s="53">
        <f>VLOOKUP($A222,input!$A:$BH,COLUMN(input!W$2),0)</f>
        <v>8.8226432270778048</v>
      </c>
      <c r="M222" s="49">
        <f>VLOOKUP($A222,input!$A:$BH,COLUMN(input!AA$2),0)</f>
        <v>0.17246842186440528</v>
      </c>
      <c r="N222" s="53">
        <f>VLOOKUP($A222,input!$A:$BH,COLUMN(input!AE$2),0)</f>
        <v>0</v>
      </c>
      <c r="O222" s="53">
        <f>VLOOKUP($A222,input!$A:$BH,COLUMN(input!AI$2),0)</f>
        <v>0</v>
      </c>
      <c r="P222" s="62">
        <f>VLOOKUP($A222,input!$A:$BH,COLUMN(input!AM$2),0)</f>
        <v>0</v>
      </c>
      <c r="Q222" s="53">
        <f>VLOOKUP($A222,input!$A:$BH,COLUMN(input!AQ$2),0)</f>
        <v>33.133525652977617</v>
      </c>
      <c r="R222" s="49">
        <f>VLOOKUP($A222,input!$A:$BH,COLUMN(input!AU$2),0)</f>
        <v>5.9330000410318045</v>
      </c>
      <c r="S222" s="53">
        <f>VLOOKUP($A222,input!$A:$BH,COLUMN(input!AY$2),0)</f>
        <v>0</v>
      </c>
      <c r="T222" s="53">
        <f>VLOOKUP($A222,input!$A:$BH,COLUMN(input!BC$2),0)</f>
        <v>0</v>
      </c>
      <c r="U222" s="62">
        <f>VLOOKUP($A222,input!$A:$BH,COLUMN(input!BG$2),0)</f>
        <v>0</v>
      </c>
      <c r="V222" s="53">
        <f t="shared" si="23"/>
        <v>41.956168880055422</v>
      </c>
      <c r="W222" s="49">
        <f t="shared" si="24"/>
        <v>6.1054684628962095</v>
      </c>
      <c r="X222" s="53">
        <f t="shared" si="25"/>
        <v>0</v>
      </c>
      <c r="Y222" s="53">
        <f t="shared" si="26"/>
        <v>0</v>
      </c>
      <c r="Z222" s="62">
        <f t="shared" si="27"/>
        <v>0</v>
      </c>
      <c r="AA222" s="74">
        <f>VLOOKUP($A222,input!$A:$BH,COLUMN(input!BH$2),0)</f>
        <v>0</v>
      </c>
    </row>
    <row r="223" spans="1:27" x14ac:dyDescent="0.3">
      <c r="A223" s="27" t="s">
        <v>456</v>
      </c>
      <c r="B223" s="27" t="s">
        <v>1042</v>
      </c>
      <c r="C223" s="27" t="s">
        <v>806</v>
      </c>
      <c r="D223" s="30" t="s">
        <v>455</v>
      </c>
      <c r="E223" s="67">
        <f>VLOOKUP(C223,'KI Local Authority Dropdown'!$H$21:$I$31,2,0)</f>
        <v>0.4</v>
      </c>
      <c r="F223" s="49">
        <f t="shared" si="22"/>
        <v>1.609518753591326</v>
      </c>
      <c r="G223" s="49">
        <f>VLOOKUP($A223,input!$A:$BH,COLUMN(input!F$2),0)</f>
        <v>0</v>
      </c>
      <c r="H223" s="49">
        <f>VLOOKUP($A223,input!$A:$BH,COLUMN(input!J$2),0)</f>
        <v>2.6803161039087726</v>
      </c>
      <c r="I223" s="49">
        <f>VLOOKUP($A223,input!$A:$BH,COLUMN(input!O$2),0)</f>
        <v>-12.757140314663545</v>
      </c>
      <c r="J223" s="49">
        <f>H223*'KI Local Authority Dropdown'!$I$6</f>
        <v>2.4792923961156146</v>
      </c>
      <c r="K223" s="31">
        <f>VLOOKUP($A223,input!$A:$BH,COLUMN(input!Q$2),0)</f>
        <v>0.5</v>
      </c>
      <c r="L223" s="53">
        <f>VLOOKUP($A223,input!$A:$BH,COLUMN(input!W$2),0)</f>
        <v>0</v>
      </c>
      <c r="M223" s="49">
        <f>VLOOKUP($A223,input!$A:$BH,COLUMN(input!AA$2),0)</f>
        <v>0</v>
      </c>
      <c r="N223" s="53">
        <f>VLOOKUP($A223,input!$A:$BH,COLUMN(input!AE$2),0)</f>
        <v>0</v>
      </c>
      <c r="O223" s="53">
        <f>VLOOKUP($A223,input!$A:$BH,COLUMN(input!AI$2),0)</f>
        <v>0</v>
      </c>
      <c r="P223" s="62">
        <f>VLOOKUP($A223,input!$A:$BH,COLUMN(input!AM$2),0)</f>
        <v>0</v>
      </c>
      <c r="Q223" s="53">
        <f>VLOOKUP($A223,input!$A:$BH,COLUMN(input!AQ$2),0)</f>
        <v>0</v>
      </c>
      <c r="R223" s="49">
        <f>VLOOKUP($A223,input!$A:$BH,COLUMN(input!AU$2),0)</f>
        <v>2.6803161039087726</v>
      </c>
      <c r="S223" s="53">
        <f>VLOOKUP($A223,input!$A:$BH,COLUMN(input!AY$2),0)</f>
        <v>0</v>
      </c>
      <c r="T223" s="53">
        <f>VLOOKUP($A223,input!$A:$BH,COLUMN(input!BC$2),0)</f>
        <v>0</v>
      </c>
      <c r="U223" s="62">
        <f>VLOOKUP($A223,input!$A:$BH,COLUMN(input!BG$2),0)</f>
        <v>0</v>
      </c>
      <c r="V223" s="53">
        <f t="shared" si="23"/>
        <v>0</v>
      </c>
      <c r="W223" s="49">
        <f t="shared" si="24"/>
        <v>2.6803161039087726</v>
      </c>
      <c r="X223" s="53">
        <f t="shared" si="25"/>
        <v>0</v>
      </c>
      <c r="Y223" s="53">
        <f t="shared" si="26"/>
        <v>0</v>
      </c>
      <c r="Z223" s="62">
        <f t="shared" si="27"/>
        <v>0</v>
      </c>
      <c r="AA223" s="74">
        <f>VLOOKUP($A223,input!$A:$BH,COLUMN(input!BH$2),0)</f>
        <v>-1.0707973503174466</v>
      </c>
    </row>
    <row r="224" spans="1:27" x14ac:dyDescent="0.3">
      <c r="A224" s="27" t="s">
        <v>458</v>
      </c>
      <c r="B224" s="27" t="s">
        <v>1043</v>
      </c>
      <c r="C224" s="27" t="s">
        <v>806</v>
      </c>
      <c r="D224" s="30" t="s">
        <v>457</v>
      </c>
      <c r="E224" s="67">
        <f>VLOOKUP(C224,'KI Local Authority Dropdown'!$H$21:$I$31,2,0)</f>
        <v>0.4</v>
      </c>
      <c r="F224" s="49">
        <f t="shared" si="22"/>
        <v>2.9713503216102741</v>
      </c>
      <c r="G224" s="49">
        <f>VLOOKUP($A224,input!$A:$BH,COLUMN(input!F$2),0)</f>
        <v>0</v>
      </c>
      <c r="H224" s="49">
        <f>VLOOKUP($A224,input!$A:$BH,COLUMN(input!J$2),0)</f>
        <v>3.0615918767491599</v>
      </c>
      <c r="I224" s="49">
        <f>VLOOKUP($A224,input!$A:$BH,COLUMN(input!O$2),0)</f>
        <v>-6.4046130877598779</v>
      </c>
      <c r="J224" s="49">
        <f>H224*'KI Local Authority Dropdown'!$I$6</f>
        <v>2.8319724859929729</v>
      </c>
      <c r="K224" s="31">
        <f>VLOOKUP($A224,input!$A:$BH,COLUMN(input!Q$2),0)</f>
        <v>0.5</v>
      </c>
      <c r="L224" s="53">
        <f>VLOOKUP($A224,input!$A:$BH,COLUMN(input!W$2),0)</f>
        <v>0</v>
      </c>
      <c r="M224" s="49">
        <f>VLOOKUP($A224,input!$A:$BH,COLUMN(input!AA$2),0)</f>
        <v>0</v>
      </c>
      <c r="N224" s="53">
        <f>VLOOKUP($A224,input!$A:$BH,COLUMN(input!AE$2),0)</f>
        <v>0</v>
      </c>
      <c r="O224" s="53">
        <f>VLOOKUP($A224,input!$A:$BH,COLUMN(input!AI$2),0)</f>
        <v>0</v>
      </c>
      <c r="P224" s="62">
        <f>VLOOKUP($A224,input!$A:$BH,COLUMN(input!AM$2),0)</f>
        <v>0</v>
      </c>
      <c r="Q224" s="53">
        <f>VLOOKUP($A224,input!$A:$BH,COLUMN(input!AQ$2),0)</f>
        <v>0</v>
      </c>
      <c r="R224" s="49">
        <f>VLOOKUP($A224,input!$A:$BH,COLUMN(input!AU$2),0)</f>
        <v>3.0615918767491599</v>
      </c>
      <c r="S224" s="53">
        <f>VLOOKUP($A224,input!$A:$BH,COLUMN(input!AY$2),0)</f>
        <v>0</v>
      </c>
      <c r="T224" s="53">
        <f>VLOOKUP($A224,input!$A:$BH,COLUMN(input!BC$2),0)</f>
        <v>0</v>
      </c>
      <c r="U224" s="62">
        <f>VLOOKUP($A224,input!$A:$BH,COLUMN(input!BG$2),0)</f>
        <v>0</v>
      </c>
      <c r="V224" s="53">
        <f t="shared" si="23"/>
        <v>0</v>
      </c>
      <c r="W224" s="49">
        <f t="shared" si="24"/>
        <v>3.0615918767491599</v>
      </c>
      <c r="X224" s="53">
        <f t="shared" si="25"/>
        <v>0</v>
      </c>
      <c r="Y224" s="53">
        <f t="shared" si="26"/>
        <v>0</v>
      </c>
      <c r="Z224" s="62">
        <f t="shared" si="27"/>
        <v>0</v>
      </c>
      <c r="AA224" s="74">
        <f>VLOOKUP($A224,input!$A:$BH,COLUMN(input!BH$2),0)</f>
        <v>-9.0241555138885973E-2</v>
      </c>
    </row>
    <row r="225" spans="1:27" x14ac:dyDescent="0.3">
      <c r="A225" s="27" t="s">
        <v>460</v>
      </c>
      <c r="B225" s="27" t="s">
        <v>1044</v>
      </c>
      <c r="C225" s="27" t="s">
        <v>1250</v>
      </c>
      <c r="D225" s="30" t="s">
        <v>459</v>
      </c>
      <c r="E225" s="67">
        <f>VLOOKUP(C225,'KI Local Authority Dropdown'!$H$21:$I$31,2,0)</f>
        <v>0.49</v>
      </c>
      <c r="F225" s="49">
        <f t="shared" si="22"/>
        <v>38.714165591155897</v>
      </c>
      <c r="G225" s="49">
        <f>VLOOKUP($A225,input!$A:$BH,COLUMN(input!F$2),0)</f>
        <v>6.0984831929485219</v>
      </c>
      <c r="H225" s="49">
        <f>VLOOKUP($A225,input!$A:$BH,COLUMN(input!J$2),0)</f>
        <v>32.615682398207376</v>
      </c>
      <c r="I225" s="49">
        <f>VLOOKUP($A225,input!$A:$BH,COLUMN(input!O$2),0)</f>
        <v>-3.6843106823632308</v>
      </c>
      <c r="J225" s="49">
        <f>H225*'KI Local Authority Dropdown'!$I$6</f>
        <v>30.169506218341823</v>
      </c>
      <c r="K225" s="31">
        <f>VLOOKUP($A225,input!$A:$BH,COLUMN(input!Q$2),0)</f>
        <v>0.10149618671020444</v>
      </c>
      <c r="L225" s="53">
        <f>VLOOKUP($A225,input!$A:$BH,COLUMN(input!W$2),0)</f>
        <v>6.174368211508602</v>
      </c>
      <c r="M225" s="49">
        <f>VLOOKUP($A225,input!$A:$BH,COLUMN(input!AA$2),0)</f>
        <v>-7.5885018560079856E-2</v>
      </c>
      <c r="N225" s="53">
        <f>VLOOKUP($A225,input!$A:$BH,COLUMN(input!AE$2),0)</f>
        <v>0</v>
      </c>
      <c r="O225" s="53">
        <f>VLOOKUP($A225,input!$A:$BH,COLUMN(input!AI$2),0)</f>
        <v>0</v>
      </c>
      <c r="P225" s="62">
        <f>VLOOKUP($A225,input!$A:$BH,COLUMN(input!AM$2),0)</f>
        <v>0</v>
      </c>
      <c r="Q225" s="53">
        <f>VLOOKUP($A225,input!$A:$BH,COLUMN(input!AQ$2),0)</f>
        <v>26.788690127740313</v>
      </c>
      <c r="R225" s="49">
        <f>VLOOKUP($A225,input!$A:$BH,COLUMN(input!AU$2),0)</f>
        <v>5.8269922704670609</v>
      </c>
      <c r="S225" s="53">
        <f>VLOOKUP($A225,input!$A:$BH,COLUMN(input!AY$2),0)</f>
        <v>0</v>
      </c>
      <c r="T225" s="53">
        <f>VLOOKUP($A225,input!$A:$BH,COLUMN(input!BC$2),0)</f>
        <v>0</v>
      </c>
      <c r="U225" s="62">
        <f>VLOOKUP($A225,input!$A:$BH,COLUMN(input!BG$2),0)</f>
        <v>0</v>
      </c>
      <c r="V225" s="53">
        <f t="shared" si="23"/>
        <v>32.963058339248917</v>
      </c>
      <c r="W225" s="49">
        <f t="shared" si="24"/>
        <v>5.7511072519069808</v>
      </c>
      <c r="X225" s="53">
        <f t="shared" si="25"/>
        <v>0</v>
      </c>
      <c r="Y225" s="53">
        <f t="shared" si="26"/>
        <v>0</v>
      </c>
      <c r="Z225" s="62">
        <f t="shared" si="27"/>
        <v>0</v>
      </c>
      <c r="AA225" s="74">
        <f>VLOOKUP($A225,input!$A:$BH,COLUMN(input!BH$2),0)</f>
        <v>0</v>
      </c>
    </row>
    <row r="226" spans="1:27" x14ac:dyDescent="0.3">
      <c r="A226" s="27" t="s">
        <v>462</v>
      </c>
      <c r="B226" s="27" t="s">
        <v>1045</v>
      </c>
      <c r="C226" s="27" t="s">
        <v>806</v>
      </c>
      <c r="D226" s="30" t="s">
        <v>461</v>
      </c>
      <c r="E226" s="67">
        <f>VLOOKUP(C226,'KI Local Authority Dropdown'!$H$21:$I$31,2,0)</f>
        <v>0.4</v>
      </c>
      <c r="F226" s="49">
        <f t="shared" si="22"/>
        <v>3.2595905188333916</v>
      </c>
      <c r="G226" s="49">
        <f>VLOOKUP($A226,input!$A:$BH,COLUMN(input!F$2),0)</f>
        <v>8.8359356840707365E-2</v>
      </c>
      <c r="H226" s="49">
        <f>VLOOKUP($A226,input!$A:$BH,COLUMN(input!J$2),0)</f>
        <v>3.1712311619926843</v>
      </c>
      <c r="I226" s="49">
        <f>VLOOKUP($A226,input!$A:$BH,COLUMN(input!O$2),0)</f>
        <v>-7.8586164526969728</v>
      </c>
      <c r="J226" s="49">
        <f>H226*'KI Local Authority Dropdown'!$I$6</f>
        <v>2.9333888248432332</v>
      </c>
      <c r="K226" s="31">
        <f>VLOOKUP($A226,input!$A:$BH,COLUMN(input!Q$2),0)</f>
        <v>0.5</v>
      </c>
      <c r="L226" s="53">
        <f>VLOOKUP($A226,input!$A:$BH,COLUMN(input!W$2),0)</f>
        <v>0</v>
      </c>
      <c r="M226" s="49">
        <f>VLOOKUP($A226,input!$A:$BH,COLUMN(input!AA$2),0)</f>
        <v>8.8359356840707365E-2</v>
      </c>
      <c r="N226" s="53">
        <f>VLOOKUP($A226,input!$A:$BH,COLUMN(input!AE$2),0)</f>
        <v>0</v>
      </c>
      <c r="O226" s="53">
        <f>VLOOKUP($A226,input!$A:$BH,COLUMN(input!AI$2),0)</f>
        <v>0</v>
      </c>
      <c r="P226" s="62">
        <f>VLOOKUP($A226,input!$A:$BH,COLUMN(input!AM$2),0)</f>
        <v>0</v>
      </c>
      <c r="Q226" s="53">
        <f>VLOOKUP($A226,input!$A:$BH,COLUMN(input!AQ$2),0)</f>
        <v>0</v>
      </c>
      <c r="R226" s="49">
        <f>VLOOKUP($A226,input!$A:$BH,COLUMN(input!AU$2),0)</f>
        <v>3.1712311619926843</v>
      </c>
      <c r="S226" s="53">
        <f>VLOOKUP($A226,input!$A:$BH,COLUMN(input!AY$2),0)</f>
        <v>0</v>
      </c>
      <c r="T226" s="53">
        <f>VLOOKUP($A226,input!$A:$BH,COLUMN(input!BC$2),0)</f>
        <v>0</v>
      </c>
      <c r="U226" s="62">
        <f>VLOOKUP($A226,input!$A:$BH,COLUMN(input!BG$2),0)</f>
        <v>0</v>
      </c>
      <c r="V226" s="53">
        <f t="shared" si="23"/>
        <v>0</v>
      </c>
      <c r="W226" s="49">
        <f t="shared" si="24"/>
        <v>3.2595905188333916</v>
      </c>
      <c r="X226" s="53">
        <f t="shared" si="25"/>
        <v>0</v>
      </c>
      <c r="Y226" s="53">
        <f t="shared" si="26"/>
        <v>0</v>
      </c>
      <c r="Z226" s="62">
        <f t="shared" si="27"/>
        <v>0</v>
      </c>
      <c r="AA226" s="74">
        <f>VLOOKUP($A226,input!$A:$BH,COLUMN(input!BH$2),0)</f>
        <v>0</v>
      </c>
    </row>
    <row r="227" spans="1:27" x14ac:dyDescent="0.3">
      <c r="A227" s="27" t="s">
        <v>464</v>
      </c>
      <c r="B227" s="27" t="s">
        <v>1046</v>
      </c>
      <c r="C227" s="27" t="s">
        <v>1250</v>
      </c>
      <c r="D227" s="30" t="s">
        <v>463</v>
      </c>
      <c r="E227" s="67">
        <f>VLOOKUP(C227,'KI Local Authority Dropdown'!$H$21:$I$31,2,0)</f>
        <v>0.49</v>
      </c>
      <c r="F227" s="49">
        <f t="shared" si="22"/>
        <v>33.383256268167827</v>
      </c>
      <c r="G227" s="49">
        <f>VLOOKUP($A227,input!$A:$BH,COLUMN(input!F$2),0)</f>
        <v>2.1323018084278909</v>
      </c>
      <c r="H227" s="49">
        <f>VLOOKUP($A227,input!$A:$BH,COLUMN(input!J$2),0)</f>
        <v>31.250954459739937</v>
      </c>
      <c r="I227" s="49">
        <f>VLOOKUP($A227,input!$A:$BH,COLUMN(input!O$2),0)</f>
        <v>2.6076476879415837</v>
      </c>
      <c r="J227" s="49">
        <f>H227*'KI Local Authority Dropdown'!$I$6</f>
        <v>28.907132875259443</v>
      </c>
      <c r="K227" s="31">
        <f>VLOOKUP($A227,input!$A:$BH,COLUMN(input!Q$2),0)</f>
        <v>0</v>
      </c>
      <c r="L227" s="53">
        <f>VLOOKUP($A227,input!$A:$BH,COLUMN(input!W$2),0)</f>
        <v>3.274547359630823</v>
      </c>
      <c r="M227" s="49">
        <f>VLOOKUP($A227,input!$A:$BH,COLUMN(input!AA$2),0)</f>
        <v>-1.1422455512029324</v>
      </c>
      <c r="N227" s="53">
        <f>VLOOKUP($A227,input!$A:$BH,COLUMN(input!AE$2),0)</f>
        <v>0</v>
      </c>
      <c r="O227" s="53">
        <f>VLOOKUP($A227,input!$A:$BH,COLUMN(input!AI$2),0)</f>
        <v>0</v>
      </c>
      <c r="P227" s="62">
        <f>VLOOKUP($A227,input!$A:$BH,COLUMN(input!AM$2),0)</f>
        <v>0</v>
      </c>
      <c r="Q227" s="53">
        <f>VLOOKUP($A227,input!$A:$BH,COLUMN(input!AQ$2),0)</f>
        <v>26.337834441182007</v>
      </c>
      <c r="R227" s="49">
        <f>VLOOKUP($A227,input!$A:$BH,COLUMN(input!AU$2),0)</f>
        <v>4.913120018557934</v>
      </c>
      <c r="S227" s="53">
        <f>VLOOKUP($A227,input!$A:$BH,COLUMN(input!AY$2),0)</f>
        <v>0</v>
      </c>
      <c r="T227" s="53">
        <f>VLOOKUP($A227,input!$A:$BH,COLUMN(input!BC$2),0)</f>
        <v>0</v>
      </c>
      <c r="U227" s="62">
        <f>VLOOKUP($A227,input!$A:$BH,COLUMN(input!BG$2),0)</f>
        <v>0</v>
      </c>
      <c r="V227" s="53">
        <f t="shared" si="23"/>
        <v>29.61238180081283</v>
      </c>
      <c r="W227" s="49">
        <f t="shared" si="24"/>
        <v>3.7708744673550019</v>
      </c>
      <c r="X227" s="53">
        <f t="shared" si="25"/>
        <v>0</v>
      </c>
      <c r="Y227" s="53">
        <f t="shared" si="26"/>
        <v>0</v>
      </c>
      <c r="Z227" s="62">
        <f t="shared" si="27"/>
        <v>0</v>
      </c>
      <c r="AA227" s="74">
        <f>VLOOKUP($A227,input!$A:$BH,COLUMN(input!BH$2),0)</f>
        <v>0</v>
      </c>
    </row>
    <row r="228" spans="1:27" x14ac:dyDescent="0.3">
      <c r="A228" s="27" t="s">
        <v>466</v>
      </c>
      <c r="B228" s="27" t="s">
        <v>1047</v>
      </c>
      <c r="C228" s="27" t="s">
        <v>820</v>
      </c>
      <c r="D228" s="30" t="s">
        <v>465</v>
      </c>
      <c r="E228" s="67">
        <f>VLOOKUP(C228,'KI Local Authority Dropdown'!$H$21:$I$31,2,0)</f>
        <v>0.49</v>
      </c>
      <c r="F228" s="49">
        <f t="shared" si="22"/>
        <v>58.690201661143767</v>
      </c>
      <c r="G228" s="49">
        <f>VLOOKUP($A228,input!$A:$BH,COLUMN(input!F$2),0)</f>
        <v>11.197507937792787</v>
      </c>
      <c r="H228" s="49">
        <f>VLOOKUP($A228,input!$A:$BH,COLUMN(input!J$2),0)</f>
        <v>47.492693723350982</v>
      </c>
      <c r="I228" s="49">
        <f>VLOOKUP($A228,input!$A:$BH,COLUMN(input!O$2),0)</f>
        <v>20.161743016840823</v>
      </c>
      <c r="J228" s="49">
        <f>H228*'KI Local Authority Dropdown'!$I$6</f>
        <v>43.930741694099659</v>
      </c>
      <c r="K228" s="31">
        <f>VLOOKUP($A228,input!$A:$BH,COLUMN(input!Q$2),0)</f>
        <v>0</v>
      </c>
      <c r="L228" s="53">
        <f>VLOOKUP($A228,input!$A:$BH,COLUMN(input!W$2),0)</f>
        <v>11.071561819654756</v>
      </c>
      <c r="M228" s="49">
        <f>VLOOKUP($A228,input!$A:$BH,COLUMN(input!AA$2),0)</f>
        <v>0.12594611813803203</v>
      </c>
      <c r="N228" s="53">
        <f>VLOOKUP($A228,input!$A:$BH,COLUMN(input!AE$2),0)</f>
        <v>0</v>
      </c>
      <c r="O228" s="53">
        <f>VLOOKUP($A228,input!$A:$BH,COLUMN(input!AI$2),0)</f>
        <v>0</v>
      </c>
      <c r="P228" s="62">
        <f>VLOOKUP($A228,input!$A:$BH,COLUMN(input!AM$2),0)</f>
        <v>0</v>
      </c>
      <c r="Q228" s="53">
        <f>VLOOKUP($A228,input!$A:$BH,COLUMN(input!AQ$2),0)</f>
        <v>40.647018538187368</v>
      </c>
      <c r="R228" s="49">
        <f>VLOOKUP($A228,input!$A:$BH,COLUMN(input!AU$2),0)</f>
        <v>6.8456751851636106</v>
      </c>
      <c r="S228" s="53">
        <f>VLOOKUP($A228,input!$A:$BH,COLUMN(input!AY$2),0)</f>
        <v>0</v>
      </c>
      <c r="T228" s="53">
        <f>VLOOKUP($A228,input!$A:$BH,COLUMN(input!BC$2),0)</f>
        <v>0</v>
      </c>
      <c r="U228" s="62">
        <f>VLOOKUP($A228,input!$A:$BH,COLUMN(input!BG$2),0)</f>
        <v>0</v>
      </c>
      <c r="V228" s="53">
        <f t="shared" si="23"/>
        <v>51.718580357842121</v>
      </c>
      <c r="W228" s="49">
        <f t="shared" si="24"/>
        <v>6.9716213033016423</v>
      </c>
      <c r="X228" s="53">
        <f t="shared" si="25"/>
        <v>0</v>
      </c>
      <c r="Y228" s="53">
        <f t="shared" si="26"/>
        <v>0</v>
      </c>
      <c r="Z228" s="62">
        <f t="shared" si="27"/>
        <v>0</v>
      </c>
      <c r="AA228" s="74">
        <f>VLOOKUP($A228,input!$A:$BH,COLUMN(input!BH$2),0)</f>
        <v>0</v>
      </c>
    </row>
    <row r="229" spans="1:27" x14ac:dyDescent="0.3">
      <c r="A229" s="27" t="s">
        <v>468</v>
      </c>
      <c r="B229" s="27" t="s">
        <v>1048</v>
      </c>
      <c r="C229" s="27" t="s">
        <v>806</v>
      </c>
      <c r="D229" s="30" t="s">
        <v>467</v>
      </c>
      <c r="E229" s="67">
        <f>VLOOKUP(C229,'KI Local Authority Dropdown'!$H$21:$I$31,2,0)</f>
        <v>0.4</v>
      </c>
      <c r="F229" s="49">
        <f t="shared" si="22"/>
        <v>1.780111711930441</v>
      </c>
      <c r="G229" s="49">
        <f>VLOOKUP($A229,input!$A:$BH,COLUMN(input!F$2),0)</f>
        <v>0</v>
      </c>
      <c r="H229" s="49">
        <f>VLOOKUP($A229,input!$A:$BH,COLUMN(input!J$2),0)</f>
        <v>1.8894846784052739</v>
      </c>
      <c r="I229" s="49">
        <f>VLOOKUP($A229,input!$A:$BH,COLUMN(input!O$2),0)</f>
        <v>-15.08831170686665</v>
      </c>
      <c r="J229" s="49">
        <f>H229*'KI Local Authority Dropdown'!$I$6</f>
        <v>1.7477733275248784</v>
      </c>
      <c r="K229" s="31">
        <f>VLOOKUP($A229,input!$A:$BH,COLUMN(input!Q$2),0)</f>
        <v>0.5</v>
      </c>
      <c r="L229" s="53">
        <f>VLOOKUP($A229,input!$A:$BH,COLUMN(input!W$2),0)</f>
        <v>0</v>
      </c>
      <c r="M229" s="49">
        <f>VLOOKUP($A229,input!$A:$BH,COLUMN(input!AA$2),0)</f>
        <v>0</v>
      </c>
      <c r="N229" s="53">
        <f>VLOOKUP($A229,input!$A:$BH,COLUMN(input!AE$2),0)</f>
        <v>0</v>
      </c>
      <c r="O229" s="53">
        <f>VLOOKUP($A229,input!$A:$BH,COLUMN(input!AI$2),0)</f>
        <v>0</v>
      </c>
      <c r="P229" s="62">
        <f>VLOOKUP($A229,input!$A:$BH,COLUMN(input!AM$2),0)</f>
        <v>0</v>
      </c>
      <c r="Q229" s="53">
        <f>VLOOKUP($A229,input!$A:$BH,COLUMN(input!AQ$2),0)</f>
        <v>0</v>
      </c>
      <c r="R229" s="49">
        <f>VLOOKUP($A229,input!$A:$BH,COLUMN(input!AU$2),0)</f>
        <v>1.8894846784052739</v>
      </c>
      <c r="S229" s="53">
        <f>VLOOKUP($A229,input!$A:$BH,COLUMN(input!AY$2),0)</f>
        <v>0</v>
      </c>
      <c r="T229" s="53">
        <f>VLOOKUP($A229,input!$A:$BH,COLUMN(input!BC$2),0)</f>
        <v>0</v>
      </c>
      <c r="U229" s="62">
        <f>VLOOKUP($A229,input!$A:$BH,COLUMN(input!BG$2),0)</f>
        <v>0</v>
      </c>
      <c r="V229" s="53">
        <f t="shared" si="23"/>
        <v>0</v>
      </c>
      <c r="W229" s="49">
        <f t="shared" si="24"/>
        <v>1.8894846784052739</v>
      </c>
      <c r="X229" s="53">
        <f t="shared" si="25"/>
        <v>0</v>
      </c>
      <c r="Y229" s="53">
        <f t="shared" si="26"/>
        <v>0</v>
      </c>
      <c r="Z229" s="62">
        <f t="shared" si="27"/>
        <v>0</v>
      </c>
      <c r="AA229" s="74">
        <f>VLOOKUP($A229,input!$A:$BH,COLUMN(input!BH$2),0)</f>
        <v>-0.10937296647483297</v>
      </c>
    </row>
    <row r="230" spans="1:27" x14ac:dyDescent="0.3">
      <c r="A230" s="27" t="s">
        <v>470</v>
      </c>
      <c r="B230" s="27" t="s">
        <v>1049</v>
      </c>
      <c r="C230" s="27" t="s">
        <v>806</v>
      </c>
      <c r="D230" s="30" t="s">
        <v>469</v>
      </c>
      <c r="E230" s="67">
        <f>VLOOKUP(C230,'KI Local Authority Dropdown'!$H$21:$I$31,2,0)</f>
        <v>0.4</v>
      </c>
      <c r="F230" s="49">
        <f t="shared" si="22"/>
        <v>2.2218753206094224</v>
      </c>
      <c r="G230" s="49">
        <f>VLOOKUP($A230,input!$A:$BH,COLUMN(input!F$2),0)</f>
        <v>0</v>
      </c>
      <c r="H230" s="49">
        <f>VLOOKUP($A230,input!$A:$BH,COLUMN(input!J$2),0)</f>
        <v>2.3633776374042834</v>
      </c>
      <c r="I230" s="49">
        <f>VLOOKUP($A230,input!$A:$BH,COLUMN(input!O$2),0)</f>
        <v>-17.912186049744726</v>
      </c>
      <c r="J230" s="49">
        <f>H230*'KI Local Authority Dropdown'!$I$6</f>
        <v>2.1861243145989624</v>
      </c>
      <c r="K230" s="31">
        <f>VLOOKUP($A230,input!$A:$BH,COLUMN(input!Q$2),0)</f>
        <v>0.5</v>
      </c>
      <c r="L230" s="53">
        <f>VLOOKUP($A230,input!$A:$BH,COLUMN(input!W$2),0)</f>
        <v>0</v>
      </c>
      <c r="M230" s="49">
        <f>VLOOKUP($A230,input!$A:$BH,COLUMN(input!AA$2),0)</f>
        <v>0</v>
      </c>
      <c r="N230" s="53">
        <f>VLOOKUP($A230,input!$A:$BH,COLUMN(input!AE$2),0)</f>
        <v>0</v>
      </c>
      <c r="O230" s="53">
        <f>VLOOKUP($A230,input!$A:$BH,COLUMN(input!AI$2),0)</f>
        <v>0</v>
      </c>
      <c r="P230" s="62">
        <f>VLOOKUP($A230,input!$A:$BH,COLUMN(input!AM$2),0)</f>
        <v>0</v>
      </c>
      <c r="Q230" s="53">
        <f>VLOOKUP($A230,input!$A:$BH,COLUMN(input!AQ$2),0)</f>
        <v>0</v>
      </c>
      <c r="R230" s="49">
        <f>VLOOKUP($A230,input!$A:$BH,COLUMN(input!AU$2),0)</f>
        <v>2.3633776374042834</v>
      </c>
      <c r="S230" s="53">
        <f>VLOOKUP($A230,input!$A:$BH,COLUMN(input!AY$2),0)</f>
        <v>0</v>
      </c>
      <c r="T230" s="53">
        <f>VLOOKUP($A230,input!$A:$BH,COLUMN(input!BC$2),0)</f>
        <v>0</v>
      </c>
      <c r="U230" s="62">
        <f>VLOOKUP($A230,input!$A:$BH,COLUMN(input!BG$2),0)</f>
        <v>0</v>
      </c>
      <c r="V230" s="53">
        <f t="shared" si="23"/>
        <v>0</v>
      </c>
      <c r="W230" s="49">
        <f t="shared" si="24"/>
        <v>2.3633776374042834</v>
      </c>
      <c r="X230" s="53">
        <f t="shared" si="25"/>
        <v>0</v>
      </c>
      <c r="Y230" s="53">
        <f t="shared" si="26"/>
        <v>0</v>
      </c>
      <c r="Z230" s="62">
        <f t="shared" si="27"/>
        <v>0</v>
      </c>
      <c r="AA230" s="74">
        <f>VLOOKUP($A230,input!$A:$BH,COLUMN(input!BH$2),0)</f>
        <v>-0.14150231679486111</v>
      </c>
    </row>
    <row r="231" spans="1:27" x14ac:dyDescent="0.3">
      <c r="A231" s="27" t="s">
        <v>472</v>
      </c>
      <c r="B231" s="27" t="s">
        <v>1050</v>
      </c>
      <c r="C231" s="27" t="s">
        <v>1251</v>
      </c>
      <c r="D231" s="30" t="s">
        <v>471</v>
      </c>
      <c r="E231" s="67">
        <f>VLOOKUP(C231,'KI Local Authority Dropdown'!$H$21:$I$31,2,0)</f>
        <v>0.09</v>
      </c>
      <c r="F231" s="49">
        <f t="shared" si="22"/>
        <v>62.887425658845395</v>
      </c>
      <c r="G231" s="49">
        <f>VLOOKUP($A231,input!$A:$BH,COLUMN(input!F$2),0)</f>
        <v>0</v>
      </c>
      <c r="H231" s="49">
        <f>VLOOKUP($A231,input!$A:$BH,COLUMN(input!J$2),0)</f>
        <v>66.582760315056859</v>
      </c>
      <c r="I231" s="49">
        <f>VLOOKUP($A231,input!$A:$BH,COLUMN(input!O$2),0)</f>
        <v>47.238537701558279</v>
      </c>
      <c r="J231" s="49">
        <f>H231*'KI Local Authority Dropdown'!$I$6</f>
        <v>61.589053291427597</v>
      </c>
      <c r="K231" s="31">
        <f>VLOOKUP($A231,input!$A:$BH,COLUMN(input!Q$2),0)</f>
        <v>0</v>
      </c>
      <c r="L231" s="53">
        <f>VLOOKUP($A231,input!$A:$BH,COLUMN(input!W$2),0)</f>
        <v>0</v>
      </c>
      <c r="M231" s="49">
        <f>VLOOKUP($A231,input!$A:$BH,COLUMN(input!AA$2),0)</f>
        <v>0</v>
      </c>
      <c r="N231" s="53">
        <f>VLOOKUP($A231,input!$A:$BH,COLUMN(input!AE$2),0)</f>
        <v>0</v>
      </c>
      <c r="O231" s="53">
        <f>VLOOKUP($A231,input!$A:$BH,COLUMN(input!AI$2),0)</f>
        <v>0</v>
      </c>
      <c r="P231" s="62">
        <f>VLOOKUP($A231,input!$A:$BH,COLUMN(input!AM$2),0)</f>
        <v>0</v>
      </c>
      <c r="Q231" s="53">
        <f>VLOOKUP($A231,input!$A:$BH,COLUMN(input!AQ$2),0)</f>
        <v>66.582760315056859</v>
      </c>
      <c r="R231" s="49">
        <f>VLOOKUP($A231,input!$A:$BH,COLUMN(input!AU$2),0)</f>
        <v>0</v>
      </c>
      <c r="S231" s="53">
        <f>VLOOKUP($A231,input!$A:$BH,COLUMN(input!AY$2),0)</f>
        <v>0</v>
      </c>
      <c r="T231" s="53">
        <f>VLOOKUP($A231,input!$A:$BH,COLUMN(input!BC$2),0)</f>
        <v>0</v>
      </c>
      <c r="U231" s="62">
        <f>VLOOKUP($A231,input!$A:$BH,COLUMN(input!BG$2),0)</f>
        <v>0</v>
      </c>
      <c r="V231" s="53">
        <f t="shared" si="23"/>
        <v>66.582760315056859</v>
      </c>
      <c r="W231" s="49">
        <f t="shared" si="24"/>
        <v>0</v>
      </c>
      <c r="X231" s="53">
        <f t="shared" si="25"/>
        <v>0</v>
      </c>
      <c r="Y231" s="53">
        <f t="shared" si="26"/>
        <v>0</v>
      </c>
      <c r="Z231" s="62">
        <f t="shared" si="27"/>
        <v>0</v>
      </c>
      <c r="AA231" s="74">
        <f>VLOOKUP($A231,input!$A:$BH,COLUMN(input!BH$2),0)</f>
        <v>-3.6953346562114655</v>
      </c>
    </row>
    <row r="232" spans="1:27" x14ac:dyDescent="0.3">
      <c r="A232" s="27" t="s">
        <v>474</v>
      </c>
      <c r="B232" s="27" t="s">
        <v>1051</v>
      </c>
      <c r="C232" s="27" t="s">
        <v>1248</v>
      </c>
      <c r="D232" s="30" t="s">
        <v>1052</v>
      </c>
      <c r="E232" s="67">
        <f>VLOOKUP(C232,'KI Local Authority Dropdown'!$H$21:$I$31,2,0)</f>
        <v>0.01</v>
      </c>
      <c r="F232" s="49">
        <f t="shared" si="22"/>
        <v>8.5506644780877963</v>
      </c>
      <c r="G232" s="49">
        <f>VLOOKUP($A232,input!$A:$BH,COLUMN(input!F$2),0)</f>
        <v>2.4989876911320685</v>
      </c>
      <c r="H232" s="49">
        <f>VLOOKUP($A232,input!$A:$BH,COLUMN(input!J$2),0)</f>
        <v>6.0516767869557269</v>
      </c>
      <c r="I232" s="49">
        <f>VLOOKUP($A232,input!$A:$BH,COLUMN(input!O$2),0)</f>
        <v>2.9366690595271927</v>
      </c>
      <c r="J232" s="49">
        <f>H232*'KI Local Authority Dropdown'!$I$6</f>
        <v>5.5978010279340475</v>
      </c>
      <c r="K232" s="31">
        <f>VLOOKUP($A232,input!$A:$BH,COLUMN(input!Q$2),0)</f>
        <v>0</v>
      </c>
      <c r="L232" s="53">
        <f>VLOOKUP($A232,input!$A:$BH,COLUMN(input!W$2),0)</f>
        <v>0</v>
      </c>
      <c r="M232" s="49">
        <f>VLOOKUP($A232,input!$A:$BH,COLUMN(input!AA$2),0)</f>
        <v>0</v>
      </c>
      <c r="N232" s="53">
        <f>VLOOKUP($A232,input!$A:$BH,COLUMN(input!AE$2),0)</f>
        <v>2.4989876911320685</v>
      </c>
      <c r="O232" s="53">
        <f>VLOOKUP($A232,input!$A:$BH,COLUMN(input!AI$2),0)</f>
        <v>0</v>
      </c>
      <c r="P232" s="62">
        <f>VLOOKUP($A232,input!$A:$BH,COLUMN(input!AM$2),0)</f>
        <v>0</v>
      </c>
      <c r="Q232" s="53">
        <f>VLOOKUP($A232,input!$A:$BH,COLUMN(input!AQ$2),0)</f>
        <v>0</v>
      </c>
      <c r="R232" s="49">
        <f>VLOOKUP($A232,input!$A:$BH,COLUMN(input!AU$2),0)</f>
        <v>0</v>
      </c>
      <c r="S232" s="53">
        <f>VLOOKUP($A232,input!$A:$BH,COLUMN(input!AY$2),0)</f>
        <v>6.0516767869557269</v>
      </c>
      <c r="T232" s="53">
        <f>VLOOKUP($A232,input!$A:$BH,COLUMN(input!BC$2),0)</f>
        <v>0</v>
      </c>
      <c r="U232" s="62">
        <f>VLOOKUP($A232,input!$A:$BH,COLUMN(input!BG$2),0)</f>
        <v>0</v>
      </c>
      <c r="V232" s="53">
        <f t="shared" si="23"/>
        <v>0</v>
      </c>
      <c r="W232" s="49">
        <f t="shared" si="24"/>
        <v>0</v>
      </c>
      <c r="X232" s="53">
        <f t="shared" si="25"/>
        <v>8.5506644780877963</v>
      </c>
      <c r="Y232" s="53">
        <f t="shared" si="26"/>
        <v>0</v>
      </c>
      <c r="Z232" s="62">
        <f t="shared" si="27"/>
        <v>0</v>
      </c>
      <c r="AA232" s="74">
        <f>VLOOKUP($A232,input!$A:$BH,COLUMN(input!BH$2),0)</f>
        <v>0</v>
      </c>
    </row>
    <row r="233" spans="1:27" x14ac:dyDescent="0.3">
      <c r="A233" s="27" t="s">
        <v>476</v>
      </c>
      <c r="B233" s="27" t="s">
        <v>1053</v>
      </c>
      <c r="C233" s="27" t="s">
        <v>806</v>
      </c>
      <c r="D233" s="30" t="s">
        <v>475</v>
      </c>
      <c r="E233" s="67">
        <f>VLOOKUP(C233,'KI Local Authority Dropdown'!$H$21:$I$31,2,0)</f>
        <v>0.4</v>
      </c>
      <c r="F233" s="49">
        <f t="shared" si="22"/>
        <v>6.5902445387222635</v>
      </c>
      <c r="G233" s="49">
        <f>VLOOKUP($A233,input!$A:$BH,COLUMN(input!F$2),0)</f>
        <v>0</v>
      </c>
      <c r="H233" s="49">
        <f>VLOOKUP($A233,input!$A:$BH,COLUMN(input!J$2),0)</f>
        <v>6.7173223712307193</v>
      </c>
      <c r="I233" s="49">
        <f>VLOOKUP($A233,input!$A:$BH,COLUMN(input!O$2),0)</f>
        <v>-30.660253899718668</v>
      </c>
      <c r="J233" s="49">
        <f>H233*'KI Local Authority Dropdown'!$I$6</f>
        <v>6.2135231933884159</v>
      </c>
      <c r="K233" s="31">
        <f>VLOOKUP($A233,input!$A:$BH,COLUMN(input!Q$2),0)</f>
        <v>0.5</v>
      </c>
      <c r="L233" s="53">
        <f>VLOOKUP($A233,input!$A:$BH,COLUMN(input!W$2),0)</f>
        <v>0</v>
      </c>
      <c r="M233" s="49">
        <f>VLOOKUP($A233,input!$A:$BH,COLUMN(input!AA$2),0)</f>
        <v>0</v>
      </c>
      <c r="N233" s="53">
        <f>VLOOKUP($A233,input!$A:$BH,COLUMN(input!AE$2),0)</f>
        <v>0</v>
      </c>
      <c r="O233" s="53">
        <f>VLOOKUP($A233,input!$A:$BH,COLUMN(input!AI$2),0)</f>
        <v>0</v>
      </c>
      <c r="P233" s="62">
        <f>VLOOKUP($A233,input!$A:$BH,COLUMN(input!AM$2),0)</f>
        <v>0</v>
      </c>
      <c r="Q233" s="53">
        <f>VLOOKUP($A233,input!$A:$BH,COLUMN(input!AQ$2),0)</f>
        <v>0</v>
      </c>
      <c r="R233" s="49">
        <f>VLOOKUP($A233,input!$A:$BH,COLUMN(input!AU$2),0)</f>
        <v>6.7173223712307193</v>
      </c>
      <c r="S233" s="53">
        <f>VLOOKUP($A233,input!$A:$BH,COLUMN(input!AY$2),0)</f>
        <v>0</v>
      </c>
      <c r="T233" s="53">
        <f>VLOOKUP($A233,input!$A:$BH,COLUMN(input!BC$2),0)</f>
        <v>0</v>
      </c>
      <c r="U233" s="62">
        <f>VLOOKUP($A233,input!$A:$BH,COLUMN(input!BG$2),0)</f>
        <v>0</v>
      </c>
      <c r="V233" s="53">
        <f t="shared" si="23"/>
        <v>0</v>
      </c>
      <c r="W233" s="49">
        <f t="shared" si="24"/>
        <v>6.7173223712307193</v>
      </c>
      <c r="X233" s="53">
        <f t="shared" si="25"/>
        <v>0</v>
      </c>
      <c r="Y233" s="53">
        <f t="shared" si="26"/>
        <v>0</v>
      </c>
      <c r="Z233" s="62">
        <f t="shared" si="27"/>
        <v>0</v>
      </c>
      <c r="AA233" s="74">
        <f>VLOOKUP($A233,input!$A:$BH,COLUMN(input!BH$2),0)</f>
        <v>-0.12707783250845597</v>
      </c>
    </row>
    <row r="234" spans="1:27" x14ac:dyDescent="0.3">
      <c r="A234" s="27" t="s">
        <v>478</v>
      </c>
      <c r="B234" s="27" t="s">
        <v>1054</v>
      </c>
      <c r="C234" s="27" t="s">
        <v>1254</v>
      </c>
      <c r="D234" s="30" t="s">
        <v>477</v>
      </c>
      <c r="E234" s="67">
        <f>VLOOKUP(C234,'KI Local Authority Dropdown'!$H$21:$I$31,2,0)</f>
        <v>0.1</v>
      </c>
      <c r="F234" s="49">
        <f t="shared" si="22"/>
        <v>100.46039740652053</v>
      </c>
      <c r="G234" s="49">
        <f>VLOOKUP($A234,input!$A:$BH,COLUMN(input!F$2),0)</f>
        <v>9.9833669079056353</v>
      </c>
      <c r="H234" s="49">
        <f>VLOOKUP($A234,input!$A:$BH,COLUMN(input!J$2),0)</f>
        <v>90.477030498614894</v>
      </c>
      <c r="I234" s="49">
        <f>VLOOKUP($A234,input!$A:$BH,COLUMN(input!O$2),0)</f>
        <v>65.045053016879351</v>
      </c>
      <c r="J234" s="49">
        <f>H234*'KI Local Authority Dropdown'!$I$6</f>
        <v>83.691253211218779</v>
      </c>
      <c r="K234" s="31">
        <f>VLOOKUP($A234,input!$A:$BH,COLUMN(input!Q$2),0)</f>
        <v>0</v>
      </c>
      <c r="L234" s="53">
        <f>VLOOKUP($A234,input!$A:$BH,COLUMN(input!W$2),0)</f>
        <v>7.7536581396320168</v>
      </c>
      <c r="M234" s="49">
        <f>VLOOKUP($A234,input!$A:$BH,COLUMN(input!AA$2),0)</f>
        <v>0</v>
      </c>
      <c r="N234" s="53">
        <f>VLOOKUP($A234,input!$A:$BH,COLUMN(input!AE$2),0)</f>
        <v>2.2297087682736181</v>
      </c>
      <c r="O234" s="53">
        <f>VLOOKUP($A234,input!$A:$BH,COLUMN(input!AI$2),0)</f>
        <v>0</v>
      </c>
      <c r="P234" s="62">
        <f>VLOOKUP($A234,input!$A:$BH,COLUMN(input!AM$2),0)</f>
        <v>0</v>
      </c>
      <c r="Q234" s="53">
        <f>VLOOKUP($A234,input!$A:$BH,COLUMN(input!AQ$2),0)</f>
        <v>85.167200645571413</v>
      </c>
      <c r="R234" s="49">
        <f>VLOOKUP($A234,input!$A:$BH,COLUMN(input!AU$2),0)</f>
        <v>0</v>
      </c>
      <c r="S234" s="53">
        <f>VLOOKUP($A234,input!$A:$BH,COLUMN(input!AY$2),0)</f>
        <v>5.3098298530434862</v>
      </c>
      <c r="T234" s="53">
        <f>VLOOKUP($A234,input!$A:$BH,COLUMN(input!BC$2),0)</f>
        <v>0</v>
      </c>
      <c r="U234" s="62">
        <f>VLOOKUP($A234,input!$A:$BH,COLUMN(input!BG$2),0)</f>
        <v>0</v>
      </c>
      <c r="V234" s="53">
        <f t="shared" si="23"/>
        <v>92.920858785203436</v>
      </c>
      <c r="W234" s="49">
        <f t="shared" si="24"/>
        <v>0</v>
      </c>
      <c r="X234" s="53">
        <f t="shared" si="25"/>
        <v>7.5395386213171047</v>
      </c>
      <c r="Y234" s="53">
        <f t="shared" si="26"/>
        <v>0</v>
      </c>
      <c r="Z234" s="62">
        <f t="shared" si="27"/>
        <v>0</v>
      </c>
      <c r="AA234" s="74">
        <f>VLOOKUP($A234,input!$A:$BH,COLUMN(input!BH$2),0)</f>
        <v>0</v>
      </c>
    </row>
    <row r="235" spans="1:27" x14ac:dyDescent="0.3">
      <c r="A235" s="27" t="s">
        <v>480</v>
      </c>
      <c r="B235" s="27" t="s">
        <v>1055</v>
      </c>
      <c r="C235" s="27" t="s">
        <v>1253</v>
      </c>
      <c r="D235" s="30" t="s">
        <v>479</v>
      </c>
      <c r="E235" s="67">
        <f>VLOOKUP(C235,'KI Local Authority Dropdown'!$H$21:$I$31,2,0)</f>
        <v>0.5</v>
      </c>
      <c r="F235" s="49">
        <f t="shared" si="22"/>
        <v>78.043962180884847</v>
      </c>
      <c r="G235" s="49">
        <f>VLOOKUP($A235,input!$A:$BH,COLUMN(input!F$2),0)</f>
        <v>10.283147250129836</v>
      </c>
      <c r="H235" s="49">
        <f>VLOOKUP($A235,input!$A:$BH,COLUMN(input!J$2),0)</f>
        <v>67.760814930755004</v>
      </c>
      <c r="I235" s="49">
        <f>VLOOKUP($A235,input!$A:$BH,COLUMN(input!O$2),0)</f>
        <v>27.073766889878449</v>
      </c>
      <c r="J235" s="49">
        <f>H235*'KI Local Authority Dropdown'!$I$6</f>
        <v>62.678753810948379</v>
      </c>
      <c r="K235" s="31">
        <f>VLOOKUP($A235,input!$A:$BH,COLUMN(input!Q$2),0)</f>
        <v>0</v>
      </c>
      <c r="L235" s="53">
        <f>VLOOKUP($A235,input!$A:$BH,COLUMN(input!W$2),0)</f>
        <v>9.5530911506777265</v>
      </c>
      <c r="M235" s="49">
        <f>VLOOKUP($A235,input!$A:$BH,COLUMN(input!AA$2),0)</f>
        <v>-1.009346448299151</v>
      </c>
      <c r="N235" s="53">
        <f>VLOOKUP($A235,input!$A:$BH,COLUMN(input!AE$2),0)</f>
        <v>1.7394025477512609</v>
      </c>
      <c r="O235" s="53">
        <f>VLOOKUP($A235,input!$A:$BH,COLUMN(input!AI$2),0)</f>
        <v>0</v>
      </c>
      <c r="P235" s="62">
        <f>VLOOKUP($A235,input!$A:$BH,COLUMN(input!AM$2),0)</f>
        <v>0</v>
      </c>
      <c r="Q235" s="53">
        <f>VLOOKUP($A235,input!$A:$BH,COLUMN(input!AQ$2),0)</f>
        <v>54.225554034439874</v>
      </c>
      <c r="R235" s="49">
        <f>VLOOKUP($A235,input!$A:$BH,COLUMN(input!AU$2),0)</f>
        <v>9.9018154875420858</v>
      </c>
      <c r="S235" s="53">
        <f>VLOOKUP($A235,input!$A:$BH,COLUMN(input!AY$2),0)</f>
        <v>3.633445408773039</v>
      </c>
      <c r="T235" s="53">
        <f>VLOOKUP($A235,input!$A:$BH,COLUMN(input!BC$2),0)</f>
        <v>0</v>
      </c>
      <c r="U235" s="62">
        <f>VLOOKUP($A235,input!$A:$BH,COLUMN(input!BG$2),0)</f>
        <v>0</v>
      </c>
      <c r="V235" s="53">
        <f t="shared" si="23"/>
        <v>63.778645185117597</v>
      </c>
      <c r="W235" s="49">
        <f t="shared" si="24"/>
        <v>8.8924690392429344</v>
      </c>
      <c r="X235" s="53">
        <f t="shared" si="25"/>
        <v>5.3728479565242999</v>
      </c>
      <c r="Y235" s="53">
        <f t="shared" si="26"/>
        <v>0</v>
      </c>
      <c r="Z235" s="62">
        <f t="shared" si="27"/>
        <v>0</v>
      </c>
      <c r="AA235" s="74">
        <f>VLOOKUP($A235,input!$A:$BH,COLUMN(input!BH$2),0)</f>
        <v>0</v>
      </c>
    </row>
    <row r="236" spans="1:27" x14ac:dyDescent="0.3">
      <c r="A236" s="27" t="s">
        <v>482</v>
      </c>
      <c r="B236" s="27" t="s">
        <v>1056</v>
      </c>
      <c r="C236" s="27" t="s">
        <v>806</v>
      </c>
      <c r="D236" s="30" t="s">
        <v>481</v>
      </c>
      <c r="E236" s="67">
        <f>VLOOKUP(C236,'KI Local Authority Dropdown'!$H$21:$I$31,2,0)</f>
        <v>0.4</v>
      </c>
      <c r="F236" s="49">
        <f t="shared" si="22"/>
        <v>6.0989806800139368</v>
      </c>
      <c r="G236" s="49">
        <f>VLOOKUP($A236,input!$A:$BH,COLUMN(input!F$2),0)</f>
        <v>0.21262092964813764</v>
      </c>
      <c r="H236" s="49">
        <f>VLOOKUP($A236,input!$A:$BH,COLUMN(input!J$2),0)</f>
        <v>5.8863597503657994</v>
      </c>
      <c r="I236" s="49">
        <f>VLOOKUP($A236,input!$A:$BH,COLUMN(input!O$2),0)</f>
        <v>-26.062016972406028</v>
      </c>
      <c r="J236" s="49">
        <f>H236*'KI Local Authority Dropdown'!$I$6</f>
        <v>5.4448827690883643</v>
      </c>
      <c r="K236" s="31">
        <f>VLOOKUP($A236,input!$A:$BH,COLUMN(input!Q$2),0)</f>
        <v>0.5</v>
      </c>
      <c r="L236" s="53">
        <f>VLOOKUP($A236,input!$A:$BH,COLUMN(input!W$2),0)</f>
        <v>0</v>
      </c>
      <c r="M236" s="49">
        <f>VLOOKUP($A236,input!$A:$BH,COLUMN(input!AA$2),0)</f>
        <v>0.21262092964813764</v>
      </c>
      <c r="N236" s="53">
        <f>VLOOKUP($A236,input!$A:$BH,COLUMN(input!AE$2),0)</f>
        <v>0</v>
      </c>
      <c r="O236" s="53">
        <f>VLOOKUP($A236,input!$A:$BH,COLUMN(input!AI$2),0)</f>
        <v>0</v>
      </c>
      <c r="P236" s="62">
        <f>VLOOKUP($A236,input!$A:$BH,COLUMN(input!AM$2),0)</f>
        <v>0</v>
      </c>
      <c r="Q236" s="53">
        <f>VLOOKUP($A236,input!$A:$BH,COLUMN(input!AQ$2),0)</f>
        <v>0</v>
      </c>
      <c r="R236" s="49">
        <f>VLOOKUP($A236,input!$A:$BH,COLUMN(input!AU$2),0)</f>
        <v>5.8863597503657994</v>
      </c>
      <c r="S236" s="53">
        <f>VLOOKUP($A236,input!$A:$BH,COLUMN(input!AY$2),0)</f>
        <v>0</v>
      </c>
      <c r="T236" s="53">
        <f>VLOOKUP($A236,input!$A:$BH,COLUMN(input!BC$2),0)</f>
        <v>0</v>
      </c>
      <c r="U236" s="62">
        <f>VLOOKUP($A236,input!$A:$BH,COLUMN(input!BG$2),0)</f>
        <v>0</v>
      </c>
      <c r="V236" s="53">
        <f t="shared" si="23"/>
        <v>0</v>
      </c>
      <c r="W236" s="49">
        <f t="shared" si="24"/>
        <v>6.0989806800139368</v>
      </c>
      <c r="X236" s="53">
        <f t="shared" si="25"/>
        <v>0</v>
      </c>
      <c r="Y236" s="53">
        <f t="shared" si="26"/>
        <v>0</v>
      </c>
      <c r="Z236" s="62">
        <f t="shared" si="27"/>
        <v>0</v>
      </c>
      <c r="AA236" s="74">
        <f>VLOOKUP($A236,input!$A:$BH,COLUMN(input!BH$2),0)</f>
        <v>0</v>
      </c>
    </row>
    <row r="237" spans="1:27" x14ac:dyDescent="0.3">
      <c r="A237" s="27" t="s">
        <v>484</v>
      </c>
      <c r="B237" s="27" t="s">
        <v>1057</v>
      </c>
      <c r="C237" s="27" t="s">
        <v>1250</v>
      </c>
      <c r="D237" s="30" t="s">
        <v>483</v>
      </c>
      <c r="E237" s="67">
        <f>VLOOKUP(C237,'KI Local Authority Dropdown'!$H$21:$I$31,2,0)</f>
        <v>0.49</v>
      </c>
      <c r="F237" s="49">
        <f t="shared" si="22"/>
        <v>120.29368892746919</v>
      </c>
      <c r="G237" s="49">
        <f>VLOOKUP($A237,input!$A:$BH,COLUMN(input!F$2),0)</f>
        <v>25.331965503863252</v>
      </c>
      <c r="H237" s="49">
        <f>VLOOKUP($A237,input!$A:$BH,COLUMN(input!J$2),0)</f>
        <v>94.961723423605946</v>
      </c>
      <c r="I237" s="49">
        <f>VLOOKUP($A237,input!$A:$BH,COLUMN(input!O$2),0)</f>
        <v>28.105047912281716</v>
      </c>
      <c r="J237" s="49">
        <f>H237*'KI Local Authority Dropdown'!$I$6</f>
        <v>87.839594166835511</v>
      </c>
      <c r="K237" s="31">
        <f>VLOOKUP($A237,input!$A:$BH,COLUMN(input!Q$2),0)</f>
        <v>0</v>
      </c>
      <c r="L237" s="53">
        <f>VLOOKUP($A237,input!$A:$BH,COLUMN(input!W$2),0)</f>
        <v>23.696998747814582</v>
      </c>
      <c r="M237" s="49">
        <f>VLOOKUP($A237,input!$A:$BH,COLUMN(input!AA$2),0)</f>
        <v>1.6349667560486718</v>
      </c>
      <c r="N237" s="53">
        <f>VLOOKUP($A237,input!$A:$BH,COLUMN(input!AE$2),0)</f>
        <v>0</v>
      </c>
      <c r="O237" s="53">
        <f>VLOOKUP($A237,input!$A:$BH,COLUMN(input!AI$2),0)</f>
        <v>0</v>
      </c>
      <c r="P237" s="62">
        <f>VLOOKUP($A237,input!$A:$BH,COLUMN(input!AM$2),0)</f>
        <v>0</v>
      </c>
      <c r="Q237" s="53">
        <f>VLOOKUP($A237,input!$A:$BH,COLUMN(input!AQ$2),0)</f>
        <v>79.189589215751525</v>
      </c>
      <c r="R237" s="49">
        <f>VLOOKUP($A237,input!$A:$BH,COLUMN(input!AU$2),0)</f>
        <v>15.772134207854416</v>
      </c>
      <c r="S237" s="53">
        <f>VLOOKUP($A237,input!$A:$BH,COLUMN(input!AY$2),0)</f>
        <v>0</v>
      </c>
      <c r="T237" s="53">
        <f>VLOOKUP($A237,input!$A:$BH,COLUMN(input!BC$2),0)</f>
        <v>0</v>
      </c>
      <c r="U237" s="62">
        <f>VLOOKUP($A237,input!$A:$BH,COLUMN(input!BG$2),0)</f>
        <v>0</v>
      </c>
      <c r="V237" s="53">
        <f t="shared" si="23"/>
        <v>102.88658796356611</v>
      </c>
      <c r="W237" s="49">
        <f t="shared" si="24"/>
        <v>17.407100963903087</v>
      </c>
      <c r="X237" s="53">
        <f t="shared" si="25"/>
        <v>0</v>
      </c>
      <c r="Y237" s="53">
        <f t="shared" si="26"/>
        <v>0</v>
      </c>
      <c r="Z237" s="62">
        <f t="shared" si="27"/>
        <v>0</v>
      </c>
      <c r="AA237" s="74">
        <f>VLOOKUP($A237,input!$A:$BH,COLUMN(input!BH$2),0)</f>
        <v>0</v>
      </c>
    </row>
    <row r="238" spans="1:27" x14ac:dyDescent="0.3">
      <c r="A238" s="27" t="s">
        <v>486</v>
      </c>
      <c r="B238" s="27" t="s">
        <v>1058</v>
      </c>
      <c r="C238" s="27" t="s">
        <v>1251</v>
      </c>
      <c r="D238" s="30" t="s">
        <v>485</v>
      </c>
      <c r="E238" s="67">
        <f>VLOOKUP(C238,'KI Local Authority Dropdown'!$H$21:$I$31,2,0)</f>
        <v>0.09</v>
      </c>
      <c r="F238" s="49">
        <f t="shared" si="22"/>
        <v>114.0266552798867</v>
      </c>
      <c r="G238" s="49">
        <f>VLOOKUP($A238,input!$A:$BH,COLUMN(input!F$2),0)</f>
        <v>6.9511680042281743</v>
      </c>
      <c r="H238" s="49">
        <f>VLOOKUP($A238,input!$A:$BH,COLUMN(input!J$2),0)</f>
        <v>107.07548727565852</v>
      </c>
      <c r="I238" s="49">
        <f>VLOOKUP($A238,input!$A:$BH,COLUMN(input!O$2),0)</f>
        <v>87.814006982702807</v>
      </c>
      <c r="J238" s="49">
        <f>H238*'KI Local Authority Dropdown'!$I$6</f>
        <v>99.04482572998414</v>
      </c>
      <c r="K238" s="31">
        <f>VLOOKUP($A238,input!$A:$BH,COLUMN(input!Q$2),0)</f>
        <v>0</v>
      </c>
      <c r="L238" s="53">
        <f>VLOOKUP($A238,input!$A:$BH,COLUMN(input!W$2),0)</f>
        <v>6.9511680042281743</v>
      </c>
      <c r="M238" s="49">
        <f>VLOOKUP($A238,input!$A:$BH,COLUMN(input!AA$2),0)</f>
        <v>0</v>
      </c>
      <c r="N238" s="53">
        <f>VLOOKUP($A238,input!$A:$BH,COLUMN(input!AE$2),0)</f>
        <v>0</v>
      </c>
      <c r="O238" s="53">
        <f>VLOOKUP($A238,input!$A:$BH,COLUMN(input!AI$2),0)</f>
        <v>0</v>
      </c>
      <c r="P238" s="62">
        <f>VLOOKUP($A238,input!$A:$BH,COLUMN(input!AM$2),0)</f>
        <v>0</v>
      </c>
      <c r="Q238" s="53">
        <f>VLOOKUP($A238,input!$A:$BH,COLUMN(input!AQ$2),0)</f>
        <v>107.07548727565852</v>
      </c>
      <c r="R238" s="49">
        <f>VLOOKUP($A238,input!$A:$BH,COLUMN(input!AU$2),0)</f>
        <v>0</v>
      </c>
      <c r="S238" s="53">
        <f>VLOOKUP($A238,input!$A:$BH,COLUMN(input!AY$2),0)</f>
        <v>0</v>
      </c>
      <c r="T238" s="53">
        <f>VLOOKUP($A238,input!$A:$BH,COLUMN(input!BC$2),0)</f>
        <v>0</v>
      </c>
      <c r="U238" s="62">
        <f>VLOOKUP($A238,input!$A:$BH,COLUMN(input!BG$2),0)</f>
        <v>0</v>
      </c>
      <c r="V238" s="53">
        <f t="shared" si="23"/>
        <v>114.0266552798867</v>
      </c>
      <c r="W238" s="49">
        <f t="shared" si="24"/>
        <v>0</v>
      </c>
      <c r="X238" s="53">
        <f t="shared" si="25"/>
        <v>0</v>
      </c>
      <c r="Y238" s="53">
        <f t="shared" si="26"/>
        <v>0</v>
      </c>
      <c r="Z238" s="62">
        <f t="shared" si="27"/>
        <v>0</v>
      </c>
      <c r="AA238" s="74">
        <f>VLOOKUP($A238,input!$A:$BH,COLUMN(input!BH$2),0)</f>
        <v>0</v>
      </c>
    </row>
    <row r="239" spans="1:27" x14ac:dyDescent="0.3">
      <c r="A239" s="27" t="s">
        <v>488</v>
      </c>
      <c r="B239" s="27" t="s">
        <v>1059</v>
      </c>
      <c r="C239" s="27" t="s">
        <v>1248</v>
      </c>
      <c r="D239" s="30" t="s">
        <v>1060</v>
      </c>
      <c r="E239" s="67">
        <f>VLOOKUP(C239,'KI Local Authority Dropdown'!$H$21:$I$31,2,0)</f>
        <v>0.01</v>
      </c>
      <c r="F239" s="49">
        <f t="shared" si="22"/>
        <v>16.000141125268627</v>
      </c>
      <c r="G239" s="49">
        <f>VLOOKUP($A239,input!$A:$BH,COLUMN(input!F$2),0)</f>
        <v>5.3353089400240812</v>
      </c>
      <c r="H239" s="49">
        <f>VLOOKUP($A239,input!$A:$BH,COLUMN(input!J$2),0)</f>
        <v>10.664832185244547</v>
      </c>
      <c r="I239" s="49">
        <f>VLOOKUP($A239,input!$A:$BH,COLUMN(input!O$2),0)</f>
        <v>7.1551934826016099</v>
      </c>
      <c r="J239" s="49">
        <f>H239*'KI Local Authority Dropdown'!$I$6</f>
        <v>9.8649697713512072</v>
      </c>
      <c r="K239" s="31">
        <f>VLOOKUP($A239,input!$A:$BH,COLUMN(input!Q$2),0)</f>
        <v>0</v>
      </c>
      <c r="L239" s="53">
        <f>VLOOKUP($A239,input!$A:$BH,COLUMN(input!W$2),0)</f>
        <v>0</v>
      </c>
      <c r="M239" s="49">
        <f>VLOOKUP($A239,input!$A:$BH,COLUMN(input!AA$2),0)</f>
        <v>0</v>
      </c>
      <c r="N239" s="53">
        <f>VLOOKUP($A239,input!$A:$BH,COLUMN(input!AE$2),0)</f>
        <v>5.3353089400240812</v>
      </c>
      <c r="O239" s="53">
        <f>VLOOKUP($A239,input!$A:$BH,COLUMN(input!AI$2),0)</f>
        <v>0</v>
      </c>
      <c r="P239" s="62">
        <f>VLOOKUP($A239,input!$A:$BH,COLUMN(input!AM$2),0)</f>
        <v>0</v>
      </c>
      <c r="Q239" s="53">
        <f>VLOOKUP($A239,input!$A:$BH,COLUMN(input!AQ$2),0)</f>
        <v>0</v>
      </c>
      <c r="R239" s="49">
        <f>VLOOKUP($A239,input!$A:$BH,COLUMN(input!AU$2),0)</f>
        <v>0</v>
      </c>
      <c r="S239" s="53">
        <f>VLOOKUP($A239,input!$A:$BH,COLUMN(input!AY$2),0)</f>
        <v>10.664832185244547</v>
      </c>
      <c r="T239" s="53">
        <f>VLOOKUP($A239,input!$A:$BH,COLUMN(input!BC$2),0)</f>
        <v>0</v>
      </c>
      <c r="U239" s="62">
        <f>VLOOKUP($A239,input!$A:$BH,COLUMN(input!BG$2),0)</f>
        <v>0</v>
      </c>
      <c r="V239" s="53">
        <f t="shared" si="23"/>
        <v>0</v>
      </c>
      <c r="W239" s="49">
        <f t="shared" si="24"/>
        <v>0</v>
      </c>
      <c r="X239" s="53">
        <f t="shared" si="25"/>
        <v>16.000141125268627</v>
      </c>
      <c r="Y239" s="53">
        <f t="shared" si="26"/>
        <v>0</v>
      </c>
      <c r="Z239" s="62">
        <f t="shared" si="27"/>
        <v>0</v>
      </c>
      <c r="AA239" s="74">
        <f>VLOOKUP($A239,input!$A:$BH,COLUMN(input!BH$2),0)</f>
        <v>0</v>
      </c>
    </row>
    <row r="240" spans="1:27" x14ac:dyDescent="0.3">
      <c r="A240" s="27" t="s">
        <v>490</v>
      </c>
      <c r="B240" s="27" t="s">
        <v>1061</v>
      </c>
      <c r="C240" s="27" t="s">
        <v>806</v>
      </c>
      <c r="D240" s="30" t="s">
        <v>489</v>
      </c>
      <c r="E240" s="67">
        <f>VLOOKUP(C240,'KI Local Authority Dropdown'!$H$21:$I$31,2,0)</f>
        <v>0.4</v>
      </c>
      <c r="F240" s="49">
        <f t="shared" si="22"/>
        <v>3.3405873958960357</v>
      </c>
      <c r="G240" s="49">
        <f>VLOOKUP($A240,input!$A:$BH,COLUMN(input!F$2),0)</f>
        <v>0</v>
      </c>
      <c r="H240" s="49">
        <f>VLOOKUP($A240,input!$A:$BH,COLUMN(input!J$2),0)</f>
        <v>3.6299186184301204</v>
      </c>
      <c r="I240" s="49">
        <f>VLOOKUP($A240,input!$A:$BH,COLUMN(input!O$2),0)</f>
        <v>-9.2568800686493571</v>
      </c>
      <c r="J240" s="49">
        <f>H240*'KI Local Authority Dropdown'!$I$6</f>
        <v>3.3576747220478618</v>
      </c>
      <c r="K240" s="31">
        <f>VLOOKUP($A240,input!$A:$BH,COLUMN(input!Q$2),0)</f>
        <v>0.5</v>
      </c>
      <c r="L240" s="53">
        <f>VLOOKUP($A240,input!$A:$BH,COLUMN(input!W$2),0)</f>
        <v>0</v>
      </c>
      <c r="M240" s="49">
        <f>VLOOKUP($A240,input!$A:$BH,COLUMN(input!AA$2),0)</f>
        <v>0</v>
      </c>
      <c r="N240" s="53">
        <f>VLOOKUP($A240,input!$A:$BH,COLUMN(input!AE$2),0)</f>
        <v>0</v>
      </c>
      <c r="O240" s="53">
        <f>VLOOKUP($A240,input!$A:$BH,COLUMN(input!AI$2),0)</f>
        <v>0</v>
      </c>
      <c r="P240" s="62">
        <f>VLOOKUP($A240,input!$A:$BH,COLUMN(input!AM$2),0)</f>
        <v>0</v>
      </c>
      <c r="Q240" s="53">
        <f>VLOOKUP($A240,input!$A:$BH,COLUMN(input!AQ$2),0)</f>
        <v>0</v>
      </c>
      <c r="R240" s="49">
        <f>VLOOKUP($A240,input!$A:$BH,COLUMN(input!AU$2),0)</f>
        <v>3.6299186184301204</v>
      </c>
      <c r="S240" s="53">
        <f>VLOOKUP($A240,input!$A:$BH,COLUMN(input!AY$2),0)</f>
        <v>0</v>
      </c>
      <c r="T240" s="53">
        <f>VLOOKUP($A240,input!$A:$BH,COLUMN(input!BC$2),0)</f>
        <v>0</v>
      </c>
      <c r="U240" s="62">
        <f>VLOOKUP($A240,input!$A:$BH,COLUMN(input!BG$2),0)</f>
        <v>0</v>
      </c>
      <c r="V240" s="53">
        <f t="shared" si="23"/>
        <v>0</v>
      </c>
      <c r="W240" s="49">
        <f t="shared" si="24"/>
        <v>3.6299186184301204</v>
      </c>
      <c r="X240" s="53">
        <f t="shared" si="25"/>
        <v>0</v>
      </c>
      <c r="Y240" s="53">
        <f t="shared" si="26"/>
        <v>0</v>
      </c>
      <c r="Z240" s="62">
        <f t="shared" si="27"/>
        <v>0</v>
      </c>
      <c r="AA240" s="74">
        <f>VLOOKUP($A240,input!$A:$BH,COLUMN(input!BH$2),0)</f>
        <v>-0.28933122253408472</v>
      </c>
    </row>
    <row r="241" spans="1:27" x14ac:dyDescent="0.3">
      <c r="A241" s="27" t="s">
        <v>492</v>
      </c>
      <c r="B241" s="27" t="s">
        <v>1062</v>
      </c>
      <c r="C241" s="27" t="s">
        <v>806</v>
      </c>
      <c r="D241" s="30" t="s">
        <v>491</v>
      </c>
      <c r="E241" s="67">
        <f>VLOOKUP(C241,'KI Local Authority Dropdown'!$H$21:$I$31,2,0)</f>
        <v>0.4</v>
      </c>
      <c r="F241" s="49">
        <f t="shared" si="22"/>
        <v>1.4121107163479905</v>
      </c>
      <c r="G241" s="49">
        <f>VLOOKUP($A241,input!$A:$BH,COLUMN(input!F$2),0)</f>
        <v>0</v>
      </c>
      <c r="H241" s="49">
        <f>VLOOKUP($A241,input!$A:$BH,COLUMN(input!J$2),0)</f>
        <v>1.5164528004192741</v>
      </c>
      <c r="I241" s="49">
        <f>VLOOKUP($A241,input!$A:$BH,COLUMN(input!O$2),0)</f>
        <v>-3.6982918618181655</v>
      </c>
      <c r="J241" s="49">
        <f>H241*'KI Local Authority Dropdown'!$I$6</f>
        <v>1.4027188403878286</v>
      </c>
      <c r="K241" s="31">
        <f>VLOOKUP($A241,input!$A:$BH,COLUMN(input!Q$2),0)</f>
        <v>0.5</v>
      </c>
      <c r="L241" s="53">
        <f>VLOOKUP($A241,input!$A:$BH,COLUMN(input!W$2),0)</f>
        <v>0</v>
      </c>
      <c r="M241" s="49">
        <f>VLOOKUP($A241,input!$A:$BH,COLUMN(input!AA$2),0)</f>
        <v>0</v>
      </c>
      <c r="N241" s="53">
        <f>VLOOKUP($A241,input!$A:$BH,COLUMN(input!AE$2),0)</f>
        <v>0</v>
      </c>
      <c r="O241" s="53">
        <f>VLOOKUP($A241,input!$A:$BH,COLUMN(input!AI$2),0)</f>
        <v>0</v>
      </c>
      <c r="P241" s="62">
        <f>VLOOKUP($A241,input!$A:$BH,COLUMN(input!AM$2),0)</f>
        <v>0</v>
      </c>
      <c r="Q241" s="53">
        <f>VLOOKUP($A241,input!$A:$BH,COLUMN(input!AQ$2),0)</f>
        <v>0</v>
      </c>
      <c r="R241" s="49">
        <f>VLOOKUP($A241,input!$A:$BH,COLUMN(input!AU$2),0)</f>
        <v>1.5164528004192741</v>
      </c>
      <c r="S241" s="53">
        <f>VLOOKUP($A241,input!$A:$BH,COLUMN(input!AY$2),0)</f>
        <v>0</v>
      </c>
      <c r="T241" s="53">
        <f>VLOOKUP($A241,input!$A:$BH,COLUMN(input!BC$2),0)</f>
        <v>0</v>
      </c>
      <c r="U241" s="62">
        <f>VLOOKUP($A241,input!$A:$BH,COLUMN(input!BG$2),0)</f>
        <v>0</v>
      </c>
      <c r="V241" s="53">
        <f t="shared" si="23"/>
        <v>0</v>
      </c>
      <c r="W241" s="49">
        <f t="shared" si="24"/>
        <v>1.5164528004192741</v>
      </c>
      <c r="X241" s="53">
        <f t="shared" si="25"/>
        <v>0</v>
      </c>
      <c r="Y241" s="53">
        <f t="shared" si="26"/>
        <v>0</v>
      </c>
      <c r="Z241" s="62">
        <f t="shared" si="27"/>
        <v>0</v>
      </c>
      <c r="AA241" s="74">
        <f>VLOOKUP($A241,input!$A:$BH,COLUMN(input!BH$2),0)</f>
        <v>-0.10434208407128369</v>
      </c>
    </row>
    <row r="242" spans="1:27" x14ac:dyDescent="0.3">
      <c r="A242" s="27" t="s">
        <v>494</v>
      </c>
      <c r="B242" s="27" t="s">
        <v>1063</v>
      </c>
      <c r="C242" s="27" t="s">
        <v>820</v>
      </c>
      <c r="D242" s="30" t="s">
        <v>493</v>
      </c>
      <c r="E242" s="67">
        <f>VLOOKUP(C242,'KI Local Authority Dropdown'!$H$21:$I$31,2,0)</f>
        <v>0.49</v>
      </c>
      <c r="F242" s="49">
        <f t="shared" si="22"/>
        <v>80.408037612841255</v>
      </c>
      <c r="G242" s="49">
        <f>VLOOKUP($A242,input!$A:$BH,COLUMN(input!F$2),0)</f>
        <v>16.700514776881565</v>
      </c>
      <c r="H242" s="49">
        <f>VLOOKUP($A242,input!$A:$BH,COLUMN(input!J$2),0)</f>
        <v>63.707522835959693</v>
      </c>
      <c r="I242" s="49">
        <f>VLOOKUP($A242,input!$A:$BH,COLUMN(input!O$2),0)</f>
        <v>35.888910363795084</v>
      </c>
      <c r="J242" s="49">
        <f>H242*'KI Local Authority Dropdown'!$I$6</f>
        <v>58.929458623262718</v>
      </c>
      <c r="K242" s="31">
        <f>VLOOKUP($A242,input!$A:$BH,COLUMN(input!Q$2),0)</f>
        <v>0</v>
      </c>
      <c r="L242" s="53">
        <f>VLOOKUP($A242,input!$A:$BH,COLUMN(input!W$2),0)</f>
        <v>16.005817724608004</v>
      </c>
      <c r="M242" s="49">
        <f>VLOOKUP($A242,input!$A:$BH,COLUMN(input!AA$2),0)</f>
        <v>0.69469705227356027</v>
      </c>
      <c r="N242" s="53">
        <f>VLOOKUP($A242,input!$A:$BH,COLUMN(input!AE$2),0)</f>
        <v>0</v>
      </c>
      <c r="O242" s="53">
        <f>VLOOKUP($A242,input!$A:$BH,COLUMN(input!AI$2),0)</f>
        <v>0</v>
      </c>
      <c r="P242" s="62">
        <f>VLOOKUP($A242,input!$A:$BH,COLUMN(input!AM$2),0)</f>
        <v>0</v>
      </c>
      <c r="Q242" s="53">
        <f>VLOOKUP($A242,input!$A:$BH,COLUMN(input!AQ$2),0)</f>
        <v>54.321034100755405</v>
      </c>
      <c r="R242" s="49">
        <f>VLOOKUP($A242,input!$A:$BH,COLUMN(input!AU$2),0)</f>
        <v>9.3864887352042849</v>
      </c>
      <c r="S242" s="53">
        <f>VLOOKUP($A242,input!$A:$BH,COLUMN(input!AY$2),0)</f>
        <v>0</v>
      </c>
      <c r="T242" s="53">
        <f>VLOOKUP($A242,input!$A:$BH,COLUMN(input!BC$2),0)</f>
        <v>0</v>
      </c>
      <c r="U242" s="62">
        <f>VLOOKUP($A242,input!$A:$BH,COLUMN(input!BG$2),0)</f>
        <v>0</v>
      </c>
      <c r="V242" s="53">
        <f t="shared" si="23"/>
        <v>70.326851825363406</v>
      </c>
      <c r="W242" s="49">
        <f t="shared" si="24"/>
        <v>10.081185787477846</v>
      </c>
      <c r="X242" s="53">
        <f t="shared" si="25"/>
        <v>0</v>
      </c>
      <c r="Y242" s="53">
        <f t="shared" si="26"/>
        <v>0</v>
      </c>
      <c r="Z242" s="62">
        <f t="shared" si="27"/>
        <v>0</v>
      </c>
      <c r="AA242" s="74">
        <f>VLOOKUP($A242,input!$A:$BH,COLUMN(input!BH$2),0)</f>
        <v>0</v>
      </c>
    </row>
    <row r="243" spans="1:27" x14ac:dyDescent="0.3">
      <c r="A243" s="27" t="s">
        <v>496</v>
      </c>
      <c r="B243" s="27" t="s">
        <v>1064</v>
      </c>
      <c r="C243" s="27" t="s">
        <v>806</v>
      </c>
      <c r="D243" s="30" t="s">
        <v>495</v>
      </c>
      <c r="E243" s="67">
        <f>VLOOKUP(C243,'KI Local Authority Dropdown'!$H$21:$I$31,2,0)</f>
        <v>0.4</v>
      </c>
      <c r="F243" s="49">
        <f t="shared" si="22"/>
        <v>5.8597386044046713</v>
      </c>
      <c r="G243" s="49">
        <f>VLOOKUP($A243,input!$A:$BH,COLUMN(input!F$2),0)</f>
        <v>0</v>
      </c>
      <c r="H243" s="49">
        <f>VLOOKUP($A243,input!$A:$BH,COLUMN(input!J$2),0)</f>
        <v>6.1550275482696426</v>
      </c>
      <c r="I243" s="49">
        <f>VLOOKUP($A243,input!$A:$BH,COLUMN(input!O$2),0)</f>
        <v>-29.888427467915882</v>
      </c>
      <c r="J243" s="49">
        <f>H243*'KI Local Authority Dropdown'!$I$6</f>
        <v>5.6934004821494195</v>
      </c>
      <c r="K243" s="31">
        <f>VLOOKUP($A243,input!$A:$BH,COLUMN(input!Q$2),0)</f>
        <v>0.5</v>
      </c>
      <c r="L243" s="53">
        <f>VLOOKUP($A243,input!$A:$BH,COLUMN(input!W$2),0)</f>
        <v>0</v>
      </c>
      <c r="M243" s="49">
        <f>VLOOKUP($A243,input!$A:$BH,COLUMN(input!AA$2),0)</f>
        <v>0</v>
      </c>
      <c r="N243" s="53">
        <f>VLOOKUP($A243,input!$A:$BH,COLUMN(input!AE$2),0)</f>
        <v>0</v>
      </c>
      <c r="O243" s="53">
        <f>VLOOKUP($A243,input!$A:$BH,COLUMN(input!AI$2),0)</f>
        <v>0</v>
      </c>
      <c r="P243" s="62">
        <f>VLOOKUP($A243,input!$A:$BH,COLUMN(input!AM$2),0)</f>
        <v>0</v>
      </c>
      <c r="Q243" s="53">
        <f>VLOOKUP($A243,input!$A:$BH,COLUMN(input!AQ$2),0)</f>
        <v>0</v>
      </c>
      <c r="R243" s="49">
        <f>VLOOKUP($A243,input!$A:$BH,COLUMN(input!AU$2),0)</f>
        <v>6.1550275482696426</v>
      </c>
      <c r="S243" s="53">
        <f>VLOOKUP($A243,input!$A:$BH,COLUMN(input!AY$2),0)</f>
        <v>0</v>
      </c>
      <c r="T243" s="53">
        <f>VLOOKUP($A243,input!$A:$BH,COLUMN(input!BC$2),0)</f>
        <v>0</v>
      </c>
      <c r="U243" s="62">
        <f>VLOOKUP($A243,input!$A:$BH,COLUMN(input!BG$2),0)</f>
        <v>0</v>
      </c>
      <c r="V243" s="53">
        <f t="shared" si="23"/>
        <v>0</v>
      </c>
      <c r="W243" s="49">
        <f t="shared" si="24"/>
        <v>6.1550275482696426</v>
      </c>
      <c r="X243" s="53">
        <f t="shared" si="25"/>
        <v>0</v>
      </c>
      <c r="Y243" s="53">
        <f t="shared" si="26"/>
        <v>0</v>
      </c>
      <c r="Z243" s="62">
        <f t="shared" si="27"/>
        <v>0</v>
      </c>
      <c r="AA243" s="74">
        <f>VLOOKUP($A243,input!$A:$BH,COLUMN(input!BH$2),0)</f>
        <v>-0.2952889438649714</v>
      </c>
    </row>
    <row r="244" spans="1:27" x14ac:dyDescent="0.3">
      <c r="A244" s="27" t="s">
        <v>498</v>
      </c>
      <c r="B244" s="27" t="s">
        <v>1065</v>
      </c>
      <c r="C244" s="27" t="s">
        <v>1254</v>
      </c>
      <c r="D244" s="30" t="s">
        <v>497</v>
      </c>
      <c r="E244" s="67">
        <f>VLOOKUP(C244,'KI Local Authority Dropdown'!$H$21:$I$31,2,0)</f>
        <v>0.1</v>
      </c>
      <c r="F244" s="49">
        <f t="shared" si="22"/>
        <v>64.51244240859225</v>
      </c>
      <c r="G244" s="49">
        <f>VLOOKUP($A244,input!$A:$BH,COLUMN(input!F$2),0)</f>
        <v>0</v>
      </c>
      <c r="H244" s="49">
        <f>VLOOKUP($A244,input!$A:$BH,COLUMN(input!J$2),0)</f>
        <v>70.751231950203476</v>
      </c>
      <c r="I244" s="49">
        <f>VLOOKUP($A244,input!$A:$BH,COLUMN(input!O$2),0)</f>
        <v>39.867615398166649</v>
      </c>
      <c r="J244" s="49">
        <f>H244*'KI Local Authority Dropdown'!$I$6</f>
        <v>65.444889553938225</v>
      </c>
      <c r="K244" s="31">
        <f>VLOOKUP($A244,input!$A:$BH,COLUMN(input!Q$2),0)</f>
        <v>0</v>
      </c>
      <c r="L244" s="53">
        <f>VLOOKUP($A244,input!$A:$BH,COLUMN(input!W$2),0)</f>
        <v>0</v>
      </c>
      <c r="M244" s="49">
        <f>VLOOKUP($A244,input!$A:$BH,COLUMN(input!AA$2),0)</f>
        <v>0</v>
      </c>
      <c r="N244" s="53">
        <f>VLOOKUP($A244,input!$A:$BH,COLUMN(input!AE$2),0)</f>
        <v>0</v>
      </c>
      <c r="O244" s="53">
        <f>VLOOKUP($A244,input!$A:$BH,COLUMN(input!AI$2),0)</f>
        <v>0</v>
      </c>
      <c r="P244" s="62">
        <f>VLOOKUP($A244,input!$A:$BH,COLUMN(input!AM$2),0)</f>
        <v>0</v>
      </c>
      <c r="Q244" s="53">
        <f>VLOOKUP($A244,input!$A:$BH,COLUMN(input!AQ$2),0)</f>
        <v>65.636524707641343</v>
      </c>
      <c r="R244" s="49">
        <f>VLOOKUP($A244,input!$A:$BH,COLUMN(input!AU$2),0)</f>
        <v>0</v>
      </c>
      <c r="S244" s="53">
        <f>VLOOKUP($A244,input!$A:$BH,COLUMN(input!AY$2),0)</f>
        <v>5.1147072425621412</v>
      </c>
      <c r="T244" s="53">
        <f>VLOOKUP($A244,input!$A:$BH,COLUMN(input!BC$2),0)</f>
        <v>0</v>
      </c>
      <c r="U244" s="62">
        <f>VLOOKUP($A244,input!$A:$BH,COLUMN(input!BG$2),0)</f>
        <v>0</v>
      </c>
      <c r="V244" s="53">
        <f t="shared" si="23"/>
        <v>65.636524707641343</v>
      </c>
      <c r="W244" s="49">
        <f t="shared" si="24"/>
        <v>0</v>
      </c>
      <c r="X244" s="53">
        <f t="shared" si="25"/>
        <v>5.1147072425621412</v>
      </c>
      <c r="Y244" s="53">
        <f t="shared" si="26"/>
        <v>0</v>
      </c>
      <c r="Z244" s="62">
        <f t="shared" si="27"/>
        <v>0</v>
      </c>
      <c r="AA244" s="74">
        <f>VLOOKUP($A244,input!$A:$BH,COLUMN(input!BH$2),0)</f>
        <v>-6.2387895416112205</v>
      </c>
    </row>
    <row r="245" spans="1:27" x14ac:dyDescent="0.3">
      <c r="A245" s="27" t="s">
        <v>500</v>
      </c>
      <c r="B245" s="27" t="s">
        <v>1066</v>
      </c>
      <c r="C245" s="27" t="s">
        <v>806</v>
      </c>
      <c r="D245" s="30" t="s">
        <v>499</v>
      </c>
      <c r="E245" s="67">
        <f>VLOOKUP(C245,'KI Local Authority Dropdown'!$H$21:$I$31,2,0)</f>
        <v>0.4</v>
      </c>
      <c r="F245" s="49">
        <f t="shared" si="22"/>
        <v>5.1485146608804895</v>
      </c>
      <c r="G245" s="49">
        <f>VLOOKUP($A245,input!$A:$BH,COLUMN(input!F$2),0)</f>
        <v>1.1452864959019926</v>
      </c>
      <c r="H245" s="49">
        <f>VLOOKUP($A245,input!$A:$BH,COLUMN(input!J$2),0)</f>
        <v>4.0032281649784967</v>
      </c>
      <c r="I245" s="49">
        <f>VLOOKUP($A245,input!$A:$BH,COLUMN(input!O$2),0)</f>
        <v>-3.3318884307977559</v>
      </c>
      <c r="J245" s="49">
        <f>H245*'KI Local Authority Dropdown'!$I$6</f>
        <v>3.7029860526051097</v>
      </c>
      <c r="K245" s="31">
        <f>VLOOKUP($A245,input!$A:$BH,COLUMN(input!Q$2),0)</f>
        <v>0.45423799423206235</v>
      </c>
      <c r="L245" s="53">
        <f>VLOOKUP($A245,input!$A:$BH,COLUMN(input!W$2),0)</f>
        <v>0</v>
      </c>
      <c r="M245" s="49">
        <f>VLOOKUP($A245,input!$A:$BH,COLUMN(input!AA$2),0)</f>
        <v>1.1452864959019926</v>
      </c>
      <c r="N245" s="53">
        <f>VLOOKUP($A245,input!$A:$BH,COLUMN(input!AE$2),0)</f>
        <v>0</v>
      </c>
      <c r="O245" s="53">
        <f>VLOOKUP($A245,input!$A:$BH,COLUMN(input!AI$2),0)</f>
        <v>0</v>
      </c>
      <c r="P245" s="62">
        <f>VLOOKUP($A245,input!$A:$BH,COLUMN(input!AM$2),0)</f>
        <v>0</v>
      </c>
      <c r="Q245" s="53">
        <f>VLOOKUP($A245,input!$A:$BH,COLUMN(input!AQ$2),0)</f>
        <v>0</v>
      </c>
      <c r="R245" s="49">
        <f>VLOOKUP($A245,input!$A:$BH,COLUMN(input!AU$2),0)</f>
        <v>4.0032281649784967</v>
      </c>
      <c r="S245" s="53">
        <f>VLOOKUP($A245,input!$A:$BH,COLUMN(input!AY$2),0)</f>
        <v>0</v>
      </c>
      <c r="T245" s="53">
        <f>VLOOKUP($A245,input!$A:$BH,COLUMN(input!BC$2),0)</f>
        <v>0</v>
      </c>
      <c r="U245" s="62">
        <f>VLOOKUP($A245,input!$A:$BH,COLUMN(input!BG$2),0)</f>
        <v>0</v>
      </c>
      <c r="V245" s="53">
        <f t="shared" si="23"/>
        <v>0</v>
      </c>
      <c r="W245" s="49">
        <f t="shared" si="24"/>
        <v>5.1485146608804895</v>
      </c>
      <c r="X245" s="53">
        <f t="shared" si="25"/>
        <v>0</v>
      </c>
      <c r="Y245" s="53">
        <f t="shared" si="26"/>
        <v>0</v>
      </c>
      <c r="Z245" s="62">
        <f t="shared" si="27"/>
        <v>0</v>
      </c>
      <c r="AA245" s="74">
        <f>VLOOKUP($A245,input!$A:$BH,COLUMN(input!BH$2),0)</f>
        <v>0</v>
      </c>
    </row>
    <row r="246" spans="1:27" x14ac:dyDescent="0.3">
      <c r="A246" s="27" t="s">
        <v>502</v>
      </c>
      <c r="B246" s="27" t="s">
        <v>1067</v>
      </c>
      <c r="C246" s="27" t="s">
        <v>1250</v>
      </c>
      <c r="D246" s="30" t="s">
        <v>501</v>
      </c>
      <c r="E246" s="67">
        <f>VLOOKUP(C246,'KI Local Authority Dropdown'!$H$21:$I$31,2,0)</f>
        <v>0.49</v>
      </c>
      <c r="F246" s="49">
        <f t="shared" si="22"/>
        <v>51.553907871657465</v>
      </c>
      <c r="G246" s="49">
        <f>VLOOKUP($A246,input!$A:$BH,COLUMN(input!F$2),0)</f>
        <v>10.246087262015392</v>
      </c>
      <c r="H246" s="49">
        <f>VLOOKUP($A246,input!$A:$BH,COLUMN(input!J$2),0)</f>
        <v>41.307820609642071</v>
      </c>
      <c r="I246" s="49">
        <f>VLOOKUP($A246,input!$A:$BH,COLUMN(input!O$2),0)</f>
        <v>-2.4224113055233238</v>
      </c>
      <c r="J246" s="49">
        <f>H246*'KI Local Authority Dropdown'!$I$6</f>
        <v>38.209734063918916</v>
      </c>
      <c r="K246" s="31">
        <f>VLOOKUP($A246,input!$A:$BH,COLUMN(input!Q$2),0)</f>
        <v>5.5394419855965271E-2</v>
      </c>
      <c r="L246" s="53">
        <f>VLOOKUP($A246,input!$A:$BH,COLUMN(input!W$2),0)</f>
        <v>9.98394743841137</v>
      </c>
      <c r="M246" s="49">
        <f>VLOOKUP($A246,input!$A:$BH,COLUMN(input!AA$2),0)</f>
        <v>0.26213982360402122</v>
      </c>
      <c r="N246" s="53">
        <f>VLOOKUP($A246,input!$A:$BH,COLUMN(input!AE$2),0)</f>
        <v>0</v>
      </c>
      <c r="O246" s="53">
        <f>VLOOKUP($A246,input!$A:$BH,COLUMN(input!AI$2),0)</f>
        <v>0</v>
      </c>
      <c r="P246" s="62">
        <f>VLOOKUP($A246,input!$A:$BH,COLUMN(input!AM$2),0)</f>
        <v>0</v>
      </c>
      <c r="Q246" s="53">
        <f>VLOOKUP($A246,input!$A:$BH,COLUMN(input!AQ$2),0)</f>
        <v>34.809368331060718</v>
      </c>
      <c r="R246" s="49">
        <f>VLOOKUP($A246,input!$A:$BH,COLUMN(input!AU$2),0)</f>
        <v>6.4984522785813619</v>
      </c>
      <c r="S246" s="53">
        <f>VLOOKUP($A246,input!$A:$BH,COLUMN(input!AY$2),0)</f>
        <v>0</v>
      </c>
      <c r="T246" s="53">
        <f>VLOOKUP($A246,input!$A:$BH,COLUMN(input!BC$2),0)</f>
        <v>0</v>
      </c>
      <c r="U246" s="62">
        <f>VLOOKUP($A246,input!$A:$BH,COLUMN(input!BG$2),0)</f>
        <v>0</v>
      </c>
      <c r="V246" s="53">
        <f t="shared" si="23"/>
        <v>44.793315769472088</v>
      </c>
      <c r="W246" s="49">
        <f t="shared" si="24"/>
        <v>6.7605921021853828</v>
      </c>
      <c r="X246" s="53">
        <f t="shared" si="25"/>
        <v>0</v>
      </c>
      <c r="Y246" s="53">
        <f t="shared" si="26"/>
        <v>0</v>
      </c>
      <c r="Z246" s="62">
        <f t="shared" si="27"/>
        <v>0</v>
      </c>
      <c r="AA246" s="74">
        <f>VLOOKUP($A246,input!$A:$BH,COLUMN(input!BH$2),0)</f>
        <v>0</v>
      </c>
    </row>
    <row r="247" spans="1:27" x14ac:dyDescent="0.3">
      <c r="A247" s="27" t="s">
        <v>504</v>
      </c>
      <c r="B247" s="27" t="s">
        <v>1068</v>
      </c>
      <c r="C247" s="27" t="s">
        <v>1250</v>
      </c>
      <c r="D247" s="30" t="s">
        <v>503</v>
      </c>
      <c r="E247" s="67">
        <f>VLOOKUP(C247,'KI Local Authority Dropdown'!$H$21:$I$31,2,0)</f>
        <v>0.49</v>
      </c>
      <c r="F247" s="49">
        <f t="shared" si="22"/>
        <v>66.891058480121643</v>
      </c>
      <c r="G247" s="49">
        <f>VLOOKUP($A247,input!$A:$BH,COLUMN(input!F$2),0)</f>
        <v>9.5328403433989415</v>
      </c>
      <c r="H247" s="49">
        <f>VLOOKUP($A247,input!$A:$BH,COLUMN(input!J$2),0)</f>
        <v>57.358218136722698</v>
      </c>
      <c r="I247" s="49">
        <f>VLOOKUP($A247,input!$A:$BH,COLUMN(input!O$2),0)</f>
        <v>14.587103564347904</v>
      </c>
      <c r="J247" s="49">
        <f>H247*'KI Local Authority Dropdown'!$I$6</f>
        <v>53.056351776468496</v>
      </c>
      <c r="K247" s="31">
        <f>VLOOKUP($A247,input!$A:$BH,COLUMN(input!Q$2),0)</f>
        <v>0</v>
      </c>
      <c r="L247" s="53">
        <f>VLOOKUP($A247,input!$A:$BH,COLUMN(input!W$2),0)</f>
        <v>9.5584426333758987</v>
      </c>
      <c r="M247" s="49">
        <f>VLOOKUP($A247,input!$A:$BH,COLUMN(input!AA$2),0)</f>
        <v>-2.5602289976956322E-2</v>
      </c>
      <c r="N247" s="53">
        <f>VLOOKUP($A247,input!$A:$BH,COLUMN(input!AE$2),0)</f>
        <v>0</v>
      </c>
      <c r="O247" s="53">
        <f>VLOOKUP($A247,input!$A:$BH,COLUMN(input!AI$2),0)</f>
        <v>0</v>
      </c>
      <c r="P247" s="62">
        <f>VLOOKUP($A247,input!$A:$BH,COLUMN(input!AM$2),0)</f>
        <v>0</v>
      </c>
      <c r="Q247" s="53">
        <f>VLOOKUP($A247,input!$A:$BH,COLUMN(input!AQ$2),0)</f>
        <v>48.41956297043717</v>
      </c>
      <c r="R247" s="49">
        <f>VLOOKUP($A247,input!$A:$BH,COLUMN(input!AU$2),0)</f>
        <v>8.9386551662855265</v>
      </c>
      <c r="S247" s="53">
        <f>VLOOKUP($A247,input!$A:$BH,COLUMN(input!AY$2),0)</f>
        <v>0</v>
      </c>
      <c r="T247" s="53">
        <f>VLOOKUP($A247,input!$A:$BH,COLUMN(input!BC$2),0)</f>
        <v>0</v>
      </c>
      <c r="U247" s="62">
        <f>VLOOKUP($A247,input!$A:$BH,COLUMN(input!BG$2),0)</f>
        <v>0</v>
      </c>
      <c r="V247" s="53">
        <f t="shared" si="23"/>
        <v>57.978005603813067</v>
      </c>
      <c r="W247" s="49">
        <f t="shared" si="24"/>
        <v>8.913052876308571</v>
      </c>
      <c r="X247" s="53">
        <f t="shared" si="25"/>
        <v>0</v>
      </c>
      <c r="Y247" s="53">
        <f t="shared" si="26"/>
        <v>0</v>
      </c>
      <c r="Z247" s="62">
        <f t="shared" si="27"/>
        <v>0</v>
      </c>
      <c r="AA247" s="74">
        <f>VLOOKUP($A247,input!$A:$BH,COLUMN(input!BH$2),0)</f>
        <v>0</v>
      </c>
    </row>
    <row r="248" spans="1:27" x14ac:dyDescent="0.3">
      <c r="A248" s="27" t="s">
        <v>506</v>
      </c>
      <c r="B248" s="27" t="s">
        <v>1069</v>
      </c>
      <c r="C248" s="27" t="s">
        <v>1250</v>
      </c>
      <c r="D248" s="30" t="s">
        <v>505</v>
      </c>
      <c r="E248" s="67">
        <f>VLOOKUP(C248,'KI Local Authority Dropdown'!$H$21:$I$31,2,0)</f>
        <v>0.49</v>
      </c>
      <c r="F248" s="49">
        <f t="shared" si="22"/>
        <v>15.638124283392475</v>
      </c>
      <c r="G248" s="49">
        <f>VLOOKUP($A248,input!$A:$BH,COLUMN(input!F$2),0)</f>
        <v>0</v>
      </c>
      <c r="H248" s="49">
        <f>VLOOKUP($A248,input!$A:$BH,COLUMN(input!J$2),0)</f>
        <v>17.060291277394551</v>
      </c>
      <c r="I248" s="49">
        <f>VLOOKUP($A248,input!$A:$BH,COLUMN(input!O$2),0)</f>
        <v>-13.591364473759745</v>
      </c>
      <c r="J248" s="49">
        <f>H248*'KI Local Authority Dropdown'!$I$6</f>
        <v>15.780769431589961</v>
      </c>
      <c r="K248" s="31">
        <f>VLOOKUP($A248,input!$A:$BH,COLUMN(input!Q$2),0)</f>
        <v>0.44341370713377326</v>
      </c>
      <c r="L248" s="53">
        <f>VLOOKUP($A248,input!$A:$BH,COLUMN(input!W$2),0)</f>
        <v>0</v>
      </c>
      <c r="M248" s="49">
        <f>VLOOKUP($A248,input!$A:$BH,COLUMN(input!AA$2),0)</f>
        <v>0</v>
      </c>
      <c r="N248" s="53">
        <f>VLOOKUP($A248,input!$A:$BH,COLUMN(input!AE$2),0)</f>
        <v>0</v>
      </c>
      <c r="O248" s="53">
        <f>VLOOKUP($A248,input!$A:$BH,COLUMN(input!AI$2),0)</f>
        <v>0</v>
      </c>
      <c r="P248" s="62">
        <f>VLOOKUP($A248,input!$A:$BH,COLUMN(input!AM$2),0)</f>
        <v>0</v>
      </c>
      <c r="Q248" s="53">
        <f>VLOOKUP($A248,input!$A:$BH,COLUMN(input!AQ$2),0)</f>
        <v>14.14187859653398</v>
      </c>
      <c r="R248" s="49">
        <f>VLOOKUP($A248,input!$A:$BH,COLUMN(input!AU$2),0)</f>
        <v>2.9184126808605706</v>
      </c>
      <c r="S248" s="53">
        <f>VLOOKUP($A248,input!$A:$BH,COLUMN(input!AY$2),0)</f>
        <v>0</v>
      </c>
      <c r="T248" s="53">
        <f>VLOOKUP($A248,input!$A:$BH,COLUMN(input!BC$2),0)</f>
        <v>0</v>
      </c>
      <c r="U248" s="62">
        <f>VLOOKUP($A248,input!$A:$BH,COLUMN(input!BG$2),0)</f>
        <v>0</v>
      </c>
      <c r="V248" s="53">
        <f t="shared" si="23"/>
        <v>14.14187859653398</v>
      </c>
      <c r="W248" s="49">
        <f t="shared" si="24"/>
        <v>2.9184126808605706</v>
      </c>
      <c r="X248" s="53">
        <f t="shared" si="25"/>
        <v>0</v>
      </c>
      <c r="Y248" s="53">
        <f t="shared" si="26"/>
        <v>0</v>
      </c>
      <c r="Z248" s="62">
        <f t="shared" si="27"/>
        <v>0</v>
      </c>
      <c r="AA248" s="74">
        <f>VLOOKUP($A248,input!$A:$BH,COLUMN(input!BH$2),0)</f>
        <v>-1.4221669940020758</v>
      </c>
    </row>
    <row r="249" spans="1:27" x14ac:dyDescent="0.3">
      <c r="A249" s="27" t="s">
        <v>508</v>
      </c>
      <c r="B249" s="27" t="s">
        <v>1070</v>
      </c>
      <c r="C249" s="27" t="s">
        <v>1250</v>
      </c>
      <c r="D249" s="30" t="s">
        <v>507</v>
      </c>
      <c r="E249" s="67">
        <f>VLOOKUP(C249,'KI Local Authority Dropdown'!$H$21:$I$31,2,0)</f>
        <v>0.49</v>
      </c>
      <c r="F249" s="49">
        <f t="shared" si="22"/>
        <v>59.191271081457288</v>
      </c>
      <c r="G249" s="49">
        <f>VLOOKUP($A249,input!$A:$BH,COLUMN(input!F$2),0)</f>
        <v>11.482606827600033</v>
      </c>
      <c r="H249" s="49">
        <f>VLOOKUP($A249,input!$A:$BH,COLUMN(input!J$2),0)</f>
        <v>47.708664253857258</v>
      </c>
      <c r="I249" s="49">
        <f>VLOOKUP($A249,input!$A:$BH,COLUMN(input!O$2),0)</f>
        <v>6.8360410279150754</v>
      </c>
      <c r="J249" s="49">
        <f>H249*'KI Local Authority Dropdown'!$I$6</f>
        <v>44.130514434817968</v>
      </c>
      <c r="K249" s="31">
        <f>VLOOKUP($A249,input!$A:$BH,COLUMN(input!Q$2),0)</f>
        <v>0</v>
      </c>
      <c r="L249" s="53">
        <f>VLOOKUP($A249,input!$A:$BH,COLUMN(input!W$2),0)</f>
        <v>10.93479110354007</v>
      </c>
      <c r="M249" s="49">
        <f>VLOOKUP($A249,input!$A:$BH,COLUMN(input!AA$2),0)</f>
        <v>0.54781572405996359</v>
      </c>
      <c r="N249" s="53">
        <f>VLOOKUP($A249,input!$A:$BH,COLUMN(input!AE$2),0)</f>
        <v>0</v>
      </c>
      <c r="O249" s="53">
        <f>VLOOKUP($A249,input!$A:$BH,COLUMN(input!AI$2),0)</f>
        <v>0</v>
      </c>
      <c r="P249" s="62">
        <f>VLOOKUP($A249,input!$A:$BH,COLUMN(input!AM$2),0)</f>
        <v>0</v>
      </c>
      <c r="Q249" s="53">
        <f>VLOOKUP($A249,input!$A:$BH,COLUMN(input!AQ$2),0)</f>
        <v>36.263450054893624</v>
      </c>
      <c r="R249" s="49">
        <f>VLOOKUP($A249,input!$A:$BH,COLUMN(input!AU$2),0)</f>
        <v>11.445214198963628</v>
      </c>
      <c r="S249" s="53">
        <f>VLOOKUP($A249,input!$A:$BH,COLUMN(input!AY$2),0)</f>
        <v>0</v>
      </c>
      <c r="T249" s="53">
        <f>VLOOKUP($A249,input!$A:$BH,COLUMN(input!BC$2),0)</f>
        <v>0</v>
      </c>
      <c r="U249" s="62">
        <f>VLOOKUP($A249,input!$A:$BH,COLUMN(input!BG$2),0)</f>
        <v>0</v>
      </c>
      <c r="V249" s="53">
        <f t="shared" si="23"/>
        <v>47.198241158433696</v>
      </c>
      <c r="W249" s="49">
        <f t="shared" si="24"/>
        <v>11.993029923023592</v>
      </c>
      <c r="X249" s="53">
        <f t="shared" si="25"/>
        <v>0</v>
      </c>
      <c r="Y249" s="53">
        <f t="shared" si="26"/>
        <v>0</v>
      </c>
      <c r="Z249" s="62">
        <f t="shared" si="27"/>
        <v>0</v>
      </c>
      <c r="AA249" s="74">
        <f>VLOOKUP($A249,input!$A:$BH,COLUMN(input!BH$2),0)</f>
        <v>0</v>
      </c>
    </row>
    <row r="250" spans="1:27" x14ac:dyDescent="0.3">
      <c r="A250" s="27" t="s">
        <v>510</v>
      </c>
      <c r="B250" s="27" t="s">
        <v>1071</v>
      </c>
      <c r="C250" s="27" t="s">
        <v>806</v>
      </c>
      <c r="D250" s="30" t="s">
        <v>509</v>
      </c>
      <c r="E250" s="67">
        <f>VLOOKUP(C250,'KI Local Authority Dropdown'!$H$21:$I$31,2,0)</f>
        <v>0.4</v>
      </c>
      <c r="F250" s="49">
        <f t="shared" si="22"/>
        <v>5.3334783377221182</v>
      </c>
      <c r="G250" s="49">
        <f>VLOOKUP($A250,input!$A:$BH,COLUMN(input!F$2),0)</f>
        <v>0</v>
      </c>
      <c r="H250" s="49">
        <f>VLOOKUP($A250,input!$A:$BH,COLUMN(input!J$2),0)</f>
        <v>5.4665102546972175</v>
      </c>
      <c r="I250" s="49">
        <f>VLOOKUP($A250,input!$A:$BH,COLUMN(input!O$2),0)</f>
        <v>-17.839656135182338</v>
      </c>
      <c r="J250" s="49">
        <f>H250*'KI Local Authority Dropdown'!$I$6</f>
        <v>5.0565219855949266</v>
      </c>
      <c r="K250" s="31">
        <f>VLOOKUP($A250,input!$A:$BH,COLUMN(input!Q$2),0)</f>
        <v>0.5</v>
      </c>
      <c r="L250" s="53">
        <f>VLOOKUP($A250,input!$A:$BH,COLUMN(input!W$2),0)</f>
        <v>0</v>
      </c>
      <c r="M250" s="49">
        <f>VLOOKUP($A250,input!$A:$BH,COLUMN(input!AA$2),0)</f>
        <v>0</v>
      </c>
      <c r="N250" s="53">
        <f>VLOOKUP($A250,input!$A:$BH,COLUMN(input!AE$2),0)</f>
        <v>0</v>
      </c>
      <c r="O250" s="53">
        <f>VLOOKUP($A250,input!$A:$BH,COLUMN(input!AI$2),0)</f>
        <v>0</v>
      </c>
      <c r="P250" s="62">
        <f>VLOOKUP($A250,input!$A:$BH,COLUMN(input!AM$2),0)</f>
        <v>0</v>
      </c>
      <c r="Q250" s="53">
        <f>VLOOKUP($A250,input!$A:$BH,COLUMN(input!AQ$2),0)</f>
        <v>0</v>
      </c>
      <c r="R250" s="49">
        <f>VLOOKUP($A250,input!$A:$BH,COLUMN(input!AU$2),0)</f>
        <v>5.4665102546972175</v>
      </c>
      <c r="S250" s="53">
        <f>VLOOKUP($A250,input!$A:$BH,COLUMN(input!AY$2),0)</f>
        <v>0</v>
      </c>
      <c r="T250" s="53">
        <f>VLOOKUP($A250,input!$A:$BH,COLUMN(input!BC$2),0)</f>
        <v>0</v>
      </c>
      <c r="U250" s="62">
        <f>VLOOKUP($A250,input!$A:$BH,COLUMN(input!BG$2),0)</f>
        <v>0</v>
      </c>
      <c r="V250" s="53">
        <f t="shared" si="23"/>
        <v>0</v>
      </c>
      <c r="W250" s="49">
        <f t="shared" si="24"/>
        <v>5.4665102546972175</v>
      </c>
      <c r="X250" s="53">
        <f t="shared" si="25"/>
        <v>0</v>
      </c>
      <c r="Y250" s="53">
        <f t="shared" si="26"/>
        <v>0</v>
      </c>
      <c r="Z250" s="62">
        <f t="shared" si="27"/>
        <v>0</v>
      </c>
      <c r="AA250" s="74">
        <f>VLOOKUP($A250,input!$A:$BH,COLUMN(input!BH$2),0)</f>
        <v>-0.13303191697509958</v>
      </c>
    </row>
    <row r="251" spans="1:27" x14ac:dyDescent="0.3">
      <c r="A251" s="27" t="s">
        <v>512</v>
      </c>
      <c r="B251" s="27" t="s">
        <v>1072</v>
      </c>
      <c r="C251" s="27" t="s">
        <v>806</v>
      </c>
      <c r="D251" s="30" t="s">
        <v>511</v>
      </c>
      <c r="E251" s="67">
        <f>VLOOKUP(C251,'KI Local Authority Dropdown'!$H$21:$I$31,2,0)</f>
        <v>0.4</v>
      </c>
      <c r="F251" s="49">
        <f t="shared" si="22"/>
        <v>0.87146732895805412</v>
      </c>
      <c r="G251" s="49">
        <f>VLOOKUP($A251,input!$A:$BH,COLUMN(input!F$2),0)</f>
        <v>0</v>
      </c>
      <c r="H251" s="49">
        <f>VLOOKUP($A251,input!$A:$BH,COLUMN(input!J$2),0)</f>
        <v>1.1363788899155092</v>
      </c>
      <c r="I251" s="49">
        <f>VLOOKUP($A251,input!$A:$BH,COLUMN(input!O$2),0)</f>
        <v>-6.420741977700434</v>
      </c>
      <c r="J251" s="49">
        <f>H251*'KI Local Authority Dropdown'!$I$6</f>
        <v>1.051150473171846</v>
      </c>
      <c r="K251" s="31">
        <f>VLOOKUP($A251,input!$A:$BH,COLUMN(input!Q$2),0)</f>
        <v>0.5</v>
      </c>
      <c r="L251" s="53">
        <f>VLOOKUP($A251,input!$A:$BH,COLUMN(input!W$2),0)</f>
        <v>0</v>
      </c>
      <c r="M251" s="49">
        <f>VLOOKUP($A251,input!$A:$BH,COLUMN(input!AA$2),0)</f>
        <v>0</v>
      </c>
      <c r="N251" s="53">
        <f>VLOOKUP($A251,input!$A:$BH,COLUMN(input!AE$2),0)</f>
        <v>0</v>
      </c>
      <c r="O251" s="53">
        <f>VLOOKUP($A251,input!$A:$BH,COLUMN(input!AI$2),0)</f>
        <v>0</v>
      </c>
      <c r="P251" s="62">
        <f>VLOOKUP($A251,input!$A:$BH,COLUMN(input!AM$2),0)</f>
        <v>0</v>
      </c>
      <c r="Q251" s="53">
        <f>VLOOKUP($A251,input!$A:$BH,COLUMN(input!AQ$2),0)</f>
        <v>0</v>
      </c>
      <c r="R251" s="49">
        <f>VLOOKUP($A251,input!$A:$BH,COLUMN(input!AU$2),0)</f>
        <v>1.1363788899155092</v>
      </c>
      <c r="S251" s="53">
        <f>VLOOKUP($A251,input!$A:$BH,COLUMN(input!AY$2),0)</f>
        <v>0</v>
      </c>
      <c r="T251" s="53">
        <f>VLOOKUP($A251,input!$A:$BH,COLUMN(input!BC$2),0)</f>
        <v>0</v>
      </c>
      <c r="U251" s="62">
        <f>VLOOKUP($A251,input!$A:$BH,COLUMN(input!BG$2),0)</f>
        <v>0</v>
      </c>
      <c r="V251" s="53">
        <f t="shared" si="23"/>
        <v>0</v>
      </c>
      <c r="W251" s="49">
        <f t="shared" si="24"/>
        <v>1.1363788899155092</v>
      </c>
      <c r="X251" s="53">
        <f t="shared" si="25"/>
        <v>0</v>
      </c>
      <c r="Y251" s="53">
        <f t="shared" si="26"/>
        <v>0</v>
      </c>
      <c r="Z251" s="62">
        <f t="shared" si="27"/>
        <v>0</v>
      </c>
      <c r="AA251" s="74">
        <f>VLOOKUP($A251,input!$A:$BH,COLUMN(input!BH$2),0)</f>
        <v>-0.26491156095745505</v>
      </c>
    </row>
    <row r="252" spans="1:27" x14ac:dyDescent="0.3">
      <c r="A252" s="27" t="s">
        <v>198</v>
      </c>
      <c r="B252" s="27" t="s">
        <v>1073</v>
      </c>
      <c r="C252" s="27" t="s">
        <v>1248</v>
      </c>
      <c r="D252" s="48" t="s">
        <v>197</v>
      </c>
      <c r="E252" s="67">
        <f>VLOOKUP(C252,'KI Local Authority Dropdown'!$H$21:$I$31,2,0)</f>
        <v>0.01</v>
      </c>
      <c r="F252" s="49">
        <f t="shared" si="22"/>
        <v>21.949715563780487</v>
      </c>
      <c r="G252" s="49">
        <f>VLOOKUP($A252,input!$A:$BH,COLUMN(input!F$2),0)</f>
        <v>6.2864766729667787</v>
      </c>
      <c r="H252" s="49">
        <f>VLOOKUP($A252,input!$A:$BH,COLUMN(input!J$2),0)</f>
        <v>15.663238890813709</v>
      </c>
      <c r="I252" s="49">
        <f>VLOOKUP($A252,input!$A:$BH,COLUMN(input!O$2),0)</f>
        <v>10.37788413209458</v>
      </c>
      <c r="J252" s="49">
        <f>H252*'KI Local Authority Dropdown'!$I$6</f>
        <v>14.488495974002682</v>
      </c>
      <c r="K252" s="31">
        <f>VLOOKUP($A252,input!$A:$BH,COLUMN(input!Q$2),0)</f>
        <v>0</v>
      </c>
      <c r="L252" s="53">
        <f>VLOOKUP($A252,input!$A:$BH,COLUMN(input!W$2),0)</f>
        <v>0</v>
      </c>
      <c r="M252" s="49">
        <f>VLOOKUP($A252,input!$A:$BH,COLUMN(input!AA$2),0)</f>
        <v>0</v>
      </c>
      <c r="N252" s="53">
        <f>VLOOKUP($A252,input!$A:$BH,COLUMN(input!AE$2),0)</f>
        <v>6.2864766729667787</v>
      </c>
      <c r="O252" s="53">
        <f>VLOOKUP($A252,input!$A:$BH,COLUMN(input!AI$2),0)</f>
        <v>0</v>
      </c>
      <c r="P252" s="62">
        <f>VLOOKUP($A252,input!$A:$BH,COLUMN(input!AM$2),0)</f>
        <v>0</v>
      </c>
      <c r="Q252" s="53">
        <f>VLOOKUP($A252,input!$A:$BH,COLUMN(input!AQ$2),0)</f>
        <v>0</v>
      </c>
      <c r="R252" s="49">
        <f>VLOOKUP($A252,input!$A:$BH,COLUMN(input!AU$2),0)</f>
        <v>0</v>
      </c>
      <c r="S252" s="53">
        <f>VLOOKUP($A252,input!$A:$BH,COLUMN(input!AY$2),0)</f>
        <v>15.663238890813709</v>
      </c>
      <c r="T252" s="53">
        <f>VLOOKUP($A252,input!$A:$BH,COLUMN(input!BC$2),0)</f>
        <v>0</v>
      </c>
      <c r="U252" s="62">
        <f>VLOOKUP($A252,input!$A:$BH,COLUMN(input!BG$2),0)</f>
        <v>0</v>
      </c>
      <c r="V252" s="53">
        <f t="shared" si="23"/>
        <v>0</v>
      </c>
      <c r="W252" s="49">
        <f t="shared" si="24"/>
        <v>0</v>
      </c>
      <c r="X252" s="53">
        <f t="shared" si="25"/>
        <v>21.949715563780487</v>
      </c>
      <c r="Y252" s="53">
        <f t="shared" si="26"/>
        <v>0</v>
      </c>
      <c r="Z252" s="62">
        <f t="shared" si="27"/>
        <v>0</v>
      </c>
      <c r="AA252" s="74">
        <f>VLOOKUP($A252,input!$A:$BH,COLUMN(input!BH$2),0)</f>
        <v>0</v>
      </c>
    </row>
    <row r="253" spans="1:27" x14ac:dyDescent="0.3">
      <c r="A253" s="27" t="s">
        <v>204</v>
      </c>
      <c r="B253" s="27" t="s">
        <v>1074</v>
      </c>
      <c r="C253" s="27" t="s">
        <v>1248</v>
      </c>
      <c r="D253" s="48" t="s">
        <v>1247</v>
      </c>
      <c r="E253" s="67">
        <f>VLOOKUP(C253,'KI Local Authority Dropdown'!$H$21:$I$31,2,0)</f>
        <v>0.01</v>
      </c>
      <c r="F253" s="49">
        <f t="shared" si="22"/>
        <v>14.074260525120408</v>
      </c>
      <c r="G253" s="49">
        <f>VLOOKUP($A253,input!$A:$BH,COLUMN(input!F$2),0)</f>
        <v>3.7954065384721383</v>
      </c>
      <c r="H253" s="49">
        <f>VLOOKUP($A253,input!$A:$BH,COLUMN(input!J$2),0)</f>
        <v>10.27885398664827</v>
      </c>
      <c r="I253" s="49">
        <f>VLOOKUP($A253,input!$A:$BH,COLUMN(input!O$2),0)</f>
        <v>5.2861223993909148</v>
      </c>
      <c r="J253" s="49">
        <f>H253*'KI Local Authority Dropdown'!$I$6</f>
        <v>9.5079399376496507</v>
      </c>
      <c r="K253" s="31">
        <f>VLOOKUP($A253,input!$A:$BH,COLUMN(input!Q$2),0)</f>
        <v>0</v>
      </c>
      <c r="L253" s="53">
        <f>VLOOKUP($A253,input!$A:$BH,COLUMN(input!W$2),0)</f>
        <v>0</v>
      </c>
      <c r="M253" s="49">
        <f>VLOOKUP($A253,input!$A:$BH,COLUMN(input!AA$2),0)</f>
        <v>0</v>
      </c>
      <c r="N253" s="53">
        <f>VLOOKUP($A253,input!$A:$BH,COLUMN(input!AE$2),0)</f>
        <v>3.7954065384721383</v>
      </c>
      <c r="O253" s="53">
        <f>VLOOKUP($A253,input!$A:$BH,COLUMN(input!AI$2),0)</f>
        <v>0</v>
      </c>
      <c r="P253" s="62">
        <f>VLOOKUP($A253,input!$A:$BH,COLUMN(input!AM$2),0)</f>
        <v>0</v>
      </c>
      <c r="Q253" s="53">
        <f>VLOOKUP($A253,input!$A:$BH,COLUMN(input!AQ$2),0)</f>
        <v>0</v>
      </c>
      <c r="R253" s="49">
        <f>VLOOKUP($A253,input!$A:$BH,COLUMN(input!AU$2),0)</f>
        <v>0</v>
      </c>
      <c r="S253" s="53">
        <f>VLOOKUP($A253,input!$A:$BH,COLUMN(input!AY$2),0)</f>
        <v>10.27885398664827</v>
      </c>
      <c r="T253" s="53">
        <f>VLOOKUP($A253,input!$A:$BH,COLUMN(input!BC$2),0)</f>
        <v>0</v>
      </c>
      <c r="U253" s="62">
        <f>VLOOKUP($A253,input!$A:$BH,COLUMN(input!BG$2),0)</f>
        <v>0</v>
      </c>
      <c r="V253" s="53">
        <f t="shared" si="23"/>
        <v>0</v>
      </c>
      <c r="W253" s="49">
        <f t="shared" si="24"/>
        <v>0</v>
      </c>
      <c r="X253" s="53">
        <f t="shared" si="25"/>
        <v>14.074260525120408</v>
      </c>
      <c r="Y253" s="53">
        <f t="shared" si="26"/>
        <v>0</v>
      </c>
      <c r="Z253" s="62">
        <f t="shared" si="27"/>
        <v>0</v>
      </c>
      <c r="AA253" s="74">
        <f>VLOOKUP($A253,input!$A:$BH,COLUMN(input!BH$2),0)</f>
        <v>0</v>
      </c>
    </row>
    <row r="254" spans="1:27" x14ac:dyDescent="0.3">
      <c r="A254" s="27" t="s">
        <v>514</v>
      </c>
      <c r="B254" s="27" t="s">
        <v>1075</v>
      </c>
      <c r="C254" s="27" t="s">
        <v>1250</v>
      </c>
      <c r="D254" s="30" t="s">
        <v>513</v>
      </c>
      <c r="E254" s="67">
        <f>VLOOKUP(C254,'KI Local Authority Dropdown'!$H$21:$I$31,2,0)</f>
        <v>0.49</v>
      </c>
      <c r="F254" s="49">
        <f t="shared" si="22"/>
        <v>32.178982066735031</v>
      </c>
      <c r="G254" s="49">
        <f>VLOOKUP($A254,input!$A:$BH,COLUMN(input!F$2),0)</f>
        <v>1.997870738049889</v>
      </c>
      <c r="H254" s="49">
        <f>VLOOKUP($A254,input!$A:$BH,COLUMN(input!J$2),0)</f>
        <v>30.181111328685144</v>
      </c>
      <c r="I254" s="49">
        <f>VLOOKUP($A254,input!$A:$BH,COLUMN(input!O$2),0)</f>
        <v>-28.897303066966362</v>
      </c>
      <c r="J254" s="49">
        <f>H254*'KI Local Authority Dropdown'!$I$6</f>
        <v>27.91752797903376</v>
      </c>
      <c r="K254" s="31">
        <f>VLOOKUP($A254,input!$A:$BH,COLUMN(input!Q$2),0)</f>
        <v>0.48913470670560721</v>
      </c>
      <c r="L254" s="53">
        <f>VLOOKUP($A254,input!$A:$BH,COLUMN(input!W$2),0)</f>
        <v>3.1776941538545938</v>
      </c>
      <c r="M254" s="49">
        <f>VLOOKUP($A254,input!$A:$BH,COLUMN(input!AA$2),0)</f>
        <v>-1.1798234158047047</v>
      </c>
      <c r="N254" s="53">
        <f>VLOOKUP($A254,input!$A:$BH,COLUMN(input!AE$2),0)</f>
        <v>0</v>
      </c>
      <c r="O254" s="53">
        <f>VLOOKUP($A254,input!$A:$BH,COLUMN(input!AI$2),0)</f>
        <v>0</v>
      </c>
      <c r="P254" s="62">
        <f>VLOOKUP($A254,input!$A:$BH,COLUMN(input!AM$2),0)</f>
        <v>0</v>
      </c>
      <c r="Q254" s="53">
        <f>VLOOKUP($A254,input!$A:$BH,COLUMN(input!AQ$2),0)</f>
        <v>23.875706543698463</v>
      </c>
      <c r="R254" s="49">
        <f>VLOOKUP($A254,input!$A:$BH,COLUMN(input!AU$2),0)</f>
        <v>6.3054047849866812</v>
      </c>
      <c r="S254" s="53">
        <f>VLOOKUP($A254,input!$A:$BH,COLUMN(input!AY$2),0)</f>
        <v>0</v>
      </c>
      <c r="T254" s="53">
        <f>VLOOKUP($A254,input!$A:$BH,COLUMN(input!BC$2),0)</f>
        <v>0</v>
      </c>
      <c r="U254" s="62">
        <f>VLOOKUP($A254,input!$A:$BH,COLUMN(input!BG$2),0)</f>
        <v>0</v>
      </c>
      <c r="V254" s="53">
        <f t="shared" si="23"/>
        <v>27.053400697553059</v>
      </c>
      <c r="W254" s="49">
        <f t="shared" si="24"/>
        <v>5.125581369181976</v>
      </c>
      <c r="X254" s="53">
        <f t="shared" si="25"/>
        <v>0</v>
      </c>
      <c r="Y254" s="53">
        <f t="shared" si="26"/>
        <v>0</v>
      </c>
      <c r="Z254" s="62">
        <f t="shared" si="27"/>
        <v>0</v>
      </c>
      <c r="AA254" s="74">
        <f>VLOOKUP($A254,input!$A:$BH,COLUMN(input!BH$2),0)</f>
        <v>0</v>
      </c>
    </row>
    <row r="255" spans="1:27" x14ac:dyDescent="0.3">
      <c r="A255" s="27" t="s">
        <v>516</v>
      </c>
      <c r="B255" s="27" t="s">
        <v>1076</v>
      </c>
      <c r="C255" s="27" t="s">
        <v>1249</v>
      </c>
      <c r="D255" s="30" t="s">
        <v>515</v>
      </c>
      <c r="E255" s="67">
        <f>VLOOKUP(C255,'KI Local Authority Dropdown'!$H$21:$I$31,2,0)</f>
        <v>0.3</v>
      </c>
      <c r="F255" s="49">
        <f t="shared" si="22"/>
        <v>62.779529743884424</v>
      </c>
      <c r="G255" s="49">
        <f>VLOOKUP($A255,input!$A:$BH,COLUMN(input!F$2),0)</f>
        <v>10.234180162996021</v>
      </c>
      <c r="H255" s="49">
        <f>VLOOKUP($A255,input!$A:$BH,COLUMN(input!J$2),0)</f>
        <v>52.545349580888406</v>
      </c>
      <c r="I255" s="49">
        <f>VLOOKUP($A255,input!$A:$BH,COLUMN(input!O$2),0)</f>
        <v>33.476871725019045</v>
      </c>
      <c r="J255" s="49">
        <f>H255*'KI Local Authority Dropdown'!$I$6</f>
        <v>48.604448362321776</v>
      </c>
      <c r="K255" s="31">
        <f>VLOOKUP($A255,input!$A:$BH,COLUMN(input!Q$2),0)</f>
        <v>0</v>
      </c>
      <c r="L255" s="53">
        <f>VLOOKUP($A255,input!$A:$BH,COLUMN(input!W$2),0)</f>
        <v>10.097913167019144</v>
      </c>
      <c r="M255" s="49">
        <f>VLOOKUP($A255,input!$A:$BH,COLUMN(input!AA$2),0)</f>
        <v>0.13626699597687647</v>
      </c>
      <c r="N255" s="53">
        <f>VLOOKUP($A255,input!$A:$BH,COLUMN(input!AE$2),0)</f>
        <v>0</v>
      </c>
      <c r="O255" s="53">
        <f>VLOOKUP($A255,input!$A:$BH,COLUMN(input!AI$2),0)</f>
        <v>0</v>
      </c>
      <c r="P255" s="62">
        <f>VLOOKUP($A255,input!$A:$BH,COLUMN(input!AM$2),0)</f>
        <v>0</v>
      </c>
      <c r="Q255" s="53">
        <f>VLOOKUP($A255,input!$A:$BH,COLUMN(input!AQ$2),0)</f>
        <v>41.079529236890501</v>
      </c>
      <c r="R255" s="49">
        <f>VLOOKUP($A255,input!$A:$BH,COLUMN(input!AU$2),0)</f>
        <v>11.465820343997907</v>
      </c>
      <c r="S255" s="53">
        <f>VLOOKUP($A255,input!$A:$BH,COLUMN(input!AY$2),0)</f>
        <v>0</v>
      </c>
      <c r="T255" s="53">
        <f>VLOOKUP($A255,input!$A:$BH,COLUMN(input!BC$2),0)</f>
        <v>0</v>
      </c>
      <c r="U255" s="62">
        <f>VLOOKUP($A255,input!$A:$BH,COLUMN(input!BG$2),0)</f>
        <v>0</v>
      </c>
      <c r="V255" s="53">
        <f t="shared" si="23"/>
        <v>51.177442403909644</v>
      </c>
      <c r="W255" s="49">
        <f t="shared" si="24"/>
        <v>11.602087339974783</v>
      </c>
      <c r="X255" s="53">
        <f t="shared" si="25"/>
        <v>0</v>
      </c>
      <c r="Y255" s="53">
        <f t="shared" si="26"/>
        <v>0</v>
      </c>
      <c r="Z255" s="62">
        <f t="shared" si="27"/>
        <v>0</v>
      </c>
      <c r="AA255" s="74">
        <f>VLOOKUP($A255,input!$A:$BH,COLUMN(input!BH$2),0)</f>
        <v>0</v>
      </c>
    </row>
    <row r="256" spans="1:27" x14ac:dyDescent="0.3">
      <c r="A256" s="27" t="s">
        <v>518</v>
      </c>
      <c r="B256" s="27" t="s">
        <v>1077</v>
      </c>
      <c r="C256" s="27" t="s">
        <v>1250</v>
      </c>
      <c r="D256" s="30" t="s">
        <v>517</v>
      </c>
      <c r="E256" s="67">
        <f>VLOOKUP(C256,'KI Local Authority Dropdown'!$H$21:$I$31,2,0)</f>
        <v>0.49</v>
      </c>
      <c r="F256" s="49">
        <f t="shared" si="22"/>
        <v>42.764251871254224</v>
      </c>
      <c r="G256" s="49">
        <f>VLOOKUP($A256,input!$A:$BH,COLUMN(input!F$2),0)</f>
        <v>7.3121468037864856</v>
      </c>
      <c r="H256" s="49">
        <f>VLOOKUP($A256,input!$A:$BH,COLUMN(input!J$2),0)</f>
        <v>35.452105067467741</v>
      </c>
      <c r="I256" s="49">
        <f>VLOOKUP($A256,input!$A:$BH,COLUMN(input!O$2),0)</f>
        <v>14.485763567890299</v>
      </c>
      <c r="J256" s="49">
        <f>H256*'KI Local Authority Dropdown'!$I$6</f>
        <v>32.793197187407664</v>
      </c>
      <c r="K256" s="31">
        <f>VLOOKUP($A256,input!$A:$BH,COLUMN(input!Q$2),0)</f>
        <v>0</v>
      </c>
      <c r="L256" s="53">
        <f>VLOOKUP($A256,input!$A:$BH,COLUMN(input!W$2),0)</f>
        <v>7.2241080382981675</v>
      </c>
      <c r="M256" s="49">
        <f>VLOOKUP($A256,input!$A:$BH,COLUMN(input!AA$2),0)</f>
        <v>8.8038765488318169E-2</v>
      </c>
      <c r="N256" s="53">
        <f>VLOOKUP($A256,input!$A:$BH,COLUMN(input!AE$2),0)</f>
        <v>0</v>
      </c>
      <c r="O256" s="53">
        <f>VLOOKUP($A256,input!$A:$BH,COLUMN(input!AI$2),0)</f>
        <v>0</v>
      </c>
      <c r="P256" s="62">
        <f>VLOOKUP($A256,input!$A:$BH,COLUMN(input!AM$2),0)</f>
        <v>0</v>
      </c>
      <c r="Q256" s="53">
        <f>VLOOKUP($A256,input!$A:$BH,COLUMN(input!AQ$2),0)</f>
        <v>30.31361019730566</v>
      </c>
      <c r="R256" s="49">
        <f>VLOOKUP($A256,input!$A:$BH,COLUMN(input!AU$2),0)</f>
        <v>5.1384948701620798</v>
      </c>
      <c r="S256" s="53">
        <f>VLOOKUP($A256,input!$A:$BH,COLUMN(input!AY$2),0)</f>
        <v>0</v>
      </c>
      <c r="T256" s="53">
        <f>VLOOKUP($A256,input!$A:$BH,COLUMN(input!BC$2),0)</f>
        <v>0</v>
      </c>
      <c r="U256" s="62">
        <f>VLOOKUP($A256,input!$A:$BH,COLUMN(input!BG$2),0)</f>
        <v>0</v>
      </c>
      <c r="V256" s="53">
        <f t="shared" si="23"/>
        <v>37.537718235603826</v>
      </c>
      <c r="W256" s="49">
        <f t="shared" si="24"/>
        <v>5.226533635650398</v>
      </c>
      <c r="X256" s="53">
        <f t="shared" si="25"/>
        <v>0</v>
      </c>
      <c r="Y256" s="53">
        <f t="shared" si="26"/>
        <v>0</v>
      </c>
      <c r="Z256" s="62">
        <f t="shared" si="27"/>
        <v>0</v>
      </c>
      <c r="AA256" s="74">
        <f>VLOOKUP($A256,input!$A:$BH,COLUMN(input!BH$2),0)</f>
        <v>0</v>
      </c>
    </row>
    <row r="257" spans="1:27" x14ac:dyDescent="0.3">
      <c r="A257" s="27" t="s">
        <v>520</v>
      </c>
      <c r="B257" s="27" t="s">
        <v>1078</v>
      </c>
      <c r="C257" s="27" t="s">
        <v>806</v>
      </c>
      <c r="D257" s="30" t="s">
        <v>519</v>
      </c>
      <c r="E257" s="67">
        <f>VLOOKUP(C257,'KI Local Authority Dropdown'!$H$21:$I$31,2,0)</f>
        <v>0.4</v>
      </c>
      <c r="F257" s="49">
        <f t="shared" si="22"/>
        <v>1.8386519050564922</v>
      </c>
      <c r="G257" s="49">
        <f>VLOOKUP($A257,input!$A:$BH,COLUMN(input!F$2),0)</f>
        <v>0</v>
      </c>
      <c r="H257" s="49">
        <f>VLOOKUP($A257,input!$A:$BH,COLUMN(input!J$2),0)</f>
        <v>2.1694441811946694</v>
      </c>
      <c r="I257" s="49">
        <f>VLOOKUP($A257,input!$A:$BH,COLUMN(input!O$2),0)</f>
        <v>-11.010806608901465</v>
      </c>
      <c r="J257" s="49">
        <f>H257*'KI Local Authority Dropdown'!$I$6</f>
        <v>2.0067358676050695</v>
      </c>
      <c r="K257" s="31">
        <f>VLOOKUP($A257,input!$A:$BH,COLUMN(input!Q$2),0)</f>
        <v>0.5</v>
      </c>
      <c r="L257" s="53">
        <f>VLOOKUP($A257,input!$A:$BH,COLUMN(input!W$2),0)</f>
        <v>0</v>
      </c>
      <c r="M257" s="49">
        <f>VLOOKUP($A257,input!$A:$BH,COLUMN(input!AA$2),0)</f>
        <v>0</v>
      </c>
      <c r="N257" s="53">
        <f>VLOOKUP($A257,input!$A:$BH,COLUMN(input!AE$2),0)</f>
        <v>0</v>
      </c>
      <c r="O257" s="53">
        <f>VLOOKUP($A257,input!$A:$BH,COLUMN(input!AI$2),0)</f>
        <v>0</v>
      </c>
      <c r="P257" s="62">
        <f>VLOOKUP($A257,input!$A:$BH,COLUMN(input!AM$2),0)</f>
        <v>0</v>
      </c>
      <c r="Q257" s="53">
        <f>VLOOKUP($A257,input!$A:$BH,COLUMN(input!AQ$2),0)</f>
        <v>0</v>
      </c>
      <c r="R257" s="49">
        <f>VLOOKUP($A257,input!$A:$BH,COLUMN(input!AU$2),0)</f>
        <v>2.1694441811946694</v>
      </c>
      <c r="S257" s="53">
        <f>VLOOKUP($A257,input!$A:$BH,COLUMN(input!AY$2),0)</f>
        <v>0</v>
      </c>
      <c r="T257" s="53">
        <f>VLOOKUP($A257,input!$A:$BH,COLUMN(input!BC$2),0)</f>
        <v>0</v>
      </c>
      <c r="U257" s="62">
        <f>VLOOKUP($A257,input!$A:$BH,COLUMN(input!BG$2),0)</f>
        <v>0</v>
      </c>
      <c r="V257" s="53">
        <f t="shared" si="23"/>
        <v>0</v>
      </c>
      <c r="W257" s="49">
        <f t="shared" si="24"/>
        <v>2.1694441811946694</v>
      </c>
      <c r="X257" s="53">
        <f t="shared" si="25"/>
        <v>0</v>
      </c>
      <c r="Y257" s="53">
        <f t="shared" si="26"/>
        <v>0</v>
      </c>
      <c r="Z257" s="62">
        <f t="shared" si="27"/>
        <v>0</v>
      </c>
      <c r="AA257" s="74">
        <f>VLOOKUP($A257,input!$A:$BH,COLUMN(input!BH$2),0)</f>
        <v>-0.33079227613817713</v>
      </c>
    </row>
    <row r="258" spans="1:27" x14ac:dyDescent="0.3">
      <c r="A258" s="27" t="s">
        <v>522</v>
      </c>
      <c r="B258" s="27" t="s">
        <v>1079</v>
      </c>
      <c r="C258" s="27" t="s">
        <v>806</v>
      </c>
      <c r="D258" s="30" t="s">
        <v>521</v>
      </c>
      <c r="E258" s="67">
        <f>VLOOKUP(C258,'KI Local Authority Dropdown'!$H$21:$I$31,2,0)</f>
        <v>0.4</v>
      </c>
      <c r="F258" s="49">
        <f t="shared" si="22"/>
        <v>0.80218616611857496</v>
      </c>
      <c r="G258" s="49">
        <f>VLOOKUP($A258,input!$A:$BH,COLUMN(input!F$2),0)</f>
        <v>0</v>
      </c>
      <c r="H258" s="49">
        <f>VLOOKUP($A258,input!$A:$BH,COLUMN(input!J$2),0)</f>
        <v>2.3456223754348398</v>
      </c>
      <c r="I258" s="49">
        <f>VLOOKUP($A258,input!$A:$BH,COLUMN(input!O$2),0)</f>
        <v>-19.16810098986981</v>
      </c>
      <c r="J258" s="49">
        <f>H258*'KI Local Authority Dropdown'!$I$6</f>
        <v>2.1697006972772268</v>
      </c>
      <c r="K258" s="31">
        <f>VLOOKUP($A258,input!$A:$BH,COLUMN(input!Q$2),0)</f>
        <v>0.5</v>
      </c>
      <c r="L258" s="53">
        <f>VLOOKUP($A258,input!$A:$BH,COLUMN(input!W$2),0)</f>
        <v>0</v>
      </c>
      <c r="M258" s="49">
        <f>VLOOKUP($A258,input!$A:$BH,COLUMN(input!AA$2),0)</f>
        <v>0</v>
      </c>
      <c r="N258" s="53">
        <f>VLOOKUP($A258,input!$A:$BH,COLUMN(input!AE$2),0)</f>
        <v>0</v>
      </c>
      <c r="O258" s="53">
        <f>VLOOKUP($A258,input!$A:$BH,COLUMN(input!AI$2),0)</f>
        <v>0</v>
      </c>
      <c r="P258" s="62">
        <f>VLOOKUP($A258,input!$A:$BH,COLUMN(input!AM$2),0)</f>
        <v>0</v>
      </c>
      <c r="Q258" s="53">
        <f>VLOOKUP($A258,input!$A:$BH,COLUMN(input!AQ$2),0)</f>
        <v>0</v>
      </c>
      <c r="R258" s="49">
        <f>VLOOKUP($A258,input!$A:$BH,COLUMN(input!AU$2),0)</f>
        <v>2.3456223754348398</v>
      </c>
      <c r="S258" s="53">
        <f>VLOOKUP($A258,input!$A:$BH,COLUMN(input!AY$2),0)</f>
        <v>0</v>
      </c>
      <c r="T258" s="53">
        <f>VLOOKUP($A258,input!$A:$BH,COLUMN(input!BC$2),0)</f>
        <v>0</v>
      </c>
      <c r="U258" s="62">
        <f>VLOOKUP($A258,input!$A:$BH,COLUMN(input!BG$2),0)</f>
        <v>0</v>
      </c>
      <c r="V258" s="53">
        <f t="shared" si="23"/>
        <v>0</v>
      </c>
      <c r="W258" s="49">
        <f t="shared" si="24"/>
        <v>2.3456223754348398</v>
      </c>
      <c r="X258" s="53">
        <f t="shared" si="25"/>
        <v>0</v>
      </c>
      <c r="Y258" s="53">
        <f t="shared" si="26"/>
        <v>0</v>
      </c>
      <c r="Z258" s="62">
        <f t="shared" si="27"/>
        <v>0</v>
      </c>
      <c r="AA258" s="74">
        <f>VLOOKUP($A258,input!$A:$BH,COLUMN(input!BH$2),0)</f>
        <v>-1.5434362093162648</v>
      </c>
    </row>
    <row r="259" spans="1:27" x14ac:dyDescent="0.3">
      <c r="A259" s="27" t="s">
        <v>524</v>
      </c>
      <c r="B259" s="27" t="s">
        <v>1080</v>
      </c>
      <c r="C259" s="27" t="s">
        <v>806</v>
      </c>
      <c r="D259" s="30" t="s">
        <v>523</v>
      </c>
      <c r="E259" s="67">
        <f>VLOOKUP(C259,'KI Local Authority Dropdown'!$H$21:$I$31,2,0)</f>
        <v>0.4</v>
      </c>
      <c r="F259" s="49">
        <f t="shared" si="22"/>
        <v>1.2228532909336605</v>
      </c>
      <c r="G259" s="49">
        <f>VLOOKUP($A259,input!$A:$BH,COLUMN(input!F$2),0)</f>
        <v>0</v>
      </c>
      <c r="H259" s="49">
        <f>VLOOKUP($A259,input!$A:$BH,COLUMN(input!J$2),0)</f>
        <v>1.3317189413068009</v>
      </c>
      <c r="I259" s="49">
        <f>VLOOKUP($A259,input!$A:$BH,COLUMN(input!O$2),0)</f>
        <v>-4.2392452389957045</v>
      </c>
      <c r="J259" s="49">
        <f>H259*'KI Local Authority Dropdown'!$I$6</f>
        <v>1.231840020708791</v>
      </c>
      <c r="K259" s="31">
        <f>VLOOKUP($A259,input!$A:$BH,COLUMN(input!Q$2),0)</f>
        <v>0.5</v>
      </c>
      <c r="L259" s="53">
        <f>VLOOKUP($A259,input!$A:$BH,COLUMN(input!W$2),0)</f>
        <v>0</v>
      </c>
      <c r="M259" s="49">
        <f>VLOOKUP($A259,input!$A:$BH,COLUMN(input!AA$2),0)</f>
        <v>0</v>
      </c>
      <c r="N259" s="53">
        <f>VLOOKUP($A259,input!$A:$BH,COLUMN(input!AE$2),0)</f>
        <v>0</v>
      </c>
      <c r="O259" s="53">
        <f>VLOOKUP($A259,input!$A:$BH,COLUMN(input!AI$2),0)</f>
        <v>0</v>
      </c>
      <c r="P259" s="62">
        <f>VLOOKUP($A259,input!$A:$BH,COLUMN(input!AM$2),0)</f>
        <v>0</v>
      </c>
      <c r="Q259" s="53">
        <f>VLOOKUP($A259,input!$A:$BH,COLUMN(input!AQ$2),0)</f>
        <v>0</v>
      </c>
      <c r="R259" s="49">
        <f>VLOOKUP($A259,input!$A:$BH,COLUMN(input!AU$2),0)</f>
        <v>1.3317189413068009</v>
      </c>
      <c r="S259" s="53">
        <f>VLOOKUP($A259,input!$A:$BH,COLUMN(input!AY$2),0)</f>
        <v>0</v>
      </c>
      <c r="T259" s="53">
        <f>VLOOKUP($A259,input!$A:$BH,COLUMN(input!BC$2),0)</f>
        <v>0</v>
      </c>
      <c r="U259" s="62">
        <f>VLOOKUP($A259,input!$A:$BH,COLUMN(input!BG$2),0)</f>
        <v>0</v>
      </c>
      <c r="V259" s="53">
        <f t="shared" si="23"/>
        <v>0</v>
      </c>
      <c r="W259" s="49">
        <f t="shared" si="24"/>
        <v>1.3317189413068009</v>
      </c>
      <c r="X259" s="53">
        <f t="shared" si="25"/>
        <v>0</v>
      </c>
      <c r="Y259" s="53">
        <f t="shared" si="26"/>
        <v>0</v>
      </c>
      <c r="Z259" s="62">
        <f t="shared" si="27"/>
        <v>0</v>
      </c>
      <c r="AA259" s="74">
        <f>VLOOKUP($A259,input!$A:$BH,COLUMN(input!BH$2),0)</f>
        <v>-0.10886565037314035</v>
      </c>
    </row>
    <row r="260" spans="1:27" x14ac:dyDescent="0.3">
      <c r="A260" s="27" t="s">
        <v>526</v>
      </c>
      <c r="B260" s="27" t="s">
        <v>1081</v>
      </c>
      <c r="C260" s="27" t="s">
        <v>1249</v>
      </c>
      <c r="D260" s="30" t="s">
        <v>525</v>
      </c>
      <c r="E260" s="67">
        <f>VLOOKUP(C260,'KI Local Authority Dropdown'!$H$21:$I$31,2,0)</f>
        <v>0.3</v>
      </c>
      <c r="F260" s="49">
        <f t="shared" si="22"/>
        <v>14.726140544419566</v>
      </c>
      <c r="G260" s="49">
        <f>VLOOKUP($A260,input!$A:$BH,COLUMN(input!F$2),0)</f>
        <v>0</v>
      </c>
      <c r="H260" s="49">
        <f>VLOOKUP($A260,input!$A:$BH,COLUMN(input!J$2),0)</f>
        <v>22.195913143049918</v>
      </c>
      <c r="I260" s="49">
        <f>VLOOKUP($A260,input!$A:$BH,COLUMN(input!O$2),0)</f>
        <v>-4.8738923486850343</v>
      </c>
      <c r="J260" s="49">
        <f>H260*'KI Local Authority Dropdown'!$I$6</f>
        <v>20.531219657321174</v>
      </c>
      <c r="K260" s="31">
        <f>VLOOKUP($A260,input!$A:$BH,COLUMN(input!Q$2),0)</f>
        <v>0.18004902720255012</v>
      </c>
      <c r="L260" s="53">
        <f>VLOOKUP($A260,input!$A:$BH,COLUMN(input!W$2),0)</f>
        <v>0</v>
      </c>
      <c r="M260" s="49">
        <f>VLOOKUP($A260,input!$A:$BH,COLUMN(input!AA$2),0)</f>
        <v>0</v>
      </c>
      <c r="N260" s="53">
        <f>VLOOKUP($A260,input!$A:$BH,COLUMN(input!AE$2),0)</f>
        <v>0</v>
      </c>
      <c r="O260" s="53">
        <f>VLOOKUP($A260,input!$A:$BH,COLUMN(input!AI$2),0)</f>
        <v>0</v>
      </c>
      <c r="P260" s="62">
        <f>VLOOKUP($A260,input!$A:$BH,COLUMN(input!AM$2),0)</f>
        <v>0</v>
      </c>
      <c r="Q260" s="53">
        <f>VLOOKUP($A260,input!$A:$BH,COLUMN(input!AQ$2),0)</f>
        <v>8.0394202038113001</v>
      </c>
      <c r="R260" s="49">
        <f>VLOOKUP($A260,input!$A:$BH,COLUMN(input!AU$2),0)</f>
        <v>14.156492939238618</v>
      </c>
      <c r="S260" s="53">
        <f>VLOOKUP($A260,input!$A:$BH,COLUMN(input!AY$2),0)</f>
        <v>0</v>
      </c>
      <c r="T260" s="53">
        <f>VLOOKUP($A260,input!$A:$BH,COLUMN(input!BC$2),0)</f>
        <v>0</v>
      </c>
      <c r="U260" s="62">
        <f>VLOOKUP($A260,input!$A:$BH,COLUMN(input!BG$2),0)</f>
        <v>0</v>
      </c>
      <c r="V260" s="53">
        <f t="shared" si="23"/>
        <v>8.0394202038113001</v>
      </c>
      <c r="W260" s="49">
        <f t="shared" si="24"/>
        <v>14.156492939238618</v>
      </c>
      <c r="X260" s="53">
        <f t="shared" si="25"/>
        <v>0</v>
      </c>
      <c r="Y260" s="53">
        <f t="shared" si="26"/>
        <v>0</v>
      </c>
      <c r="Z260" s="62">
        <f t="shared" si="27"/>
        <v>0</v>
      </c>
      <c r="AA260" s="74">
        <f>VLOOKUP($A260,input!$A:$BH,COLUMN(input!BH$2),0)</f>
        <v>-7.4697725986303514</v>
      </c>
    </row>
    <row r="261" spans="1:27" x14ac:dyDescent="0.3">
      <c r="A261" s="27" t="s">
        <v>528</v>
      </c>
      <c r="B261" s="27" t="s">
        <v>1082</v>
      </c>
      <c r="C261" s="27" t="s">
        <v>806</v>
      </c>
      <c r="D261" s="30" t="s">
        <v>527</v>
      </c>
      <c r="E261" s="67">
        <f>VLOOKUP(C261,'KI Local Authority Dropdown'!$H$21:$I$31,2,0)</f>
        <v>0.4</v>
      </c>
      <c r="F261" s="49">
        <f t="shared" si="22"/>
        <v>1.2417908464925098</v>
      </c>
      <c r="G261" s="49">
        <f>VLOOKUP($A261,input!$A:$BH,COLUMN(input!F$2),0)</f>
        <v>0</v>
      </c>
      <c r="H261" s="49">
        <f>VLOOKUP($A261,input!$A:$BH,COLUMN(input!J$2),0)</f>
        <v>1.479069836872795</v>
      </c>
      <c r="I261" s="49">
        <f>VLOOKUP($A261,input!$A:$BH,COLUMN(input!O$2),0)</f>
        <v>-3.7966467230087884</v>
      </c>
      <c r="J261" s="49">
        <f>H261*'KI Local Authority Dropdown'!$I$6</f>
        <v>1.3681395991073355</v>
      </c>
      <c r="K261" s="31">
        <f>VLOOKUP($A261,input!$A:$BH,COLUMN(input!Q$2),0)</f>
        <v>0.5</v>
      </c>
      <c r="L261" s="53">
        <f>VLOOKUP($A261,input!$A:$BH,COLUMN(input!W$2),0)</f>
        <v>0</v>
      </c>
      <c r="M261" s="49">
        <f>VLOOKUP($A261,input!$A:$BH,COLUMN(input!AA$2),0)</f>
        <v>0</v>
      </c>
      <c r="N261" s="53">
        <f>VLOOKUP($A261,input!$A:$BH,COLUMN(input!AE$2),0)</f>
        <v>0</v>
      </c>
      <c r="O261" s="53">
        <f>VLOOKUP($A261,input!$A:$BH,COLUMN(input!AI$2),0)</f>
        <v>0</v>
      </c>
      <c r="P261" s="62">
        <f>VLOOKUP($A261,input!$A:$BH,COLUMN(input!AM$2),0)</f>
        <v>0</v>
      </c>
      <c r="Q261" s="53">
        <f>VLOOKUP($A261,input!$A:$BH,COLUMN(input!AQ$2),0)</f>
        <v>0</v>
      </c>
      <c r="R261" s="49">
        <f>VLOOKUP($A261,input!$A:$BH,COLUMN(input!AU$2),0)</f>
        <v>1.479069836872795</v>
      </c>
      <c r="S261" s="53">
        <f>VLOOKUP($A261,input!$A:$BH,COLUMN(input!AY$2),0)</f>
        <v>0</v>
      </c>
      <c r="T261" s="53">
        <f>VLOOKUP($A261,input!$A:$BH,COLUMN(input!BC$2),0)</f>
        <v>0</v>
      </c>
      <c r="U261" s="62">
        <f>VLOOKUP($A261,input!$A:$BH,COLUMN(input!BG$2),0)</f>
        <v>0</v>
      </c>
      <c r="V261" s="53">
        <f t="shared" si="23"/>
        <v>0</v>
      </c>
      <c r="W261" s="49">
        <f t="shared" si="24"/>
        <v>1.479069836872795</v>
      </c>
      <c r="X261" s="53">
        <f t="shared" si="25"/>
        <v>0</v>
      </c>
      <c r="Y261" s="53">
        <f t="shared" si="26"/>
        <v>0</v>
      </c>
      <c r="Z261" s="62">
        <f t="shared" si="27"/>
        <v>0</v>
      </c>
      <c r="AA261" s="74">
        <f>VLOOKUP($A261,input!$A:$BH,COLUMN(input!BH$2),0)</f>
        <v>-0.2372789903802853</v>
      </c>
    </row>
    <row r="262" spans="1:27" x14ac:dyDescent="0.3">
      <c r="A262" s="27" t="s">
        <v>530</v>
      </c>
      <c r="B262" s="27" t="s">
        <v>1083</v>
      </c>
      <c r="C262" s="27" t="s">
        <v>820</v>
      </c>
      <c r="D262" s="30" t="s">
        <v>529</v>
      </c>
      <c r="E262" s="67">
        <f>VLOOKUP(C262,'KI Local Authority Dropdown'!$H$21:$I$31,2,0)</f>
        <v>0.49</v>
      </c>
      <c r="F262" s="49">
        <f t="shared" si="22"/>
        <v>77.27659539762368</v>
      </c>
      <c r="G262" s="49">
        <f>VLOOKUP($A262,input!$A:$BH,COLUMN(input!F$2),0)</f>
        <v>16.946206887315888</v>
      </c>
      <c r="H262" s="49">
        <f>VLOOKUP($A262,input!$A:$BH,COLUMN(input!J$2),0)</f>
        <v>60.330388510307792</v>
      </c>
      <c r="I262" s="49">
        <f>VLOOKUP($A262,input!$A:$BH,COLUMN(input!O$2),0)</f>
        <v>31.637936841508449</v>
      </c>
      <c r="J262" s="49">
        <f>H262*'KI Local Authority Dropdown'!$I$6</f>
        <v>55.805609372034709</v>
      </c>
      <c r="K262" s="31">
        <f>VLOOKUP($A262,input!$A:$BH,COLUMN(input!Q$2),0)</f>
        <v>0</v>
      </c>
      <c r="L262" s="53">
        <f>VLOOKUP($A262,input!$A:$BH,COLUMN(input!W$2),0)</f>
        <v>16.269779057917923</v>
      </c>
      <c r="M262" s="49">
        <f>VLOOKUP($A262,input!$A:$BH,COLUMN(input!AA$2),0)</f>
        <v>0.6764278293979652</v>
      </c>
      <c r="N262" s="53">
        <f>VLOOKUP($A262,input!$A:$BH,COLUMN(input!AE$2),0)</f>
        <v>0</v>
      </c>
      <c r="O262" s="53">
        <f>VLOOKUP($A262,input!$A:$BH,COLUMN(input!AI$2),0)</f>
        <v>0</v>
      </c>
      <c r="P262" s="62">
        <f>VLOOKUP($A262,input!$A:$BH,COLUMN(input!AM$2),0)</f>
        <v>0</v>
      </c>
      <c r="Q262" s="53">
        <f>VLOOKUP($A262,input!$A:$BH,COLUMN(input!AQ$2),0)</f>
        <v>51.970434183006944</v>
      </c>
      <c r="R262" s="49">
        <f>VLOOKUP($A262,input!$A:$BH,COLUMN(input!AU$2),0)</f>
        <v>8.3599543273008443</v>
      </c>
      <c r="S262" s="53">
        <f>VLOOKUP($A262,input!$A:$BH,COLUMN(input!AY$2),0)</f>
        <v>0</v>
      </c>
      <c r="T262" s="53">
        <f>VLOOKUP($A262,input!$A:$BH,COLUMN(input!BC$2),0)</f>
        <v>0</v>
      </c>
      <c r="U262" s="62">
        <f>VLOOKUP($A262,input!$A:$BH,COLUMN(input!BG$2),0)</f>
        <v>0</v>
      </c>
      <c r="V262" s="53">
        <f t="shared" si="23"/>
        <v>68.240213240924874</v>
      </c>
      <c r="W262" s="49">
        <f t="shared" si="24"/>
        <v>9.0363821566988101</v>
      </c>
      <c r="X262" s="53">
        <f t="shared" si="25"/>
        <v>0</v>
      </c>
      <c r="Y262" s="53">
        <f t="shared" si="26"/>
        <v>0</v>
      </c>
      <c r="Z262" s="62">
        <f t="shared" si="27"/>
        <v>0</v>
      </c>
      <c r="AA262" s="74">
        <f>VLOOKUP($A262,input!$A:$BH,COLUMN(input!BH$2),0)</f>
        <v>0</v>
      </c>
    </row>
    <row r="263" spans="1:27" x14ac:dyDescent="0.3">
      <c r="A263" s="27" t="s">
        <v>532</v>
      </c>
      <c r="B263" s="27" t="s">
        <v>1084</v>
      </c>
      <c r="C263" s="27" t="s">
        <v>806</v>
      </c>
      <c r="D263" s="30" t="s">
        <v>531</v>
      </c>
      <c r="E263" s="67">
        <f>VLOOKUP(C263,'KI Local Authority Dropdown'!$H$21:$I$31,2,0)</f>
        <v>0.4</v>
      </c>
      <c r="F263" s="49">
        <f t="shared" si="22"/>
        <v>1.0738500874035866</v>
      </c>
      <c r="G263" s="49">
        <f>VLOOKUP($A263,input!$A:$BH,COLUMN(input!F$2),0)</f>
        <v>0</v>
      </c>
      <c r="H263" s="49">
        <f>VLOOKUP($A263,input!$A:$BH,COLUMN(input!J$2),0)</f>
        <v>1.7087108617208204</v>
      </c>
      <c r="I263" s="49">
        <f>VLOOKUP($A263,input!$A:$BH,COLUMN(input!O$2),0)</f>
        <v>-5.0723652404681401</v>
      </c>
      <c r="J263" s="49">
        <f>H263*'KI Local Authority Dropdown'!$I$6</f>
        <v>1.580557547091759</v>
      </c>
      <c r="K263" s="31">
        <f>VLOOKUP($A263,input!$A:$BH,COLUMN(input!Q$2),0)</f>
        <v>0.5</v>
      </c>
      <c r="L263" s="53">
        <f>VLOOKUP($A263,input!$A:$BH,COLUMN(input!W$2),0)</f>
        <v>0</v>
      </c>
      <c r="M263" s="49">
        <f>VLOOKUP($A263,input!$A:$BH,COLUMN(input!AA$2),0)</f>
        <v>0</v>
      </c>
      <c r="N263" s="53">
        <f>VLOOKUP($A263,input!$A:$BH,COLUMN(input!AE$2),0)</f>
        <v>0</v>
      </c>
      <c r="O263" s="53">
        <f>VLOOKUP($A263,input!$A:$BH,COLUMN(input!AI$2),0)</f>
        <v>0</v>
      </c>
      <c r="P263" s="62">
        <f>VLOOKUP($A263,input!$A:$BH,COLUMN(input!AM$2),0)</f>
        <v>0</v>
      </c>
      <c r="Q263" s="53">
        <f>VLOOKUP($A263,input!$A:$BH,COLUMN(input!AQ$2),0)</f>
        <v>0</v>
      </c>
      <c r="R263" s="49">
        <f>VLOOKUP($A263,input!$A:$BH,COLUMN(input!AU$2),0)</f>
        <v>1.7087108617208204</v>
      </c>
      <c r="S263" s="53">
        <f>VLOOKUP($A263,input!$A:$BH,COLUMN(input!AY$2),0)</f>
        <v>0</v>
      </c>
      <c r="T263" s="53">
        <f>VLOOKUP($A263,input!$A:$BH,COLUMN(input!BC$2),0)</f>
        <v>0</v>
      </c>
      <c r="U263" s="62">
        <f>VLOOKUP($A263,input!$A:$BH,COLUMN(input!BG$2),0)</f>
        <v>0</v>
      </c>
      <c r="V263" s="53">
        <f t="shared" si="23"/>
        <v>0</v>
      </c>
      <c r="W263" s="49">
        <f t="shared" si="24"/>
        <v>1.7087108617208204</v>
      </c>
      <c r="X263" s="53">
        <f t="shared" si="25"/>
        <v>0</v>
      </c>
      <c r="Y263" s="53">
        <f t="shared" si="26"/>
        <v>0</v>
      </c>
      <c r="Z263" s="62">
        <f t="shared" si="27"/>
        <v>0</v>
      </c>
      <c r="AA263" s="74">
        <f>VLOOKUP($A263,input!$A:$BH,COLUMN(input!BH$2),0)</f>
        <v>-0.63486077431723387</v>
      </c>
    </row>
    <row r="264" spans="1:27" x14ac:dyDescent="0.3">
      <c r="A264" s="27" t="s">
        <v>534</v>
      </c>
      <c r="B264" s="27" t="s">
        <v>1085</v>
      </c>
      <c r="C264" s="27" t="s">
        <v>806</v>
      </c>
      <c r="D264" s="30" t="s">
        <v>533</v>
      </c>
      <c r="E264" s="67">
        <f>VLOOKUP(C264,'KI Local Authority Dropdown'!$H$21:$I$31,2,0)</f>
        <v>0.4</v>
      </c>
      <c r="F264" s="49">
        <f t="shared" ref="F264:F327" si="28">G264+H264+AA264</f>
        <v>1.982037898474224</v>
      </c>
      <c r="G264" s="49">
        <f>VLOOKUP($A264,input!$A:$BH,COLUMN(input!F$2),0)</f>
        <v>0</v>
      </c>
      <c r="H264" s="49">
        <f>VLOOKUP($A264,input!$A:$BH,COLUMN(input!J$2),0)</f>
        <v>2.1430691768448522</v>
      </c>
      <c r="I264" s="49">
        <f>VLOOKUP($A264,input!$A:$BH,COLUMN(input!O$2),0)</f>
        <v>-2.6680914238182742</v>
      </c>
      <c r="J264" s="49">
        <f>H264*'KI Local Authority Dropdown'!$I$6</f>
        <v>1.9823389885814884</v>
      </c>
      <c r="K264" s="31">
        <f>VLOOKUP($A264,input!$A:$BH,COLUMN(input!Q$2),0)</f>
        <v>0.5</v>
      </c>
      <c r="L264" s="53">
        <f>VLOOKUP($A264,input!$A:$BH,COLUMN(input!W$2),0)</f>
        <v>0</v>
      </c>
      <c r="M264" s="49">
        <f>VLOOKUP($A264,input!$A:$BH,COLUMN(input!AA$2),0)</f>
        <v>0</v>
      </c>
      <c r="N264" s="53">
        <f>VLOOKUP($A264,input!$A:$BH,COLUMN(input!AE$2),0)</f>
        <v>0</v>
      </c>
      <c r="O264" s="53">
        <f>VLOOKUP($A264,input!$A:$BH,COLUMN(input!AI$2),0)</f>
        <v>0</v>
      </c>
      <c r="P264" s="62">
        <f>VLOOKUP($A264,input!$A:$BH,COLUMN(input!AM$2),0)</f>
        <v>0</v>
      </c>
      <c r="Q264" s="53">
        <f>VLOOKUP($A264,input!$A:$BH,COLUMN(input!AQ$2),0)</f>
        <v>0</v>
      </c>
      <c r="R264" s="49">
        <f>VLOOKUP($A264,input!$A:$BH,COLUMN(input!AU$2),0)</f>
        <v>2.1430691768448522</v>
      </c>
      <c r="S264" s="53">
        <f>VLOOKUP($A264,input!$A:$BH,COLUMN(input!AY$2),0)</f>
        <v>0</v>
      </c>
      <c r="T264" s="53">
        <f>VLOOKUP($A264,input!$A:$BH,COLUMN(input!BC$2),0)</f>
        <v>0</v>
      </c>
      <c r="U264" s="62">
        <f>VLOOKUP($A264,input!$A:$BH,COLUMN(input!BG$2),0)</f>
        <v>0</v>
      </c>
      <c r="V264" s="53">
        <f t="shared" ref="V264:V327" si="29">L264+Q264</f>
        <v>0</v>
      </c>
      <c r="W264" s="49">
        <f t="shared" ref="W264:W327" si="30">M264+R264</f>
        <v>2.1430691768448522</v>
      </c>
      <c r="X264" s="53">
        <f t="shared" ref="X264:X327" si="31">N264+S264</f>
        <v>0</v>
      </c>
      <c r="Y264" s="53">
        <f t="shared" ref="Y264:Y327" si="32">O264+T264</f>
        <v>0</v>
      </c>
      <c r="Z264" s="62">
        <f t="shared" ref="Z264:Z327" si="33">P264+U264</f>
        <v>0</v>
      </c>
      <c r="AA264" s="74">
        <f>VLOOKUP($A264,input!$A:$BH,COLUMN(input!BH$2),0)</f>
        <v>-0.16103127837062814</v>
      </c>
    </row>
    <row r="265" spans="1:27" x14ac:dyDescent="0.3">
      <c r="A265" s="27" t="s">
        <v>536</v>
      </c>
      <c r="B265" s="27" t="s">
        <v>1086</v>
      </c>
      <c r="C265" s="27" t="s">
        <v>806</v>
      </c>
      <c r="D265" s="30" t="s">
        <v>535</v>
      </c>
      <c r="E265" s="67">
        <f>VLOOKUP(C265,'KI Local Authority Dropdown'!$H$21:$I$31,2,0)</f>
        <v>0.4</v>
      </c>
      <c r="F265" s="49">
        <f t="shared" si="28"/>
        <v>1.9869299230463184</v>
      </c>
      <c r="G265" s="49">
        <f>VLOOKUP($A265,input!$A:$BH,COLUMN(input!F$2),0)</f>
        <v>0</v>
      </c>
      <c r="H265" s="49">
        <f>VLOOKUP($A265,input!$A:$BH,COLUMN(input!J$2),0)</f>
        <v>2.335637987106971</v>
      </c>
      <c r="I265" s="49">
        <f>VLOOKUP($A265,input!$A:$BH,COLUMN(input!O$2),0)</f>
        <v>-5.0350412815192582</v>
      </c>
      <c r="J265" s="49">
        <f>H265*'KI Local Authority Dropdown'!$I$6</f>
        <v>2.1604651380739481</v>
      </c>
      <c r="K265" s="31">
        <f>VLOOKUP($A265,input!$A:$BH,COLUMN(input!Q$2),0)</f>
        <v>0.5</v>
      </c>
      <c r="L265" s="53">
        <f>VLOOKUP($A265,input!$A:$BH,COLUMN(input!W$2),0)</f>
        <v>0</v>
      </c>
      <c r="M265" s="49">
        <f>VLOOKUP($A265,input!$A:$BH,COLUMN(input!AA$2),0)</f>
        <v>0</v>
      </c>
      <c r="N265" s="53">
        <f>VLOOKUP($A265,input!$A:$BH,COLUMN(input!AE$2),0)</f>
        <v>0</v>
      </c>
      <c r="O265" s="53">
        <f>VLOOKUP($A265,input!$A:$BH,COLUMN(input!AI$2),0)</f>
        <v>0</v>
      </c>
      <c r="P265" s="62">
        <f>VLOOKUP($A265,input!$A:$BH,COLUMN(input!AM$2),0)</f>
        <v>0</v>
      </c>
      <c r="Q265" s="53">
        <f>VLOOKUP($A265,input!$A:$BH,COLUMN(input!AQ$2),0)</f>
        <v>0</v>
      </c>
      <c r="R265" s="49">
        <f>VLOOKUP($A265,input!$A:$BH,COLUMN(input!AU$2),0)</f>
        <v>2.335637987106971</v>
      </c>
      <c r="S265" s="53">
        <f>VLOOKUP($A265,input!$A:$BH,COLUMN(input!AY$2),0)</f>
        <v>0</v>
      </c>
      <c r="T265" s="53">
        <f>VLOOKUP($A265,input!$A:$BH,COLUMN(input!BC$2),0)</f>
        <v>0</v>
      </c>
      <c r="U265" s="62">
        <f>VLOOKUP($A265,input!$A:$BH,COLUMN(input!BG$2),0)</f>
        <v>0</v>
      </c>
      <c r="V265" s="53">
        <f t="shared" si="29"/>
        <v>0</v>
      </c>
      <c r="W265" s="49">
        <f t="shared" si="30"/>
        <v>2.335637987106971</v>
      </c>
      <c r="X265" s="53">
        <f t="shared" si="31"/>
        <v>0</v>
      </c>
      <c r="Y265" s="53">
        <f t="shared" si="32"/>
        <v>0</v>
      </c>
      <c r="Z265" s="62">
        <f t="shared" si="33"/>
        <v>0</v>
      </c>
      <c r="AA265" s="74">
        <f>VLOOKUP($A265,input!$A:$BH,COLUMN(input!BH$2),0)</f>
        <v>-0.34870806406065263</v>
      </c>
    </row>
    <row r="266" spans="1:27" x14ac:dyDescent="0.3">
      <c r="A266" s="27" t="s">
        <v>538</v>
      </c>
      <c r="B266" s="27" t="s">
        <v>1087</v>
      </c>
      <c r="C266" s="27" t="s">
        <v>820</v>
      </c>
      <c r="D266" s="30" t="s">
        <v>537</v>
      </c>
      <c r="E266" s="67">
        <f>VLOOKUP(C266,'KI Local Authority Dropdown'!$H$21:$I$31,2,0)</f>
        <v>0.49</v>
      </c>
      <c r="F266" s="49">
        <f t="shared" si="28"/>
        <v>77.982490713908675</v>
      </c>
      <c r="G266" s="49">
        <f>VLOOKUP($A266,input!$A:$BH,COLUMN(input!F$2),0)</f>
        <v>14.857473008079197</v>
      </c>
      <c r="H266" s="49">
        <f>VLOOKUP($A266,input!$A:$BH,COLUMN(input!J$2),0)</f>
        <v>63.125017705829478</v>
      </c>
      <c r="I266" s="49">
        <f>VLOOKUP($A266,input!$A:$BH,COLUMN(input!O$2),0)</f>
        <v>28.922758360594027</v>
      </c>
      <c r="J266" s="49">
        <f>H266*'KI Local Authority Dropdown'!$I$6</f>
        <v>58.390641377892273</v>
      </c>
      <c r="K266" s="31">
        <f>VLOOKUP($A266,input!$A:$BH,COLUMN(input!Q$2),0)</f>
        <v>0</v>
      </c>
      <c r="L266" s="53">
        <f>VLOOKUP($A266,input!$A:$BH,COLUMN(input!W$2),0)</f>
        <v>14.555450322162658</v>
      </c>
      <c r="M266" s="49">
        <f>VLOOKUP($A266,input!$A:$BH,COLUMN(input!AA$2),0)</f>
        <v>0.3020226859165393</v>
      </c>
      <c r="N266" s="53">
        <f>VLOOKUP($A266,input!$A:$BH,COLUMN(input!AE$2),0)</f>
        <v>0</v>
      </c>
      <c r="O266" s="53">
        <f>VLOOKUP($A266,input!$A:$BH,COLUMN(input!AI$2),0)</f>
        <v>0</v>
      </c>
      <c r="P266" s="62">
        <f>VLOOKUP($A266,input!$A:$BH,COLUMN(input!AM$2),0)</f>
        <v>0</v>
      </c>
      <c r="Q266" s="53">
        <f>VLOOKUP($A266,input!$A:$BH,COLUMN(input!AQ$2),0)</f>
        <v>54.951083993264824</v>
      </c>
      <c r="R266" s="49">
        <f>VLOOKUP($A266,input!$A:$BH,COLUMN(input!AU$2),0)</f>
        <v>8.1739337125646543</v>
      </c>
      <c r="S266" s="53">
        <f>VLOOKUP($A266,input!$A:$BH,COLUMN(input!AY$2),0)</f>
        <v>0</v>
      </c>
      <c r="T266" s="53">
        <f>VLOOKUP($A266,input!$A:$BH,COLUMN(input!BC$2),0)</f>
        <v>0</v>
      </c>
      <c r="U266" s="62">
        <f>VLOOKUP($A266,input!$A:$BH,COLUMN(input!BG$2),0)</f>
        <v>0</v>
      </c>
      <c r="V266" s="53">
        <f t="shared" si="29"/>
        <v>69.506534315427487</v>
      </c>
      <c r="W266" s="49">
        <f t="shared" si="30"/>
        <v>8.475956398481193</v>
      </c>
      <c r="X266" s="53">
        <f t="shared" si="31"/>
        <v>0</v>
      </c>
      <c r="Y266" s="53">
        <f t="shared" si="32"/>
        <v>0</v>
      </c>
      <c r="Z266" s="62">
        <f t="shared" si="33"/>
        <v>0</v>
      </c>
      <c r="AA266" s="74">
        <f>VLOOKUP($A266,input!$A:$BH,COLUMN(input!BH$2),0)</f>
        <v>0</v>
      </c>
    </row>
    <row r="267" spans="1:27" x14ac:dyDescent="0.3">
      <c r="A267" s="27" t="s">
        <v>540</v>
      </c>
      <c r="B267" s="27" t="s">
        <v>1088</v>
      </c>
      <c r="C267" s="27" t="s">
        <v>806</v>
      </c>
      <c r="D267" s="30" t="s">
        <v>539</v>
      </c>
      <c r="E267" s="67">
        <f>VLOOKUP(C267,'KI Local Authority Dropdown'!$H$21:$I$31,2,0)</f>
        <v>0.4</v>
      </c>
      <c r="F267" s="49">
        <f t="shared" si="28"/>
        <v>2.1264302881989914</v>
      </c>
      <c r="G267" s="49">
        <f>VLOOKUP($A267,input!$A:$BH,COLUMN(input!F$2),0)</f>
        <v>0</v>
      </c>
      <c r="H267" s="49">
        <f>VLOOKUP($A267,input!$A:$BH,COLUMN(input!J$2),0)</f>
        <v>2.3739396611263386</v>
      </c>
      <c r="I267" s="49">
        <f>VLOOKUP($A267,input!$A:$BH,COLUMN(input!O$2),0)</f>
        <v>-13.050297235723354</v>
      </c>
      <c r="J267" s="49">
        <f>H267*'KI Local Authority Dropdown'!$I$6</f>
        <v>2.1958941865418633</v>
      </c>
      <c r="K267" s="31">
        <f>VLOOKUP($A267,input!$A:$BH,COLUMN(input!Q$2),0)</f>
        <v>0.5</v>
      </c>
      <c r="L267" s="53">
        <f>VLOOKUP($A267,input!$A:$BH,COLUMN(input!W$2),0)</f>
        <v>0</v>
      </c>
      <c r="M267" s="49">
        <f>VLOOKUP($A267,input!$A:$BH,COLUMN(input!AA$2),0)</f>
        <v>0</v>
      </c>
      <c r="N267" s="53">
        <f>VLOOKUP($A267,input!$A:$BH,COLUMN(input!AE$2),0)</f>
        <v>0</v>
      </c>
      <c r="O267" s="53">
        <f>VLOOKUP($A267,input!$A:$BH,COLUMN(input!AI$2),0)</f>
        <v>0</v>
      </c>
      <c r="P267" s="62">
        <f>VLOOKUP($A267,input!$A:$BH,COLUMN(input!AM$2),0)</f>
        <v>0</v>
      </c>
      <c r="Q267" s="53">
        <f>VLOOKUP($A267,input!$A:$BH,COLUMN(input!AQ$2),0)</f>
        <v>0</v>
      </c>
      <c r="R267" s="49">
        <f>VLOOKUP($A267,input!$A:$BH,COLUMN(input!AU$2),0)</f>
        <v>2.3739396611263386</v>
      </c>
      <c r="S267" s="53">
        <f>VLOOKUP($A267,input!$A:$BH,COLUMN(input!AY$2),0)</f>
        <v>0</v>
      </c>
      <c r="T267" s="53">
        <f>VLOOKUP($A267,input!$A:$BH,COLUMN(input!BC$2),0)</f>
        <v>0</v>
      </c>
      <c r="U267" s="62">
        <f>VLOOKUP($A267,input!$A:$BH,COLUMN(input!BG$2),0)</f>
        <v>0</v>
      </c>
      <c r="V267" s="53">
        <f t="shared" si="29"/>
        <v>0</v>
      </c>
      <c r="W267" s="49">
        <f t="shared" si="30"/>
        <v>2.3739396611263386</v>
      </c>
      <c r="X267" s="53">
        <f t="shared" si="31"/>
        <v>0</v>
      </c>
      <c r="Y267" s="53">
        <f t="shared" si="32"/>
        <v>0</v>
      </c>
      <c r="Z267" s="62">
        <f t="shared" si="33"/>
        <v>0</v>
      </c>
      <c r="AA267" s="74">
        <f>VLOOKUP($A267,input!$A:$BH,COLUMN(input!BH$2),0)</f>
        <v>-0.2475093729273472</v>
      </c>
    </row>
    <row r="268" spans="1:27" x14ac:dyDescent="0.3">
      <c r="A268" s="27" t="s">
        <v>542</v>
      </c>
      <c r="B268" s="27" t="s">
        <v>1089</v>
      </c>
      <c r="C268" s="27" t="s">
        <v>806</v>
      </c>
      <c r="D268" s="30" t="s">
        <v>541</v>
      </c>
      <c r="E268" s="67">
        <f>VLOOKUP(C268,'KI Local Authority Dropdown'!$H$21:$I$31,2,0)</f>
        <v>0.4</v>
      </c>
      <c r="F268" s="49">
        <f t="shared" si="28"/>
        <v>1.5219982619312473</v>
      </c>
      <c r="G268" s="49">
        <f>VLOOKUP($A268,input!$A:$BH,COLUMN(input!F$2),0)</f>
        <v>0</v>
      </c>
      <c r="H268" s="49">
        <f>VLOOKUP($A268,input!$A:$BH,COLUMN(input!J$2),0)</f>
        <v>1.8224715880497426</v>
      </c>
      <c r="I268" s="49">
        <f>VLOOKUP($A268,input!$A:$BH,COLUMN(input!O$2),0)</f>
        <v>-19.565883354543161</v>
      </c>
      <c r="J268" s="49">
        <f>H268*'KI Local Authority Dropdown'!$I$6</f>
        <v>1.685786218946012</v>
      </c>
      <c r="K268" s="31">
        <f>VLOOKUP($A268,input!$A:$BH,COLUMN(input!Q$2),0)</f>
        <v>0.5</v>
      </c>
      <c r="L268" s="53">
        <f>VLOOKUP($A268,input!$A:$BH,COLUMN(input!W$2),0)</f>
        <v>0</v>
      </c>
      <c r="M268" s="49">
        <f>VLOOKUP($A268,input!$A:$BH,COLUMN(input!AA$2),0)</f>
        <v>0</v>
      </c>
      <c r="N268" s="53">
        <f>VLOOKUP($A268,input!$A:$BH,COLUMN(input!AE$2),0)</f>
        <v>0</v>
      </c>
      <c r="O268" s="53">
        <f>VLOOKUP($A268,input!$A:$BH,COLUMN(input!AI$2),0)</f>
        <v>0</v>
      </c>
      <c r="P268" s="62">
        <f>VLOOKUP($A268,input!$A:$BH,COLUMN(input!AM$2),0)</f>
        <v>0</v>
      </c>
      <c r="Q268" s="53">
        <f>VLOOKUP($A268,input!$A:$BH,COLUMN(input!AQ$2),0)</f>
        <v>0</v>
      </c>
      <c r="R268" s="49">
        <f>VLOOKUP($A268,input!$A:$BH,COLUMN(input!AU$2),0)</f>
        <v>1.8224715880497426</v>
      </c>
      <c r="S268" s="53">
        <f>VLOOKUP($A268,input!$A:$BH,COLUMN(input!AY$2),0)</f>
        <v>0</v>
      </c>
      <c r="T268" s="53">
        <f>VLOOKUP($A268,input!$A:$BH,COLUMN(input!BC$2),0)</f>
        <v>0</v>
      </c>
      <c r="U268" s="62">
        <f>VLOOKUP($A268,input!$A:$BH,COLUMN(input!BG$2),0)</f>
        <v>0</v>
      </c>
      <c r="V268" s="53">
        <f t="shared" si="29"/>
        <v>0</v>
      </c>
      <c r="W268" s="49">
        <f t="shared" si="30"/>
        <v>1.8224715880497426</v>
      </c>
      <c r="X268" s="53">
        <f t="shared" si="31"/>
        <v>0</v>
      </c>
      <c r="Y268" s="53">
        <f t="shared" si="32"/>
        <v>0</v>
      </c>
      <c r="Z268" s="62">
        <f t="shared" si="33"/>
        <v>0</v>
      </c>
      <c r="AA268" s="74">
        <f>VLOOKUP($A268,input!$A:$BH,COLUMN(input!BH$2),0)</f>
        <v>-0.30047332611849531</v>
      </c>
    </row>
    <row r="269" spans="1:27" x14ac:dyDescent="0.3">
      <c r="A269" s="27" t="s">
        <v>544</v>
      </c>
      <c r="B269" s="27" t="s">
        <v>1090</v>
      </c>
      <c r="C269" s="27" t="s">
        <v>806</v>
      </c>
      <c r="D269" s="30" t="s">
        <v>543</v>
      </c>
      <c r="E269" s="67">
        <f>VLOOKUP(C269,'KI Local Authority Dropdown'!$H$21:$I$31,2,0)</f>
        <v>0.4</v>
      </c>
      <c r="F269" s="49">
        <f t="shared" si="28"/>
        <v>2.0909183957553439</v>
      </c>
      <c r="G269" s="49">
        <f>VLOOKUP($A269,input!$A:$BH,COLUMN(input!F$2),0)</f>
        <v>0</v>
      </c>
      <c r="H269" s="49">
        <f>VLOOKUP($A269,input!$A:$BH,COLUMN(input!J$2),0)</f>
        <v>2.344406521461968</v>
      </c>
      <c r="I269" s="49">
        <f>VLOOKUP($A269,input!$A:$BH,COLUMN(input!O$2),0)</f>
        <v>-8.0300126979062245</v>
      </c>
      <c r="J269" s="49">
        <f>H269*'KI Local Authority Dropdown'!$I$6</f>
        <v>2.1685760323523207</v>
      </c>
      <c r="K269" s="31">
        <f>VLOOKUP($A269,input!$A:$BH,COLUMN(input!Q$2),0)</f>
        <v>0.5</v>
      </c>
      <c r="L269" s="53">
        <f>VLOOKUP($A269,input!$A:$BH,COLUMN(input!W$2),0)</f>
        <v>0</v>
      </c>
      <c r="M269" s="49">
        <f>VLOOKUP($A269,input!$A:$BH,COLUMN(input!AA$2),0)</f>
        <v>0</v>
      </c>
      <c r="N269" s="53">
        <f>VLOOKUP($A269,input!$A:$BH,COLUMN(input!AE$2),0)</f>
        <v>0</v>
      </c>
      <c r="O269" s="53">
        <f>VLOOKUP($A269,input!$A:$BH,COLUMN(input!AI$2),0)</f>
        <v>0</v>
      </c>
      <c r="P269" s="62">
        <f>VLOOKUP($A269,input!$A:$BH,COLUMN(input!AM$2),0)</f>
        <v>0</v>
      </c>
      <c r="Q269" s="53">
        <f>VLOOKUP($A269,input!$A:$BH,COLUMN(input!AQ$2),0)</f>
        <v>0</v>
      </c>
      <c r="R269" s="49">
        <f>VLOOKUP($A269,input!$A:$BH,COLUMN(input!AU$2),0)</f>
        <v>2.344406521461968</v>
      </c>
      <c r="S269" s="53">
        <f>VLOOKUP($A269,input!$A:$BH,COLUMN(input!AY$2),0)</f>
        <v>0</v>
      </c>
      <c r="T269" s="53">
        <f>VLOOKUP($A269,input!$A:$BH,COLUMN(input!BC$2),0)</f>
        <v>0</v>
      </c>
      <c r="U269" s="62">
        <f>VLOOKUP($A269,input!$A:$BH,COLUMN(input!BG$2),0)</f>
        <v>0</v>
      </c>
      <c r="V269" s="53">
        <f t="shared" si="29"/>
        <v>0</v>
      </c>
      <c r="W269" s="49">
        <f t="shared" si="30"/>
        <v>2.344406521461968</v>
      </c>
      <c r="X269" s="53">
        <f t="shared" si="31"/>
        <v>0</v>
      </c>
      <c r="Y269" s="53">
        <f t="shared" si="32"/>
        <v>0</v>
      </c>
      <c r="Z269" s="62">
        <f t="shared" si="33"/>
        <v>0</v>
      </c>
      <c r="AA269" s="74">
        <f>VLOOKUP($A269,input!$A:$BH,COLUMN(input!BH$2),0)</f>
        <v>-0.25348812570662421</v>
      </c>
    </row>
    <row r="270" spans="1:27" x14ac:dyDescent="0.3">
      <c r="A270" s="27" t="s">
        <v>546</v>
      </c>
      <c r="B270" s="27" t="s">
        <v>1091</v>
      </c>
      <c r="C270" s="27" t="s">
        <v>806</v>
      </c>
      <c r="D270" s="30" t="s">
        <v>545</v>
      </c>
      <c r="E270" s="67">
        <f>VLOOKUP(C270,'KI Local Authority Dropdown'!$H$21:$I$31,2,0)</f>
        <v>0.4</v>
      </c>
      <c r="F270" s="49">
        <f t="shared" si="28"/>
        <v>2.1431962295491473</v>
      </c>
      <c r="G270" s="49">
        <f>VLOOKUP($A270,input!$A:$BH,COLUMN(input!F$2),0)</f>
        <v>0</v>
      </c>
      <c r="H270" s="49">
        <f>VLOOKUP($A270,input!$A:$BH,COLUMN(input!J$2),0)</f>
        <v>2.3410762715594706</v>
      </c>
      <c r="I270" s="49">
        <f>VLOOKUP($A270,input!$A:$BH,COLUMN(input!O$2),0)</f>
        <v>-16.058392859287384</v>
      </c>
      <c r="J270" s="49">
        <f>H270*'KI Local Authority Dropdown'!$I$6</f>
        <v>2.1654955511925102</v>
      </c>
      <c r="K270" s="31">
        <f>VLOOKUP($A270,input!$A:$BH,COLUMN(input!Q$2),0)</f>
        <v>0.5</v>
      </c>
      <c r="L270" s="53">
        <f>VLOOKUP($A270,input!$A:$BH,COLUMN(input!W$2),0)</f>
        <v>0</v>
      </c>
      <c r="M270" s="49">
        <f>VLOOKUP($A270,input!$A:$BH,COLUMN(input!AA$2),0)</f>
        <v>0</v>
      </c>
      <c r="N270" s="53">
        <f>VLOOKUP($A270,input!$A:$BH,COLUMN(input!AE$2),0)</f>
        <v>0</v>
      </c>
      <c r="O270" s="53">
        <f>VLOOKUP($A270,input!$A:$BH,COLUMN(input!AI$2),0)</f>
        <v>0</v>
      </c>
      <c r="P270" s="62">
        <f>VLOOKUP($A270,input!$A:$BH,COLUMN(input!AM$2),0)</f>
        <v>0</v>
      </c>
      <c r="Q270" s="53">
        <f>VLOOKUP($A270,input!$A:$BH,COLUMN(input!AQ$2),0)</f>
        <v>0</v>
      </c>
      <c r="R270" s="49">
        <f>VLOOKUP($A270,input!$A:$BH,COLUMN(input!AU$2),0)</f>
        <v>2.3410762715594706</v>
      </c>
      <c r="S270" s="53">
        <f>VLOOKUP($A270,input!$A:$BH,COLUMN(input!AY$2),0)</f>
        <v>0</v>
      </c>
      <c r="T270" s="53">
        <f>VLOOKUP($A270,input!$A:$BH,COLUMN(input!BC$2),0)</f>
        <v>0</v>
      </c>
      <c r="U270" s="62">
        <f>VLOOKUP($A270,input!$A:$BH,COLUMN(input!BG$2),0)</f>
        <v>0</v>
      </c>
      <c r="V270" s="53">
        <f t="shared" si="29"/>
        <v>0</v>
      </c>
      <c r="W270" s="49">
        <f t="shared" si="30"/>
        <v>2.3410762715594706</v>
      </c>
      <c r="X270" s="53">
        <f t="shared" si="31"/>
        <v>0</v>
      </c>
      <c r="Y270" s="53">
        <f t="shared" si="32"/>
        <v>0</v>
      </c>
      <c r="Z270" s="62">
        <f t="shared" si="33"/>
        <v>0</v>
      </c>
      <c r="AA270" s="74">
        <f>VLOOKUP($A270,input!$A:$BH,COLUMN(input!BH$2),0)</f>
        <v>-0.19788004201032314</v>
      </c>
    </row>
    <row r="271" spans="1:27" x14ac:dyDescent="0.3">
      <c r="A271" s="27" t="s">
        <v>548</v>
      </c>
      <c r="B271" s="27" t="s">
        <v>1092</v>
      </c>
      <c r="C271" s="27" t="s">
        <v>1250</v>
      </c>
      <c r="D271" s="30" t="s">
        <v>547</v>
      </c>
      <c r="E271" s="67">
        <f>VLOOKUP(C271,'KI Local Authority Dropdown'!$H$21:$I$31,2,0)</f>
        <v>0.49</v>
      </c>
      <c r="F271" s="49">
        <f t="shared" si="28"/>
        <v>3.4215622917892694</v>
      </c>
      <c r="G271" s="49">
        <f>VLOOKUP($A271,input!$A:$BH,COLUMN(input!F$2),0)</f>
        <v>0</v>
      </c>
      <c r="H271" s="49">
        <f>VLOOKUP($A271,input!$A:$BH,COLUMN(input!J$2),0)</f>
        <v>4.3798800721279321</v>
      </c>
      <c r="I271" s="49">
        <f>VLOOKUP($A271,input!$A:$BH,COLUMN(input!O$2),0)</f>
        <v>-1.0220479749156834</v>
      </c>
      <c r="J271" s="49">
        <f>H271*'KI Local Authority Dropdown'!$I$6</f>
        <v>4.051389066718337</v>
      </c>
      <c r="K271" s="31">
        <f>VLOOKUP($A271,input!$A:$BH,COLUMN(input!Q$2),0)</f>
        <v>0.18920061567160273</v>
      </c>
      <c r="L271" s="53">
        <f>VLOOKUP($A271,input!$A:$BH,COLUMN(input!W$2),0)</f>
        <v>0</v>
      </c>
      <c r="M271" s="49">
        <f>VLOOKUP($A271,input!$A:$BH,COLUMN(input!AA$2),0)</f>
        <v>0</v>
      </c>
      <c r="N271" s="53">
        <f>VLOOKUP($A271,input!$A:$BH,COLUMN(input!AE$2),0)</f>
        <v>0</v>
      </c>
      <c r="O271" s="53">
        <f>VLOOKUP($A271,input!$A:$BH,COLUMN(input!AI$2),0)</f>
        <v>0</v>
      </c>
      <c r="P271" s="62">
        <f>VLOOKUP($A271,input!$A:$BH,COLUMN(input!AM$2),0)</f>
        <v>0</v>
      </c>
      <c r="Q271" s="53">
        <f>VLOOKUP($A271,input!$A:$BH,COLUMN(input!AQ$2),0)</f>
        <v>3.3475907843273034</v>
      </c>
      <c r="R271" s="49">
        <f>VLOOKUP($A271,input!$A:$BH,COLUMN(input!AU$2),0)</f>
        <v>1.0322892878006287</v>
      </c>
      <c r="S271" s="53">
        <f>VLOOKUP($A271,input!$A:$BH,COLUMN(input!AY$2),0)</f>
        <v>0</v>
      </c>
      <c r="T271" s="53">
        <f>VLOOKUP($A271,input!$A:$BH,COLUMN(input!BC$2),0)</f>
        <v>0</v>
      </c>
      <c r="U271" s="62">
        <f>VLOOKUP($A271,input!$A:$BH,COLUMN(input!BG$2),0)</f>
        <v>0</v>
      </c>
      <c r="V271" s="53">
        <f t="shared" si="29"/>
        <v>3.3475907843273034</v>
      </c>
      <c r="W271" s="49">
        <f t="shared" si="30"/>
        <v>1.0322892878006287</v>
      </c>
      <c r="X271" s="53">
        <f t="shared" si="31"/>
        <v>0</v>
      </c>
      <c r="Y271" s="53">
        <f t="shared" si="32"/>
        <v>0</v>
      </c>
      <c r="Z271" s="62">
        <f t="shared" si="33"/>
        <v>0</v>
      </c>
      <c r="AA271" s="74">
        <f>VLOOKUP($A271,input!$A:$BH,COLUMN(input!BH$2),0)</f>
        <v>-0.95831778033866266</v>
      </c>
    </row>
    <row r="272" spans="1:27" x14ac:dyDescent="0.3">
      <c r="A272" s="27" t="s">
        <v>550</v>
      </c>
      <c r="B272" s="27" t="s">
        <v>1093</v>
      </c>
      <c r="C272" s="27" t="s">
        <v>806</v>
      </c>
      <c r="D272" s="30" t="s">
        <v>549</v>
      </c>
      <c r="E272" s="67">
        <f>VLOOKUP(C272,'KI Local Authority Dropdown'!$H$21:$I$31,2,0)</f>
        <v>0.4</v>
      </c>
      <c r="F272" s="49">
        <f t="shared" si="28"/>
        <v>1.4912008836259876</v>
      </c>
      <c r="G272" s="49">
        <f>VLOOKUP($A272,input!$A:$BH,COLUMN(input!F$2),0)</f>
        <v>0</v>
      </c>
      <c r="H272" s="49">
        <f>VLOOKUP($A272,input!$A:$BH,COLUMN(input!J$2),0)</f>
        <v>1.6112024253121908</v>
      </c>
      <c r="I272" s="49">
        <f>VLOOKUP($A272,input!$A:$BH,COLUMN(input!O$2),0)</f>
        <v>-5.6254353114578777</v>
      </c>
      <c r="J272" s="49">
        <f>H272*'KI Local Authority Dropdown'!$I$6</f>
        <v>1.4903622434137767</v>
      </c>
      <c r="K272" s="31">
        <f>VLOOKUP($A272,input!$A:$BH,COLUMN(input!Q$2),0)</f>
        <v>0.5</v>
      </c>
      <c r="L272" s="53">
        <f>VLOOKUP($A272,input!$A:$BH,COLUMN(input!W$2),0)</f>
        <v>0</v>
      </c>
      <c r="M272" s="49">
        <f>VLOOKUP($A272,input!$A:$BH,COLUMN(input!AA$2),0)</f>
        <v>0</v>
      </c>
      <c r="N272" s="53">
        <f>VLOOKUP($A272,input!$A:$BH,COLUMN(input!AE$2),0)</f>
        <v>0</v>
      </c>
      <c r="O272" s="53">
        <f>VLOOKUP($A272,input!$A:$BH,COLUMN(input!AI$2),0)</f>
        <v>0</v>
      </c>
      <c r="P272" s="62">
        <f>VLOOKUP($A272,input!$A:$BH,COLUMN(input!AM$2),0)</f>
        <v>0</v>
      </c>
      <c r="Q272" s="53">
        <f>VLOOKUP($A272,input!$A:$BH,COLUMN(input!AQ$2),0)</f>
        <v>0</v>
      </c>
      <c r="R272" s="49">
        <f>VLOOKUP($A272,input!$A:$BH,COLUMN(input!AU$2),0)</f>
        <v>1.6112024253121908</v>
      </c>
      <c r="S272" s="53">
        <f>VLOOKUP($A272,input!$A:$BH,COLUMN(input!AY$2),0)</f>
        <v>0</v>
      </c>
      <c r="T272" s="53">
        <f>VLOOKUP($A272,input!$A:$BH,COLUMN(input!BC$2),0)</f>
        <v>0</v>
      </c>
      <c r="U272" s="62">
        <f>VLOOKUP($A272,input!$A:$BH,COLUMN(input!BG$2),0)</f>
        <v>0</v>
      </c>
      <c r="V272" s="53">
        <f t="shared" si="29"/>
        <v>0</v>
      </c>
      <c r="W272" s="49">
        <f t="shared" si="30"/>
        <v>1.6112024253121908</v>
      </c>
      <c r="X272" s="53">
        <f t="shared" si="31"/>
        <v>0</v>
      </c>
      <c r="Y272" s="53">
        <f t="shared" si="32"/>
        <v>0</v>
      </c>
      <c r="Z272" s="62">
        <f t="shared" si="33"/>
        <v>0</v>
      </c>
      <c r="AA272" s="74">
        <f>VLOOKUP($A272,input!$A:$BH,COLUMN(input!BH$2),0)</f>
        <v>-0.12000154168620333</v>
      </c>
    </row>
    <row r="273" spans="1:27" x14ac:dyDescent="0.3">
      <c r="A273" s="27" t="s">
        <v>552</v>
      </c>
      <c r="B273" s="27" t="s">
        <v>1094</v>
      </c>
      <c r="C273" s="27" t="s">
        <v>820</v>
      </c>
      <c r="D273" s="30" t="s">
        <v>551</v>
      </c>
      <c r="E273" s="67">
        <f>VLOOKUP(C273,'KI Local Authority Dropdown'!$H$21:$I$31,2,0)</f>
        <v>0.49</v>
      </c>
      <c r="F273" s="49">
        <f t="shared" si="28"/>
        <v>91.893356408344147</v>
      </c>
      <c r="G273" s="49">
        <f>VLOOKUP($A273,input!$A:$BH,COLUMN(input!F$2),0)</f>
        <v>20.47678979827861</v>
      </c>
      <c r="H273" s="49">
        <f>VLOOKUP($A273,input!$A:$BH,COLUMN(input!J$2),0)</f>
        <v>71.416566610065544</v>
      </c>
      <c r="I273" s="49">
        <f>VLOOKUP($A273,input!$A:$BH,COLUMN(input!O$2),0)</f>
        <v>33.533413507733854</v>
      </c>
      <c r="J273" s="49">
        <f>H273*'KI Local Authority Dropdown'!$I$6</f>
        <v>66.060324114310632</v>
      </c>
      <c r="K273" s="31">
        <f>VLOOKUP($A273,input!$A:$BH,COLUMN(input!Q$2),0)</f>
        <v>0</v>
      </c>
      <c r="L273" s="53">
        <f>VLOOKUP($A273,input!$A:$BH,COLUMN(input!W$2),0)</f>
        <v>19.490561002632976</v>
      </c>
      <c r="M273" s="49">
        <f>VLOOKUP($A273,input!$A:$BH,COLUMN(input!AA$2),0)</f>
        <v>0.98622879564563559</v>
      </c>
      <c r="N273" s="53">
        <f>VLOOKUP($A273,input!$A:$BH,COLUMN(input!AE$2),0)</f>
        <v>0</v>
      </c>
      <c r="O273" s="53">
        <f>VLOOKUP($A273,input!$A:$BH,COLUMN(input!AI$2),0)</f>
        <v>0</v>
      </c>
      <c r="P273" s="62">
        <f>VLOOKUP($A273,input!$A:$BH,COLUMN(input!AM$2),0)</f>
        <v>0</v>
      </c>
      <c r="Q273" s="53">
        <f>VLOOKUP($A273,input!$A:$BH,COLUMN(input!AQ$2),0)</f>
        <v>61.421090566111545</v>
      </c>
      <c r="R273" s="49">
        <f>VLOOKUP($A273,input!$A:$BH,COLUMN(input!AU$2),0)</f>
        <v>9.9954760439540085</v>
      </c>
      <c r="S273" s="53">
        <f>VLOOKUP($A273,input!$A:$BH,COLUMN(input!AY$2),0)</f>
        <v>0</v>
      </c>
      <c r="T273" s="53">
        <f>VLOOKUP($A273,input!$A:$BH,COLUMN(input!BC$2),0)</f>
        <v>0</v>
      </c>
      <c r="U273" s="62">
        <f>VLOOKUP($A273,input!$A:$BH,COLUMN(input!BG$2),0)</f>
        <v>0</v>
      </c>
      <c r="V273" s="53">
        <f t="shared" si="29"/>
        <v>80.911651568744517</v>
      </c>
      <c r="W273" s="49">
        <f t="shared" si="30"/>
        <v>10.981704839599644</v>
      </c>
      <c r="X273" s="53">
        <f t="shared" si="31"/>
        <v>0</v>
      </c>
      <c r="Y273" s="53">
        <f t="shared" si="32"/>
        <v>0</v>
      </c>
      <c r="Z273" s="62">
        <f t="shared" si="33"/>
        <v>0</v>
      </c>
      <c r="AA273" s="74">
        <f>VLOOKUP($A273,input!$A:$BH,COLUMN(input!BH$2),0)</f>
        <v>0</v>
      </c>
    </row>
    <row r="274" spans="1:27" x14ac:dyDescent="0.3">
      <c r="A274" s="27" t="s">
        <v>554</v>
      </c>
      <c r="B274" s="27" t="s">
        <v>1095</v>
      </c>
      <c r="C274" s="27" t="s">
        <v>820</v>
      </c>
      <c r="D274" s="30" t="s">
        <v>553</v>
      </c>
      <c r="E274" s="67">
        <f>VLOOKUP(C274,'KI Local Authority Dropdown'!$H$21:$I$31,2,0)</f>
        <v>0.49</v>
      </c>
      <c r="F274" s="49">
        <f t="shared" si="28"/>
        <v>133.71302010168097</v>
      </c>
      <c r="G274" s="49">
        <f>VLOOKUP($A274,input!$A:$BH,COLUMN(input!F$2),0)</f>
        <v>33.65566050897948</v>
      </c>
      <c r="H274" s="49">
        <f>VLOOKUP($A274,input!$A:$BH,COLUMN(input!J$2),0)</f>
        <v>100.05735959270147</v>
      </c>
      <c r="I274" s="49">
        <f>VLOOKUP($A274,input!$A:$BH,COLUMN(input!O$2),0)</f>
        <v>54.124425682309955</v>
      </c>
      <c r="J274" s="49">
        <f>H274*'KI Local Authority Dropdown'!$I$6</f>
        <v>92.553057623248861</v>
      </c>
      <c r="K274" s="31">
        <f>VLOOKUP($A274,input!$A:$BH,COLUMN(input!Q$2),0)</f>
        <v>0</v>
      </c>
      <c r="L274" s="53">
        <f>VLOOKUP($A274,input!$A:$BH,COLUMN(input!W$2),0)</f>
        <v>31.726473287851199</v>
      </c>
      <c r="M274" s="49">
        <f>VLOOKUP($A274,input!$A:$BH,COLUMN(input!AA$2),0)</f>
        <v>1.9291872211282775</v>
      </c>
      <c r="N274" s="53">
        <f>VLOOKUP($A274,input!$A:$BH,COLUMN(input!AE$2),0)</f>
        <v>0</v>
      </c>
      <c r="O274" s="53">
        <f>VLOOKUP($A274,input!$A:$BH,COLUMN(input!AI$2),0)</f>
        <v>0</v>
      </c>
      <c r="P274" s="62">
        <f>VLOOKUP($A274,input!$A:$BH,COLUMN(input!AM$2),0)</f>
        <v>0</v>
      </c>
      <c r="Q274" s="53">
        <f>VLOOKUP($A274,input!$A:$BH,COLUMN(input!AQ$2),0)</f>
        <v>86.985484246659581</v>
      </c>
      <c r="R274" s="49">
        <f>VLOOKUP($A274,input!$A:$BH,COLUMN(input!AU$2),0)</f>
        <v>13.071875346041908</v>
      </c>
      <c r="S274" s="53">
        <f>VLOOKUP($A274,input!$A:$BH,COLUMN(input!AY$2),0)</f>
        <v>0</v>
      </c>
      <c r="T274" s="53">
        <f>VLOOKUP($A274,input!$A:$BH,COLUMN(input!BC$2),0)</f>
        <v>0</v>
      </c>
      <c r="U274" s="62">
        <f>VLOOKUP($A274,input!$A:$BH,COLUMN(input!BG$2),0)</f>
        <v>0</v>
      </c>
      <c r="V274" s="53">
        <f t="shared" si="29"/>
        <v>118.71195753451079</v>
      </c>
      <c r="W274" s="49">
        <f t="shared" si="30"/>
        <v>15.001062567170186</v>
      </c>
      <c r="X274" s="53">
        <f t="shared" si="31"/>
        <v>0</v>
      </c>
      <c r="Y274" s="53">
        <f t="shared" si="32"/>
        <v>0</v>
      </c>
      <c r="Z274" s="62">
        <f t="shared" si="33"/>
        <v>0</v>
      </c>
      <c r="AA274" s="74">
        <f>VLOOKUP($A274,input!$A:$BH,COLUMN(input!BH$2),0)</f>
        <v>0</v>
      </c>
    </row>
    <row r="275" spans="1:27" x14ac:dyDescent="0.3">
      <c r="A275" s="27" t="s">
        <v>556</v>
      </c>
      <c r="B275" s="27" t="s">
        <v>1096</v>
      </c>
      <c r="C275" s="27" t="s">
        <v>806</v>
      </c>
      <c r="D275" s="30" t="s">
        <v>555</v>
      </c>
      <c r="E275" s="67">
        <f>VLOOKUP(C275,'KI Local Authority Dropdown'!$H$21:$I$31,2,0)</f>
        <v>0.4</v>
      </c>
      <c r="F275" s="49">
        <f t="shared" si="28"/>
        <v>4.2632447419950523</v>
      </c>
      <c r="G275" s="49">
        <f>VLOOKUP($A275,input!$A:$BH,COLUMN(input!F$2),0)</f>
        <v>4.893045756752696E-2</v>
      </c>
      <c r="H275" s="49">
        <f>VLOOKUP($A275,input!$A:$BH,COLUMN(input!J$2),0)</f>
        <v>4.214314284427525</v>
      </c>
      <c r="I275" s="49">
        <f>VLOOKUP($A275,input!$A:$BH,COLUMN(input!O$2),0)</f>
        <v>-10.323585226095036</v>
      </c>
      <c r="J275" s="49">
        <f>H275*'KI Local Authority Dropdown'!$I$6</f>
        <v>3.8982407130954608</v>
      </c>
      <c r="K275" s="31">
        <f>VLOOKUP($A275,input!$A:$BH,COLUMN(input!Q$2),0)</f>
        <v>0.5</v>
      </c>
      <c r="L275" s="53">
        <f>VLOOKUP($A275,input!$A:$BH,COLUMN(input!W$2),0)</f>
        <v>0</v>
      </c>
      <c r="M275" s="49">
        <f>VLOOKUP($A275,input!$A:$BH,COLUMN(input!AA$2),0)</f>
        <v>4.893045756752696E-2</v>
      </c>
      <c r="N275" s="53">
        <f>VLOOKUP($A275,input!$A:$BH,COLUMN(input!AE$2),0)</f>
        <v>0</v>
      </c>
      <c r="O275" s="53">
        <f>VLOOKUP($A275,input!$A:$BH,COLUMN(input!AI$2),0)</f>
        <v>0</v>
      </c>
      <c r="P275" s="62">
        <f>VLOOKUP($A275,input!$A:$BH,COLUMN(input!AM$2),0)</f>
        <v>0</v>
      </c>
      <c r="Q275" s="53">
        <f>VLOOKUP($A275,input!$A:$BH,COLUMN(input!AQ$2),0)</f>
        <v>0</v>
      </c>
      <c r="R275" s="49">
        <f>VLOOKUP($A275,input!$A:$BH,COLUMN(input!AU$2),0)</f>
        <v>4.214314284427525</v>
      </c>
      <c r="S275" s="53">
        <f>VLOOKUP($A275,input!$A:$BH,COLUMN(input!AY$2),0)</f>
        <v>0</v>
      </c>
      <c r="T275" s="53">
        <f>VLOOKUP($A275,input!$A:$BH,COLUMN(input!BC$2),0)</f>
        <v>0</v>
      </c>
      <c r="U275" s="62">
        <f>VLOOKUP($A275,input!$A:$BH,COLUMN(input!BG$2),0)</f>
        <v>0</v>
      </c>
      <c r="V275" s="53">
        <f t="shared" si="29"/>
        <v>0</v>
      </c>
      <c r="W275" s="49">
        <f t="shared" si="30"/>
        <v>4.2632447419950523</v>
      </c>
      <c r="X275" s="53">
        <f t="shared" si="31"/>
        <v>0</v>
      </c>
      <c r="Y275" s="53">
        <f t="shared" si="32"/>
        <v>0</v>
      </c>
      <c r="Z275" s="62">
        <f t="shared" si="33"/>
        <v>0</v>
      </c>
      <c r="AA275" s="74">
        <f>VLOOKUP($A275,input!$A:$BH,COLUMN(input!BH$2),0)</f>
        <v>0</v>
      </c>
    </row>
    <row r="276" spans="1:27" x14ac:dyDescent="0.3">
      <c r="A276" s="27" t="s">
        <v>558</v>
      </c>
      <c r="B276" s="27" t="s">
        <v>1097</v>
      </c>
      <c r="C276" s="27" t="s">
        <v>806</v>
      </c>
      <c r="D276" s="30" t="s">
        <v>557</v>
      </c>
      <c r="E276" s="67">
        <f>VLOOKUP(C276,'KI Local Authority Dropdown'!$H$21:$I$31,2,0)</f>
        <v>0.4</v>
      </c>
      <c r="F276" s="49">
        <f t="shared" si="28"/>
        <v>3.5134337852051685</v>
      </c>
      <c r="G276" s="49">
        <f>VLOOKUP($A276,input!$A:$BH,COLUMN(input!F$2),0)</f>
        <v>2.0049578651959075E-2</v>
      </c>
      <c r="H276" s="49">
        <f>VLOOKUP($A276,input!$A:$BH,COLUMN(input!J$2),0)</f>
        <v>3.4933842065532095</v>
      </c>
      <c r="I276" s="49">
        <f>VLOOKUP($A276,input!$A:$BH,COLUMN(input!O$2),0)</f>
        <v>-10.775683270536534</v>
      </c>
      <c r="J276" s="49">
        <f>H276*'KI Local Authority Dropdown'!$I$6</f>
        <v>3.2313803910617187</v>
      </c>
      <c r="K276" s="31">
        <f>VLOOKUP($A276,input!$A:$BH,COLUMN(input!Q$2),0)</f>
        <v>0.5</v>
      </c>
      <c r="L276" s="53">
        <f>VLOOKUP($A276,input!$A:$BH,COLUMN(input!W$2),0)</f>
        <v>0</v>
      </c>
      <c r="M276" s="49">
        <f>VLOOKUP($A276,input!$A:$BH,COLUMN(input!AA$2),0)</f>
        <v>2.0049578651959075E-2</v>
      </c>
      <c r="N276" s="53">
        <f>VLOOKUP($A276,input!$A:$BH,COLUMN(input!AE$2),0)</f>
        <v>0</v>
      </c>
      <c r="O276" s="53">
        <f>VLOOKUP($A276,input!$A:$BH,COLUMN(input!AI$2),0)</f>
        <v>0</v>
      </c>
      <c r="P276" s="62">
        <f>VLOOKUP($A276,input!$A:$BH,COLUMN(input!AM$2),0)</f>
        <v>0</v>
      </c>
      <c r="Q276" s="53">
        <f>VLOOKUP($A276,input!$A:$BH,COLUMN(input!AQ$2),0)</f>
        <v>0</v>
      </c>
      <c r="R276" s="49">
        <f>VLOOKUP($A276,input!$A:$BH,COLUMN(input!AU$2),0)</f>
        <v>3.4933842065532095</v>
      </c>
      <c r="S276" s="53">
        <f>VLOOKUP($A276,input!$A:$BH,COLUMN(input!AY$2),0)</f>
        <v>0</v>
      </c>
      <c r="T276" s="53">
        <f>VLOOKUP($A276,input!$A:$BH,COLUMN(input!BC$2),0)</f>
        <v>0</v>
      </c>
      <c r="U276" s="62">
        <f>VLOOKUP($A276,input!$A:$BH,COLUMN(input!BG$2),0)</f>
        <v>0</v>
      </c>
      <c r="V276" s="53">
        <f t="shared" si="29"/>
        <v>0</v>
      </c>
      <c r="W276" s="49">
        <f t="shared" si="30"/>
        <v>3.5134337852051685</v>
      </c>
      <c r="X276" s="53">
        <f t="shared" si="31"/>
        <v>0</v>
      </c>
      <c r="Y276" s="53">
        <f t="shared" si="32"/>
        <v>0</v>
      </c>
      <c r="Z276" s="62">
        <f t="shared" si="33"/>
        <v>0</v>
      </c>
      <c r="AA276" s="74">
        <f>VLOOKUP($A276,input!$A:$BH,COLUMN(input!BH$2),0)</f>
        <v>0</v>
      </c>
    </row>
    <row r="277" spans="1:27" x14ac:dyDescent="0.3">
      <c r="A277" s="27" t="s">
        <v>560</v>
      </c>
      <c r="B277" s="27" t="s">
        <v>1098</v>
      </c>
      <c r="C277" s="27" t="s">
        <v>820</v>
      </c>
      <c r="D277" s="30" t="s">
        <v>559</v>
      </c>
      <c r="E277" s="67">
        <f>VLOOKUP(C277,'KI Local Authority Dropdown'!$H$21:$I$31,2,0)</f>
        <v>0.49</v>
      </c>
      <c r="F277" s="49">
        <f t="shared" si="28"/>
        <v>75.614824217421344</v>
      </c>
      <c r="G277" s="49">
        <f>VLOOKUP($A277,input!$A:$BH,COLUMN(input!F$2),0)</f>
        <v>11.762381678481749</v>
      </c>
      <c r="H277" s="49">
        <f>VLOOKUP($A277,input!$A:$BH,COLUMN(input!J$2),0)</f>
        <v>63.852442538939599</v>
      </c>
      <c r="I277" s="49">
        <f>VLOOKUP($A277,input!$A:$BH,COLUMN(input!O$2),0)</f>
        <v>29.343950532612961</v>
      </c>
      <c r="J277" s="49">
        <f>H277*'KI Local Authority Dropdown'!$I$6</f>
        <v>59.063509348519133</v>
      </c>
      <c r="K277" s="31">
        <f>VLOOKUP($A277,input!$A:$BH,COLUMN(input!Q$2),0)</f>
        <v>0</v>
      </c>
      <c r="L277" s="53">
        <f>VLOOKUP($A277,input!$A:$BH,COLUMN(input!W$2),0)</f>
        <v>11.899315962809935</v>
      </c>
      <c r="M277" s="49">
        <f>VLOOKUP($A277,input!$A:$BH,COLUMN(input!AA$2),0)</f>
        <v>-0.13693428432818688</v>
      </c>
      <c r="N277" s="53">
        <f>VLOOKUP($A277,input!$A:$BH,COLUMN(input!AE$2),0)</f>
        <v>0</v>
      </c>
      <c r="O277" s="53">
        <f>VLOOKUP($A277,input!$A:$BH,COLUMN(input!AI$2),0)</f>
        <v>0</v>
      </c>
      <c r="P277" s="62">
        <f>VLOOKUP($A277,input!$A:$BH,COLUMN(input!AM$2),0)</f>
        <v>0</v>
      </c>
      <c r="Q277" s="53">
        <f>VLOOKUP($A277,input!$A:$BH,COLUMN(input!AQ$2),0)</f>
        <v>53.927523662176867</v>
      </c>
      <c r="R277" s="49">
        <f>VLOOKUP($A277,input!$A:$BH,COLUMN(input!AU$2),0)</f>
        <v>9.9249188767627228</v>
      </c>
      <c r="S277" s="53">
        <f>VLOOKUP($A277,input!$A:$BH,COLUMN(input!AY$2),0)</f>
        <v>0</v>
      </c>
      <c r="T277" s="53">
        <f>VLOOKUP($A277,input!$A:$BH,COLUMN(input!BC$2),0)</f>
        <v>0</v>
      </c>
      <c r="U277" s="62">
        <f>VLOOKUP($A277,input!$A:$BH,COLUMN(input!BG$2),0)</f>
        <v>0</v>
      </c>
      <c r="V277" s="53">
        <f t="shared" si="29"/>
        <v>65.826839624986803</v>
      </c>
      <c r="W277" s="49">
        <f t="shared" si="30"/>
        <v>9.7879845924345368</v>
      </c>
      <c r="X277" s="53">
        <f t="shared" si="31"/>
        <v>0</v>
      </c>
      <c r="Y277" s="53">
        <f t="shared" si="32"/>
        <v>0</v>
      </c>
      <c r="Z277" s="62">
        <f t="shared" si="33"/>
        <v>0</v>
      </c>
      <c r="AA277" s="74">
        <f>VLOOKUP($A277,input!$A:$BH,COLUMN(input!BH$2),0)</f>
        <v>0</v>
      </c>
    </row>
    <row r="278" spans="1:27" x14ac:dyDescent="0.3">
      <c r="A278" s="27" t="s">
        <v>562</v>
      </c>
      <c r="B278" s="27" t="s">
        <v>1099</v>
      </c>
      <c r="C278" s="27" t="s">
        <v>806</v>
      </c>
      <c r="D278" s="30" t="s">
        <v>561</v>
      </c>
      <c r="E278" s="67">
        <f>VLOOKUP(C278,'KI Local Authority Dropdown'!$H$21:$I$31,2,0)</f>
        <v>0.4</v>
      </c>
      <c r="F278" s="49">
        <f t="shared" si="28"/>
        <v>2.3170084960342274</v>
      </c>
      <c r="G278" s="49">
        <f>VLOOKUP($A278,input!$A:$BH,COLUMN(input!F$2),0)</f>
        <v>0</v>
      </c>
      <c r="H278" s="49">
        <f>VLOOKUP($A278,input!$A:$BH,COLUMN(input!J$2),0)</f>
        <v>2.4175733720817734</v>
      </c>
      <c r="I278" s="49">
        <f>VLOOKUP($A278,input!$A:$BH,COLUMN(input!O$2),0)</f>
        <v>-13.244462372490199</v>
      </c>
      <c r="J278" s="49">
        <f>H278*'KI Local Authority Dropdown'!$I$6</f>
        <v>2.2362553691756406</v>
      </c>
      <c r="K278" s="31">
        <f>VLOOKUP($A278,input!$A:$BH,COLUMN(input!Q$2),0)</f>
        <v>0.5</v>
      </c>
      <c r="L278" s="53">
        <f>VLOOKUP($A278,input!$A:$BH,COLUMN(input!W$2),0)</f>
        <v>0</v>
      </c>
      <c r="M278" s="49">
        <f>VLOOKUP($A278,input!$A:$BH,COLUMN(input!AA$2),0)</f>
        <v>0</v>
      </c>
      <c r="N278" s="53">
        <f>VLOOKUP($A278,input!$A:$BH,COLUMN(input!AE$2),0)</f>
        <v>0</v>
      </c>
      <c r="O278" s="53">
        <f>VLOOKUP($A278,input!$A:$BH,COLUMN(input!AI$2),0)</f>
        <v>0</v>
      </c>
      <c r="P278" s="62">
        <f>VLOOKUP($A278,input!$A:$BH,COLUMN(input!AM$2),0)</f>
        <v>0</v>
      </c>
      <c r="Q278" s="53">
        <f>VLOOKUP($A278,input!$A:$BH,COLUMN(input!AQ$2),0)</f>
        <v>0</v>
      </c>
      <c r="R278" s="49">
        <f>VLOOKUP($A278,input!$A:$BH,COLUMN(input!AU$2),0)</f>
        <v>2.4175733720817734</v>
      </c>
      <c r="S278" s="53">
        <f>VLOOKUP($A278,input!$A:$BH,COLUMN(input!AY$2),0)</f>
        <v>0</v>
      </c>
      <c r="T278" s="53">
        <f>VLOOKUP($A278,input!$A:$BH,COLUMN(input!BC$2),0)</f>
        <v>0</v>
      </c>
      <c r="U278" s="62">
        <f>VLOOKUP($A278,input!$A:$BH,COLUMN(input!BG$2),0)</f>
        <v>0</v>
      </c>
      <c r="V278" s="53">
        <f t="shared" si="29"/>
        <v>0</v>
      </c>
      <c r="W278" s="49">
        <f t="shared" si="30"/>
        <v>2.4175733720817734</v>
      </c>
      <c r="X278" s="53">
        <f t="shared" si="31"/>
        <v>0</v>
      </c>
      <c r="Y278" s="53">
        <f t="shared" si="32"/>
        <v>0</v>
      </c>
      <c r="Z278" s="62">
        <f t="shared" si="33"/>
        <v>0</v>
      </c>
      <c r="AA278" s="74">
        <f>VLOOKUP($A278,input!$A:$BH,COLUMN(input!BH$2),0)</f>
        <v>-0.10056487604754605</v>
      </c>
    </row>
    <row r="279" spans="1:27" x14ac:dyDescent="0.3">
      <c r="A279" s="27" t="s">
        <v>564</v>
      </c>
      <c r="B279" s="27" t="s">
        <v>1100</v>
      </c>
      <c r="C279" s="27" t="s">
        <v>806</v>
      </c>
      <c r="D279" s="30" t="s">
        <v>563</v>
      </c>
      <c r="E279" s="67">
        <f>VLOOKUP(C279,'KI Local Authority Dropdown'!$H$21:$I$31,2,0)</f>
        <v>0.4</v>
      </c>
      <c r="F279" s="49">
        <f t="shared" si="28"/>
        <v>1.1830584319030961</v>
      </c>
      <c r="G279" s="49">
        <f>VLOOKUP($A279,input!$A:$BH,COLUMN(input!F$2),0)</f>
        <v>0</v>
      </c>
      <c r="H279" s="49">
        <f>VLOOKUP($A279,input!$A:$BH,COLUMN(input!J$2),0)</f>
        <v>2.2656691894093548</v>
      </c>
      <c r="I279" s="49">
        <f>VLOOKUP($A279,input!$A:$BH,COLUMN(input!O$2),0)</f>
        <v>-12.390002366517418</v>
      </c>
      <c r="J279" s="49">
        <f>H279*'KI Local Authority Dropdown'!$I$6</f>
        <v>2.0957440002036534</v>
      </c>
      <c r="K279" s="31">
        <f>VLOOKUP($A279,input!$A:$BH,COLUMN(input!Q$2),0)</f>
        <v>0.5</v>
      </c>
      <c r="L279" s="53">
        <f>VLOOKUP($A279,input!$A:$BH,COLUMN(input!W$2),0)</f>
        <v>0</v>
      </c>
      <c r="M279" s="49">
        <f>VLOOKUP($A279,input!$A:$BH,COLUMN(input!AA$2),0)</f>
        <v>0</v>
      </c>
      <c r="N279" s="53">
        <f>VLOOKUP($A279,input!$A:$BH,COLUMN(input!AE$2),0)</f>
        <v>0</v>
      </c>
      <c r="O279" s="53">
        <f>VLOOKUP($A279,input!$A:$BH,COLUMN(input!AI$2),0)</f>
        <v>0</v>
      </c>
      <c r="P279" s="62">
        <f>VLOOKUP($A279,input!$A:$BH,COLUMN(input!AM$2),0)</f>
        <v>0</v>
      </c>
      <c r="Q279" s="53">
        <f>VLOOKUP($A279,input!$A:$BH,COLUMN(input!AQ$2),0)</f>
        <v>0</v>
      </c>
      <c r="R279" s="49">
        <f>VLOOKUP($A279,input!$A:$BH,COLUMN(input!AU$2),0)</f>
        <v>2.2656691894093548</v>
      </c>
      <c r="S279" s="53">
        <f>VLOOKUP($A279,input!$A:$BH,COLUMN(input!AY$2),0)</f>
        <v>0</v>
      </c>
      <c r="T279" s="53">
        <f>VLOOKUP($A279,input!$A:$BH,COLUMN(input!BC$2),0)</f>
        <v>0</v>
      </c>
      <c r="U279" s="62">
        <f>VLOOKUP($A279,input!$A:$BH,COLUMN(input!BG$2),0)</f>
        <v>0</v>
      </c>
      <c r="V279" s="53">
        <f t="shared" si="29"/>
        <v>0</v>
      </c>
      <c r="W279" s="49">
        <f t="shared" si="30"/>
        <v>2.2656691894093548</v>
      </c>
      <c r="X279" s="53">
        <f t="shared" si="31"/>
        <v>0</v>
      </c>
      <c r="Y279" s="53">
        <f t="shared" si="32"/>
        <v>0</v>
      </c>
      <c r="Z279" s="62">
        <f t="shared" si="33"/>
        <v>0</v>
      </c>
      <c r="AA279" s="74">
        <f>VLOOKUP($A279,input!$A:$BH,COLUMN(input!BH$2),0)</f>
        <v>-1.0826107575062587</v>
      </c>
    </row>
    <row r="280" spans="1:27" x14ac:dyDescent="0.3">
      <c r="A280" s="27" t="s">
        <v>566</v>
      </c>
      <c r="B280" s="27" t="s">
        <v>1101</v>
      </c>
      <c r="C280" s="27" t="s">
        <v>820</v>
      </c>
      <c r="D280" s="30" t="s">
        <v>565</v>
      </c>
      <c r="E280" s="67">
        <f>VLOOKUP(C280,'KI Local Authority Dropdown'!$H$21:$I$31,2,0)</f>
        <v>0.49</v>
      </c>
      <c r="F280" s="49">
        <f t="shared" si="28"/>
        <v>179.24259355402967</v>
      </c>
      <c r="G280" s="49">
        <f>VLOOKUP($A280,input!$A:$BH,COLUMN(input!F$2),0)</f>
        <v>36.892805201609747</v>
      </c>
      <c r="H280" s="49">
        <f>VLOOKUP($A280,input!$A:$BH,COLUMN(input!J$2),0)</f>
        <v>142.34978835241992</v>
      </c>
      <c r="I280" s="49">
        <f>VLOOKUP($A280,input!$A:$BH,COLUMN(input!O$2),0)</f>
        <v>42.498574653557156</v>
      </c>
      <c r="J280" s="49">
        <f>H280*'KI Local Authority Dropdown'!$I$6</f>
        <v>131.67355422598843</v>
      </c>
      <c r="K280" s="31">
        <f>VLOOKUP($A280,input!$A:$BH,COLUMN(input!Q$2),0)</f>
        <v>0</v>
      </c>
      <c r="L280" s="53">
        <f>VLOOKUP($A280,input!$A:$BH,COLUMN(input!W$2),0)</f>
        <v>35.346437266537635</v>
      </c>
      <c r="M280" s="49">
        <f>VLOOKUP($A280,input!$A:$BH,COLUMN(input!AA$2),0)</f>
        <v>1.5463679350721053</v>
      </c>
      <c r="N280" s="53">
        <f>VLOOKUP($A280,input!$A:$BH,COLUMN(input!AE$2),0)</f>
        <v>0</v>
      </c>
      <c r="O280" s="53">
        <f>VLOOKUP($A280,input!$A:$BH,COLUMN(input!AI$2),0)</f>
        <v>0</v>
      </c>
      <c r="P280" s="62">
        <f>VLOOKUP($A280,input!$A:$BH,COLUMN(input!AM$2),0)</f>
        <v>0</v>
      </c>
      <c r="Q280" s="53">
        <f>VLOOKUP($A280,input!$A:$BH,COLUMN(input!AQ$2),0)</f>
        <v>121.72907188265248</v>
      </c>
      <c r="R280" s="49">
        <f>VLOOKUP($A280,input!$A:$BH,COLUMN(input!AU$2),0)</f>
        <v>20.62071646976743</v>
      </c>
      <c r="S280" s="53">
        <f>VLOOKUP($A280,input!$A:$BH,COLUMN(input!AY$2),0)</f>
        <v>0</v>
      </c>
      <c r="T280" s="53">
        <f>VLOOKUP($A280,input!$A:$BH,COLUMN(input!BC$2),0)</f>
        <v>0</v>
      </c>
      <c r="U280" s="62">
        <f>VLOOKUP($A280,input!$A:$BH,COLUMN(input!BG$2),0)</f>
        <v>0</v>
      </c>
      <c r="V280" s="53">
        <f t="shared" si="29"/>
        <v>157.07550914919011</v>
      </c>
      <c r="W280" s="49">
        <f t="shared" si="30"/>
        <v>22.167084404839535</v>
      </c>
      <c r="X280" s="53">
        <f t="shared" si="31"/>
        <v>0</v>
      </c>
      <c r="Y280" s="53">
        <f t="shared" si="32"/>
        <v>0</v>
      </c>
      <c r="Z280" s="62">
        <f t="shared" si="33"/>
        <v>0</v>
      </c>
      <c r="AA280" s="74">
        <f>VLOOKUP($A280,input!$A:$BH,COLUMN(input!BH$2),0)</f>
        <v>0</v>
      </c>
    </row>
    <row r="281" spans="1:27" x14ac:dyDescent="0.3">
      <c r="A281" s="27" t="s">
        <v>568</v>
      </c>
      <c r="B281" s="27" t="s">
        <v>1102</v>
      </c>
      <c r="C281" s="27" t="s">
        <v>806</v>
      </c>
      <c r="D281" s="30" t="s">
        <v>567</v>
      </c>
      <c r="E281" s="67">
        <f>VLOOKUP(C281,'KI Local Authority Dropdown'!$H$21:$I$31,2,0)</f>
        <v>0.4</v>
      </c>
      <c r="F281" s="49">
        <f t="shared" si="28"/>
        <v>3.36862731547025</v>
      </c>
      <c r="G281" s="49">
        <f>VLOOKUP($A281,input!$A:$BH,COLUMN(input!F$2),0)</f>
        <v>0</v>
      </c>
      <c r="H281" s="49">
        <f>VLOOKUP($A281,input!$A:$BH,COLUMN(input!J$2),0)</f>
        <v>3.6700615701634955</v>
      </c>
      <c r="I281" s="49">
        <f>VLOOKUP($A281,input!$A:$BH,COLUMN(input!O$2),0)</f>
        <v>-6.1006114533892495</v>
      </c>
      <c r="J281" s="49">
        <f>H281*'KI Local Authority Dropdown'!$I$6</f>
        <v>3.3948069524012334</v>
      </c>
      <c r="K281" s="31">
        <f>VLOOKUP($A281,input!$A:$BH,COLUMN(input!Q$2),0)</f>
        <v>0.5</v>
      </c>
      <c r="L281" s="53">
        <f>VLOOKUP($A281,input!$A:$BH,COLUMN(input!W$2),0)</f>
        <v>0</v>
      </c>
      <c r="M281" s="49">
        <f>VLOOKUP($A281,input!$A:$BH,COLUMN(input!AA$2),0)</f>
        <v>0</v>
      </c>
      <c r="N281" s="53">
        <f>VLOOKUP($A281,input!$A:$BH,COLUMN(input!AE$2),0)</f>
        <v>0</v>
      </c>
      <c r="O281" s="53">
        <f>VLOOKUP($A281,input!$A:$BH,COLUMN(input!AI$2),0)</f>
        <v>0</v>
      </c>
      <c r="P281" s="62">
        <f>VLOOKUP($A281,input!$A:$BH,COLUMN(input!AM$2),0)</f>
        <v>0</v>
      </c>
      <c r="Q281" s="53">
        <f>VLOOKUP($A281,input!$A:$BH,COLUMN(input!AQ$2),0)</f>
        <v>0</v>
      </c>
      <c r="R281" s="49">
        <f>VLOOKUP($A281,input!$A:$BH,COLUMN(input!AU$2),0)</f>
        <v>3.6700615701634955</v>
      </c>
      <c r="S281" s="53">
        <f>VLOOKUP($A281,input!$A:$BH,COLUMN(input!AY$2),0)</f>
        <v>0</v>
      </c>
      <c r="T281" s="53">
        <f>VLOOKUP($A281,input!$A:$BH,COLUMN(input!BC$2),0)</f>
        <v>0</v>
      </c>
      <c r="U281" s="62">
        <f>VLOOKUP($A281,input!$A:$BH,COLUMN(input!BG$2),0)</f>
        <v>0</v>
      </c>
      <c r="V281" s="53">
        <f t="shared" si="29"/>
        <v>0</v>
      </c>
      <c r="W281" s="49">
        <f t="shared" si="30"/>
        <v>3.6700615701634955</v>
      </c>
      <c r="X281" s="53">
        <f t="shared" si="31"/>
        <v>0</v>
      </c>
      <c r="Y281" s="53">
        <f t="shared" si="32"/>
        <v>0</v>
      </c>
      <c r="Z281" s="62">
        <f t="shared" si="33"/>
        <v>0</v>
      </c>
      <c r="AA281" s="74">
        <f>VLOOKUP($A281,input!$A:$BH,COLUMN(input!BH$2),0)</f>
        <v>-0.30143425469324553</v>
      </c>
    </row>
    <row r="282" spans="1:27" x14ac:dyDescent="0.3">
      <c r="A282" s="27" t="s">
        <v>570</v>
      </c>
      <c r="B282" s="27" t="s">
        <v>1103</v>
      </c>
      <c r="C282" s="27" t="s">
        <v>1250</v>
      </c>
      <c r="D282" s="30" t="s">
        <v>569</v>
      </c>
      <c r="E282" s="67">
        <f>VLOOKUP(C282,'KI Local Authority Dropdown'!$H$21:$I$31,2,0)</f>
        <v>0.49</v>
      </c>
      <c r="F282" s="49">
        <f t="shared" si="28"/>
        <v>56.343706008434928</v>
      </c>
      <c r="G282" s="49">
        <f>VLOOKUP($A282,input!$A:$BH,COLUMN(input!F$2),0)</f>
        <v>6.1190501436063016</v>
      </c>
      <c r="H282" s="49">
        <f>VLOOKUP($A282,input!$A:$BH,COLUMN(input!J$2),0)</f>
        <v>50.224655864828627</v>
      </c>
      <c r="I282" s="49">
        <f>VLOOKUP($A282,input!$A:$BH,COLUMN(input!O$2),0)</f>
        <v>9.8633253148750573</v>
      </c>
      <c r="J282" s="49">
        <f>H282*'KI Local Authority Dropdown'!$I$6</f>
        <v>46.457806674966484</v>
      </c>
      <c r="K282" s="31">
        <f>VLOOKUP($A282,input!$A:$BH,COLUMN(input!Q$2),0)</f>
        <v>0</v>
      </c>
      <c r="L282" s="53">
        <f>VLOOKUP($A282,input!$A:$BH,COLUMN(input!W$2),0)</f>
        <v>7.1087341061281411</v>
      </c>
      <c r="M282" s="49">
        <f>VLOOKUP($A282,input!$A:$BH,COLUMN(input!AA$2),0)</f>
        <v>-0.98968396252183988</v>
      </c>
      <c r="N282" s="53">
        <f>VLOOKUP($A282,input!$A:$BH,COLUMN(input!AE$2),0)</f>
        <v>0</v>
      </c>
      <c r="O282" s="53">
        <f>VLOOKUP($A282,input!$A:$BH,COLUMN(input!AI$2),0)</f>
        <v>0</v>
      </c>
      <c r="P282" s="62">
        <f>VLOOKUP($A282,input!$A:$BH,COLUMN(input!AM$2),0)</f>
        <v>0</v>
      </c>
      <c r="Q282" s="53">
        <f>VLOOKUP($A282,input!$A:$BH,COLUMN(input!AQ$2),0)</f>
        <v>41.684554210045043</v>
      </c>
      <c r="R282" s="49">
        <f>VLOOKUP($A282,input!$A:$BH,COLUMN(input!AU$2),0)</f>
        <v>8.5401016547835855</v>
      </c>
      <c r="S282" s="53">
        <f>VLOOKUP($A282,input!$A:$BH,COLUMN(input!AY$2),0)</f>
        <v>0</v>
      </c>
      <c r="T282" s="53">
        <f>VLOOKUP($A282,input!$A:$BH,COLUMN(input!BC$2),0)</f>
        <v>0</v>
      </c>
      <c r="U282" s="62">
        <f>VLOOKUP($A282,input!$A:$BH,COLUMN(input!BG$2),0)</f>
        <v>0</v>
      </c>
      <c r="V282" s="53">
        <f t="shared" si="29"/>
        <v>48.793288316173182</v>
      </c>
      <c r="W282" s="49">
        <f t="shared" si="30"/>
        <v>7.5504176922617461</v>
      </c>
      <c r="X282" s="53">
        <f t="shared" si="31"/>
        <v>0</v>
      </c>
      <c r="Y282" s="53">
        <f t="shared" si="32"/>
        <v>0</v>
      </c>
      <c r="Z282" s="62">
        <f t="shared" si="33"/>
        <v>0</v>
      </c>
      <c r="AA282" s="74">
        <f>VLOOKUP($A282,input!$A:$BH,COLUMN(input!BH$2),0)</f>
        <v>0</v>
      </c>
    </row>
    <row r="283" spans="1:27" x14ac:dyDescent="0.3">
      <c r="A283" s="27" t="s">
        <v>572</v>
      </c>
      <c r="B283" s="27" t="s">
        <v>1104</v>
      </c>
      <c r="C283" s="27" t="s">
        <v>1248</v>
      </c>
      <c r="D283" s="30" t="s">
        <v>1105</v>
      </c>
      <c r="E283" s="67">
        <f>VLOOKUP(C283,'KI Local Authority Dropdown'!$H$21:$I$31,2,0)</f>
        <v>0.01</v>
      </c>
      <c r="F283" s="49">
        <f t="shared" si="28"/>
        <v>5.149488156215158</v>
      </c>
      <c r="G283" s="49">
        <f>VLOOKUP($A283,input!$A:$BH,COLUMN(input!F$2),0)</f>
        <v>1.2936772184358387</v>
      </c>
      <c r="H283" s="49">
        <f>VLOOKUP($A283,input!$A:$BH,COLUMN(input!J$2),0)</f>
        <v>3.8558109377793195</v>
      </c>
      <c r="I283" s="49">
        <f>VLOOKUP($A283,input!$A:$BH,COLUMN(input!O$2),0)</f>
        <v>2.3487163300456375</v>
      </c>
      <c r="J283" s="49">
        <f>H283*'KI Local Authority Dropdown'!$I$6</f>
        <v>3.5666251174458705</v>
      </c>
      <c r="K283" s="31">
        <f>VLOOKUP($A283,input!$A:$BH,COLUMN(input!Q$2),0)</f>
        <v>0</v>
      </c>
      <c r="L283" s="53">
        <f>VLOOKUP($A283,input!$A:$BH,COLUMN(input!W$2),0)</f>
        <v>0</v>
      </c>
      <c r="M283" s="49">
        <f>VLOOKUP($A283,input!$A:$BH,COLUMN(input!AA$2),0)</f>
        <v>0</v>
      </c>
      <c r="N283" s="53">
        <f>VLOOKUP($A283,input!$A:$BH,COLUMN(input!AE$2),0)</f>
        <v>1.2936772184358387</v>
      </c>
      <c r="O283" s="53">
        <f>VLOOKUP($A283,input!$A:$BH,COLUMN(input!AI$2),0)</f>
        <v>0</v>
      </c>
      <c r="P283" s="62">
        <f>VLOOKUP($A283,input!$A:$BH,COLUMN(input!AM$2),0)</f>
        <v>0</v>
      </c>
      <c r="Q283" s="53">
        <f>VLOOKUP($A283,input!$A:$BH,COLUMN(input!AQ$2),0)</f>
        <v>0</v>
      </c>
      <c r="R283" s="49">
        <f>VLOOKUP($A283,input!$A:$BH,COLUMN(input!AU$2),0)</f>
        <v>0</v>
      </c>
      <c r="S283" s="53">
        <f>VLOOKUP($A283,input!$A:$BH,COLUMN(input!AY$2),0)</f>
        <v>3.8558109377793195</v>
      </c>
      <c r="T283" s="53">
        <f>VLOOKUP($A283,input!$A:$BH,COLUMN(input!BC$2),0)</f>
        <v>0</v>
      </c>
      <c r="U283" s="62">
        <f>VLOOKUP($A283,input!$A:$BH,COLUMN(input!BG$2),0)</f>
        <v>0</v>
      </c>
      <c r="V283" s="53">
        <f t="shared" si="29"/>
        <v>0</v>
      </c>
      <c r="W283" s="49">
        <f t="shared" si="30"/>
        <v>0</v>
      </c>
      <c r="X283" s="53">
        <f t="shared" si="31"/>
        <v>5.149488156215158</v>
      </c>
      <c r="Y283" s="53">
        <f t="shared" si="32"/>
        <v>0</v>
      </c>
      <c r="Z283" s="62">
        <f t="shared" si="33"/>
        <v>0</v>
      </c>
      <c r="AA283" s="74">
        <f>VLOOKUP($A283,input!$A:$BH,COLUMN(input!BH$2),0)</f>
        <v>0</v>
      </c>
    </row>
    <row r="284" spans="1:27" x14ac:dyDescent="0.3">
      <c r="A284" s="27" t="s">
        <v>574</v>
      </c>
      <c r="B284" s="27" t="s">
        <v>1106</v>
      </c>
      <c r="C284" s="27" t="s">
        <v>1250</v>
      </c>
      <c r="D284" s="30" t="s">
        <v>573</v>
      </c>
      <c r="E284" s="67">
        <f>VLOOKUP(C284,'KI Local Authority Dropdown'!$H$21:$I$31,2,0)</f>
        <v>0.49</v>
      </c>
      <c r="F284" s="49">
        <f t="shared" si="28"/>
        <v>35.896897511986381</v>
      </c>
      <c r="G284" s="49">
        <f>VLOOKUP($A284,input!$A:$BH,COLUMN(input!F$2),0)</f>
        <v>6.1223956414388958</v>
      </c>
      <c r="H284" s="49">
        <f>VLOOKUP($A284,input!$A:$BH,COLUMN(input!J$2),0)</f>
        <v>29.774501870547486</v>
      </c>
      <c r="I284" s="49">
        <f>VLOOKUP($A284,input!$A:$BH,COLUMN(input!O$2),0)</f>
        <v>-19.364552536038939</v>
      </c>
      <c r="J284" s="49">
        <f>H284*'KI Local Authority Dropdown'!$I$6</f>
        <v>27.541414230256425</v>
      </c>
      <c r="K284" s="31">
        <f>VLOOKUP($A284,input!$A:$BH,COLUMN(input!Q$2),0)</f>
        <v>0.39407661557760099</v>
      </c>
      <c r="L284" s="53">
        <f>VLOOKUP($A284,input!$A:$BH,COLUMN(input!W$2),0)</f>
        <v>6.075876363067418</v>
      </c>
      <c r="M284" s="49">
        <f>VLOOKUP($A284,input!$A:$BH,COLUMN(input!AA$2),0)</f>
        <v>4.6519278371477499E-2</v>
      </c>
      <c r="N284" s="53">
        <f>VLOOKUP($A284,input!$A:$BH,COLUMN(input!AE$2),0)</f>
        <v>0</v>
      </c>
      <c r="O284" s="53">
        <f>VLOOKUP($A284,input!$A:$BH,COLUMN(input!AI$2),0)</f>
        <v>0</v>
      </c>
      <c r="P284" s="62">
        <f>VLOOKUP($A284,input!$A:$BH,COLUMN(input!AM$2),0)</f>
        <v>0</v>
      </c>
      <c r="Q284" s="53">
        <f>VLOOKUP($A284,input!$A:$BH,COLUMN(input!AQ$2),0)</f>
        <v>23.500245049610363</v>
      </c>
      <c r="R284" s="49">
        <f>VLOOKUP($A284,input!$A:$BH,COLUMN(input!AU$2),0)</f>
        <v>6.2742568209371194</v>
      </c>
      <c r="S284" s="53">
        <f>VLOOKUP($A284,input!$A:$BH,COLUMN(input!AY$2),0)</f>
        <v>0</v>
      </c>
      <c r="T284" s="53">
        <f>VLOOKUP($A284,input!$A:$BH,COLUMN(input!BC$2),0)</f>
        <v>0</v>
      </c>
      <c r="U284" s="62">
        <f>VLOOKUP($A284,input!$A:$BH,COLUMN(input!BG$2),0)</f>
        <v>0</v>
      </c>
      <c r="V284" s="53">
        <f t="shared" si="29"/>
        <v>29.576121412677782</v>
      </c>
      <c r="W284" s="49">
        <f t="shared" si="30"/>
        <v>6.3207760993085973</v>
      </c>
      <c r="X284" s="53">
        <f t="shared" si="31"/>
        <v>0</v>
      </c>
      <c r="Y284" s="53">
        <f t="shared" si="32"/>
        <v>0</v>
      </c>
      <c r="Z284" s="62">
        <f t="shared" si="33"/>
        <v>0</v>
      </c>
      <c r="AA284" s="74">
        <f>VLOOKUP($A284,input!$A:$BH,COLUMN(input!BH$2),0)</f>
        <v>0</v>
      </c>
    </row>
    <row r="285" spans="1:27" x14ac:dyDescent="0.3">
      <c r="A285" s="27" t="s">
        <v>576</v>
      </c>
      <c r="B285" s="27" t="s">
        <v>1107</v>
      </c>
      <c r="C285" s="27" t="s">
        <v>820</v>
      </c>
      <c r="D285" s="30" t="s">
        <v>575</v>
      </c>
      <c r="E285" s="67">
        <f>VLOOKUP(C285,'KI Local Authority Dropdown'!$H$21:$I$31,2,0)</f>
        <v>0.49</v>
      </c>
      <c r="F285" s="49">
        <f t="shared" si="28"/>
        <v>32.272268705834179</v>
      </c>
      <c r="G285" s="49">
        <f>VLOOKUP($A285,input!$A:$BH,COLUMN(input!F$2),0)</f>
        <v>2.5647977317976096</v>
      </c>
      <c r="H285" s="49">
        <f>VLOOKUP($A285,input!$A:$BH,COLUMN(input!J$2),0)</f>
        <v>29.707470974036568</v>
      </c>
      <c r="I285" s="49">
        <f>VLOOKUP($A285,input!$A:$BH,COLUMN(input!O$2),0)</f>
        <v>-21.097680873131157</v>
      </c>
      <c r="J285" s="49">
        <f>H285*'KI Local Authority Dropdown'!$I$6</f>
        <v>27.479410650983827</v>
      </c>
      <c r="K285" s="31">
        <f>VLOOKUP($A285,input!$A:$BH,COLUMN(input!Q$2),0)</f>
        <v>0.41526656931512562</v>
      </c>
      <c r="L285" s="53">
        <f>VLOOKUP($A285,input!$A:$BH,COLUMN(input!W$2),0)</f>
        <v>3.4257888313714413</v>
      </c>
      <c r="M285" s="49">
        <f>VLOOKUP($A285,input!$A:$BH,COLUMN(input!AA$2),0)</f>
        <v>-0.86099109957383202</v>
      </c>
      <c r="N285" s="53">
        <f>VLOOKUP($A285,input!$A:$BH,COLUMN(input!AE$2),0)</f>
        <v>0</v>
      </c>
      <c r="O285" s="53">
        <f>VLOOKUP($A285,input!$A:$BH,COLUMN(input!AI$2),0)</f>
        <v>0</v>
      </c>
      <c r="P285" s="62">
        <f>VLOOKUP($A285,input!$A:$BH,COLUMN(input!AM$2),0)</f>
        <v>0</v>
      </c>
      <c r="Q285" s="53">
        <f>VLOOKUP($A285,input!$A:$BH,COLUMN(input!AQ$2),0)</f>
        <v>25.295556643919028</v>
      </c>
      <c r="R285" s="49">
        <f>VLOOKUP($A285,input!$A:$BH,COLUMN(input!AU$2),0)</f>
        <v>4.4119143301175408</v>
      </c>
      <c r="S285" s="53">
        <f>VLOOKUP($A285,input!$A:$BH,COLUMN(input!AY$2),0)</f>
        <v>0</v>
      </c>
      <c r="T285" s="53">
        <f>VLOOKUP($A285,input!$A:$BH,COLUMN(input!BC$2),0)</f>
        <v>0</v>
      </c>
      <c r="U285" s="62">
        <f>VLOOKUP($A285,input!$A:$BH,COLUMN(input!BG$2),0)</f>
        <v>0</v>
      </c>
      <c r="V285" s="53">
        <f t="shared" si="29"/>
        <v>28.72134547529047</v>
      </c>
      <c r="W285" s="49">
        <f t="shared" si="30"/>
        <v>3.5509232305437086</v>
      </c>
      <c r="X285" s="53">
        <f t="shared" si="31"/>
        <v>0</v>
      </c>
      <c r="Y285" s="53">
        <f t="shared" si="32"/>
        <v>0</v>
      </c>
      <c r="Z285" s="62">
        <f t="shared" si="33"/>
        <v>0</v>
      </c>
      <c r="AA285" s="74">
        <f>VLOOKUP($A285,input!$A:$BH,COLUMN(input!BH$2),0)</f>
        <v>0</v>
      </c>
    </row>
    <row r="286" spans="1:27" x14ac:dyDescent="0.3">
      <c r="A286" s="27" t="s">
        <v>578</v>
      </c>
      <c r="B286" s="27" t="s">
        <v>1108</v>
      </c>
      <c r="C286" s="27" t="s">
        <v>1251</v>
      </c>
      <c r="D286" s="30" t="s">
        <v>577</v>
      </c>
      <c r="E286" s="67">
        <f>VLOOKUP(C286,'KI Local Authority Dropdown'!$H$21:$I$31,2,0)</f>
        <v>0.09</v>
      </c>
      <c r="F286" s="49">
        <f t="shared" si="28"/>
        <v>73.23431382584775</v>
      </c>
      <c r="G286" s="49">
        <f>VLOOKUP($A286,input!$A:$BH,COLUMN(input!F$2),0)</f>
        <v>6.0754886785371305</v>
      </c>
      <c r="H286" s="49">
        <f>VLOOKUP($A286,input!$A:$BH,COLUMN(input!J$2),0)</f>
        <v>67.158825147310623</v>
      </c>
      <c r="I286" s="49">
        <f>VLOOKUP($A286,input!$A:$BH,COLUMN(input!O$2),0)</f>
        <v>52.221476248086191</v>
      </c>
      <c r="J286" s="49">
        <f>H286*'KI Local Authority Dropdown'!$I$6</f>
        <v>62.121913261262328</v>
      </c>
      <c r="K286" s="31">
        <f>VLOOKUP($A286,input!$A:$BH,COLUMN(input!Q$2),0)</f>
        <v>0</v>
      </c>
      <c r="L286" s="53">
        <f>VLOOKUP($A286,input!$A:$BH,COLUMN(input!W$2),0)</f>
        <v>6.0754886785371305</v>
      </c>
      <c r="M286" s="49">
        <f>VLOOKUP($A286,input!$A:$BH,COLUMN(input!AA$2),0)</f>
        <v>0</v>
      </c>
      <c r="N286" s="53">
        <f>VLOOKUP($A286,input!$A:$BH,COLUMN(input!AE$2),0)</f>
        <v>0</v>
      </c>
      <c r="O286" s="53">
        <f>VLOOKUP($A286,input!$A:$BH,COLUMN(input!AI$2),0)</f>
        <v>0</v>
      </c>
      <c r="P286" s="62">
        <f>VLOOKUP($A286,input!$A:$BH,COLUMN(input!AM$2),0)</f>
        <v>0</v>
      </c>
      <c r="Q286" s="53">
        <f>VLOOKUP($A286,input!$A:$BH,COLUMN(input!AQ$2),0)</f>
        <v>67.158825147310623</v>
      </c>
      <c r="R286" s="49">
        <f>VLOOKUP($A286,input!$A:$BH,COLUMN(input!AU$2),0)</f>
        <v>0</v>
      </c>
      <c r="S286" s="53">
        <f>VLOOKUP($A286,input!$A:$BH,COLUMN(input!AY$2),0)</f>
        <v>0</v>
      </c>
      <c r="T286" s="53">
        <f>VLOOKUP($A286,input!$A:$BH,COLUMN(input!BC$2),0)</f>
        <v>0</v>
      </c>
      <c r="U286" s="62">
        <f>VLOOKUP($A286,input!$A:$BH,COLUMN(input!BG$2),0)</f>
        <v>0</v>
      </c>
      <c r="V286" s="53">
        <f t="shared" si="29"/>
        <v>73.23431382584775</v>
      </c>
      <c r="W286" s="49">
        <f t="shared" si="30"/>
        <v>0</v>
      </c>
      <c r="X286" s="53">
        <f t="shared" si="31"/>
        <v>0</v>
      </c>
      <c r="Y286" s="53">
        <f t="shared" si="32"/>
        <v>0</v>
      </c>
      <c r="Z286" s="62">
        <f t="shared" si="33"/>
        <v>0</v>
      </c>
      <c r="AA286" s="74">
        <f>VLOOKUP($A286,input!$A:$BH,COLUMN(input!BH$2),0)</f>
        <v>0</v>
      </c>
    </row>
    <row r="287" spans="1:27" x14ac:dyDescent="0.3">
      <c r="A287" s="27" t="s">
        <v>580</v>
      </c>
      <c r="B287" s="27" t="s">
        <v>1109</v>
      </c>
      <c r="C287" s="27" t="s">
        <v>806</v>
      </c>
      <c r="D287" s="30" t="s">
        <v>579</v>
      </c>
      <c r="E287" s="67">
        <f>VLOOKUP(C287,'KI Local Authority Dropdown'!$H$21:$I$31,2,0)</f>
        <v>0.4</v>
      </c>
      <c r="F287" s="49">
        <f t="shared" si="28"/>
        <v>0.67286652003119563</v>
      </c>
      <c r="G287" s="49">
        <f>VLOOKUP($A287,input!$A:$BH,COLUMN(input!F$2),0)</f>
        <v>0</v>
      </c>
      <c r="H287" s="49">
        <f>VLOOKUP($A287,input!$A:$BH,COLUMN(input!J$2),0)</f>
        <v>1.0871746142409877</v>
      </c>
      <c r="I287" s="49">
        <f>VLOOKUP($A287,input!$A:$BH,COLUMN(input!O$2),0)</f>
        <v>-11.325356246311991</v>
      </c>
      <c r="J287" s="49">
        <f>H287*'KI Local Authority Dropdown'!$I$6</f>
        <v>1.0056365181729137</v>
      </c>
      <c r="K287" s="31">
        <f>VLOOKUP($A287,input!$A:$BH,COLUMN(input!Q$2),0)</f>
        <v>0.5</v>
      </c>
      <c r="L287" s="53">
        <f>VLOOKUP($A287,input!$A:$BH,COLUMN(input!W$2),0)</f>
        <v>0</v>
      </c>
      <c r="M287" s="49">
        <f>VLOOKUP($A287,input!$A:$BH,COLUMN(input!AA$2),0)</f>
        <v>0</v>
      </c>
      <c r="N287" s="53">
        <f>VLOOKUP($A287,input!$A:$BH,COLUMN(input!AE$2),0)</f>
        <v>0</v>
      </c>
      <c r="O287" s="53">
        <f>VLOOKUP($A287,input!$A:$BH,COLUMN(input!AI$2),0)</f>
        <v>0</v>
      </c>
      <c r="P287" s="62">
        <f>VLOOKUP($A287,input!$A:$BH,COLUMN(input!AM$2),0)</f>
        <v>0</v>
      </c>
      <c r="Q287" s="53">
        <f>VLOOKUP($A287,input!$A:$BH,COLUMN(input!AQ$2),0)</f>
        <v>0</v>
      </c>
      <c r="R287" s="49">
        <f>VLOOKUP($A287,input!$A:$BH,COLUMN(input!AU$2),0)</f>
        <v>1.0871746142409877</v>
      </c>
      <c r="S287" s="53">
        <f>VLOOKUP($A287,input!$A:$BH,COLUMN(input!AY$2),0)</f>
        <v>0</v>
      </c>
      <c r="T287" s="53">
        <f>VLOOKUP($A287,input!$A:$BH,COLUMN(input!BC$2),0)</f>
        <v>0</v>
      </c>
      <c r="U287" s="62">
        <f>VLOOKUP($A287,input!$A:$BH,COLUMN(input!BG$2),0)</f>
        <v>0</v>
      </c>
      <c r="V287" s="53">
        <f t="shared" si="29"/>
        <v>0</v>
      </c>
      <c r="W287" s="49">
        <f t="shared" si="30"/>
        <v>1.0871746142409877</v>
      </c>
      <c r="X287" s="53">
        <f t="shared" si="31"/>
        <v>0</v>
      </c>
      <c r="Y287" s="53">
        <f t="shared" si="32"/>
        <v>0</v>
      </c>
      <c r="Z287" s="62">
        <f t="shared" si="33"/>
        <v>0</v>
      </c>
      <c r="AA287" s="74">
        <f>VLOOKUP($A287,input!$A:$BH,COLUMN(input!BH$2),0)</f>
        <v>-0.41430809420979209</v>
      </c>
    </row>
    <row r="288" spans="1:27" x14ac:dyDescent="0.3">
      <c r="A288" s="27" t="s">
        <v>582</v>
      </c>
      <c r="B288" s="27" t="s">
        <v>1110</v>
      </c>
      <c r="C288" s="27" t="s">
        <v>806</v>
      </c>
      <c r="D288" s="30" t="s">
        <v>581</v>
      </c>
      <c r="E288" s="67">
        <f>VLOOKUP(C288,'KI Local Authority Dropdown'!$H$21:$I$31,2,0)</f>
        <v>0.4</v>
      </c>
      <c r="F288" s="49">
        <f t="shared" si="28"/>
        <v>1.9421465711989399</v>
      </c>
      <c r="G288" s="49">
        <f>VLOOKUP($A288,input!$A:$BH,COLUMN(input!F$2),0)</f>
        <v>0</v>
      </c>
      <c r="H288" s="49">
        <f>VLOOKUP($A288,input!$A:$BH,COLUMN(input!J$2),0)</f>
        <v>2.6028418959971531</v>
      </c>
      <c r="I288" s="49">
        <f>VLOOKUP($A288,input!$A:$BH,COLUMN(input!O$2),0)</f>
        <v>-26.038779163640008</v>
      </c>
      <c r="J288" s="49">
        <f>H288*'KI Local Authority Dropdown'!$I$6</f>
        <v>2.4076287537973666</v>
      </c>
      <c r="K288" s="31">
        <f>VLOOKUP($A288,input!$A:$BH,COLUMN(input!Q$2),0)</f>
        <v>0.5</v>
      </c>
      <c r="L288" s="53">
        <f>VLOOKUP($A288,input!$A:$BH,COLUMN(input!W$2),0)</f>
        <v>0</v>
      </c>
      <c r="M288" s="49">
        <f>VLOOKUP($A288,input!$A:$BH,COLUMN(input!AA$2),0)</f>
        <v>0</v>
      </c>
      <c r="N288" s="53">
        <f>VLOOKUP($A288,input!$A:$BH,COLUMN(input!AE$2),0)</f>
        <v>0</v>
      </c>
      <c r="O288" s="53">
        <f>VLOOKUP($A288,input!$A:$BH,COLUMN(input!AI$2),0)</f>
        <v>0</v>
      </c>
      <c r="P288" s="62">
        <f>VLOOKUP($A288,input!$A:$BH,COLUMN(input!AM$2),0)</f>
        <v>0</v>
      </c>
      <c r="Q288" s="53">
        <f>VLOOKUP($A288,input!$A:$BH,COLUMN(input!AQ$2),0)</f>
        <v>0</v>
      </c>
      <c r="R288" s="49">
        <f>VLOOKUP($A288,input!$A:$BH,COLUMN(input!AU$2),0)</f>
        <v>2.6028418959971531</v>
      </c>
      <c r="S288" s="53">
        <f>VLOOKUP($A288,input!$A:$BH,COLUMN(input!AY$2),0)</f>
        <v>0</v>
      </c>
      <c r="T288" s="53">
        <f>VLOOKUP($A288,input!$A:$BH,COLUMN(input!BC$2),0)</f>
        <v>0</v>
      </c>
      <c r="U288" s="62">
        <f>VLOOKUP($A288,input!$A:$BH,COLUMN(input!BG$2),0)</f>
        <v>0</v>
      </c>
      <c r="V288" s="53">
        <f t="shared" si="29"/>
        <v>0</v>
      </c>
      <c r="W288" s="49">
        <f t="shared" si="30"/>
        <v>2.6028418959971531</v>
      </c>
      <c r="X288" s="53">
        <f t="shared" si="31"/>
        <v>0</v>
      </c>
      <c r="Y288" s="53">
        <f t="shared" si="32"/>
        <v>0</v>
      </c>
      <c r="Z288" s="62">
        <f t="shared" si="33"/>
        <v>0</v>
      </c>
      <c r="AA288" s="74">
        <f>VLOOKUP($A288,input!$A:$BH,COLUMN(input!BH$2),0)</f>
        <v>-0.66069532479821336</v>
      </c>
    </row>
    <row r="289" spans="1:27" x14ac:dyDescent="0.3">
      <c r="A289" s="27" t="s">
        <v>584</v>
      </c>
      <c r="B289" s="27" t="s">
        <v>1111</v>
      </c>
      <c r="C289" s="27" t="s">
        <v>806</v>
      </c>
      <c r="D289" s="30" t="s">
        <v>583</v>
      </c>
      <c r="E289" s="67">
        <f>VLOOKUP(C289,'KI Local Authority Dropdown'!$H$21:$I$31,2,0)</f>
        <v>0.4</v>
      </c>
      <c r="F289" s="49">
        <f t="shared" si="28"/>
        <v>2.4514489483169655</v>
      </c>
      <c r="G289" s="49">
        <f>VLOOKUP($A289,input!$A:$BH,COLUMN(input!F$2),0)</f>
        <v>0</v>
      </c>
      <c r="H289" s="49">
        <f>VLOOKUP($A289,input!$A:$BH,COLUMN(input!J$2),0)</f>
        <v>2.481551864350874</v>
      </c>
      <c r="I289" s="49">
        <f>VLOOKUP($A289,input!$A:$BH,COLUMN(input!O$2),0)</f>
        <v>-6.5201798610567145</v>
      </c>
      <c r="J289" s="49">
        <f>H289*'KI Local Authority Dropdown'!$I$6</f>
        <v>2.2954354745245586</v>
      </c>
      <c r="K289" s="31">
        <f>VLOOKUP($A289,input!$A:$BH,COLUMN(input!Q$2),0)</f>
        <v>0.5</v>
      </c>
      <c r="L289" s="53">
        <f>VLOOKUP($A289,input!$A:$BH,COLUMN(input!W$2),0)</f>
        <v>0</v>
      </c>
      <c r="M289" s="49">
        <f>VLOOKUP($A289,input!$A:$BH,COLUMN(input!AA$2),0)</f>
        <v>0</v>
      </c>
      <c r="N289" s="53">
        <f>VLOOKUP($A289,input!$A:$BH,COLUMN(input!AE$2),0)</f>
        <v>0</v>
      </c>
      <c r="O289" s="53">
        <f>VLOOKUP($A289,input!$A:$BH,COLUMN(input!AI$2),0)</f>
        <v>0</v>
      </c>
      <c r="P289" s="62">
        <f>VLOOKUP($A289,input!$A:$BH,COLUMN(input!AM$2),0)</f>
        <v>0</v>
      </c>
      <c r="Q289" s="53">
        <f>VLOOKUP($A289,input!$A:$BH,COLUMN(input!AQ$2),0)</f>
        <v>0</v>
      </c>
      <c r="R289" s="49">
        <f>VLOOKUP($A289,input!$A:$BH,COLUMN(input!AU$2),0)</f>
        <v>2.481551864350874</v>
      </c>
      <c r="S289" s="53">
        <f>VLOOKUP($A289,input!$A:$BH,COLUMN(input!AY$2),0)</f>
        <v>0</v>
      </c>
      <c r="T289" s="53">
        <f>VLOOKUP($A289,input!$A:$BH,COLUMN(input!BC$2),0)</f>
        <v>0</v>
      </c>
      <c r="U289" s="62">
        <f>VLOOKUP($A289,input!$A:$BH,COLUMN(input!BG$2),0)</f>
        <v>0</v>
      </c>
      <c r="V289" s="53">
        <f t="shared" si="29"/>
        <v>0</v>
      </c>
      <c r="W289" s="49">
        <f t="shared" si="30"/>
        <v>2.481551864350874</v>
      </c>
      <c r="X289" s="53">
        <f t="shared" si="31"/>
        <v>0</v>
      </c>
      <c r="Y289" s="53">
        <f t="shared" si="32"/>
        <v>0</v>
      </c>
      <c r="Z289" s="62">
        <f t="shared" si="33"/>
        <v>0</v>
      </c>
      <c r="AA289" s="74">
        <f>VLOOKUP($A289,input!$A:$BH,COLUMN(input!BH$2),0)</f>
        <v>-3.0102916033908723E-2</v>
      </c>
    </row>
    <row r="290" spans="1:27" x14ac:dyDescent="0.3">
      <c r="A290" s="27" t="s">
        <v>586</v>
      </c>
      <c r="B290" s="27" t="s">
        <v>1112</v>
      </c>
      <c r="C290" s="27" t="s">
        <v>1250</v>
      </c>
      <c r="D290" s="30" t="s">
        <v>585</v>
      </c>
      <c r="E290" s="67">
        <f>VLOOKUP(C290,'KI Local Authority Dropdown'!$H$21:$I$31,2,0)</f>
        <v>0.49</v>
      </c>
      <c r="F290" s="49">
        <f t="shared" si="28"/>
        <v>40.950837479705889</v>
      </c>
      <c r="G290" s="49">
        <f>VLOOKUP($A290,input!$A:$BH,COLUMN(input!F$2),0)</f>
        <v>3.915355498993784</v>
      </c>
      <c r="H290" s="49">
        <f>VLOOKUP($A290,input!$A:$BH,COLUMN(input!J$2),0)</f>
        <v>37.035481980712106</v>
      </c>
      <c r="I290" s="49">
        <f>VLOOKUP($A290,input!$A:$BH,COLUMN(input!O$2),0)</f>
        <v>-26.738228483665154</v>
      </c>
      <c r="J290" s="49">
        <f>H290*'KI Local Authority Dropdown'!$I$6</f>
        <v>34.2578208321587</v>
      </c>
      <c r="K290" s="31">
        <f>VLOOKUP($A290,input!$A:$BH,COLUMN(input!Q$2),0)</f>
        <v>0.41926725762389316</v>
      </c>
      <c r="L290" s="53">
        <f>VLOOKUP($A290,input!$A:$BH,COLUMN(input!W$2),0)</f>
        <v>5.8731008036971986</v>
      </c>
      <c r="M290" s="49">
        <f>VLOOKUP($A290,input!$A:$BH,COLUMN(input!AA$2),0)</f>
        <v>-1.9577453047034143</v>
      </c>
      <c r="N290" s="53">
        <f>VLOOKUP($A290,input!$A:$BH,COLUMN(input!AE$2),0)</f>
        <v>0</v>
      </c>
      <c r="O290" s="53">
        <f>VLOOKUP($A290,input!$A:$BH,COLUMN(input!AI$2),0)</f>
        <v>0</v>
      </c>
      <c r="P290" s="62">
        <f>VLOOKUP($A290,input!$A:$BH,COLUMN(input!AM$2),0)</f>
        <v>0</v>
      </c>
      <c r="Q290" s="53">
        <f>VLOOKUP($A290,input!$A:$BH,COLUMN(input!AQ$2),0)</f>
        <v>30.848763150785857</v>
      </c>
      <c r="R290" s="49">
        <f>VLOOKUP($A290,input!$A:$BH,COLUMN(input!AU$2),0)</f>
        <v>6.1867188299262521</v>
      </c>
      <c r="S290" s="53">
        <f>VLOOKUP($A290,input!$A:$BH,COLUMN(input!AY$2),0)</f>
        <v>0</v>
      </c>
      <c r="T290" s="53">
        <f>VLOOKUP($A290,input!$A:$BH,COLUMN(input!BC$2),0)</f>
        <v>0</v>
      </c>
      <c r="U290" s="62">
        <f>VLOOKUP($A290,input!$A:$BH,COLUMN(input!BG$2),0)</f>
        <v>0</v>
      </c>
      <c r="V290" s="53">
        <f t="shared" si="29"/>
        <v>36.721863954483055</v>
      </c>
      <c r="W290" s="49">
        <f t="shared" si="30"/>
        <v>4.2289735252228375</v>
      </c>
      <c r="X290" s="53">
        <f t="shared" si="31"/>
        <v>0</v>
      </c>
      <c r="Y290" s="53">
        <f t="shared" si="32"/>
        <v>0</v>
      </c>
      <c r="Z290" s="62">
        <f t="shared" si="33"/>
        <v>0</v>
      </c>
      <c r="AA290" s="74">
        <f>VLOOKUP($A290,input!$A:$BH,COLUMN(input!BH$2),0)</f>
        <v>0</v>
      </c>
    </row>
    <row r="291" spans="1:27" x14ac:dyDescent="0.3">
      <c r="A291" s="27" t="s">
        <v>588</v>
      </c>
      <c r="B291" s="27" t="s">
        <v>1113</v>
      </c>
      <c r="C291" s="27" t="s">
        <v>806</v>
      </c>
      <c r="D291" s="30" t="s">
        <v>587</v>
      </c>
      <c r="E291" s="67">
        <f>VLOOKUP(C291,'KI Local Authority Dropdown'!$H$21:$I$31,2,0)</f>
        <v>0.4</v>
      </c>
      <c r="F291" s="49">
        <f t="shared" si="28"/>
        <v>1.4961730784488529</v>
      </c>
      <c r="G291" s="49">
        <f>VLOOKUP($A291,input!$A:$BH,COLUMN(input!F$2),0)</f>
        <v>0</v>
      </c>
      <c r="H291" s="49">
        <f>VLOOKUP($A291,input!$A:$BH,COLUMN(input!J$2),0)</f>
        <v>1.8960727157227533</v>
      </c>
      <c r="I291" s="49">
        <f>VLOOKUP($A291,input!$A:$BH,COLUMN(input!O$2),0)</f>
        <v>-11.271786916468276</v>
      </c>
      <c r="J291" s="49">
        <f>H291*'KI Local Authority Dropdown'!$I$6</f>
        <v>1.7538672620435469</v>
      </c>
      <c r="K291" s="31">
        <f>VLOOKUP($A291,input!$A:$BH,COLUMN(input!Q$2),0)</f>
        <v>0.5</v>
      </c>
      <c r="L291" s="53">
        <f>VLOOKUP($A291,input!$A:$BH,COLUMN(input!W$2),0)</f>
        <v>0</v>
      </c>
      <c r="M291" s="49">
        <f>VLOOKUP($A291,input!$A:$BH,COLUMN(input!AA$2),0)</f>
        <v>0</v>
      </c>
      <c r="N291" s="53">
        <f>VLOOKUP($A291,input!$A:$BH,COLUMN(input!AE$2),0)</f>
        <v>0</v>
      </c>
      <c r="O291" s="53">
        <f>VLOOKUP($A291,input!$A:$BH,COLUMN(input!AI$2),0)</f>
        <v>0</v>
      </c>
      <c r="P291" s="62">
        <f>VLOOKUP($A291,input!$A:$BH,COLUMN(input!AM$2),0)</f>
        <v>0</v>
      </c>
      <c r="Q291" s="53">
        <f>VLOOKUP($A291,input!$A:$BH,COLUMN(input!AQ$2),0)</f>
        <v>0</v>
      </c>
      <c r="R291" s="49">
        <f>VLOOKUP($A291,input!$A:$BH,COLUMN(input!AU$2),0)</f>
        <v>1.8960727157227533</v>
      </c>
      <c r="S291" s="53">
        <f>VLOOKUP($A291,input!$A:$BH,COLUMN(input!AY$2),0)</f>
        <v>0</v>
      </c>
      <c r="T291" s="53">
        <f>VLOOKUP($A291,input!$A:$BH,COLUMN(input!BC$2),0)</f>
        <v>0</v>
      </c>
      <c r="U291" s="62">
        <f>VLOOKUP($A291,input!$A:$BH,COLUMN(input!BG$2),0)</f>
        <v>0</v>
      </c>
      <c r="V291" s="53">
        <f t="shared" si="29"/>
        <v>0</v>
      </c>
      <c r="W291" s="49">
        <f t="shared" si="30"/>
        <v>1.8960727157227533</v>
      </c>
      <c r="X291" s="53">
        <f t="shared" si="31"/>
        <v>0</v>
      </c>
      <c r="Y291" s="53">
        <f t="shared" si="32"/>
        <v>0</v>
      </c>
      <c r="Z291" s="62">
        <f t="shared" si="33"/>
        <v>0</v>
      </c>
      <c r="AA291" s="74">
        <f>VLOOKUP($A291,input!$A:$BH,COLUMN(input!BH$2),0)</f>
        <v>-0.39989963727390021</v>
      </c>
    </row>
    <row r="292" spans="1:27" x14ac:dyDescent="0.3">
      <c r="A292" s="27" t="s">
        <v>590</v>
      </c>
      <c r="B292" s="27" t="s">
        <v>1114</v>
      </c>
      <c r="C292" s="27" t="s">
        <v>806</v>
      </c>
      <c r="D292" s="30" t="s">
        <v>589</v>
      </c>
      <c r="E292" s="67">
        <f>VLOOKUP(C292,'KI Local Authority Dropdown'!$H$21:$I$31,2,0)</f>
        <v>0.4</v>
      </c>
      <c r="F292" s="49">
        <f t="shared" si="28"/>
        <v>3.560440163050941</v>
      </c>
      <c r="G292" s="49">
        <f>VLOOKUP($A292,input!$A:$BH,COLUMN(input!F$2),0)</f>
        <v>0.2707142364873355</v>
      </c>
      <c r="H292" s="49">
        <f>VLOOKUP($A292,input!$A:$BH,COLUMN(input!J$2),0)</f>
        <v>3.2897259265636056</v>
      </c>
      <c r="I292" s="49">
        <f>VLOOKUP($A292,input!$A:$BH,COLUMN(input!O$2),0)</f>
        <v>-5.7942664140375921</v>
      </c>
      <c r="J292" s="49">
        <f>H292*'KI Local Authority Dropdown'!$I$6</f>
        <v>3.0429964820713353</v>
      </c>
      <c r="K292" s="31">
        <f>VLOOKUP($A292,input!$A:$BH,COLUMN(input!Q$2),0)</f>
        <v>0.5</v>
      </c>
      <c r="L292" s="53">
        <f>VLOOKUP($A292,input!$A:$BH,COLUMN(input!W$2),0)</f>
        <v>0</v>
      </c>
      <c r="M292" s="49">
        <f>VLOOKUP($A292,input!$A:$BH,COLUMN(input!AA$2),0)</f>
        <v>0.2707142364873355</v>
      </c>
      <c r="N292" s="53">
        <f>VLOOKUP($A292,input!$A:$BH,COLUMN(input!AE$2),0)</f>
        <v>0</v>
      </c>
      <c r="O292" s="53">
        <f>VLOOKUP($A292,input!$A:$BH,COLUMN(input!AI$2),0)</f>
        <v>0</v>
      </c>
      <c r="P292" s="62">
        <f>VLOOKUP($A292,input!$A:$BH,COLUMN(input!AM$2),0)</f>
        <v>0</v>
      </c>
      <c r="Q292" s="53">
        <f>VLOOKUP($A292,input!$A:$BH,COLUMN(input!AQ$2),0)</f>
        <v>0</v>
      </c>
      <c r="R292" s="49">
        <f>VLOOKUP($A292,input!$A:$BH,COLUMN(input!AU$2),0)</f>
        <v>3.2897259265636056</v>
      </c>
      <c r="S292" s="53">
        <f>VLOOKUP($A292,input!$A:$BH,COLUMN(input!AY$2),0)</f>
        <v>0</v>
      </c>
      <c r="T292" s="53">
        <f>VLOOKUP($A292,input!$A:$BH,COLUMN(input!BC$2),0)</f>
        <v>0</v>
      </c>
      <c r="U292" s="62">
        <f>VLOOKUP($A292,input!$A:$BH,COLUMN(input!BG$2),0)</f>
        <v>0</v>
      </c>
      <c r="V292" s="53">
        <f t="shared" si="29"/>
        <v>0</v>
      </c>
      <c r="W292" s="49">
        <f t="shared" si="30"/>
        <v>3.560440163050941</v>
      </c>
      <c r="X292" s="53">
        <f t="shared" si="31"/>
        <v>0</v>
      </c>
      <c r="Y292" s="53">
        <f t="shared" si="32"/>
        <v>0</v>
      </c>
      <c r="Z292" s="62">
        <f t="shared" si="33"/>
        <v>0</v>
      </c>
      <c r="AA292" s="74">
        <f>VLOOKUP($A292,input!$A:$BH,COLUMN(input!BH$2),0)</f>
        <v>0</v>
      </c>
    </row>
    <row r="293" spans="1:27" x14ac:dyDescent="0.3">
      <c r="A293" s="27" t="s">
        <v>592</v>
      </c>
      <c r="B293" s="27" t="s">
        <v>1115</v>
      </c>
      <c r="C293" s="27" t="s">
        <v>806</v>
      </c>
      <c r="D293" s="30" t="s">
        <v>591</v>
      </c>
      <c r="E293" s="67">
        <f>VLOOKUP(C293,'KI Local Authority Dropdown'!$H$21:$I$31,2,0)</f>
        <v>0.4</v>
      </c>
      <c r="F293" s="49">
        <f t="shared" si="28"/>
        <v>3.5818676166344994</v>
      </c>
      <c r="G293" s="49">
        <f>VLOOKUP($A293,input!$A:$BH,COLUMN(input!F$2),0)</f>
        <v>0</v>
      </c>
      <c r="H293" s="49">
        <f>VLOOKUP($A293,input!$A:$BH,COLUMN(input!J$2),0)</f>
        <v>3.6078296364107896</v>
      </c>
      <c r="I293" s="49">
        <f>VLOOKUP($A293,input!$A:$BH,COLUMN(input!O$2),0)</f>
        <v>-13.003314308453231</v>
      </c>
      <c r="J293" s="49">
        <f>H293*'KI Local Authority Dropdown'!$I$6</f>
        <v>3.3372424136799803</v>
      </c>
      <c r="K293" s="31">
        <f>VLOOKUP($A293,input!$A:$BH,COLUMN(input!Q$2),0)</f>
        <v>0.5</v>
      </c>
      <c r="L293" s="53">
        <f>VLOOKUP($A293,input!$A:$BH,COLUMN(input!W$2),0)</f>
        <v>0</v>
      </c>
      <c r="M293" s="49">
        <f>VLOOKUP($A293,input!$A:$BH,COLUMN(input!AA$2),0)</f>
        <v>0</v>
      </c>
      <c r="N293" s="53">
        <f>VLOOKUP($A293,input!$A:$BH,COLUMN(input!AE$2),0)</f>
        <v>0</v>
      </c>
      <c r="O293" s="53">
        <f>VLOOKUP($A293,input!$A:$BH,COLUMN(input!AI$2),0)</f>
        <v>0</v>
      </c>
      <c r="P293" s="62">
        <f>VLOOKUP($A293,input!$A:$BH,COLUMN(input!AM$2),0)</f>
        <v>0</v>
      </c>
      <c r="Q293" s="53">
        <f>VLOOKUP($A293,input!$A:$BH,COLUMN(input!AQ$2),0)</f>
        <v>0</v>
      </c>
      <c r="R293" s="49">
        <f>VLOOKUP($A293,input!$A:$BH,COLUMN(input!AU$2),0)</f>
        <v>3.6078296364107896</v>
      </c>
      <c r="S293" s="53">
        <f>VLOOKUP($A293,input!$A:$BH,COLUMN(input!AY$2),0)</f>
        <v>0</v>
      </c>
      <c r="T293" s="53">
        <f>VLOOKUP($A293,input!$A:$BH,COLUMN(input!BC$2),0)</f>
        <v>0</v>
      </c>
      <c r="U293" s="62">
        <f>VLOOKUP($A293,input!$A:$BH,COLUMN(input!BG$2),0)</f>
        <v>0</v>
      </c>
      <c r="V293" s="53">
        <f t="shared" si="29"/>
        <v>0</v>
      </c>
      <c r="W293" s="49">
        <f t="shared" si="30"/>
        <v>3.6078296364107896</v>
      </c>
      <c r="X293" s="53">
        <f t="shared" si="31"/>
        <v>0</v>
      </c>
      <c r="Y293" s="53">
        <f t="shared" si="32"/>
        <v>0</v>
      </c>
      <c r="Z293" s="62">
        <f t="shared" si="33"/>
        <v>0</v>
      </c>
      <c r="AA293" s="74">
        <f>VLOOKUP($A293,input!$A:$BH,COLUMN(input!BH$2),0)</f>
        <v>-2.5962019776290281E-2</v>
      </c>
    </row>
    <row r="294" spans="1:27" x14ac:dyDescent="0.3">
      <c r="A294" s="27" t="s">
        <v>594</v>
      </c>
      <c r="B294" s="27" t="s">
        <v>1116</v>
      </c>
      <c r="C294" s="27" t="s">
        <v>806</v>
      </c>
      <c r="D294" s="30" t="s">
        <v>593</v>
      </c>
      <c r="E294" s="67">
        <f>VLOOKUP(C294,'KI Local Authority Dropdown'!$H$21:$I$31,2,0)</f>
        <v>0.4</v>
      </c>
      <c r="F294" s="49">
        <f t="shared" si="28"/>
        <v>1.5984931896510499</v>
      </c>
      <c r="G294" s="49">
        <f>VLOOKUP($A294,input!$A:$BH,COLUMN(input!F$2),0)</f>
        <v>0</v>
      </c>
      <c r="H294" s="49">
        <f>VLOOKUP($A294,input!$A:$BH,COLUMN(input!J$2),0)</f>
        <v>2.2114912230409853</v>
      </c>
      <c r="I294" s="49">
        <f>VLOOKUP($A294,input!$A:$BH,COLUMN(input!O$2),0)</f>
        <v>-15.101500735150662</v>
      </c>
      <c r="J294" s="49">
        <f>H294*'KI Local Authority Dropdown'!$I$6</f>
        <v>2.0456293813129114</v>
      </c>
      <c r="K294" s="31">
        <f>VLOOKUP($A294,input!$A:$BH,COLUMN(input!Q$2),0)</f>
        <v>0.5</v>
      </c>
      <c r="L294" s="53">
        <f>VLOOKUP($A294,input!$A:$BH,COLUMN(input!W$2),0)</f>
        <v>0</v>
      </c>
      <c r="M294" s="49">
        <f>VLOOKUP($A294,input!$A:$BH,COLUMN(input!AA$2),0)</f>
        <v>0</v>
      </c>
      <c r="N294" s="53">
        <f>VLOOKUP($A294,input!$A:$BH,COLUMN(input!AE$2),0)</f>
        <v>0</v>
      </c>
      <c r="O294" s="53">
        <f>VLOOKUP($A294,input!$A:$BH,COLUMN(input!AI$2),0)</f>
        <v>0</v>
      </c>
      <c r="P294" s="62">
        <f>VLOOKUP($A294,input!$A:$BH,COLUMN(input!AM$2),0)</f>
        <v>0</v>
      </c>
      <c r="Q294" s="53">
        <f>VLOOKUP($A294,input!$A:$BH,COLUMN(input!AQ$2),0)</f>
        <v>0</v>
      </c>
      <c r="R294" s="49">
        <f>VLOOKUP($A294,input!$A:$BH,COLUMN(input!AU$2),0)</f>
        <v>2.2114912230409853</v>
      </c>
      <c r="S294" s="53">
        <f>VLOOKUP($A294,input!$A:$BH,COLUMN(input!AY$2),0)</f>
        <v>0</v>
      </c>
      <c r="T294" s="53">
        <f>VLOOKUP($A294,input!$A:$BH,COLUMN(input!BC$2),0)</f>
        <v>0</v>
      </c>
      <c r="U294" s="62">
        <f>VLOOKUP($A294,input!$A:$BH,COLUMN(input!BG$2),0)</f>
        <v>0</v>
      </c>
      <c r="V294" s="53">
        <f t="shared" si="29"/>
        <v>0</v>
      </c>
      <c r="W294" s="49">
        <f t="shared" si="30"/>
        <v>2.2114912230409853</v>
      </c>
      <c r="X294" s="53">
        <f t="shared" si="31"/>
        <v>0</v>
      </c>
      <c r="Y294" s="53">
        <f t="shared" si="32"/>
        <v>0</v>
      </c>
      <c r="Z294" s="62">
        <f t="shared" si="33"/>
        <v>0</v>
      </c>
      <c r="AA294" s="74">
        <f>VLOOKUP($A294,input!$A:$BH,COLUMN(input!BH$2),0)</f>
        <v>-0.6129980333899353</v>
      </c>
    </row>
    <row r="295" spans="1:27" x14ac:dyDescent="0.3">
      <c r="A295" s="27" t="s">
        <v>596</v>
      </c>
      <c r="B295" s="27" t="s">
        <v>1117</v>
      </c>
      <c r="C295" s="27" t="s">
        <v>806</v>
      </c>
      <c r="D295" s="30" t="s">
        <v>595</v>
      </c>
      <c r="E295" s="67">
        <f>VLOOKUP(C295,'KI Local Authority Dropdown'!$H$21:$I$31,2,0)</f>
        <v>0.4</v>
      </c>
      <c r="F295" s="49">
        <f t="shared" si="28"/>
        <v>3.0222100571890098</v>
      </c>
      <c r="G295" s="49">
        <f>VLOOKUP($A295,input!$A:$BH,COLUMN(input!F$2),0)</f>
        <v>0</v>
      </c>
      <c r="H295" s="49">
        <f>VLOOKUP($A295,input!$A:$BH,COLUMN(input!J$2),0)</f>
        <v>3.0691861763607737</v>
      </c>
      <c r="I295" s="49">
        <f>VLOOKUP($A295,input!$A:$BH,COLUMN(input!O$2),0)</f>
        <v>-8.0171525513819049</v>
      </c>
      <c r="J295" s="49">
        <f>H295*'KI Local Authority Dropdown'!$I$6</f>
        <v>2.838997213133716</v>
      </c>
      <c r="K295" s="31">
        <f>VLOOKUP($A295,input!$A:$BH,COLUMN(input!Q$2),0)</f>
        <v>0.5</v>
      </c>
      <c r="L295" s="53">
        <f>VLOOKUP($A295,input!$A:$BH,COLUMN(input!W$2),0)</f>
        <v>0</v>
      </c>
      <c r="M295" s="49">
        <f>VLOOKUP($A295,input!$A:$BH,COLUMN(input!AA$2),0)</f>
        <v>0</v>
      </c>
      <c r="N295" s="53">
        <f>VLOOKUP($A295,input!$A:$BH,COLUMN(input!AE$2),0)</f>
        <v>0</v>
      </c>
      <c r="O295" s="53">
        <f>VLOOKUP($A295,input!$A:$BH,COLUMN(input!AI$2),0)</f>
        <v>0</v>
      </c>
      <c r="P295" s="62">
        <f>VLOOKUP($A295,input!$A:$BH,COLUMN(input!AM$2),0)</f>
        <v>0</v>
      </c>
      <c r="Q295" s="53">
        <f>VLOOKUP($A295,input!$A:$BH,COLUMN(input!AQ$2),0)</f>
        <v>0</v>
      </c>
      <c r="R295" s="49">
        <f>VLOOKUP($A295,input!$A:$BH,COLUMN(input!AU$2),0)</f>
        <v>3.0691861763607737</v>
      </c>
      <c r="S295" s="53">
        <f>VLOOKUP($A295,input!$A:$BH,COLUMN(input!AY$2),0)</f>
        <v>0</v>
      </c>
      <c r="T295" s="53">
        <f>VLOOKUP($A295,input!$A:$BH,COLUMN(input!BC$2),0)</f>
        <v>0</v>
      </c>
      <c r="U295" s="62">
        <f>VLOOKUP($A295,input!$A:$BH,COLUMN(input!BG$2),0)</f>
        <v>0</v>
      </c>
      <c r="V295" s="53">
        <f t="shared" si="29"/>
        <v>0</v>
      </c>
      <c r="W295" s="49">
        <f t="shared" si="30"/>
        <v>3.0691861763607737</v>
      </c>
      <c r="X295" s="53">
        <f t="shared" si="31"/>
        <v>0</v>
      </c>
      <c r="Y295" s="53">
        <f t="shared" si="32"/>
        <v>0</v>
      </c>
      <c r="Z295" s="62">
        <f t="shared" si="33"/>
        <v>0</v>
      </c>
      <c r="AA295" s="74">
        <f>VLOOKUP($A295,input!$A:$BH,COLUMN(input!BH$2),0)</f>
        <v>-4.6976119171763774E-2</v>
      </c>
    </row>
    <row r="296" spans="1:27" x14ac:dyDescent="0.3">
      <c r="A296" s="27" t="s">
        <v>598</v>
      </c>
      <c r="B296" s="27" t="s">
        <v>1118</v>
      </c>
      <c r="C296" s="27" t="s">
        <v>806</v>
      </c>
      <c r="D296" s="30" t="s">
        <v>597</v>
      </c>
      <c r="E296" s="67">
        <f>VLOOKUP(C296,'KI Local Authority Dropdown'!$H$21:$I$31,2,0)</f>
        <v>0.4</v>
      </c>
      <c r="F296" s="49">
        <f t="shared" si="28"/>
        <v>1.4743962611237933</v>
      </c>
      <c r="G296" s="49">
        <f>VLOOKUP($A296,input!$A:$BH,COLUMN(input!F$2),0)</f>
        <v>0</v>
      </c>
      <c r="H296" s="49">
        <f>VLOOKUP($A296,input!$A:$BH,COLUMN(input!J$2),0)</f>
        <v>1.8542417491653638</v>
      </c>
      <c r="I296" s="49">
        <f>VLOOKUP($A296,input!$A:$BH,COLUMN(input!O$2),0)</f>
        <v>-6.4888479642199304</v>
      </c>
      <c r="J296" s="49">
        <f>H296*'KI Local Authority Dropdown'!$I$6</f>
        <v>1.7151736179779615</v>
      </c>
      <c r="K296" s="31">
        <f>VLOOKUP($A296,input!$A:$BH,COLUMN(input!Q$2),0)</f>
        <v>0.5</v>
      </c>
      <c r="L296" s="53">
        <f>VLOOKUP($A296,input!$A:$BH,COLUMN(input!W$2),0)</f>
        <v>0</v>
      </c>
      <c r="M296" s="49">
        <f>VLOOKUP($A296,input!$A:$BH,COLUMN(input!AA$2),0)</f>
        <v>0</v>
      </c>
      <c r="N296" s="53">
        <f>VLOOKUP($A296,input!$A:$BH,COLUMN(input!AE$2),0)</f>
        <v>0</v>
      </c>
      <c r="O296" s="53">
        <f>VLOOKUP($A296,input!$A:$BH,COLUMN(input!AI$2),0)</f>
        <v>0</v>
      </c>
      <c r="P296" s="62">
        <f>VLOOKUP($A296,input!$A:$BH,COLUMN(input!AM$2),0)</f>
        <v>0</v>
      </c>
      <c r="Q296" s="53">
        <f>VLOOKUP($A296,input!$A:$BH,COLUMN(input!AQ$2),0)</f>
        <v>0</v>
      </c>
      <c r="R296" s="49">
        <f>VLOOKUP($A296,input!$A:$BH,COLUMN(input!AU$2),0)</f>
        <v>1.8542417491653638</v>
      </c>
      <c r="S296" s="53">
        <f>VLOOKUP($A296,input!$A:$BH,COLUMN(input!AY$2),0)</f>
        <v>0</v>
      </c>
      <c r="T296" s="53">
        <f>VLOOKUP($A296,input!$A:$BH,COLUMN(input!BC$2),0)</f>
        <v>0</v>
      </c>
      <c r="U296" s="62">
        <f>VLOOKUP($A296,input!$A:$BH,COLUMN(input!BG$2),0)</f>
        <v>0</v>
      </c>
      <c r="V296" s="53">
        <f t="shared" si="29"/>
        <v>0</v>
      </c>
      <c r="W296" s="49">
        <f t="shared" si="30"/>
        <v>1.8542417491653638</v>
      </c>
      <c r="X296" s="53">
        <f t="shared" si="31"/>
        <v>0</v>
      </c>
      <c r="Y296" s="53">
        <f t="shared" si="32"/>
        <v>0</v>
      </c>
      <c r="Z296" s="62">
        <f t="shared" si="33"/>
        <v>0</v>
      </c>
      <c r="AA296" s="74">
        <f>VLOOKUP($A296,input!$A:$BH,COLUMN(input!BH$2),0)</f>
        <v>-0.37984548804157042</v>
      </c>
    </row>
    <row r="297" spans="1:27" x14ac:dyDescent="0.3">
      <c r="A297" s="27" t="s">
        <v>600</v>
      </c>
      <c r="B297" s="27" t="s">
        <v>1119</v>
      </c>
      <c r="C297" s="27" t="s">
        <v>806</v>
      </c>
      <c r="D297" s="30" t="s">
        <v>599</v>
      </c>
      <c r="E297" s="67">
        <f>VLOOKUP(C297,'KI Local Authority Dropdown'!$H$21:$I$31,2,0)</f>
        <v>0.4</v>
      </c>
      <c r="F297" s="49">
        <f t="shared" si="28"/>
        <v>2.3283271551977336</v>
      </c>
      <c r="G297" s="49">
        <f>VLOOKUP($A297,input!$A:$BH,COLUMN(input!F$2),0)</f>
        <v>0</v>
      </c>
      <c r="H297" s="49">
        <f>VLOOKUP($A297,input!$A:$BH,COLUMN(input!J$2),0)</f>
        <v>2.5612824374754593</v>
      </c>
      <c r="I297" s="49">
        <f>VLOOKUP($A297,input!$A:$BH,COLUMN(input!O$2),0)</f>
        <v>-16.115797354469109</v>
      </c>
      <c r="J297" s="49">
        <f>H297*'KI Local Authority Dropdown'!$I$6</f>
        <v>2.3691862546647999</v>
      </c>
      <c r="K297" s="31">
        <f>VLOOKUP($A297,input!$A:$BH,COLUMN(input!Q$2),0)</f>
        <v>0.5</v>
      </c>
      <c r="L297" s="53">
        <f>VLOOKUP($A297,input!$A:$BH,COLUMN(input!W$2),0)</f>
        <v>0</v>
      </c>
      <c r="M297" s="49">
        <f>VLOOKUP($A297,input!$A:$BH,COLUMN(input!AA$2),0)</f>
        <v>0</v>
      </c>
      <c r="N297" s="53">
        <f>VLOOKUP($A297,input!$A:$BH,COLUMN(input!AE$2),0)</f>
        <v>0</v>
      </c>
      <c r="O297" s="53">
        <f>VLOOKUP($A297,input!$A:$BH,COLUMN(input!AI$2),0)</f>
        <v>0</v>
      </c>
      <c r="P297" s="62">
        <f>VLOOKUP($A297,input!$A:$BH,COLUMN(input!AM$2),0)</f>
        <v>0</v>
      </c>
      <c r="Q297" s="53">
        <f>VLOOKUP($A297,input!$A:$BH,COLUMN(input!AQ$2),0)</f>
        <v>0</v>
      </c>
      <c r="R297" s="49">
        <f>VLOOKUP($A297,input!$A:$BH,COLUMN(input!AU$2),0)</f>
        <v>2.5612824374754593</v>
      </c>
      <c r="S297" s="53">
        <f>VLOOKUP($A297,input!$A:$BH,COLUMN(input!AY$2),0)</f>
        <v>0</v>
      </c>
      <c r="T297" s="53">
        <f>VLOOKUP($A297,input!$A:$BH,COLUMN(input!BC$2),0)</f>
        <v>0</v>
      </c>
      <c r="U297" s="62">
        <f>VLOOKUP($A297,input!$A:$BH,COLUMN(input!BG$2),0)</f>
        <v>0</v>
      </c>
      <c r="V297" s="53">
        <f t="shared" si="29"/>
        <v>0</v>
      </c>
      <c r="W297" s="49">
        <f t="shared" si="30"/>
        <v>2.5612824374754593</v>
      </c>
      <c r="X297" s="53">
        <f t="shared" si="31"/>
        <v>0</v>
      </c>
      <c r="Y297" s="53">
        <f t="shared" si="32"/>
        <v>0</v>
      </c>
      <c r="Z297" s="62">
        <f t="shared" si="33"/>
        <v>0</v>
      </c>
      <c r="AA297" s="74">
        <f>VLOOKUP($A297,input!$A:$BH,COLUMN(input!BH$2),0)</f>
        <v>-0.23295528227772563</v>
      </c>
    </row>
    <row r="298" spans="1:27" x14ac:dyDescent="0.3">
      <c r="A298" s="27" t="s">
        <v>602</v>
      </c>
      <c r="B298" s="27" t="s">
        <v>1120</v>
      </c>
      <c r="C298" s="27" t="s">
        <v>806</v>
      </c>
      <c r="D298" s="30" t="s">
        <v>601</v>
      </c>
      <c r="E298" s="67">
        <f>VLOOKUP(C298,'KI Local Authority Dropdown'!$H$21:$I$31,2,0)</f>
        <v>0.4</v>
      </c>
      <c r="F298" s="49">
        <f t="shared" si="28"/>
        <v>1.8133556870608318</v>
      </c>
      <c r="G298" s="49">
        <f>VLOOKUP($A298,input!$A:$BH,COLUMN(input!F$2),0)</f>
        <v>0</v>
      </c>
      <c r="H298" s="49">
        <f>VLOOKUP($A298,input!$A:$BH,COLUMN(input!J$2),0)</f>
        <v>2.3071655672991525</v>
      </c>
      <c r="I298" s="49">
        <f>VLOOKUP($A298,input!$A:$BH,COLUMN(input!O$2),0)</f>
        <v>-10.154312235242113</v>
      </c>
      <c r="J298" s="49">
        <f>H298*'KI Local Authority Dropdown'!$I$6</f>
        <v>2.1341281497517159</v>
      </c>
      <c r="K298" s="31">
        <f>VLOOKUP($A298,input!$A:$BH,COLUMN(input!Q$2),0)</f>
        <v>0.5</v>
      </c>
      <c r="L298" s="53">
        <f>VLOOKUP($A298,input!$A:$BH,COLUMN(input!W$2),0)</f>
        <v>0</v>
      </c>
      <c r="M298" s="49">
        <f>VLOOKUP($A298,input!$A:$BH,COLUMN(input!AA$2),0)</f>
        <v>0</v>
      </c>
      <c r="N298" s="53">
        <f>VLOOKUP($A298,input!$A:$BH,COLUMN(input!AE$2),0)</f>
        <v>0</v>
      </c>
      <c r="O298" s="53">
        <f>VLOOKUP($A298,input!$A:$BH,COLUMN(input!AI$2),0)</f>
        <v>0</v>
      </c>
      <c r="P298" s="62">
        <f>VLOOKUP($A298,input!$A:$BH,COLUMN(input!AM$2),0)</f>
        <v>0</v>
      </c>
      <c r="Q298" s="53">
        <f>VLOOKUP($A298,input!$A:$BH,COLUMN(input!AQ$2),0)</f>
        <v>0</v>
      </c>
      <c r="R298" s="49">
        <f>VLOOKUP($A298,input!$A:$BH,COLUMN(input!AU$2),0)</f>
        <v>2.3071655672991525</v>
      </c>
      <c r="S298" s="53">
        <f>VLOOKUP($A298,input!$A:$BH,COLUMN(input!AY$2),0)</f>
        <v>0</v>
      </c>
      <c r="T298" s="53">
        <f>VLOOKUP($A298,input!$A:$BH,COLUMN(input!BC$2),0)</f>
        <v>0</v>
      </c>
      <c r="U298" s="62">
        <f>VLOOKUP($A298,input!$A:$BH,COLUMN(input!BG$2),0)</f>
        <v>0</v>
      </c>
      <c r="V298" s="53">
        <f t="shared" si="29"/>
        <v>0</v>
      </c>
      <c r="W298" s="49">
        <f t="shared" si="30"/>
        <v>2.3071655672991525</v>
      </c>
      <c r="X298" s="53">
        <f t="shared" si="31"/>
        <v>0</v>
      </c>
      <c r="Y298" s="53">
        <f t="shared" si="32"/>
        <v>0</v>
      </c>
      <c r="Z298" s="62">
        <f t="shared" si="33"/>
        <v>0</v>
      </c>
      <c r="AA298" s="74">
        <f>VLOOKUP($A298,input!$A:$BH,COLUMN(input!BH$2),0)</f>
        <v>-0.49380988023832068</v>
      </c>
    </row>
    <row r="299" spans="1:27" x14ac:dyDescent="0.3">
      <c r="A299" s="27" t="s">
        <v>604</v>
      </c>
      <c r="B299" s="27" t="s">
        <v>1121</v>
      </c>
      <c r="C299" s="27" t="s">
        <v>806</v>
      </c>
      <c r="D299" s="30" t="s">
        <v>603</v>
      </c>
      <c r="E299" s="67">
        <f>VLOOKUP(C299,'KI Local Authority Dropdown'!$H$21:$I$31,2,0)</f>
        <v>0.4</v>
      </c>
      <c r="F299" s="49">
        <f t="shared" si="28"/>
        <v>3.2785467559578576</v>
      </c>
      <c r="G299" s="49">
        <f>VLOOKUP($A299,input!$A:$BH,COLUMN(input!F$2),0)</f>
        <v>0</v>
      </c>
      <c r="H299" s="49">
        <f>VLOOKUP($A299,input!$A:$BH,COLUMN(input!J$2),0)</f>
        <v>3.6058317273161942</v>
      </c>
      <c r="I299" s="49">
        <f>VLOOKUP($A299,input!$A:$BH,COLUMN(input!O$2),0)</f>
        <v>-13.631842019713723</v>
      </c>
      <c r="J299" s="49">
        <f>H299*'KI Local Authority Dropdown'!$I$6</f>
        <v>3.3353943477674797</v>
      </c>
      <c r="K299" s="31">
        <f>VLOOKUP($A299,input!$A:$BH,COLUMN(input!Q$2),0)</f>
        <v>0.5</v>
      </c>
      <c r="L299" s="53">
        <f>VLOOKUP($A299,input!$A:$BH,COLUMN(input!W$2),0)</f>
        <v>0</v>
      </c>
      <c r="M299" s="49">
        <f>VLOOKUP($A299,input!$A:$BH,COLUMN(input!AA$2),0)</f>
        <v>0</v>
      </c>
      <c r="N299" s="53">
        <f>VLOOKUP($A299,input!$A:$BH,COLUMN(input!AE$2),0)</f>
        <v>0</v>
      </c>
      <c r="O299" s="53">
        <f>VLOOKUP($A299,input!$A:$BH,COLUMN(input!AI$2),0)</f>
        <v>0</v>
      </c>
      <c r="P299" s="62">
        <f>VLOOKUP($A299,input!$A:$BH,COLUMN(input!AM$2),0)</f>
        <v>0</v>
      </c>
      <c r="Q299" s="53">
        <f>VLOOKUP($A299,input!$A:$BH,COLUMN(input!AQ$2),0)</f>
        <v>0</v>
      </c>
      <c r="R299" s="49">
        <f>VLOOKUP($A299,input!$A:$BH,COLUMN(input!AU$2),0)</f>
        <v>3.6058317273161942</v>
      </c>
      <c r="S299" s="53">
        <f>VLOOKUP($A299,input!$A:$BH,COLUMN(input!AY$2),0)</f>
        <v>0</v>
      </c>
      <c r="T299" s="53">
        <f>VLOOKUP($A299,input!$A:$BH,COLUMN(input!BC$2),0)</f>
        <v>0</v>
      </c>
      <c r="U299" s="62">
        <f>VLOOKUP($A299,input!$A:$BH,COLUMN(input!BG$2),0)</f>
        <v>0</v>
      </c>
      <c r="V299" s="53">
        <f t="shared" si="29"/>
        <v>0</v>
      </c>
      <c r="W299" s="49">
        <f t="shared" si="30"/>
        <v>3.6058317273161942</v>
      </c>
      <c r="X299" s="53">
        <f t="shared" si="31"/>
        <v>0</v>
      </c>
      <c r="Y299" s="53">
        <f t="shared" si="32"/>
        <v>0</v>
      </c>
      <c r="Z299" s="62">
        <f t="shared" si="33"/>
        <v>0</v>
      </c>
      <c r="AA299" s="74">
        <f>VLOOKUP($A299,input!$A:$BH,COLUMN(input!BH$2),0)</f>
        <v>-0.32728497135833651</v>
      </c>
    </row>
    <row r="300" spans="1:27" x14ac:dyDescent="0.3">
      <c r="A300" s="27" t="s">
        <v>606</v>
      </c>
      <c r="B300" s="27" t="s">
        <v>1122</v>
      </c>
      <c r="C300" s="27" t="s">
        <v>806</v>
      </c>
      <c r="D300" s="30" t="s">
        <v>605</v>
      </c>
      <c r="E300" s="67">
        <f>VLOOKUP(C300,'KI Local Authority Dropdown'!$H$21:$I$31,2,0)</f>
        <v>0.4</v>
      </c>
      <c r="F300" s="49">
        <f t="shared" si="28"/>
        <v>2.4015893709781295</v>
      </c>
      <c r="G300" s="49">
        <f>VLOOKUP($A300,input!$A:$BH,COLUMN(input!F$2),0)</f>
        <v>9.305495369320177E-2</v>
      </c>
      <c r="H300" s="49">
        <f>VLOOKUP($A300,input!$A:$BH,COLUMN(input!J$2),0)</f>
        <v>2.3085344172849278</v>
      </c>
      <c r="I300" s="49">
        <f>VLOOKUP($A300,input!$A:$BH,COLUMN(input!O$2),0)</f>
        <v>-5.7980682400148584</v>
      </c>
      <c r="J300" s="49">
        <f>H300*'KI Local Authority Dropdown'!$I$6</f>
        <v>2.1353943359885585</v>
      </c>
      <c r="K300" s="31">
        <f>VLOOKUP($A300,input!$A:$BH,COLUMN(input!Q$2),0)</f>
        <v>0.5</v>
      </c>
      <c r="L300" s="53">
        <f>VLOOKUP($A300,input!$A:$BH,COLUMN(input!W$2),0)</f>
        <v>0</v>
      </c>
      <c r="M300" s="49">
        <f>VLOOKUP($A300,input!$A:$BH,COLUMN(input!AA$2),0)</f>
        <v>9.305495369320177E-2</v>
      </c>
      <c r="N300" s="53">
        <f>VLOOKUP($A300,input!$A:$BH,COLUMN(input!AE$2),0)</f>
        <v>0</v>
      </c>
      <c r="O300" s="53">
        <f>VLOOKUP($A300,input!$A:$BH,COLUMN(input!AI$2),0)</f>
        <v>0</v>
      </c>
      <c r="P300" s="62">
        <f>VLOOKUP($A300,input!$A:$BH,COLUMN(input!AM$2),0)</f>
        <v>0</v>
      </c>
      <c r="Q300" s="53">
        <f>VLOOKUP($A300,input!$A:$BH,COLUMN(input!AQ$2),0)</f>
        <v>0</v>
      </c>
      <c r="R300" s="49">
        <f>VLOOKUP($A300,input!$A:$BH,COLUMN(input!AU$2),0)</f>
        <v>2.3085344172849278</v>
      </c>
      <c r="S300" s="53">
        <f>VLOOKUP($A300,input!$A:$BH,COLUMN(input!AY$2),0)</f>
        <v>0</v>
      </c>
      <c r="T300" s="53">
        <f>VLOOKUP($A300,input!$A:$BH,COLUMN(input!BC$2),0)</f>
        <v>0</v>
      </c>
      <c r="U300" s="62">
        <f>VLOOKUP($A300,input!$A:$BH,COLUMN(input!BG$2),0)</f>
        <v>0</v>
      </c>
      <c r="V300" s="53">
        <f t="shared" si="29"/>
        <v>0</v>
      </c>
      <c r="W300" s="49">
        <f t="shared" si="30"/>
        <v>2.4015893709781295</v>
      </c>
      <c r="X300" s="53">
        <f t="shared" si="31"/>
        <v>0</v>
      </c>
      <c r="Y300" s="53">
        <f t="shared" si="32"/>
        <v>0</v>
      </c>
      <c r="Z300" s="62">
        <f t="shared" si="33"/>
        <v>0</v>
      </c>
      <c r="AA300" s="74">
        <f>VLOOKUP($A300,input!$A:$BH,COLUMN(input!BH$2),0)</f>
        <v>0</v>
      </c>
    </row>
    <row r="301" spans="1:27" x14ac:dyDescent="0.3">
      <c r="A301" s="27" t="s">
        <v>608</v>
      </c>
      <c r="B301" s="27" t="s">
        <v>1123</v>
      </c>
      <c r="C301" s="27" t="s">
        <v>820</v>
      </c>
      <c r="D301" s="30" t="s">
        <v>607</v>
      </c>
      <c r="E301" s="67">
        <f>VLOOKUP(C301,'KI Local Authority Dropdown'!$H$21:$I$31,2,0)</f>
        <v>0.49</v>
      </c>
      <c r="F301" s="49">
        <f t="shared" si="28"/>
        <v>63.298895430197994</v>
      </c>
      <c r="G301" s="49">
        <f>VLOOKUP($A301,input!$A:$BH,COLUMN(input!F$2),0)</f>
        <v>14.666312696174186</v>
      </c>
      <c r="H301" s="49">
        <f>VLOOKUP($A301,input!$A:$BH,COLUMN(input!J$2),0)</f>
        <v>48.632582734023806</v>
      </c>
      <c r="I301" s="49">
        <f>VLOOKUP($A301,input!$A:$BH,COLUMN(input!O$2),0)</f>
        <v>34.352148581079909</v>
      </c>
      <c r="J301" s="49">
        <f>H301*'KI Local Authority Dropdown'!$I$6</f>
        <v>44.985139028972021</v>
      </c>
      <c r="K301" s="31">
        <f>VLOOKUP($A301,input!$A:$BH,COLUMN(input!Q$2),0)</f>
        <v>0</v>
      </c>
      <c r="L301" s="53">
        <f>VLOOKUP($A301,input!$A:$BH,COLUMN(input!W$2),0)</f>
        <v>14.001886538148328</v>
      </c>
      <c r="M301" s="49">
        <f>VLOOKUP($A301,input!$A:$BH,COLUMN(input!AA$2),0)</f>
        <v>0.66442615802585803</v>
      </c>
      <c r="N301" s="53">
        <f>VLOOKUP($A301,input!$A:$BH,COLUMN(input!AE$2),0)</f>
        <v>0</v>
      </c>
      <c r="O301" s="53">
        <f>VLOOKUP($A301,input!$A:$BH,COLUMN(input!AI$2),0)</f>
        <v>0</v>
      </c>
      <c r="P301" s="62">
        <f>VLOOKUP($A301,input!$A:$BH,COLUMN(input!AM$2),0)</f>
        <v>0</v>
      </c>
      <c r="Q301" s="53">
        <f>VLOOKUP($A301,input!$A:$BH,COLUMN(input!AQ$2),0)</f>
        <v>42.344730289016027</v>
      </c>
      <c r="R301" s="49">
        <f>VLOOKUP($A301,input!$A:$BH,COLUMN(input!AU$2),0)</f>
        <v>6.2878524450077746</v>
      </c>
      <c r="S301" s="53">
        <f>VLOOKUP($A301,input!$A:$BH,COLUMN(input!AY$2),0)</f>
        <v>0</v>
      </c>
      <c r="T301" s="53">
        <f>VLOOKUP($A301,input!$A:$BH,COLUMN(input!BC$2),0)</f>
        <v>0</v>
      </c>
      <c r="U301" s="62">
        <f>VLOOKUP($A301,input!$A:$BH,COLUMN(input!BG$2),0)</f>
        <v>0</v>
      </c>
      <c r="V301" s="53">
        <f t="shared" si="29"/>
        <v>56.346616827164354</v>
      </c>
      <c r="W301" s="49">
        <f t="shared" si="30"/>
        <v>6.9522786030336325</v>
      </c>
      <c r="X301" s="53">
        <f t="shared" si="31"/>
        <v>0</v>
      </c>
      <c r="Y301" s="53">
        <f t="shared" si="32"/>
        <v>0</v>
      </c>
      <c r="Z301" s="62">
        <f t="shared" si="33"/>
        <v>0</v>
      </c>
      <c r="AA301" s="74">
        <f>VLOOKUP($A301,input!$A:$BH,COLUMN(input!BH$2),0)</f>
        <v>0</v>
      </c>
    </row>
    <row r="302" spans="1:27" x14ac:dyDescent="0.3">
      <c r="A302" s="27" t="s">
        <v>610</v>
      </c>
      <c r="B302" s="27" t="s">
        <v>1124</v>
      </c>
      <c r="C302" s="27" t="s">
        <v>813</v>
      </c>
      <c r="D302" s="30" t="s">
        <v>609</v>
      </c>
      <c r="E302" s="67">
        <f>VLOOKUP(C302,'KI Local Authority Dropdown'!$H$21:$I$31,2,0)</f>
        <v>0.01</v>
      </c>
      <c r="F302" s="49">
        <f t="shared" si="28"/>
        <v>23.688379048224377</v>
      </c>
      <c r="G302" s="49">
        <f>VLOOKUP($A302,input!$A:$BH,COLUMN(input!F$2),0)</f>
        <v>8.2763604861154327</v>
      </c>
      <c r="H302" s="49">
        <f>VLOOKUP($A302,input!$A:$BH,COLUMN(input!J$2),0)</f>
        <v>15.412018562108944</v>
      </c>
      <c r="I302" s="49">
        <f>VLOOKUP($A302,input!$A:$BH,COLUMN(input!O$2),0)</f>
        <v>11.35752525991651</v>
      </c>
      <c r="J302" s="49">
        <f>H302*'KI Local Authority Dropdown'!$I$6</f>
        <v>14.256117169950773</v>
      </c>
      <c r="K302" s="31">
        <f>VLOOKUP($A302,input!$A:$BH,COLUMN(input!Q$2),0)</f>
        <v>0</v>
      </c>
      <c r="L302" s="53">
        <f>VLOOKUP($A302,input!$A:$BH,COLUMN(input!W$2),0)</f>
        <v>0</v>
      </c>
      <c r="M302" s="49">
        <f>VLOOKUP($A302,input!$A:$BH,COLUMN(input!AA$2),0)</f>
        <v>0</v>
      </c>
      <c r="N302" s="53">
        <f>VLOOKUP($A302,input!$A:$BH,COLUMN(input!AE$2),0)</f>
        <v>8.2763604861154327</v>
      </c>
      <c r="O302" s="53">
        <f>VLOOKUP($A302,input!$A:$BH,COLUMN(input!AI$2),0)</f>
        <v>0</v>
      </c>
      <c r="P302" s="62">
        <f>VLOOKUP($A302,input!$A:$BH,COLUMN(input!AM$2),0)</f>
        <v>0</v>
      </c>
      <c r="Q302" s="53">
        <f>VLOOKUP($A302,input!$A:$BH,COLUMN(input!AQ$2),0)</f>
        <v>0</v>
      </c>
      <c r="R302" s="49">
        <f>VLOOKUP($A302,input!$A:$BH,COLUMN(input!AU$2),0)</f>
        <v>0</v>
      </c>
      <c r="S302" s="53">
        <f>VLOOKUP($A302,input!$A:$BH,COLUMN(input!AY$2),0)</f>
        <v>15.412018562108944</v>
      </c>
      <c r="T302" s="53">
        <f>VLOOKUP($A302,input!$A:$BH,COLUMN(input!BC$2),0)</f>
        <v>0</v>
      </c>
      <c r="U302" s="62">
        <f>VLOOKUP($A302,input!$A:$BH,COLUMN(input!BG$2),0)</f>
        <v>0</v>
      </c>
      <c r="V302" s="53">
        <f t="shared" si="29"/>
        <v>0</v>
      </c>
      <c r="W302" s="49">
        <f t="shared" si="30"/>
        <v>0</v>
      </c>
      <c r="X302" s="53">
        <f t="shared" si="31"/>
        <v>23.688379048224377</v>
      </c>
      <c r="Y302" s="53">
        <f t="shared" si="32"/>
        <v>0</v>
      </c>
      <c r="Z302" s="62">
        <f t="shared" si="33"/>
        <v>0</v>
      </c>
      <c r="AA302" s="74">
        <f>VLOOKUP($A302,input!$A:$BH,COLUMN(input!BH$2),0)</f>
        <v>0</v>
      </c>
    </row>
    <row r="303" spans="1:27" x14ac:dyDescent="0.3">
      <c r="A303" s="27" t="s">
        <v>612</v>
      </c>
      <c r="B303" s="27" t="s">
        <v>1125</v>
      </c>
      <c r="C303" s="27" t="s">
        <v>1250</v>
      </c>
      <c r="D303" s="30" t="s">
        <v>611</v>
      </c>
      <c r="E303" s="67">
        <f>VLOOKUP(C303,'KI Local Authority Dropdown'!$H$21:$I$31,2,0)</f>
        <v>0.49</v>
      </c>
      <c r="F303" s="49">
        <f t="shared" si="28"/>
        <v>65.215984789239627</v>
      </c>
      <c r="G303" s="49">
        <f>VLOOKUP($A303,input!$A:$BH,COLUMN(input!F$2),0)</f>
        <v>10.788091528835993</v>
      </c>
      <c r="H303" s="49">
        <f>VLOOKUP($A303,input!$A:$BH,COLUMN(input!J$2),0)</f>
        <v>54.427893260403629</v>
      </c>
      <c r="I303" s="49">
        <f>VLOOKUP($A303,input!$A:$BH,COLUMN(input!O$2),0)</f>
        <v>4.5509654539096678</v>
      </c>
      <c r="J303" s="49">
        <f>H303*'KI Local Authority Dropdown'!$I$6</f>
        <v>50.345801265873362</v>
      </c>
      <c r="K303" s="31">
        <f>VLOOKUP($A303,input!$A:$BH,COLUMN(input!Q$2),0)</f>
        <v>0</v>
      </c>
      <c r="L303" s="53">
        <f>VLOOKUP($A303,input!$A:$BH,COLUMN(input!W$2),0)</f>
        <v>10.674320298994578</v>
      </c>
      <c r="M303" s="49">
        <f>VLOOKUP($A303,input!$A:$BH,COLUMN(input!AA$2),0)</f>
        <v>0.11377122984141484</v>
      </c>
      <c r="N303" s="53">
        <f>VLOOKUP($A303,input!$A:$BH,COLUMN(input!AE$2),0)</f>
        <v>0</v>
      </c>
      <c r="O303" s="53">
        <f>VLOOKUP($A303,input!$A:$BH,COLUMN(input!AI$2),0)</f>
        <v>0</v>
      </c>
      <c r="P303" s="62">
        <f>VLOOKUP($A303,input!$A:$BH,COLUMN(input!AM$2),0)</f>
        <v>0</v>
      </c>
      <c r="Q303" s="53">
        <f>VLOOKUP($A303,input!$A:$BH,COLUMN(input!AQ$2),0)</f>
        <v>44.628532896103579</v>
      </c>
      <c r="R303" s="49">
        <f>VLOOKUP($A303,input!$A:$BH,COLUMN(input!AU$2),0)</f>
        <v>9.7993603643000498</v>
      </c>
      <c r="S303" s="53">
        <f>VLOOKUP($A303,input!$A:$BH,COLUMN(input!AY$2),0)</f>
        <v>0</v>
      </c>
      <c r="T303" s="53">
        <f>VLOOKUP($A303,input!$A:$BH,COLUMN(input!BC$2),0)</f>
        <v>0</v>
      </c>
      <c r="U303" s="62">
        <f>VLOOKUP($A303,input!$A:$BH,COLUMN(input!BG$2),0)</f>
        <v>0</v>
      </c>
      <c r="V303" s="53">
        <f t="shared" si="29"/>
        <v>55.302853195098159</v>
      </c>
      <c r="W303" s="49">
        <f t="shared" si="30"/>
        <v>9.9131315941414648</v>
      </c>
      <c r="X303" s="53">
        <f t="shared" si="31"/>
        <v>0</v>
      </c>
      <c r="Y303" s="53">
        <f t="shared" si="32"/>
        <v>0</v>
      </c>
      <c r="Z303" s="62">
        <f t="shared" si="33"/>
        <v>0</v>
      </c>
      <c r="AA303" s="74">
        <f>VLOOKUP($A303,input!$A:$BH,COLUMN(input!BH$2),0)</f>
        <v>0</v>
      </c>
    </row>
    <row r="304" spans="1:27" x14ac:dyDescent="0.3">
      <c r="A304" s="27" t="s">
        <v>614</v>
      </c>
      <c r="B304" s="27" t="s">
        <v>1126</v>
      </c>
      <c r="C304" s="27" t="s">
        <v>1250</v>
      </c>
      <c r="D304" s="30" t="s">
        <v>613</v>
      </c>
      <c r="E304" s="67">
        <f>VLOOKUP(C304,'KI Local Authority Dropdown'!$H$21:$I$31,2,0)</f>
        <v>0.49</v>
      </c>
      <c r="F304" s="49">
        <f t="shared" si="28"/>
        <v>40.62891082576499</v>
      </c>
      <c r="G304" s="49">
        <f>VLOOKUP($A304,input!$A:$BH,COLUMN(input!F$2),0)</f>
        <v>5.9252551616898437</v>
      </c>
      <c r="H304" s="49">
        <f>VLOOKUP($A304,input!$A:$BH,COLUMN(input!J$2),0)</f>
        <v>34.70365566407515</v>
      </c>
      <c r="I304" s="49">
        <f>VLOOKUP($A304,input!$A:$BH,COLUMN(input!O$2),0)</f>
        <v>12.328435614651129</v>
      </c>
      <c r="J304" s="49">
        <f>H304*'KI Local Authority Dropdown'!$I$6</f>
        <v>32.100881489269518</v>
      </c>
      <c r="K304" s="31">
        <f>VLOOKUP($A304,input!$A:$BH,COLUMN(input!Q$2),0)</f>
        <v>0</v>
      </c>
      <c r="L304" s="53">
        <f>VLOOKUP($A304,input!$A:$BH,COLUMN(input!W$2),0)</f>
        <v>6.2413706061521914</v>
      </c>
      <c r="M304" s="49">
        <f>VLOOKUP($A304,input!$A:$BH,COLUMN(input!AA$2),0)</f>
        <v>-0.31611544446234779</v>
      </c>
      <c r="N304" s="53">
        <f>VLOOKUP($A304,input!$A:$BH,COLUMN(input!AE$2),0)</f>
        <v>0</v>
      </c>
      <c r="O304" s="53">
        <f>VLOOKUP($A304,input!$A:$BH,COLUMN(input!AI$2),0)</f>
        <v>0</v>
      </c>
      <c r="P304" s="62">
        <f>VLOOKUP($A304,input!$A:$BH,COLUMN(input!AM$2),0)</f>
        <v>0</v>
      </c>
      <c r="Q304" s="53">
        <f>VLOOKUP($A304,input!$A:$BH,COLUMN(input!AQ$2),0)</f>
        <v>29.210511921163764</v>
      </c>
      <c r="R304" s="49">
        <f>VLOOKUP($A304,input!$A:$BH,COLUMN(input!AU$2),0)</f>
        <v>5.4931437429113847</v>
      </c>
      <c r="S304" s="53">
        <f>VLOOKUP($A304,input!$A:$BH,COLUMN(input!AY$2),0)</f>
        <v>0</v>
      </c>
      <c r="T304" s="53">
        <f>VLOOKUP($A304,input!$A:$BH,COLUMN(input!BC$2),0)</f>
        <v>0</v>
      </c>
      <c r="U304" s="62">
        <f>VLOOKUP($A304,input!$A:$BH,COLUMN(input!BG$2),0)</f>
        <v>0</v>
      </c>
      <c r="V304" s="53">
        <f t="shared" si="29"/>
        <v>35.451882527315959</v>
      </c>
      <c r="W304" s="49">
        <f t="shared" si="30"/>
        <v>5.177028298449037</v>
      </c>
      <c r="X304" s="53">
        <f t="shared" si="31"/>
        <v>0</v>
      </c>
      <c r="Y304" s="53">
        <f t="shared" si="32"/>
        <v>0</v>
      </c>
      <c r="Z304" s="62">
        <f t="shared" si="33"/>
        <v>0</v>
      </c>
      <c r="AA304" s="74">
        <f>VLOOKUP($A304,input!$A:$BH,COLUMN(input!BH$2),0)</f>
        <v>0</v>
      </c>
    </row>
    <row r="305" spans="1:27" x14ac:dyDescent="0.3">
      <c r="A305" s="27" t="s">
        <v>616</v>
      </c>
      <c r="B305" s="27" t="s">
        <v>1127</v>
      </c>
      <c r="C305" s="27" t="s">
        <v>1252</v>
      </c>
      <c r="D305" s="30" t="s">
        <v>615</v>
      </c>
      <c r="E305" s="67">
        <f>VLOOKUP(C305,'KI Local Authority Dropdown'!$H$21:$I$31,2,0)</f>
        <v>0.3</v>
      </c>
      <c r="F305" s="49">
        <f t="shared" si="28"/>
        <v>149.79289624868028</v>
      </c>
      <c r="G305" s="49">
        <f>VLOOKUP($A305,input!$A:$BH,COLUMN(input!F$2),0)</f>
        <v>35.863587792869183</v>
      </c>
      <c r="H305" s="49">
        <f>VLOOKUP($A305,input!$A:$BH,COLUMN(input!J$2),0)</f>
        <v>113.92930845581111</v>
      </c>
      <c r="I305" s="49">
        <f>VLOOKUP($A305,input!$A:$BH,COLUMN(input!O$2),0)</f>
        <v>35.253467888988389</v>
      </c>
      <c r="J305" s="49">
        <f>H305*'KI Local Authority Dropdown'!$I$6</f>
        <v>105.38461032162529</v>
      </c>
      <c r="K305" s="31">
        <f>VLOOKUP($A305,input!$A:$BH,COLUMN(input!Q$2),0)</f>
        <v>0</v>
      </c>
      <c r="L305" s="53">
        <f>VLOOKUP($A305,input!$A:$BH,COLUMN(input!W$2),0)</f>
        <v>30.866094439444488</v>
      </c>
      <c r="M305" s="49">
        <f>VLOOKUP($A305,input!$A:$BH,COLUMN(input!AA$2),0)</f>
        <v>4.9974933534246944</v>
      </c>
      <c r="N305" s="53">
        <f>VLOOKUP($A305,input!$A:$BH,COLUMN(input!AE$2),0)</f>
        <v>0</v>
      </c>
      <c r="O305" s="53">
        <f>VLOOKUP($A305,input!$A:$BH,COLUMN(input!AI$2),0)</f>
        <v>0</v>
      </c>
      <c r="P305" s="62">
        <f>VLOOKUP($A305,input!$A:$BH,COLUMN(input!AM$2),0)</f>
        <v>0</v>
      </c>
      <c r="Q305" s="53">
        <f>VLOOKUP($A305,input!$A:$BH,COLUMN(input!AQ$2),0)</f>
        <v>84.752787907494991</v>
      </c>
      <c r="R305" s="49">
        <f>VLOOKUP($A305,input!$A:$BH,COLUMN(input!AU$2),0)</f>
        <v>29.17652054831612</v>
      </c>
      <c r="S305" s="53">
        <f>VLOOKUP($A305,input!$A:$BH,COLUMN(input!AY$2),0)</f>
        <v>0</v>
      </c>
      <c r="T305" s="53">
        <f>VLOOKUP($A305,input!$A:$BH,COLUMN(input!BC$2),0)</f>
        <v>0</v>
      </c>
      <c r="U305" s="62">
        <f>VLOOKUP($A305,input!$A:$BH,COLUMN(input!BG$2),0)</f>
        <v>0</v>
      </c>
      <c r="V305" s="53">
        <f t="shared" si="29"/>
        <v>115.61888234693947</v>
      </c>
      <c r="W305" s="49">
        <f t="shared" si="30"/>
        <v>34.174013901740814</v>
      </c>
      <c r="X305" s="53">
        <f t="shared" si="31"/>
        <v>0</v>
      </c>
      <c r="Y305" s="53">
        <f t="shared" si="32"/>
        <v>0</v>
      </c>
      <c r="Z305" s="62">
        <f t="shared" si="33"/>
        <v>0</v>
      </c>
      <c r="AA305" s="74">
        <f>VLOOKUP($A305,input!$A:$BH,COLUMN(input!BH$2),0)</f>
        <v>0</v>
      </c>
    </row>
    <row r="306" spans="1:27" x14ac:dyDescent="0.3">
      <c r="A306" s="27" t="s">
        <v>618</v>
      </c>
      <c r="B306" s="27" t="s">
        <v>1128</v>
      </c>
      <c r="C306" s="27" t="s">
        <v>806</v>
      </c>
      <c r="D306" s="30" t="s">
        <v>617</v>
      </c>
      <c r="E306" s="67">
        <f>VLOOKUP(C306,'KI Local Authority Dropdown'!$H$21:$I$31,2,0)</f>
        <v>0.4</v>
      </c>
      <c r="F306" s="49">
        <f t="shared" si="28"/>
        <v>1.1438613731049876</v>
      </c>
      <c r="G306" s="49">
        <f>VLOOKUP($A306,input!$A:$BH,COLUMN(input!F$2),0)</f>
        <v>0</v>
      </c>
      <c r="H306" s="49">
        <f>VLOOKUP($A306,input!$A:$BH,COLUMN(input!J$2),0)</f>
        <v>1.8965776915507948</v>
      </c>
      <c r="I306" s="49">
        <f>VLOOKUP($A306,input!$A:$BH,COLUMN(input!O$2),0)</f>
        <v>-15.778187339667976</v>
      </c>
      <c r="J306" s="49">
        <f>H306*'KI Local Authority Dropdown'!$I$6</f>
        <v>1.7543343646844853</v>
      </c>
      <c r="K306" s="31">
        <f>VLOOKUP($A306,input!$A:$BH,COLUMN(input!Q$2),0)</f>
        <v>0.5</v>
      </c>
      <c r="L306" s="53">
        <f>VLOOKUP($A306,input!$A:$BH,COLUMN(input!W$2),0)</f>
        <v>0</v>
      </c>
      <c r="M306" s="49">
        <f>VLOOKUP($A306,input!$A:$BH,COLUMN(input!AA$2),0)</f>
        <v>0</v>
      </c>
      <c r="N306" s="53">
        <f>VLOOKUP($A306,input!$A:$BH,COLUMN(input!AE$2),0)</f>
        <v>0</v>
      </c>
      <c r="O306" s="53">
        <f>VLOOKUP($A306,input!$A:$BH,COLUMN(input!AI$2),0)</f>
        <v>0</v>
      </c>
      <c r="P306" s="62">
        <f>VLOOKUP($A306,input!$A:$BH,COLUMN(input!AM$2),0)</f>
        <v>0</v>
      </c>
      <c r="Q306" s="53">
        <f>VLOOKUP($A306,input!$A:$BH,COLUMN(input!AQ$2),0)</f>
        <v>0</v>
      </c>
      <c r="R306" s="49">
        <f>VLOOKUP($A306,input!$A:$BH,COLUMN(input!AU$2),0)</f>
        <v>1.8965776915507948</v>
      </c>
      <c r="S306" s="53">
        <f>VLOOKUP($A306,input!$A:$BH,COLUMN(input!AY$2),0)</f>
        <v>0</v>
      </c>
      <c r="T306" s="53">
        <f>VLOOKUP($A306,input!$A:$BH,COLUMN(input!BC$2),0)</f>
        <v>0</v>
      </c>
      <c r="U306" s="62">
        <f>VLOOKUP($A306,input!$A:$BH,COLUMN(input!BG$2),0)</f>
        <v>0</v>
      </c>
      <c r="V306" s="53">
        <f t="shared" si="29"/>
        <v>0</v>
      </c>
      <c r="W306" s="49">
        <f t="shared" si="30"/>
        <v>1.8965776915507948</v>
      </c>
      <c r="X306" s="53">
        <f t="shared" si="31"/>
        <v>0</v>
      </c>
      <c r="Y306" s="53">
        <f t="shared" si="32"/>
        <v>0</v>
      </c>
      <c r="Z306" s="62">
        <f t="shared" si="33"/>
        <v>0</v>
      </c>
      <c r="AA306" s="74">
        <f>VLOOKUP($A306,input!$A:$BH,COLUMN(input!BH$2),0)</f>
        <v>-0.75271631844580733</v>
      </c>
    </row>
    <row r="307" spans="1:27" x14ac:dyDescent="0.3">
      <c r="A307" s="27" t="s">
        <v>620</v>
      </c>
      <c r="B307" s="27" t="s">
        <v>1129</v>
      </c>
      <c r="C307" s="27" t="s">
        <v>806</v>
      </c>
      <c r="D307" s="30" t="s">
        <v>619</v>
      </c>
      <c r="E307" s="67">
        <f>VLOOKUP(C307,'KI Local Authority Dropdown'!$H$21:$I$31,2,0)</f>
        <v>0.4</v>
      </c>
      <c r="F307" s="49">
        <f t="shared" si="28"/>
        <v>1.5849549476872289</v>
      </c>
      <c r="G307" s="49">
        <f>VLOOKUP($A307,input!$A:$BH,COLUMN(input!F$2),0)</f>
        <v>0</v>
      </c>
      <c r="H307" s="49">
        <f>VLOOKUP($A307,input!$A:$BH,COLUMN(input!J$2),0)</f>
        <v>2.4827846892247534</v>
      </c>
      <c r="I307" s="49">
        <f>VLOOKUP($A307,input!$A:$BH,COLUMN(input!O$2),0)</f>
        <v>-22.951696127720744</v>
      </c>
      <c r="J307" s="49">
        <f>H307*'KI Local Authority Dropdown'!$I$6</f>
        <v>2.2965758375328971</v>
      </c>
      <c r="K307" s="31">
        <f>VLOOKUP($A307,input!$A:$BH,COLUMN(input!Q$2),0)</f>
        <v>0.5</v>
      </c>
      <c r="L307" s="53">
        <f>VLOOKUP($A307,input!$A:$BH,COLUMN(input!W$2),0)</f>
        <v>0</v>
      </c>
      <c r="M307" s="49">
        <f>VLOOKUP($A307,input!$A:$BH,COLUMN(input!AA$2),0)</f>
        <v>0</v>
      </c>
      <c r="N307" s="53">
        <f>VLOOKUP($A307,input!$A:$BH,COLUMN(input!AE$2),0)</f>
        <v>0</v>
      </c>
      <c r="O307" s="53">
        <f>VLOOKUP($A307,input!$A:$BH,COLUMN(input!AI$2),0)</f>
        <v>0</v>
      </c>
      <c r="P307" s="62">
        <f>VLOOKUP($A307,input!$A:$BH,COLUMN(input!AM$2),0)</f>
        <v>0</v>
      </c>
      <c r="Q307" s="53">
        <f>VLOOKUP($A307,input!$A:$BH,COLUMN(input!AQ$2),0)</f>
        <v>0</v>
      </c>
      <c r="R307" s="49">
        <f>VLOOKUP($A307,input!$A:$BH,COLUMN(input!AU$2),0)</f>
        <v>2.4827846892247534</v>
      </c>
      <c r="S307" s="53">
        <f>VLOOKUP($A307,input!$A:$BH,COLUMN(input!AY$2),0)</f>
        <v>0</v>
      </c>
      <c r="T307" s="53">
        <f>VLOOKUP($A307,input!$A:$BH,COLUMN(input!BC$2),0)</f>
        <v>0</v>
      </c>
      <c r="U307" s="62">
        <f>VLOOKUP($A307,input!$A:$BH,COLUMN(input!BG$2),0)</f>
        <v>0</v>
      </c>
      <c r="V307" s="53">
        <f t="shared" si="29"/>
        <v>0</v>
      </c>
      <c r="W307" s="49">
        <f t="shared" si="30"/>
        <v>2.4827846892247534</v>
      </c>
      <c r="X307" s="53">
        <f t="shared" si="31"/>
        <v>0</v>
      </c>
      <c r="Y307" s="53">
        <f t="shared" si="32"/>
        <v>0</v>
      </c>
      <c r="Z307" s="62">
        <f t="shared" si="33"/>
        <v>0</v>
      </c>
      <c r="AA307" s="74">
        <f>VLOOKUP($A307,input!$A:$BH,COLUMN(input!BH$2),0)</f>
        <v>-0.89782974153752437</v>
      </c>
    </row>
    <row r="308" spans="1:27" x14ac:dyDescent="0.3">
      <c r="A308" s="27" t="s">
        <v>622</v>
      </c>
      <c r="B308" s="27" t="s">
        <v>1130</v>
      </c>
      <c r="C308" s="27" t="s">
        <v>806</v>
      </c>
      <c r="D308" s="30" t="s">
        <v>621</v>
      </c>
      <c r="E308" s="67">
        <f>VLOOKUP(C308,'KI Local Authority Dropdown'!$H$21:$I$31,2,0)</f>
        <v>0.4</v>
      </c>
      <c r="F308" s="49">
        <f t="shared" si="28"/>
        <v>2.1996451042200968</v>
      </c>
      <c r="G308" s="49">
        <f>VLOOKUP($A308,input!$A:$BH,COLUMN(input!F$2),0)</f>
        <v>0</v>
      </c>
      <c r="H308" s="49">
        <f>VLOOKUP($A308,input!$A:$BH,COLUMN(input!J$2),0)</f>
        <v>2.477459585889747</v>
      </c>
      <c r="I308" s="49">
        <f>VLOOKUP($A308,input!$A:$BH,COLUMN(input!O$2),0)</f>
        <v>-15.425439093004027</v>
      </c>
      <c r="J308" s="49">
        <f>H308*'KI Local Authority Dropdown'!$I$6</f>
        <v>2.2916501169480159</v>
      </c>
      <c r="K308" s="31">
        <f>VLOOKUP($A308,input!$A:$BH,COLUMN(input!Q$2),0)</f>
        <v>0.5</v>
      </c>
      <c r="L308" s="53">
        <f>VLOOKUP($A308,input!$A:$BH,COLUMN(input!W$2),0)</f>
        <v>0</v>
      </c>
      <c r="M308" s="49">
        <f>VLOOKUP($A308,input!$A:$BH,COLUMN(input!AA$2),0)</f>
        <v>0</v>
      </c>
      <c r="N308" s="53">
        <f>VLOOKUP($A308,input!$A:$BH,COLUMN(input!AE$2),0)</f>
        <v>0</v>
      </c>
      <c r="O308" s="53">
        <f>VLOOKUP($A308,input!$A:$BH,COLUMN(input!AI$2),0)</f>
        <v>0</v>
      </c>
      <c r="P308" s="62">
        <f>VLOOKUP($A308,input!$A:$BH,COLUMN(input!AM$2),0)</f>
        <v>0</v>
      </c>
      <c r="Q308" s="53">
        <f>VLOOKUP($A308,input!$A:$BH,COLUMN(input!AQ$2),0)</f>
        <v>0</v>
      </c>
      <c r="R308" s="49">
        <f>VLOOKUP($A308,input!$A:$BH,COLUMN(input!AU$2),0)</f>
        <v>2.477459585889747</v>
      </c>
      <c r="S308" s="53">
        <f>VLOOKUP($A308,input!$A:$BH,COLUMN(input!AY$2),0)</f>
        <v>0</v>
      </c>
      <c r="T308" s="53">
        <f>VLOOKUP($A308,input!$A:$BH,COLUMN(input!BC$2),0)</f>
        <v>0</v>
      </c>
      <c r="U308" s="62">
        <f>VLOOKUP($A308,input!$A:$BH,COLUMN(input!BG$2),0)</f>
        <v>0</v>
      </c>
      <c r="V308" s="53">
        <f t="shared" si="29"/>
        <v>0</v>
      </c>
      <c r="W308" s="49">
        <f t="shared" si="30"/>
        <v>2.477459585889747</v>
      </c>
      <c r="X308" s="53">
        <f t="shared" si="31"/>
        <v>0</v>
      </c>
      <c r="Y308" s="53">
        <f t="shared" si="32"/>
        <v>0</v>
      </c>
      <c r="Z308" s="62">
        <f t="shared" si="33"/>
        <v>0</v>
      </c>
      <c r="AA308" s="74">
        <f>VLOOKUP($A308,input!$A:$BH,COLUMN(input!BH$2),0)</f>
        <v>-0.27781448166965039</v>
      </c>
    </row>
    <row r="309" spans="1:27" x14ac:dyDescent="0.3">
      <c r="A309" s="27" t="s">
        <v>624</v>
      </c>
      <c r="B309" s="27" t="s">
        <v>1131</v>
      </c>
      <c r="C309" s="27" t="s">
        <v>820</v>
      </c>
      <c r="D309" s="30" t="s">
        <v>623</v>
      </c>
      <c r="E309" s="67">
        <f>VLOOKUP(C309,'KI Local Authority Dropdown'!$H$21:$I$31,2,0)</f>
        <v>0.49</v>
      </c>
      <c r="F309" s="49">
        <f t="shared" si="28"/>
        <v>56.081552494719929</v>
      </c>
      <c r="G309" s="49">
        <f>VLOOKUP($A309,input!$A:$BH,COLUMN(input!F$2),0)</f>
        <v>10.634822918702069</v>
      </c>
      <c r="H309" s="49">
        <f>VLOOKUP($A309,input!$A:$BH,COLUMN(input!J$2),0)</f>
        <v>45.446729576017859</v>
      </c>
      <c r="I309" s="49">
        <f>VLOOKUP($A309,input!$A:$BH,COLUMN(input!O$2),0)</f>
        <v>22.65009660584014</v>
      </c>
      <c r="J309" s="49">
        <f>H309*'KI Local Authority Dropdown'!$I$6</f>
        <v>42.038224857816523</v>
      </c>
      <c r="K309" s="31">
        <f>VLOOKUP($A309,input!$A:$BH,COLUMN(input!Q$2),0)</f>
        <v>0</v>
      </c>
      <c r="L309" s="53">
        <f>VLOOKUP($A309,input!$A:$BH,COLUMN(input!W$2),0)</f>
        <v>10.357305794764445</v>
      </c>
      <c r="M309" s="49">
        <f>VLOOKUP($A309,input!$A:$BH,COLUMN(input!AA$2),0)</f>
        <v>0.27751712393762451</v>
      </c>
      <c r="N309" s="53">
        <f>VLOOKUP($A309,input!$A:$BH,COLUMN(input!AE$2),0)</f>
        <v>0</v>
      </c>
      <c r="O309" s="53">
        <f>VLOOKUP($A309,input!$A:$BH,COLUMN(input!AI$2),0)</f>
        <v>0</v>
      </c>
      <c r="P309" s="62">
        <f>VLOOKUP($A309,input!$A:$BH,COLUMN(input!AM$2),0)</f>
        <v>0</v>
      </c>
      <c r="Q309" s="53">
        <f>VLOOKUP($A309,input!$A:$BH,COLUMN(input!AQ$2),0)</f>
        <v>39.193136521694413</v>
      </c>
      <c r="R309" s="49">
        <f>VLOOKUP($A309,input!$A:$BH,COLUMN(input!AU$2),0)</f>
        <v>6.2535930543234448</v>
      </c>
      <c r="S309" s="53">
        <f>VLOOKUP($A309,input!$A:$BH,COLUMN(input!AY$2),0)</f>
        <v>0</v>
      </c>
      <c r="T309" s="53">
        <f>VLOOKUP($A309,input!$A:$BH,COLUMN(input!BC$2),0)</f>
        <v>0</v>
      </c>
      <c r="U309" s="62">
        <f>VLOOKUP($A309,input!$A:$BH,COLUMN(input!BG$2),0)</f>
        <v>0</v>
      </c>
      <c r="V309" s="53">
        <f t="shared" si="29"/>
        <v>49.550442316458856</v>
      </c>
      <c r="W309" s="49">
        <f t="shared" si="30"/>
        <v>6.531110178261069</v>
      </c>
      <c r="X309" s="53">
        <f t="shared" si="31"/>
        <v>0</v>
      </c>
      <c r="Y309" s="53">
        <f t="shared" si="32"/>
        <v>0</v>
      </c>
      <c r="Z309" s="62">
        <f t="shared" si="33"/>
        <v>0</v>
      </c>
      <c r="AA309" s="74">
        <f>VLOOKUP($A309,input!$A:$BH,COLUMN(input!BH$2),0)</f>
        <v>0</v>
      </c>
    </row>
    <row r="310" spans="1:27" x14ac:dyDescent="0.3">
      <c r="A310" s="27" t="s">
        <v>626</v>
      </c>
      <c r="B310" s="27" t="s">
        <v>1132</v>
      </c>
      <c r="C310" s="27" t="s">
        <v>806</v>
      </c>
      <c r="D310" s="30" t="s">
        <v>625</v>
      </c>
      <c r="E310" s="67">
        <f>VLOOKUP(C310,'KI Local Authority Dropdown'!$H$21:$I$31,2,0)</f>
        <v>0.4</v>
      </c>
      <c r="F310" s="49">
        <f t="shared" si="28"/>
        <v>2.5275717584756152</v>
      </c>
      <c r="G310" s="49">
        <f>VLOOKUP($A310,input!$A:$BH,COLUMN(input!F$2),0)</f>
        <v>0</v>
      </c>
      <c r="H310" s="49">
        <f>VLOOKUP($A310,input!$A:$BH,COLUMN(input!J$2),0)</f>
        <v>2.7771383862526755</v>
      </c>
      <c r="I310" s="49">
        <f>VLOOKUP($A310,input!$A:$BH,COLUMN(input!O$2),0)</f>
        <v>-14.488345936394401</v>
      </c>
      <c r="J310" s="49">
        <f>H310*'KI Local Authority Dropdown'!$I$6</f>
        <v>2.568853007283725</v>
      </c>
      <c r="K310" s="31">
        <f>VLOOKUP($A310,input!$A:$BH,COLUMN(input!Q$2),0)</f>
        <v>0.5</v>
      </c>
      <c r="L310" s="53">
        <f>VLOOKUP($A310,input!$A:$BH,COLUMN(input!W$2),0)</f>
        <v>0</v>
      </c>
      <c r="M310" s="49">
        <f>VLOOKUP($A310,input!$A:$BH,COLUMN(input!AA$2),0)</f>
        <v>0</v>
      </c>
      <c r="N310" s="53">
        <f>VLOOKUP($A310,input!$A:$BH,COLUMN(input!AE$2),0)</f>
        <v>0</v>
      </c>
      <c r="O310" s="53">
        <f>VLOOKUP($A310,input!$A:$BH,COLUMN(input!AI$2),0)</f>
        <v>0</v>
      </c>
      <c r="P310" s="62">
        <f>VLOOKUP($A310,input!$A:$BH,COLUMN(input!AM$2),0)</f>
        <v>0</v>
      </c>
      <c r="Q310" s="53">
        <f>VLOOKUP($A310,input!$A:$BH,COLUMN(input!AQ$2),0)</f>
        <v>0</v>
      </c>
      <c r="R310" s="49">
        <f>VLOOKUP($A310,input!$A:$BH,COLUMN(input!AU$2),0)</f>
        <v>2.7771383862526755</v>
      </c>
      <c r="S310" s="53">
        <f>VLOOKUP($A310,input!$A:$BH,COLUMN(input!AY$2),0)</f>
        <v>0</v>
      </c>
      <c r="T310" s="53">
        <f>VLOOKUP($A310,input!$A:$BH,COLUMN(input!BC$2),0)</f>
        <v>0</v>
      </c>
      <c r="U310" s="62">
        <f>VLOOKUP($A310,input!$A:$BH,COLUMN(input!BG$2),0)</f>
        <v>0</v>
      </c>
      <c r="V310" s="53">
        <f t="shared" si="29"/>
        <v>0</v>
      </c>
      <c r="W310" s="49">
        <f t="shared" si="30"/>
        <v>2.7771383862526755</v>
      </c>
      <c r="X310" s="53">
        <f t="shared" si="31"/>
        <v>0</v>
      </c>
      <c r="Y310" s="53">
        <f t="shared" si="32"/>
        <v>0</v>
      </c>
      <c r="Z310" s="62">
        <f t="shared" si="33"/>
        <v>0</v>
      </c>
      <c r="AA310" s="74">
        <f>VLOOKUP($A310,input!$A:$BH,COLUMN(input!BH$2),0)</f>
        <v>-0.24956662777706048</v>
      </c>
    </row>
    <row r="311" spans="1:27" x14ac:dyDescent="0.3">
      <c r="A311" s="27" t="s">
        <v>628</v>
      </c>
      <c r="B311" s="27" t="s">
        <v>1133</v>
      </c>
      <c r="C311" s="27" t="s">
        <v>1251</v>
      </c>
      <c r="D311" s="30" t="s">
        <v>627</v>
      </c>
      <c r="E311" s="67">
        <f>VLOOKUP(C311,'KI Local Authority Dropdown'!$H$21:$I$31,2,0)</f>
        <v>0.09</v>
      </c>
      <c r="F311" s="49">
        <f t="shared" si="28"/>
        <v>110.18909588240706</v>
      </c>
      <c r="G311" s="49">
        <f>VLOOKUP($A311,input!$A:$BH,COLUMN(input!F$2),0)</f>
        <v>10.691152269624114</v>
      </c>
      <c r="H311" s="49">
        <f>VLOOKUP($A311,input!$A:$BH,COLUMN(input!J$2),0)</f>
        <v>99.497943612782947</v>
      </c>
      <c r="I311" s="49">
        <f>VLOOKUP($A311,input!$A:$BH,COLUMN(input!O$2),0)</f>
        <v>75.583987612076754</v>
      </c>
      <c r="J311" s="49">
        <f>H311*'KI Local Authority Dropdown'!$I$6</f>
        <v>92.035597841824227</v>
      </c>
      <c r="K311" s="31">
        <f>VLOOKUP($A311,input!$A:$BH,COLUMN(input!Q$2),0)</f>
        <v>0</v>
      </c>
      <c r="L311" s="53">
        <f>VLOOKUP($A311,input!$A:$BH,COLUMN(input!W$2),0)</f>
        <v>10.691152269624114</v>
      </c>
      <c r="M311" s="49">
        <f>VLOOKUP($A311,input!$A:$BH,COLUMN(input!AA$2),0)</f>
        <v>0</v>
      </c>
      <c r="N311" s="53">
        <f>VLOOKUP($A311,input!$A:$BH,COLUMN(input!AE$2),0)</f>
        <v>0</v>
      </c>
      <c r="O311" s="53">
        <f>VLOOKUP($A311,input!$A:$BH,COLUMN(input!AI$2),0)</f>
        <v>0</v>
      </c>
      <c r="P311" s="62">
        <f>VLOOKUP($A311,input!$A:$BH,COLUMN(input!AM$2),0)</f>
        <v>0</v>
      </c>
      <c r="Q311" s="53">
        <f>VLOOKUP($A311,input!$A:$BH,COLUMN(input!AQ$2),0)</f>
        <v>99.497943612782947</v>
      </c>
      <c r="R311" s="49">
        <f>VLOOKUP($A311,input!$A:$BH,COLUMN(input!AU$2),0)</f>
        <v>0</v>
      </c>
      <c r="S311" s="53">
        <f>VLOOKUP($A311,input!$A:$BH,COLUMN(input!AY$2),0)</f>
        <v>0</v>
      </c>
      <c r="T311" s="53">
        <f>VLOOKUP($A311,input!$A:$BH,COLUMN(input!BC$2),0)</f>
        <v>0</v>
      </c>
      <c r="U311" s="62">
        <f>VLOOKUP($A311,input!$A:$BH,COLUMN(input!BG$2),0)</f>
        <v>0</v>
      </c>
      <c r="V311" s="53">
        <f t="shared" si="29"/>
        <v>110.18909588240706</v>
      </c>
      <c r="W311" s="49">
        <f t="shared" si="30"/>
        <v>0</v>
      </c>
      <c r="X311" s="53">
        <f t="shared" si="31"/>
        <v>0</v>
      </c>
      <c r="Y311" s="53">
        <f t="shared" si="32"/>
        <v>0</v>
      </c>
      <c r="Z311" s="62">
        <f t="shared" si="33"/>
        <v>0</v>
      </c>
      <c r="AA311" s="74">
        <f>VLOOKUP($A311,input!$A:$BH,COLUMN(input!BH$2),0)</f>
        <v>0</v>
      </c>
    </row>
    <row r="312" spans="1:27" x14ac:dyDescent="0.3">
      <c r="A312" s="27" t="s">
        <v>630</v>
      </c>
      <c r="B312" s="27" t="s">
        <v>1134</v>
      </c>
      <c r="C312" s="27" t="s">
        <v>1248</v>
      </c>
      <c r="D312" s="30" t="s">
        <v>1135</v>
      </c>
      <c r="E312" s="67">
        <f>VLOOKUP(C312,'KI Local Authority Dropdown'!$H$21:$I$31,2,0)</f>
        <v>0.01</v>
      </c>
      <c r="F312" s="49">
        <f t="shared" si="28"/>
        <v>14.132271589349925</v>
      </c>
      <c r="G312" s="49">
        <f>VLOOKUP($A312,input!$A:$BH,COLUMN(input!F$2),0)</f>
        <v>4.6745244857115154</v>
      </c>
      <c r="H312" s="49">
        <f>VLOOKUP($A312,input!$A:$BH,COLUMN(input!J$2),0)</f>
        <v>9.4577471036384093</v>
      </c>
      <c r="I312" s="49">
        <f>VLOOKUP($A312,input!$A:$BH,COLUMN(input!O$2),0)</f>
        <v>5.9576403724583455</v>
      </c>
      <c r="J312" s="49">
        <f>H312*'KI Local Authority Dropdown'!$I$6</f>
        <v>8.7484160708655292</v>
      </c>
      <c r="K312" s="31">
        <f>VLOOKUP($A312,input!$A:$BH,COLUMN(input!Q$2),0)</f>
        <v>0</v>
      </c>
      <c r="L312" s="53">
        <f>VLOOKUP($A312,input!$A:$BH,COLUMN(input!W$2),0)</f>
        <v>0</v>
      </c>
      <c r="M312" s="49">
        <f>VLOOKUP($A312,input!$A:$BH,COLUMN(input!AA$2),0)</f>
        <v>0</v>
      </c>
      <c r="N312" s="53">
        <f>VLOOKUP($A312,input!$A:$BH,COLUMN(input!AE$2),0)</f>
        <v>4.6745244857115154</v>
      </c>
      <c r="O312" s="53">
        <f>VLOOKUP($A312,input!$A:$BH,COLUMN(input!AI$2),0)</f>
        <v>0</v>
      </c>
      <c r="P312" s="62">
        <f>VLOOKUP($A312,input!$A:$BH,COLUMN(input!AM$2),0)</f>
        <v>0</v>
      </c>
      <c r="Q312" s="53">
        <f>VLOOKUP($A312,input!$A:$BH,COLUMN(input!AQ$2),0)</f>
        <v>0</v>
      </c>
      <c r="R312" s="49">
        <f>VLOOKUP($A312,input!$A:$BH,COLUMN(input!AU$2),0)</f>
        <v>0</v>
      </c>
      <c r="S312" s="53">
        <f>VLOOKUP($A312,input!$A:$BH,COLUMN(input!AY$2),0)</f>
        <v>9.4577471036384093</v>
      </c>
      <c r="T312" s="53">
        <f>VLOOKUP($A312,input!$A:$BH,COLUMN(input!BC$2),0)</f>
        <v>0</v>
      </c>
      <c r="U312" s="62">
        <f>VLOOKUP($A312,input!$A:$BH,COLUMN(input!BG$2),0)</f>
        <v>0</v>
      </c>
      <c r="V312" s="53">
        <f t="shared" si="29"/>
        <v>0</v>
      </c>
      <c r="W312" s="49">
        <f t="shared" si="30"/>
        <v>0</v>
      </c>
      <c r="X312" s="53">
        <f t="shared" si="31"/>
        <v>14.132271589349925</v>
      </c>
      <c r="Y312" s="53">
        <f t="shared" si="32"/>
        <v>0</v>
      </c>
      <c r="Z312" s="62">
        <f t="shared" si="33"/>
        <v>0</v>
      </c>
      <c r="AA312" s="74">
        <f>VLOOKUP($A312,input!$A:$BH,COLUMN(input!BH$2),0)</f>
        <v>0</v>
      </c>
    </row>
    <row r="313" spans="1:27" x14ac:dyDescent="0.3">
      <c r="A313" s="27" t="s">
        <v>632</v>
      </c>
      <c r="B313" s="27" t="s">
        <v>1136</v>
      </c>
      <c r="C313" s="27" t="s">
        <v>806</v>
      </c>
      <c r="D313" s="30" t="s">
        <v>631</v>
      </c>
      <c r="E313" s="67">
        <f>VLOOKUP(C313,'KI Local Authority Dropdown'!$H$21:$I$31,2,0)</f>
        <v>0.4</v>
      </c>
      <c r="F313" s="49">
        <f t="shared" si="28"/>
        <v>2.5407751096478628</v>
      </c>
      <c r="G313" s="49">
        <f>VLOOKUP($A313,input!$A:$BH,COLUMN(input!F$2),0)</f>
        <v>0</v>
      </c>
      <c r="H313" s="49">
        <f>VLOOKUP($A313,input!$A:$BH,COLUMN(input!J$2),0)</f>
        <v>2.5785233865974528</v>
      </c>
      <c r="I313" s="49">
        <f>VLOOKUP($A313,input!$A:$BH,COLUMN(input!O$2),0)</f>
        <v>-5.314799496402399</v>
      </c>
      <c r="J313" s="49">
        <f>H313*'KI Local Authority Dropdown'!$I$6</f>
        <v>2.3851341326026438</v>
      </c>
      <c r="K313" s="31">
        <f>VLOOKUP($A313,input!$A:$BH,COLUMN(input!Q$2),0)</f>
        <v>0.5</v>
      </c>
      <c r="L313" s="53">
        <f>VLOOKUP($A313,input!$A:$BH,COLUMN(input!W$2),0)</f>
        <v>0</v>
      </c>
      <c r="M313" s="49">
        <f>VLOOKUP($A313,input!$A:$BH,COLUMN(input!AA$2),0)</f>
        <v>0</v>
      </c>
      <c r="N313" s="53">
        <f>VLOOKUP($A313,input!$A:$BH,COLUMN(input!AE$2),0)</f>
        <v>0</v>
      </c>
      <c r="O313" s="53">
        <f>VLOOKUP($A313,input!$A:$BH,COLUMN(input!AI$2),0)</f>
        <v>0</v>
      </c>
      <c r="P313" s="62">
        <f>VLOOKUP($A313,input!$A:$BH,COLUMN(input!AM$2),0)</f>
        <v>0</v>
      </c>
      <c r="Q313" s="53">
        <f>VLOOKUP($A313,input!$A:$BH,COLUMN(input!AQ$2),0)</f>
        <v>0</v>
      </c>
      <c r="R313" s="49">
        <f>VLOOKUP($A313,input!$A:$BH,COLUMN(input!AU$2),0)</f>
        <v>2.5785233865974528</v>
      </c>
      <c r="S313" s="53">
        <f>VLOOKUP($A313,input!$A:$BH,COLUMN(input!AY$2),0)</f>
        <v>0</v>
      </c>
      <c r="T313" s="53">
        <f>VLOOKUP($A313,input!$A:$BH,COLUMN(input!BC$2),0)</f>
        <v>0</v>
      </c>
      <c r="U313" s="62">
        <f>VLOOKUP($A313,input!$A:$BH,COLUMN(input!BG$2),0)</f>
        <v>0</v>
      </c>
      <c r="V313" s="53">
        <f t="shared" si="29"/>
        <v>0</v>
      </c>
      <c r="W313" s="49">
        <f t="shared" si="30"/>
        <v>2.5785233865974528</v>
      </c>
      <c r="X313" s="53">
        <f t="shared" si="31"/>
        <v>0</v>
      </c>
      <c r="Y313" s="53">
        <f t="shared" si="32"/>
        <v>0</v>
      </c>
      <c r="Z313" s="62">
        <f t="shared" si="33"/>
        <v>0</v>
      </c>
      <c r="AA313" s="74">
        <f>VLOOKUP($A313,input!$A:$BH,COLUMN(input!BH$2),0)</f>
        <v>-3.7748276949590071E-2</v>
      </c>
    </row>
    <row r="314" spans="1:27" x14ac:dyDescent="0.3">
      <c r="A314" s="27" t="s">
        <v>634</v>
      </c>
      <c r="B314" s="27" t="s">
        <v>1137</v>
      </c>
      <c r="C314" s="27" t="s">
        <v>806</v>
      </c>
      <c r="D314" s="30" t="s">
        <v>633</v>
      </c>
      <c r="E314" s="67">
        <f>VLOOKUP(C314,'KI Local Authority Dropdown'!$H$21:$I$31,2,0)</f>
        <v>0.4</v>
      </c>
      <c r="F314" s="49">
        <f t="shared" si="28"/>
        <v>2.5022270132604589</v>
      </c>
      <c r="G314" s="49">
        <f>VLOOKUP($A314,input!$A:$BH,COLUMN(input!F$2),0)</f>
        <v>0</v>
      </c>
      <c r="H314" s="49">
        <f>VLOOKUP($A314,input!$A:$BH,COLUMN(input!J$2),0)</f>
        <v>2.5293728092995362</v>
      </c>
      <c r="I314" s="49">
        <f>VLOOKUP($A314,input!$A:$BH,COLUMN(input!O$2),0)</f>
        <v>-15.171039047304266</v>
      </c>
      <c r="J314" s="49">
        <f>H314*'KI Local Authority Dropdown'!$I$6</f>
        <v>2.3396698486020711</v>
      </c>
      <c r="K314" s="31">
        <f>VLOOKUP($A314,input!$A:$BH,COLUMN(input!Q$2),0)</f>
        <v>0.5</v>
      </c>
      <c r="L314" s="53">
        <f>VLOOKUP($A314,input!$A:$BH,COLUMN(input!W$2),0)</f>
        <v>0</v>
      </c>
      <c r="M314" s="49">
        <f>VLOOKUP($A314,input!$A:$BH,COLUMN(input!AA$2),0)</f>
        <v>0</v>
      </c>
      <c r="N314" s="53">
        <f>VLOOKUP($A314,input!$A:$BH,COLUMN(input!AE$2),0)</f>
        <v>0</v>
      </c>
      <c r="O314" s="53">
        <f>VLOOKUP($A314,input!$A:$BH,COLUMN(input!AI$2),0)</f>
        <v>0</v>
      </c>
      <c r="P314" s="62">
        <f>VLOOKUP($A314,input!$A:$BH,COLUMN(input!AM$2),0)</f>
        <v>0</v>
      </c>
      <c r="Q314" s="53">
        <f>VLOOKUP($A314,input!$A:$BH,COLUMN(input!AQ$2),0)</f>
        <v>0</v>
      </c>
      <c r="R314" s="49">
        <f>VLOOKUP($A314,input!$A:$BH,COLUMN(input!AU$2),0)</f>
        <v>2.5293728092995362</v>
      </c>
      <c r="S314" s="53">
        <f>VLOOKUP($A314,input!$A:$BH,COLUMN(input!AY$2),0)</f>
        <v>0</v>
      </c>
      <c r="T314" s="53">
        <f>VLOOKUP($A314,input!$A:$BH,COLUMN(input!BC$2),0)</f>
        <v>0</v>
      </c>
      <c r="U314" s="62">
        <f>VLOOKUP($A314,input!$A:$BH,COLUMN(input!BG$2),0)</f>
        <v>0</v>
      </c>
      <c r="V314" s="53">
        <f t="shared" si="29"/>
        <v>0</v>
      </c>
      <c r="W314" s="49">
        <f t="shared" si="30"/>
        <v>2.5293728092995362</v>
      </c>
      <c r="X314" s="53">
        <f t="shared" si="31"/>
        <v>0</v>
      </c>
      <c r="Y314" s="53">
        <f t="shared" si="32"/>
        <v>0</v>
      </c>
      <c r="Z314" s="62">
        <f t="shared" si="33"/>
        <v>0</v>
      </c>
      <c r="AA314" s="74">
        <f>VLOOKUP($A314,input!$A:$BH,COLUMN(input!BH$2),0)</f>
        <v>-2.7145796039077453E-2</v>
      </c>
    </row>
    <row r="315" spans="1:27" x14ac:dyDescent="0.3">
      <c r="A315" s="27" t="s">
        <v>636</v>
      </c>
      <c r="B315" s="27" t="s">
        <v>1138</v>
      </c>
      <c r="C315" s="27" t="s">
        <v>820</v>
      </c>
      <c r="D315" s="30" t="s">
        <v>635</v>
      </c>
      <c r="E315" s="67">
        <f>VLOOKUP(C315,'KI Local Authority Dropdown'!$H$21:$I$31,2,0)</f>
        <v>0.49</v>
      </c>
      <c r="F315" s="49">
        <f t="shared" si="28"/>
        <v>50.304444055043533</v>
      </c>
      <c r="G315" s="49">
        <f>VLOOKUP($A315,input!$A:$BH,COLUMN(input!F$2),0)</f>
        <v>3.1909953141160607</v>
      </c>
      <c r="H315" s="49">
        <f>VLOOKUP($A315,input!$A:$BH,COLUMN(input!J$2),0)</f>
        <v>47.113448740927474</v>
      </c>
      <c r="I315" s="49">
        <f>VLOOKUP($A315,input!$A:$BH,COLUMN(input!O$2),0)</f>
        <v>6.2132037459842726</v>
      </c>
      <c r="J315" s="49">
        <f>H315*'KI Local Authority Dropdown'!$I$6</f>
        <v>43.579940085357919</v>
      </c>
      <c r="K315" s="31">
        <f>VLOOKUP($A315,input!$A:$BH,COLUMN(input!Q$2),0)</f>
        <v>0</v>
      </c>
      <c r="L315" s="53">
        <f>VLOOKUP($A315,input!$A:$BH,COLUMN(input!W$2),0)</f>
        <v>4.5837388953254816</v>
      </c>
      <c r="M315" s="49">
        <f>VLOOKUP($A315,input!$A:$BH,COLUMN(input!AA$2),0)</f>
        <v>-1.3927435812094211</v>
      </c>
      <c r="N315" s="53">
        <f>VLOOKUP($A315,input!$A:$BH,COLUMN(input!AE$2),0)</f>
        <v>0</v>
      </c>
      <c r="O315" s="53">
        <f>VLOOKUP($A315,input!$A:$BH,COLUMN(input!AI$2),0)</f>
        <v>0</v>
      </c>
      <c r="P315" s="62">
        <f>VLOOKUP($A315,input!$A:$BH,COLUMN(input!AM$2),0)</f>
        <v>0</v>
      </c>
      <c r="Q315" s="53">
        <f>VLOOKUP($A315,input!$A:$BH,COLUMN(input!AQ$2),0)</f>
        <v>39.791190995513787</v>
      </c>
      <c r="R315" s="49">
        <f>VLOOKUP($A315,input!$A:$BH,COLUMN(input!AU$2),0)</f>
        <v>7.3222577454136806</v>
      </c>
      <c r="S315" s="53">
        <f>VLOOKUP($A315,input!$A:$BH,COLUMN(input!AY$2),0)</f>
        <v>0</v>
      </c>
      <c r="T315" s="53">
        <f>VLOOKUP($A315,input!$A:$BH,COLUMN(input!BC$2),0)</f>
        <v>0</v>
      </c>
      <c r="U315" s="62">
        <f>VLOOKUP($A315,input!$A:$BH,COLUMN(input!BG$2),0)</f>
        <v>0</v>
      </c>
      <c r="V315" s="53">
        <f t="shared" si="29"/>
        <v>44.374929890839269</v>
      </c>
      <c r="W315" s="49">
        <f t="shared" si="30"/>
        <v>5.9295141642042593</v>
      </c>
      <c r="X315" s="53">
        <f t="shared" si="31"/>
        <v>0</v>
      </c>
      <c r="Y315" s="53">
        <f t="shared" si="32"/>
        <v>0</v>
      </c>
      <c r="Z315" s="62">
        <f t="shared" si="33"/>
        <v>0</v>
      </c>
      <c r="AA315" s="74">
        <f>VLOOKUP($A315,input!$A:$BH,COLUMN(input!BH$2),0)</f>
        <v>0</v>
      </c>
    </row>
    <row r="316" spans="1:27" x14ac:dyDescent="0.3">
      <c r="A316" s="27" t="s">
        <v>638</v>
      </c>
      <c r="B316" s="27" t="s">
        <v>1139</v>
      </c>
      <c r="C316" s="27" t="s">
        <v>1250</v>
      </c>
      <c r="D316" s="30" t="s">
        <v>637</v>
      </c>
      <c r="E316" s="67">
        <f>VLOOKUP(C316,'KI Local Authority Dropdown'!$H$21:$I$31,2,0)</f>
        <v>0.49</v>
      </c>
      <c r="F316" s="49">
        <f t="shared" si="28"/>
        <v>44.00109162786196</v>
      </c>
      <c r="G316" s="49">
        <f>VLOOKUP($A316,input!$A:$BH,COLUMN(input!F$2),0)</f>
        <v>4.9951024183075221</v>
      </c>
      <c r="H316" s="49">
        <f>VLOOKUP($A316,input!$A:$BH,COLUMN(input!J$2),0)</f>
        <v>39.005989209554436</v>
      </c>
      <c r="I316" s="49">
        <f>VLOOKUP($A316,input!$A:$BH,COLUMN(input!O$2),0)</f>
        <v>2.3673785487798802</v>
      </c>
      <c r="J316" s="49">
        <f>H316*'KI Local Authority Dropdown'!$I$6</f>
        <v>36.080540018837851</v>
      </c>
      <c r="K316" s="31">
        <f>VLOOKUP($A316,input!$A:$BH,COLUMN(input!Q$2),0)</f>
        <v>0</v>
      </c>
      <c r="L316" s="53">
        <f>VLOOKUP($A316,input!$A:$BH,COLUMN(input!W$2),0)</f>
        <v>5.3827307323917601</v>
      </c>
      <c r="M316" s="49">
        <f>VLOOKUP($A316,input!$A:$BH,COLUMN(input!AA$2),0)</f>
        <v>-0.38762831408423742</v>
      </c>
      <c r="N316" s="53">
        <f>VLOOKUP($A316,input!$A:$BH,COLUMN(input!AE$2),0)</f>
        <v>0</v>
      </c>
      <c r="O316" s="53">
        <f>VLOOKUP($A316,input!$A:$BH,COLUMN(input!AI$2),0)</f>
        <v>0</v>
      </c>
      <c r="P316" s="62">
        <f>VLOOKUP($A316,input!$A:$BH,COLUMN(input!AM$2),0)</f>
        <v>0</v>
      </c>
      <c r="Q316" s="53">
        <f>VLOOKUP($A316,input!$A:$BH,COLUMN(input!AQ$2),0)</f>
        <v>32.722555728379</v>
      </c>
      <c r="R316" s="49">
        <f>VLOOKUP($A316,input!$A:$BH,COLUMN(input!AU$2),0)</f>
        <v>6.2834334811754413</v>
      </c>
      <c r="S316" s="53">
        <f>VLOOKUP($A316,input!$A:$BH,COLUMN(input!AY$2),0)</f>
        <v>0</v>
      </c>
      <c r="T316" s="53">
        <f>VLOOKUP($A316,input!$A:$BH,COLUMN(input!BC$2),0)</f>
        <v>0</v>
      </c>
      <c r="U316" s="62">
        <f>VLOOKUP($A316,input!$A:$BH,COLUMN(input!BG$2),0)</f>
        <v>0</v>
      </c>
      <c r="V316" s="53">
        <f t="shared" si="29"/>
        <v>38.105286460770756</v>
      </c>
      <c r="W316" s="49">
        <f t="shared" si="30"/>
        <v>5.8958051670912042</v>
      </c>
      <c r="X316" s="53">
        <f t="shared" si="31"/>
        <v>0</v>
      </c>
      <c r="Y316" s="53">
        <f t="shared" si="32"/>
        <v>0</v>
      </c>
      <c r="Z316" s="62">
        <f t="shared" si="33"/>
        <v>0</v>
      </c>
      <c r="AA316" s="74">
        <f>VLOOKUP($A316,input!$A:$BH,COLUMN(input!BH$2),0)</f>
        <v>0</v>
      </c>
    </row>
    <row r="317" spans="1:27" x14ac:dyDescent="0.3">
      <c r="A317" s="27" t="s">
        <v>640</v>
      </c>
      <c r="B317" s="27" t="s">
        <v>1140</v>
      </c>
      <c r="C317" s="27" t="s">
        <v>1250</v>
      </c>
      <c r="D317" s="30" t="s">
        <v>639</v>
      </c>
      <c r="E317" s="67">
        <f>VLOOKUP(C317,'KI Local Authority Dropdown'!$H$21:$I$31,2,0)</f>
        <v>0.49</v>
      </c>
      <c r="F317" s="49">
        <f t="shared" si="28"/>
        <v>94.629171769115743</v>
      </c>
      <c r="G317" s="49">
        <f>VLOOKUP($A317,input!$A:$BH,COLUMN(input!F$2),0)</f>
        <v>22.981260735028123</v>
      </c>
      <c r="H317" s="49">
        <f>VLOOKUP($A317,input!$A:$BH,COLUMN(input!J$2),0)</f>
        <v>71.647911034087613</v>
      </c>
      <c r="I317" s="49">
        <f>VLOOKUP($A317,input!$A:$BH,COLUMN(input!O$2),0)</f>
        <v>30.341226560767666</v>
      </c>
      <c r="J317" s="49">
        <f>H317*'KI Local Authority Dropdown'!$I$6</f>
        <v>66.27431770653105</v>
      </c>
      <c r="K317" s="31">
        <f>VLOOKUP($A317,input!$A:$BH,COLUMN(input!Q$2),0)</f>
        <v>0</v>
      </c>
      <c r="L317" s="53">
        <f>VLOOKUP($A317,input!$A:$BH,COLUMN(input!W$2),0)</f>
        <v>21.726880911834293</v>
      </c>
      <c r="M317" s="49">
        <f>VLOOKUP($A317,input!$A:$BH,COLUMN(input!AA$2),0)</f>
        <v>1.2543798231938295</v>
      </c>
      <c r="N317" s="53">
        <f>VLOOKUP($A317,input!$A:$BH,COLUMN(input!AE$2),0)</f>
        <v>0</v>
      </c>
      <c r="O317" s="53">
        <f>VLOOKUP($A317,input!$A:$BH,COLUMN(input!AI$2),0)</f>
        <v>0</v>
      </c>
      <c r="P317" s="62">
        <f>VLOOKUP($A317,input!$A:$BH,COLUMN(input!AM$2),0)</f>
        <v>0</v>
      </c>
      <c r="Q317" s="53">
        <f>VLOOKUP($A317,input!$A:$BH,COLUMN(input!AQ$2),0)</f>
        <v>62.01113521223462</v>
      </c>
      <c r="R317" s="49">
        <f>VLOOKUP($A317,input!$A:$BH,COLUMN(input!AU$2),0)</f>
        <v>9.636775821852984</v>
      </c>
      <c r="S317" s="53">
        <f>VLOOKUP($A317,input!$A:$BH,COLUMN(input!AY$2),0)</f>
        <v>0</v>
      </c>
      <c r="T317" s="53">
        <f>VLOOKUP($A317,input!$A:$BH,COLUMN(input!BC$2),0)</f>
        <v>0</v>
      </c>
      <c r="U317" s="62">
        <f>VLOOKUP($A317,input!$A:$BH,COLUMN(input!BG$2),0)</f>
        <v>0</v>
      </c>
      <c r="V317" s="53">
        <f t="shared" si="29"/>
        <v>83.738016124068906</v>
      </c>
      <c r="W317" s="49">
        <f t="shared" si="30"/>
        <v>10.891155645046814</v>
      </c>
      <c r="X317" s="53">
        <f t="shared" si="31"/>
        <v>0</v>
      </c>
      <c r="Y317" s="53">
        <f t="shared" si="32"/>
        <v>0</v>
      </c>
      <c r="Z317" s="62">
        <f t="shared" si="33"/>
        <v>0</v>
      </c>
      <c r="AA317" s="74">
        <f>VLOOKUP($A317,input!$A:$BH,COLUMN(input!BH$2),0)</f>
        <v>0</v>
      </c>
    </row>
    <row r="318" spans="1:27" x14ac:dyDescent="0.3">
      <c r="A318" s="27" t="s">
        <v>642</v>
      </c>
      <c r="B318" s="27" t="s">
        <v>1141</v>
      </c>
      <c r="C318" s="27" t="s">
        <v>806</v>
      </c>
      <c r="D318" s="30" t="s">
        <v>641</v>
      </c>
      <c r="E318" s="67">
        <f>VLOOKUP(C318,'KI Local Authority Dropdown'!$H$21:$I$31,2,0)</f>
        <v>0.4</v>
      </c>
      <c r="F318" s="49">
        <f t="shared" si="28"/>
        <v>2.1162716356834594</v>
      </c>
      <c r="G318" s="49">
        <f>VLOOKUP($A318,input!$A:$BH,COLUMN(input!F$2),0)</f>
        <v>0</v>
      </c>
      <c r="H318" s="49">
        <f>VLOOKUP($A318,input!$A:$BH,COLUMN(input!J$2),0)</f>
        <v>2.4290530792533169</v>
      </c>
      <c r="I318" s="49">
        <f>VLOOKUP($A318,input!$A:$BH,COLUMN(input!O$2),0)</f>
        <v>-18.893765248586099</v>
      </c>
      <c r="J318" s="49">
        <f>H318*'KI Local Authority Dropdown'!$I$6</f>
        <v>2.2468740983093181</v>
      </c>
      <c r="K318" s="31">
        <f>VLOOKUP($A318,input!$A:$BH,COLUMN(input!Q$2),0)</f>
        <v>0.5</v>
      </c>
      <c r="L318" s="53">
        <f>VLOOKUP($A318,input!$A:$BH,COLUMN(input!W$2),0)</f>
        <v>0</v>
      </c>
      <c r="M318" s="49">
        <f>VLOOKUP($A318,input!$A:$BH,COLUMN(input!AA$2),0)</f>
        <v>0</v>
      </c>
      <c r="N318" s="53">
        <f>VLOOKUP($A318,input!$A:$BH,COLUMN(input!AE$2),0)</f>
        <v>0</v>
      </c>
      <c r="O318" s="53">
        <f>VLOOKUP($A318,input!$A:$BH,COLUMN(input!AI$2),0)</f>
        <v>0</v>
      </c>
      <c r="P318" s="62">
        <f>VLOOKUP($A318,input!$A:$BH,COLUMN(input!AM$2),0)</f>
        <v>0</v>
      </c>
      <c r="Q318" s="53">
        <f>VLOOKUP($A318,input!$A:$BH,COLUMN(input!AQ$2),0)</f>
        <v>0</v>
      </c>
      <c r="R318" s="49">
        <f>VLOOKUP($A318,input!$A:$BH,COLUMN(input!AU$2),0)</f>
        <v>2.4290530792533169</v>
      </c>
      <c r="S318" s="53">
        <f>VLOOKUP($A318,input!$A:$BH,COLUMN(input!AY$2),0)</f>
        <v>0</v>
      </c>
      <c r="T318" s="53">
        <f>VLOOKUP($A318,input!$A:$BH,COLUMN(input!BC$2),0)</f>
        <v>0</v>
      </c>
      <c r="U318" s="62">
        <f>VLOOKUP($A318,input!$A:$BH,COLUMN(input!BG$2),0)</f>
        <v>0</v>
      </c>
      <c r="V318" s="53">
        <f t="shared" si="29"/>
        <v>0</v>
      </c>
      <c r="W318" s="49">
        <f t="shared" si="30"/>
        <v>2.4290530792533169</v>
      </c>
      <c r="X318" s="53">
        <f t="shared" si="31"/>
        <v>0</v>
      </c>
      <c r="Y318" s="53">
        <f t="shared" si="32"/>
        <v>0</v>
      </c>
      <c r="Z318" s="62">
        <f t="shared" si="33"/>
        <v>0</v>
      </c>
      <c r="AA318" s="74">
        <f>VLOOKUP($A318,input!$A:$BH,COLUMN(input!BH$2),0)</f>
        <v>-0.31278144356985765</v>
      </c>
    </row>
    <row r="319" spans="1:27" x14ac:dyDescent="0.3">
      <c r="A319" s="27" t="s">
        <v>644</v>
      </c>
      <c r="B319" s="27" t="s">
        <v>1142</v>
      </c>
      <c r="C319" s="27" t="s">
        <v>806</v>
      </c>
      <c r="D319" s="30" t="s">
        <v>643</v>
      </c>
      <c r="E319" s="67">
        <f>VLOOKUP(C319,'KI Local Authority Dropdown'!$H$21:$I$31,2,0)</f>
        <v>0.4</v>
      </c>
      <c r="F319" s="49">
        <f t="shared" si="28"/>
        <v>1.879556793386125</v>
      </c>
      <c r="G319" s="49">
        <f>VLOOKUP($A319,input!$A:$BH,COLUMN(input!F$2),0)</f>
        <v>0</v>
      </c>
      <c r="H319" s="49">
        <f>VLOOKUP($A319,input!$A:$BH,COLUMN(input!J$2),0)</f>
        <v>2.428810175431666</v>
      </c>
      <c r="I319" s="49">
        <f>VLOOKUP($A319,input!$A:$BH,COLUMN(input!O$2),0)</f>
        <v>-7.8443561526626322</v>
      </c>
      <c r="J319" s="49">
        <f>H319*'KI Local Authority Dropdown'!$I$6</f>
        <v>2.2466494122742913</v>
      </c>
      <c r="K319" s="31">
        <f>VLOOKUP($A319,input!$A:$BH,COLUMN(input!Q$2),0)</f>
        <v>0.5</v>
      </c>
      <c r="L319" s="53">
        <f>VLOOKUP($A319,input!$A:$BH,COLUMN(input!W$2),0)</f>
        <v>0</v>
      </c>
      <c r="M319" s="49">
        <f>VLOOKUP($A319,input!$A:$BH,COLUMN(input!AA$2),0)</f>
        <v>0</v>
      </c>
      <c r="N319" s="53">
        <f>VLOOKUP($A319,input!$A:$BH,COLUMN(input!AE$2),0)</f>
        <v>0</v>
      </c>
      <c r="O319" s="53">
        <f>VLOOKUP($A319,input!$A:$BH,COLUMN(input!AI$2),0)</f>
        <v>0</v>
      </c>
      <c r="P319" s="62">
        <f>VLOOKUP($A319,input!$A:$BH,COLUMN(input!AM$2),0)</f>
        <v>0</v>
      </c>
      <c r="Q319" s="53">
        <f>VLOOKUP($A319,input!$A:$BH,COLUMN(input!AQ$2),0)</f>
        <v>0</v>
      </c>
      <c r="R319" s="49">
        <f>VLOOKUP($A319,input!$A:$BH,COLUMN(input!AU$2),0)</f>
        <v>2.428810175431666</v>
      </c>
      <c r="S319" s="53">
        <f>VLOOKUP($A319,input!$A:$BH,COLUMN(input!AY$2),0)</f>
        <v>0</v>
      </c>
      <c r="T319" s="53">
        <f>VLOOKUP($A319,input!$A:$BH,COLUMN(input!BC$2),0)</f>
        <v>0</v>
      </c>
      <c r="U319" s="62">
        <f>VLOOKUP($A319,input!$A:$BH,COLUMN(input!BG$2),0)</f>
        <v>0</v>
      </c>
      <c r="V319" s="53">
        <f t="shared" si="29"/>
        <v>0</v>
      </c>
      <c r="W319" s="49">
        <f t="shared" si="30"/>
        <v>2.428810175431666</v>
      </c>
      <c r="X319" s="53">
        <f t="shared" si="31"/>
        <v>0</v>
      </c>
      <c r="Y319" s="53">
        <f t="shared" si="32"/>
        <v>0</v>
      </c>
      <c r="Z319" s="62">
        <f t="shared" si="33"/>
        <v>0</v>
      </c>
      <c r="AA319" s="74">
        <f>VLOOKUP($A319,input!$A:$BH,COLUMN(input!BH$2),0)</f>
        <v>-0.54925338204554097</v>
      </c>
    </row>
    <row r="320" spans="1:27" x14ac:dyDescent="0.3">
      <c r="A320" s="27" t="s">
        <v>646</v>
      </c>
      <c r="B320" s="27" t="s">
        <v>1143</v>
      </c>
      <c r="C320" s="27" t="s">
        <v>1254</v>
      </c>
      <c r="D320" s="30" t="s">
        <v>645</v>
      </c>
      <c r="E320" s="67">
        <f>VLOOKUP(C320,'KI Local Authority Dropdown'!$H$21:$I$31,2,0)</f>
        <v>0.1</v>
      </c>
      <c r="F320" s="49">
        <f t="shared" si="28"/>
        <v>117.26451581475305</v>
      </c>
      <c r="G320" s="49">
        <f>VLOOKUP($A320,input!$A:$BH,COLUMN(input!F$2),0)</f>
        <v>16.279148387177361</v>
      </c>
      <c r="H320" s="49">
        <f>VLOOKUP($A320,input!$A:$BH,COLUMN(input!J$2),0)</f>
        <v>100.9853674275757</v>
      </c>
      <c r="I320" s="49">
        <f>VLOOKUP($A320,input!$A:$BH,COLUMN(input!O$2),0)</f>
        <v>77.103958721003053</v>
      </c>
      <c r="J320" s="49">
        <f>H320*'KI Local Authority Dropdown'!$I$6</f>
        <v>93.41146487050753</v>
      </c>
      <c r="K320" s="31">
        <f>VLOOKUP($A320,input!$A:$BH,COLUMN(input!Q$2),0)</f>
        <v>0</v>
      </c>
      <c r="L320" s="53">
        <f>VLOOKUP($A320,input!$A:$BH,COLUMN(input!W$2),0)</f>
        <v>13.677654889695436</v>
      </c>
      <c r="M320" s="49">
        <f>VLOOKUP($A320,input!$A:$BH,COLUMN(input!AA$2),0)</f>
        <v>0</v>
      </c>
      <c r="N320" s="53">
        <f>VLOOKUP($A320,input!$A:$BH,COLUMN(input!AE$2),0)</f>
        <v>2.6014934974819255</v>
      </c>
      <c r="O320" s="53">
        <f>VLOOKUP($A320,input!$A:$BH,COLUMN(input!AI$2),0)</f>
        <v>0</v>
      </c>
      <c r="P320" s="62">
        <f>VLOOKUP($A320,input!$A:$BH,COLUMN(input!AM$2),0)</f>
        <v>0</v>
      </c>
      <c r="Q320" s="53">
        <f>VLOOKUP($A320,input!$A:$BH,COLUMN(input!AQ$2),0)</f>
        <v>95.613628321832977</v>
      </c>
      <c r="R320" s="49">
        <f>VLOOKUP($A320,input!$A:$BH,COLUMN(input!AU$2),0)</f>
        <v>0</v>
      </c>
      <c r="S320" s="53">
        <f>VLOOKUP($A320,input!$A:$BH,COLUMN(input!AY$2),0)</f>
        <v>5.3717391057427228</v>
      </c>
      <c r="T320" s="53">
        <f>VLOOKUP($A320,input!$A:$BH,COLUMN(input!BC$2),0)</f>
        <v>0</v>
      </c>
      <c r="U320" s="62">
        <f>VLOOKUP($A320,input!$A:$BH,COLUMN(input!BG$2),0)</f>
        <v>0</v>
      </c>
      <c r="V320" s="53">
        <f t="shared" si="29"/>
        <v>109.29128321152841</v>
      </c>
      <c r="W320" s="49">
        <f t="shared" si="30"/>
        <v>0</v>
      </c>
      <c r="X320" s="53">
        <f t="shared" si="31"/>
        <v>7.9732326032246483</v>
      </c>
      <c r="Y320" s="53">
        <f t="shared" si="32"/>
        <v>0</v>
      </c>
      <c r="Z320" s="62">
        <f t="shared" si="33"/>
        <v>0</v>
      </c>
      <c r="AA320" s="74">
        <f>VLOOKUP($A320,input!$A:$BH,COLUMN(input!BH$2),0)</f>
        <v>0</v>
      </c>
    </row>
    <row r="321" spans="1:27" x14ac:dyDescent="0.3">
      <c r="A321" s="27" t="s">
        <v>648</v>
      </c>
      <c r="B321" s="27" t="s">
        <v>1144</v>
      </c>
      <c r="C321" s="27" t="s">
        <v>806</v>
      </c>
      <c r="D321" s="30" t="s">
        <v>647</v>
      </c>
      <c r="E321" s="67">
        <f>VLOOKUP(C321,'KI Local Authority Dropdown'!$H$21:$I$31,2,0)</f>
        <v>0.4</v>
      </c>
      <c r="F321" s="49">
        <f t="shared" si="28"/>
        <v>2.5196435785128566</v>
      </c>
      <c r="G321" s="49">
        <f>VLOOKUP($A321,input!$A:$BH,COLUMN(input!F$2),0)</f>
        <v>0</v>
      </c>
      <c r="H321" s="49">
        <f>VLOOKUP($A321,input!$A:$BH,COLUMN(input!J$2),0)</f>
        <v>2.8326735495208126</v>
      </c>
      <c r="I321" s="49">
        <f>VLOOKUP($A321,input!$A:$BH,COLUMN(input!O$2),0)</f>
        <v>-14.503812906740214</v>
      </c>
      <c r="J321" s="49">
        <f>H321*'KI Local Authority Dropdown'!$I$6</f>
        <v>2.6202230333067518</v>
      </c>
      <c r="K321" s="31">
        <f>VLOOKUP($A321,input!$A:$BH,COLUMN(input!Q$2),0)</f>
        <v>0.5</v>
      </c>
      <c r="L321" s="53">
        <f>VLOOKUP($A321,input!$A:$BH,COLUMN(input!W$2),0)</f>
        <v>0</v>
      </c>
      <c r="M321" s="49">
        <f>VLOOKUP($A321,input!$A:$BH,COLUMN(input!AA$2),0)</f>
        <v>0</v>
      </c>
      <c r="N321" s="53">
        <f>VLOOKUP($A321,input!$A:$BH,COLUMN(input!AE$2),0)</f>
        <v>0</v>
      </c>
      <c r="O321" s="53">
        <f>VLOOKUP($A321,input!$A:$BH,COLUMN(input!AI$2),0)</f>
        <v>0</v>
      </c>
      <c r="P321" s="62">
        <f>VLOOKUP($A321,input!$A:$BH,COLUMN(input!AM$2),0)</f>
        <v>0</v>
      </c>
      <c r="Q321" s="53">
        <f>VLOOKUP($A321,input!$A:$BH,COLUMN(input!AQ$2),0)</f>
        <v>0</v>
      </c>
      <c r="R321" s="49">
        <f>VLOOKUP($A321,input!$A:$BH,COLUMN(input!AU$2),0)</f>
        <v>2.8326735495208126</v>
      </c>
      <c r="S321" s="53">
        <f>VLOOKUP($A321,input!$A:$BH,COLUMN(input!AY$2),0)</f>
        <v>0</v>
      </c>
      <c r="T321" s="53">
        <f>VLOOKUP($A321,input!$A:$BH,COLUMN(input!BC$2),0)</f>
        <v>0</v>
      </c>
      <c r="U321" s="62">
        <f>VLOOKUP($A321,input!$A:$BH,COLUMN(input!BG$2),0)</f>
        <v>0</v>
      </c>
      <c r="V321" s="53">
        <f t="shared" si="29"/>
        <v>0</v>
      </c>
      <c r="W321" s="49">
        <f t="shared" si="30"/>
        <v>2.8326735495208126</v>
      </c>
      <c r="X321" s="53">
        <f t="shared" si="31"/>
        <v>0</v>
      </c>
      <c r="Y321" s="53">
        <f t="shared" si="32"/>
        <v>0</v>
      </c>
      <c r="Z321" s="62">
        <f t="shared" si="33"/>
        <v>0</v>
      </c>
      <c r="AA321" s="74">
        <f>VLOOKUP($A321,input!$A:$BH,COLUMN(input!BH$2),0)</f>
        <v>-0.31302997100795621</v>
      </c>
    </row>
    <row r="322" spans="1:27" x14ac:dyDescent="0.3">
      <c r="A322" s="27" t="s">
        <v>650</v>
      </c>
      <c r="B322" s="27" t="s">
        <v>1145</v>
      </c>
      <c r="C322" s="27" t="s">
        <v>820</v>
      </c>
      <c r="D322" s="30" t="s">
        <v>649</v>
      </c>
      <c r="E322" s="67">
        <f>VLOOKUP(C322,'KI Local Authority Dropdown'!$H$21:$I$31,2,0)</f>
        <v>0.49</v>
      </c>
      <c r="F322" s="49">
        <f t="shared" si="28"/>
        <v>111.93925369341764</v>
      </c>
      <c r="G322" s="49">
        <f>VLOOKUP($A322,input!$A:$BH,COLUMN(input!F$2),0)</f>
        <v>27.507382788300738</v>
      </c>
      <c r="H322" s="49">
        <f>VLOOKUP($A322,input!$A:$BH,COLUMN(input!J$2),0)</f>
        <v>84.431870905116909</v>
      </c>
      <c r="I322" s="49">
        <f>VLOOKUP($A322,input!$A:$BH,COLUMN(input!O$2),0)</f>
        <v>42.991690523105461</v>
      </c>
      <c r="J322" s="49">
        <f>H322*'KI Local Authority Dropdown'!$I$6</f>
        <v>78.099480587233145</v>
      </c>
      <c r="K322" s="31">
        <f>VLOOKUP($A322,input!$A:$BH,COLUMN(input!Q$2),0)</f>
        <v>0</v>
      </c>
      <c r="L322" s="53">
        <f>VLOOKUP($A322,input!$A:$BH,COLUMN(input!W$2),0)</f>
        <v>26.089025766350932</v>
      </c>
      <c r="M322" s="49">
        <f>VLOOKUP($A322,input!$A:$BH,COLUMN(input!AA$2),0)</f>
        <v>1.4183570219498072</v>
      </c>
      <c r="N322" s="53">
        <f>VLOOKUP($A322,input!$A:$BH,COLUMN(input!AE$2),0)</f>
        <v>0</v>
      </c>
      <c r="O322" s="53">
        <f>VLOOKUP($A322,input!$A:$BH,COLUMN(input!AI$2),0)</f>
        <v>0</v>
      </c>
      <c r="P322" s="62">
        <f>VLOOKUP($A322,input!$A:$BH,COLUMN(input!AM$2),0)</f>
        <v>0</v>
      </c>
      <c r="Q322" s="53">
        <f>VLOOKUP($A322,input!$A:$BH,COLUMN(input!AQ$2),0)</f>
        <v>72.917445280561338</v>
      </c>
      <c r="R322" s="49">
        <f>VLOOKUP($A322,input!$A:$BH,COLUMN(input!AU$2),0)</f>
        <v>11.514425624555576</v>
      </c>
      <c r="S322" s="53">
        <f>VLOOKUP($A322,input!$A:$BH,COLUMN(input!AY$2),0)</f>
        <v>0</v>
      </c>
      <c r="T322" s="53">
        <f>VLOOKUP($A322,input!$A:$BH,COLUMN(input!BC$2),0)</f>
        <v>0</v>
      </c>
      <c r="U322" s="62">
        <f>VLOOKUP($A322,input!$A:$BH,COLUMN(input!BG$2),0)</f>
        <v>0</v>
      </c>
      <c r="V322" s="53">
        <f t="shared" si="29"/>
        <v>99.006471046912267</v>
      </c>
      <c r="W322" s="49">
        <f t="shared" si="30"/>
        <v>12.932782646505384</v>
      </c>
      <c r="X322" s="53">
        <f t="shared" si="31"/>
        <v>0</v>
      </c>
      <c r="Y322" s="53">
        <f t="shared" si="32"/>
        <v>0</v>
      </c>
      <c r="Z322" s="62">
        <f t="shared" si="33"/>
        <v>0</v>
      </c>
      <c r="AA322" s="74">
        <f>VLOOKUP($A322,input!$A:$BH,COLUMN(input!BH$2),0)</f>
        <v>0</v>
      </c>
    </row>
    <row r="323" spans="1:27" x14ac:dyDescent="0.3">
      <c r="A323" s="27" t="s">
        <v>652</v>
      </c>
      <c r="B323" s="27" t="s">
        <v>1146</v>
      </c>
      <c r="C323" s="27" t="s">
        <v>1254</v>
      </c>
      <c r="D323" s="30" t="s">
        <v>651</v>
      </c>
      <c r="E323" s="67">
        <f>VLOOKUP(C323,'KI Local Authority Dropdown'!$H$21:$I$31,2,0)</f>
        <v>0.1</v>
      </c>
      <c r="F323" s="49">
        <f t="shared" si="28"/>
        <v>95.935667376953745</v>
      </c>
      <c r="G323" s="49">
        <f>VLOOKUP($A323,input!$A:$BH,COLUMN(input!F$2),0)</f>
        <v>0</v>
      </c>
      <c r="H323" s="49">
        <f>VLOOKUP($A323,input!$A:$BH,COLUMN(input!J$2),0)</f>
        <v>113.1943327309809</v>
      </c>
      <c r="I323" s="49">
        <f>VLOOKUP($A323,input!$A:$BH,COLUMN(input!O$2),0)</f>
        <v>62.032271408678433</v>
      </c>
      <c r="J323" s="49">
        <f>H323*'KI Local Authority Dropdown'!$I$6</f>
        <v>104.70475777615734</v>
      </c>
      <c r="K323" s="31">
        <f>VLOOKUP($A323,input!$A:$BH,COLUMN(input!Q$2),0)</f>
        <v>0</v>
      </c>
      <c r="L323" s="53">
        <f>VLOOKUP($A323,input!$A:$BH,COLUMN(input!W$2),0)</f>
        <v>0</v>
      </c>
      <c r="M323" s="49">
        <f>VLOOKUP($A323,input!$A:$BH,COLUMN(input!AA$2),0)</f>
        <v>0</v>
      </c>
      <c r="N323" s="53">
        <f>VLOOKUP($A323,input!$A:$BH,COLUMN(input!AE$2),0)</f>
        <v>0</v>
      </c>
      <c r="O323" s="53">
        <f>VLOOKUP($A323,input!$A:$BH,COLUMN(input!AI$2),0)</f>
        <v>0</v>
      </c>
      <c r="P323" s="62">
        <f>VLOOKUP($A323,input!$A:$BH,COLUMN(input!AM$2),0)</f>
        <v>0</v>
      </c>
      <c r="Q323" s="53">
        <f>VLOOKUP($A323,input!$A:$BH,COLUMN(input!AQ$2),0)</f>
        <v>101.71746523597479</v>
      </c>
      <c r="R323" s="49">
        <f>VLOOKUP($A323,input!$A:$BH,COLUMN(input!AU$2),0)</f>
        <v>0</v>
      </c>
      <c r="S323" s="53">
        <f>VLOOKUP($A323,input!$A:$BH,COLUMN(input!AY$2),0)</f>
        <v>11.476867495006113</v>
      </c>
      <c r="T323" s="53">
        <f>VLOOKUP($A323,input!$A:$BH,COLUMN(input!BC$2),0)</f>
        <v>0</v>
      </c>
      <c r="U323" s="62">
        <f>VLOOKUP($A323,input!$A:$BH,COLUMN(input!BG$2),0)</f>
        <v>0</v>
      </c>
      <c r="V323" s="53">
        <f t="shared" si="29"/>
        <v>101.71746523597479</v>
      </c>
      <c r="W323" s="49">
        <f t="shared" si="30"/>
        <v>0</v>
      </c>
      <c r="X323" s="53">
        <f t="shared" si="31"/>
        <v>11.476867495006113</v>
      </c>
      <c r="Y323" s="53">
        <f t="shared" si="32"/>
        <v>0</v>
      </c>
      <c r="Z323" s="62">
        <f t="shared" si="33"/>
        <v>0</v>
      </c>
      <c r="AA323" s="74">
        <f>VLOOKUP($A323,input!$A:$BH,COLUMN(input!BH$2),0)</f>
        <v>-17.258665354027166</v>
      </c>
    </row>
    <row r="324" spans="1:27" x14ac:dyDescent="0.3">
      <c r="A324" s="27" t="s">
        <v>654</v>
      </c>
      <c r="B324" s="27" t="s">
        <v>1147</v>
      </c>
      <c r="C324" s="27" t="s">
        <v>806</v>
      </c>
      <c r="D324" s="30" t="s">
        <v>653</v>
      </c>
      <c r="E324" s="67">
        <f>VLOOKUP(C324,'KI Local Authority Dropdown'!$H$21:$I$31,2,0)</f>
        <v>0.4</v>
      </c>
      <c r="F324" s="49">
        <f t="shared" si="28"/>
        <v>0.60883227488605274</v>
      </c>
      <c r="G324" s="49">
        <f>VLOOKUP($A324,input!$A:$BH,COLUMN(input!F$2),0)</f>
        <v>0</v>
      </c>
      <c r="H324" s="49">
        <f>VLOOKUP($A324,input!$A:$BH,COLUMN(input!J$2),0)</f>
        <v>1.5421273396246207</v>
      </c>
      <c r="I324" s="49">
        <f>VLOOKUP($A324,input!$A:$BH,COLUMN(input!O$2),0)</f>
        <v>-12.367015415442205</v>
      </c>
      <c r="J324" s="49">
        <f>H324*'KI Local Authority Dropdown'!$I$6</f>
        <v>1.4264677891527742</v>
      </c>
      <c r="K324" s="31">
        <f>VLOOKUP($A324,input!$A:$BH,COLUMN(input!Q$2),0)</f>
        <v>0.5</v>
      </c>
      <c r="L324" s="53">
        <f>VLOOKUP($A324,input!$A:$BH,COLUMN(input!W$2),0)</f>
        <v>0</v>
      </c>
      <c r="M324" s="49">
        <f>VLOOKUP($A324,input!$A:$BH,COLUMN(input!AA$2),0)</f>
        <v>0</v>
      </c>
      <c r="N324" s="53">
        <f>VLOOKUP($A324,input!$A:$BH,COLUMN(input!AE$2),0)</f>
        <v>0</v>
      </c>
      <c r="O324" s="53">
        <f>VLOOKUP($A324,input!$A:$BH,COLUMN(input!AI$2),0)</f>
        <v>0</v>
      </c>
      <c r="P324" s="62">
        <f>VLOOKUP($A324,input!$A:$BH,COLUMN(input!AM$2),0)</f>
        <v>0</v>
      </c>
      <c r="Q324" s="53">
        <f>VLOOKUP($A324,input!$A:$BH,COLUMN(input!AQ$2),0)</f>
        <v>0</v>
      </c>
      <c r="R324" s="49">
        <f>VLOOKUP($A324,input!$A:$BH,COLUMN(input!AU$2),0)</f>
        <v>1.5421273396246207</v>
      </c>
      <c r="S324" s="53">
        <f>VLOOKUP($A324,input!$A:$BH,COLUMN(input!AY$2),0)</f>
        <v>0</v>
      </c>
      <c r="T324" s="53">
        <f>VLOOKUP($A324,input!$A:$BH,COLUMN(input!BC$2),0)</f>
        <v>0</v>
      </c>
      <c r="U324" s="62">
        <f>VLOOKUP($A324,input!$A:$BH,COLUMN(input!BG$2),0)</f>
        <v>0</v>
      </c>
      <c r="V324" s="53">
        <f t="shared" si="29"/>
        <v>0</v>
      </c>
      <c r="W324" s="49">
        <f t="shared" si="30"/>
        <v>1.5421273396246207</v>
      </c>
      <c r="X324" s="53">
        <f t="shared" si="31"/>
        <v>0</v>
      </c>
      <c r="Y324" s="53">
        <f t="shared" si="32"/>
        <v>0</v>
      </c>
      <c r="Z324" s="62">
        <f t="shared" si="33"/>
        <v>0</v>
      </c>
      <c r="AA324" s="74">
        <f>VLOOKUP($A324,input!$A:$BH,COLUMN(input!BH$2),0)</f>
        <v>-0.93329506473856794</v>
      </c>
    </row>
    <row r="325" spans="1:27" x14ac:dyDescent="0.3">
      <c r="A325" s="27" t="s">
        <v>656</v>
      </c>
      <c r="B325" s="27" t="s">
        <v>1148</v>
      </c>
      <c r="C325" s="27" t="s">
        <v>1249</v>
      </c>
      <c r="D325" s="30" t="s">
        <v>655</v>
      </c>
      <c r="E325" s="67">
        <f>VLOOKUP(C325,'KI Local Authority Dropdown'!$H$21:$I$31,2,0)</f>
        <v>0.3</v>
      </c>
      <c r="F325" s="49">
        <f t="shared" si="28"/>
        <v>42.41686912618394</v>
      </c>
      <c r="G325" s="49">
        <f>VLOOKUP($A325,input!$A:$BH,COLUMN(input!F$2),0)</f>
        <v>6.6092313068283088</v>
      </c>
      <c r="H325" s="49">
        <f>VLOOKUP($A325,input!$A:$BH,COLUMN(input!J$2),0)</f>
        <v>35.807637819355634</v>
      </c>
      <c r="I325" s="49">
        <f>VLOOKUP($A325,input!$A:$BH,COLUMN(input!O$2),0)</f>
        <v>19.124889207728721</v>
      </c>
      <c r="J325" s="49">
        <f>H325*'KI Local Authority Dropdown'!$I$6</f>
        <v>33.122064982903964</v>
      </c>
      <c r="K325" s="31">
        <f>VLOOKUP($A325,input!$A:$BH,COLUMN(input!Q$2),0)</f>
        <v>0</v>
      </c>
      <c r="L325" s="53">
        <f>VLOOKUP($A325,input!$A:$BH,COLUMN(input!W$2),0)</f>
        <v>8.2569663292227453</v>
      </c>
      <c r="M325" s="49">
        <f>VLOOKUP($A325,input!$A:$BH,COLUMN(input!AA$2),0)</f>
        <v>-1.6477350223944374</v>
      </c>
      <c r="N325" s="53">
        <f>VLOOKUP($A325,input!$A:$BH,COLUMN(input!AE$2),0)</f>
        <v>0</v>
      </c>
      <c r="O325" s="53">
        <f>VLOOKUP($A325,input!$A:$BH,COLUMN(input!AI$2),0)</f>
        <v>0</v>
      </c>
      <c r="P325" s="62">
        <f>VLOOKUP($A325,input!$A:$BH,COLUMN(input!AM$2),0)</f>
        <v>0</v>
      </c>
      <c r="Q325" s="53">
        <f>VLOOKUP($A325,input!$A:$BH,COLUMN(input!AQ$2),0)</f>
        <v>28.695685152812615</v>
      </c>
      <c r="R325" s="49">
        <f>VLOOKUP($A325,input!$A:$BH,COLUMN(input!AU$2),0)</f>
        <v>7.1119526665430248</v>
      </c>
      <c r="S325" s="53">
        <f>VLOOKUP($A325,input!$A:$BH,COLUMN(input!AY$2),0)</f>
        <v>0</v>
      </c>
      <c r="T325" s="53">
        <f>VLOOKUP($A325,input!$A:$BH,COLUMN(input!BC$2),0)</f>
        <v>0</v>
      </c>
      <c r="U325" s="62">
        <f>VLOOKUP($A325,input!$A:$BH,COLUMN(input!BG$2),0)</f>
        <v>0</v>
      </c>
      <c r="V325" s="53">
        <f t="shared" si="29"/>
        <v>36.952651482035364</v>
      </c>
      <c r="W325" s="49">
        <f t="shared" si="30"/>
        <v>5.4642176441485875</v>
      </c>
      <c r="X325" s="53">
        <f t="shared" si="31"/>
        <v>0</v>
      </c>
      <c r="Y325" s="53">
        <f t="shared" si="32"/>
        <v>0</v>
      </c>
      <c r="Z325" s="62">
        <f t="shared" si="33"/>
        <v>0</v>
      </c>
      <c r="AA325" s="74">
        <f>VLOOKUP($A325,input!$A:$BH,COLUMN(input!BH$2),0)</f>
        <v>0</v>
      </c>
    </row>
    <row r="326" spans="1:27" x14ac:dyDescent="0.3">
      <c r="A326" s="27" t="s">
        <v>658</v>
      </c>
      <c r="B326" s="27" t="s">
        <v>1149</v>
      </c>
      <c r="C326" s="27" t="s">
        <v>806</v>
      </c>
      <c r="D326" s="30" t="s">
        <v>657</v>
      </c>
      <c r="E326" s="67">
        <f>VLOOKUP(C326,'KI Local Authority Dropdown'!$H$21:$I$31,2,0)</f>
        <v>0.4</v>
      </c>
      <c r="F326" s="49">
        <f t="shared" si="28"/>
        <v>4.331628513541963</v>
      </c>
      <c r="G326" s="49">
        <f>VLOOKUP($A326,input!$A:$BH,COLUMN(input!F$2),0)</f>
        <v>0.11314375097558368</v>
      </c>
      <c r="H326" s="49">
        <f>VLOOKUP($A326,input!$A:$BH,COLUMN(input!J$2),0)</f>
        <v>4.2184847625663791</v>
      </c>
      <c r="I326" s="49">
        <f>VLOOKUP($A326,input!$A:$BH,COLUMN(input!O$2),0)</f>
        <v>-11.550800823588041</v>
      </c>
      <c r="J326" s="49">
        <f>H326*'KI Local Authority Dropdown'!$I$6</f>
        <v>3.9020984053739007</v>
      </c>
      <c r="K326" s="31">
        <f>VLOOKUP($A326,input!$A:$BH,COLUMN(input!Q$2),0)</f>
        <v>0.5</v>
      </c>
      <c r="L326" s="53">
        <f>VLOOKUP($A326,input!$A:$BH,COLUMN(input!W$2),0)</f>
        <v>0</v>
      </c>
      <c r="M326" s="49">
        <f>VLOOKUP($A326,input!$A:$BH,COLUMN(input!AA$2),0)</f>
        <v>0.11314375097558368</v>
      </c>
      <c r="N326" s="53">
        <f>VLOOKUP($A326,input!$A:$BH,COLUMN(input!AE$2),0)</f>
        <v>0</v>
      </c>
      <c r="O326" s="53">
        <f>VLOOKUP($A326,input!$A:$BH,COLUMN(input!AI$2),0)</f>
        <v>0</v>
      </c>
      <c r="P326" s="62">
        <f>VLOOKUP($A326,input!$A:$BH,COLUMN(input!AM$2),0)</f>
        <v>0</v>
      </c>
      <c r="Q326" s="53">
        <f>VLOOKUP($A326,input!$A:$BH,COLUMN(input!AQ$2),0)</f>
        <v>0</v>
      </c>
      <c r="R326" s="49">
        <f>VLOOKUP($A326,input!$A:$BH,COLUMN(input!AU$2),0)</f>
        <v>4.2184847625663791</v>
      </c>
      <c r="S326" s="53">
        <f>VLOOKUP($A326,input!$A:$BH,COLUMN(input!AY$2),0)</f>
        <v>0</v>
      </c>
      <c r="T326" s="53">
        <f>VLOOKUP($A326,input!$A:$BH,COLUMN(input!BC$2),0)</f>
        <v>0</v>
      </c>
      <c r="U326" s="62">
        <f>VLOOKUP($A326,input!$A:$BH,COLUMN(input!BG$2),0)</f>
        <v>0</v>
      </c>
      <c r="V326" s="53">
        <f t="shared" si="29"/>
        <v>0</v>
      </c>
      <c r="W326" s="49">
        <f t="shared" si="30"/>
        <v>4.331628513541963</v>
      </c>
      <c r="X326" s="53">
        <f t="shared" si="31"/>
        <v>0</v>
      </c>
      <c r="Y326" s="53">
        <f t="shared" si="32"/>
        <v>0</v>
      </c>
      <c r="Z326" s="62">
        <f t="shared" si="33"/>
        <v>0</v>
      </c>
      <c r="AA326" s="74">
        <f>VLOOKUP($A326,input!$A:$BH,COLUMN(input!BH$2),0)</f>
        <v>0</v>
      </c>
    </row>
    <row r="327" spans="1:27" x14ac:dyDescent="0.3">
      <c r="A327" s="27" t="s">
        <v>660</v>
      </c>
      <c r="B327" s="27" t="s">
        <v>1150</v>
      </c>
      <c r="C327" s="27" t="s">
        <v>1250</v>
      </c>
      <c r="D327" s="30" t="s">
        <v>659</v>
      </c>
      <c r="E327" s="67">
        <f>VLOOKUP(C327,'KI Local Authority Dropdown'!$H$21:$I$31,2,0)</f>
        <v>0.49</v>
      </c>
      <c r="F327" s="49">
        <f t="shared" si="28"/>
        <v>36.017850623292723</v>
      </c>
      <c r="G327" s="49">
        <f>VLOOKUP($A327,input!$A:$BH,COLUMN(input!F$2),0)</f>
        <v>4.2678953007985276</v>
      </c>
      <c r="H327" s="49">
        <f>VLOOKUP($A327,input!$A:$BH,COLUMN(input!J$2),0)</f>
        <v>31.749955322494198</v>
      </c>
      <c r="I327" s="49">
        <f>VLOOKUP($A327,input!$A:$BH,COLUMN(input!O$2),0)</f>
        <v>-16.998805133032409</v>
      </c>
      <c r="J327" s="49">
        <f>H327*'KI Local Authority Dropdown'!$I$6</f>
        <v>29.368708673307136</v>
      </c>
      <c r="K327" s="31">
        <f>VLOOKUP($A327,input!$A:$BH,COLUMN(input!Q$2),0)</f>
        <v>0.34870230905869937</v>
      </c>
      <c r="L327" s="53">
        <f>VLOOKUP($A327,input!$A:$BH,COLUMN(input!W$2),0)</f>
        <v>5.4540163032489568</v>
      </c>
      <c r="M327" s="49">
        <f>VLOOKUP($A327,input!$A:$BH,COLUMN(input!AA$2),0)</f>
        <v>-1.186121002450429</v>
      </c>
      <c r="N327" s="53">
        <f>VLOOKUP($A327,input!$A:$BH,COLUMN(input!AE$2),0)</f>
        <v>0</v>
      </c>
      <c r="O327" s="53">
        <f>VLOOKUP($A327,input!$A:$BH,COLUMN(input!AI$2),0)</f>
        <v>0</v>
      </c>
      <c r="P327" s="62">
        <f>VLOOKUP($A327,input!$A:$BH,COLUMN(input!AM$2),0)</f>
        <v>0</v>
      </c>
      <c r="Q327" s="53">
        <f>VLOOKUP($A327,input!$A:$BH,COLUMN(input!AQ$2),0)</f>
        <v>25.268915752924428</v>
      </c>
      <c r="R327" s="49">
        <f>VLOOKUP($A327,input!$A:$BH,COLUMN(input!AU$2),0)</f>
        <v>6.48103956956977</v>
      </c>
      <c r="S327" s="53">
        <f>VLOOKUP($A327,input!$A:$BH,COLUMN(input!AY$2),0)</f>
        <v>0</v>
      </c>
      <c r="T327" s="53">
        <f>VLOOKUP($A327,input!$A:$BH,COLUMN(input!BC$2),0)</f>
        <v>0</v>
      </c>
      <c r="U327" s="62">
        <f>VLOOKUP($A327,input!$A:$BH,COLUMN(input!BG$2),0)</f>
        <v>0</v>
      </c>
      <c r="V327" s="53">
        <f t="shared" si="29"/>
        <v>30.722932056173384</v>
      </c>
      <c r="W327" s="49">
        <f t="shared" si="30"/>
        <v>5.2949185671193408</v>
      </c>
      <c r="X327" s="53">
        <f t="shared" si="31"/>
        <v>0</v>
      </c>
      <c r="Y327" s="53">
        <f t="shared" si="32"/>
        <v>0</v>
      </c>
      <c r="Z327" s="62">
        <f t="shared" si="33"/>
        <v>0</v>
      </c>
      <c r="AA327" s="74">
        <f>VLOOKUP($A327,input!$A:$BH,COLUMN(input!BH$2),0)</f>
        <v>0</v>
      </c>
    </row>
    <row r="328" spans="1:27" x14ac:dyDescent="0.3">
      <c r="A328" s="27" t="s">
        <v>662</v>
      </c>
      <c r="B328" s="27" t="s">
        <v>1151</v>
      </c>
      <c r="C328" s="27" t="s">
        <v>820</v>
      </c>
      <c r="D328" s="30" t="s">
        <v>661</v>
      </c>
      <c r="E328" s="67">
        <f>VLOOKUP(C328,'KI Local Authority Dropdown'!$H$21:$I$31,2,0)</f>
        <v>0.49</v>
      </c>
      <c r="F328" s="49">
        <f t="shared" ref="F328:F389" si="34">G328+H328+AA328</f>
        <v>68.59283315977234</v>
      </c>
      <c r="G328" s="49">
        <f>VLOOKUP($A328,input!$A:$BH,COLUMN(input!F$2),0)</f>
        <v>13.23718214065509</v>
      </c>
      <c r="H328" s="49">
        <f>VLOOKUP($A328,input!$A:$BH,COLUMN(input!J$2),0)</f>
        <v>55.355651019117246</v>
      </c>
      <c r="I328" s="49">
        <f>VLOOKUP($A328,input!$A:$BH,COLUMN(input!O$2),0)</f>
        <v>29.125944198505742</v>
      </c>
      <c r="J328" s="49">
        <f>H328*'KI Local Authority Dropdown'!$I$6</f>
        <v>51.203977192683453</v>
      </c>
      <c r="K328" s="31">
        <f>VLOOKUP($A328,input!$A:$BH,COLUMN(input!Q$2),0)</f>
        <v>0</v>
      </c>
      <c r="L328" s="53">
        <f>VLOOKUP($A328,input!$A:$BH,COLUMN(input!W$2),0)</f>
        <v>12.894446952950322</v>
      </c>
      <c r="M328" s="49">
        <f>VLOOKUP($A328,input!$A:$BH,COLUMN(input!AA$2),0)</f>
        <v>0.34273518770476802</v>
      </c>
      <c r="N328" s="53">
        <f>VLOOKUP($A328,input!$A:$BH,COLUMN(input!AE$2),0)</f>
        <v>0</v>
      </c>
      <c r="O328" s="53">
        <f>VLOOKUP($A328,input!$A:$BH,COLUMN(input!AI$2),0)</f>
        <v>0</v>
      </c>
      <c r="P328" s="62">
        <f>VLOOKUP($A328,input!$A:$BH,COLUMN(input!AM$2),0)</f>
        <v>0</v>
      </c>
      <c r="Q328" s="53">
        <f>VLOOKUP($A328,input!$A:$BH,COLUMN(input!AQ$2),0)</f>
        <v>47.273685152530518</v>
      </c>
      <c r="R328" s="49">
        <f>VLOOKUP($A328,input!$A:$BH,COLUMN(input!AU$2),0)</f>
        <v>8.0819658665867227</v>
      </c>
      <c r="S328" s="53">
        <f>VLOOKUP($A328,input!$A:$BH,COLUMN(input!AY$2),0)</f>
        <v>0</v>
      </c>
      <c r="T328" s="53">
        <f>VLOOKUP($A328,input!$A:$BH,COLUMN(input!BC$2),0)</f>
        <v>0</v>
      </c>
      <c r="U328" s="62">
        <f>VLOOKUP($A328,input!$A:$BH,COLUMN(input!BG$2),0)</f>
        <v>0</v>
      </c>
      <c r="V328" s="53">
        <f t="shared" ref="V328:V389" si="35">L328+Q328</f>
        <v>60.168132105480836</v>
      </c>
      <c r="W328" s="49">
        <f t="shared" ref="W328:W389" si="36">M328+R328</f>
        <v>8.4247010542914911</v>
      </c>
      <c r="X328" s="53">
        <f t="shared" ref="X328:X389" si="37">N328+S328</f>
        <v>0</v>
      </c>
      <c r="Y328" s="53">
        <f t="shared" ref="Y328:Y389" si="38">O328+T328</f>
        <v>0</v>
      </c>
      <c r="Z328" s="62">
        <f t="shared" ref="Z328:Z389" si="39">P328+U328</f>
        <v>0</v>
      </c>
      <c r="AA328" s="74">
        <f>VLOOKUP($A328,input!$A:$BH,COLUMN(input!BH$2),0)</f>
        <v>0</v>
      </c>
    </row>
    <row r="329" spans="1:27" x14ac:dyDescent="0.3">
      <c r="A329" s="27" t="s">
        <v>664</v>
      </c>
      <c r="B329" s="27" t="s">
        <v>1152</v>
      </c>
      <c r="C329" s="27" t="s">
        <v>806</v>
      </c>
      <c r="D329" s="30" t="s">
        <v>663</v>
      </c>
      <c r="E329" s="67">
        <f>VLOOKUP(C329,'KI Local Authority Dropdown'!$H$21:$I$31,2,0)</f>
        <v>0.4</v>
      </c>
      <c r="F329" s="49">
        <f t="shared" si="34"/>
        <v>2.4838854030886148</v>
      </c>
      <c r="G329" s="49">
        <f>VLOOKUP($A329,input!$A:$BH,COLUMN(input!F$2),0)</f>
        <v>0.18452885133156832</v>
      </c>
      <c r="H329" s="49">
        <f>VLOOKUP($A329,input!$A:$BH,COLUMN(input!J$2),0)</f>
        <v>2.2993565517570467</v>
      </c>
      <c r="I329" s="49">
        <f>VLOOKUP($A329,input!$A:$BH,COLUMN(input!O$2),0)</f>
        <v>-10.231633911795436</v>
      </c>
      <c r="J329" s="49">
        <f>H329*'KI Local Authority Dropdown'!$I$6</f>
        <v>2.1269048103752684</v>
      </c>
      <c r="K329" s="31">
        <f>VLOOKUP($A329,input!$A:$BH,COLUMN(input!Q$2),0)</f>
        <v>0.5</v>
      </c>
      <c r="L329" s="53">
        <f>VLOOKUP($A329,input!$A:$BH,COLUMN(input!W$2),0)</f>
        <v>0</v>
      </c>
      <c r="M329" s="49">
        <f>VLOOKUP($A329,input!$A:$BH,COLUMN(input!AA$2),0)</f>
        <v>0.18452885133156832</v>
      </c>
      <c r="N329" s="53">
        <f>VLOOKUP($A329,input!$A:$BH,COLUMN(input!AE$2),0)</f>
        <v>0</v>
      </c>
      <c r="O329" s="53">
        <f>VLOOKUP($A329,input!$A:$BH,COLUMN(input!AI$2),0)</f>
        <v>0</v>
      </c>
      <c r="P329" s="62">
        <f>VLOOKUP($A329,input!$A:$BH,COLUMN(input!AM$2),0)</f>
        <v>0</v>
      </c>
      <c r="Q329" s="53">
        <f>VLOOKUP($A329,input!$A:$BH,COLUMN(input!AQ$2),0)</f>
        <v>0</v>
      </c>
      <c r="R329" s="49">
        <f>VLOOKUP($A329,input!$A:$BH,COLUMN(input!AU$2),0)</f>
        <v>2.2993565517570467</v>
      </c>
      <c r="S329" s="53">
        <f>VLOOKUP($A329,input!$A:$BH,COLUMN(input!AY$2),0)</f>
        <v>0</v>
      </c>
      <c r="T329" s="53">
        <f>VLOOKUP($A329,input!$A:$BH,COLUMN(input!BC$2),0)</f>
        <v>0</v>
      </c>
      <c r="U329" s="62">
        <f>VLOOKUP($A329,input!$A:$BH,COLUMN(input!BG$2),0)</f>
        <v>0</v>
      </c>
      <c r="V329" s="53">
        <f t="shared" si="35"/>
        <v>0</v>
      </c>
      <c r="W329" s="49">
        <f t="shared" si="36"/>
        <v>2.4838854030886148</v>
      </c>
      <c r="X329" s="53">
        <f t="shared" si="37"/>
        <v>0</v>
      </c>
      <c r="Y329" s="53">
        <f t="shared" si="38"/>
        <v>0</v>
      </c>
      <c r="Z329" s="62">
        <f t="shared" si="39"/>
        <v>0</v>
      </c>
      <c r="AA329" s="74">
        <f>VLOOKUP($A329,input!$A:$BH,COLUMN(input!BH$2),0)</f>
        <v>0</v>
      </c>
    </row>
    <row r="330" spans="1:27" x14ac:dyDescent="0.3">
      <c r="A330" s="27" t="s">
        <v>666</v>
      </c>
      <c r="B330" s="27" t="s">
        <v>1153</v>
      </c>
      <c r="C330" s="27" t="s">
        <v>806</v>
      </c>
      <c r="D330" s="30" t="s">
        <v>665</v>
      </c>
      <c r="E330" s="67">
        <f>VLOOKUP(C330,'KI Local Authority Dropdown'!$H$21:$I$31,2,0)</f>
        <v>0.4</v>
      </c>
      <c r="F330" s="49">
        <f t="shared" si="34"/>
        <v>0.70591267084279397</v>
      </c>
      <c r="G330" s="49">
        <f>VLOOKUP($A330,input!$A:$BH,COLUMN(input!F$2),0)</f>
        <v>0</v>
      </c>
      <c r="H330" s="49">
        <f>VLOOKUP($A330,input!$A:$BH,COLUMN(input!J$2),0)</f>
        <v>1.4347323298793018</v>
      </c>
      <c r="I330" s="49">
        <f>VLOOKUP($A330,input!$A:$BH,COLUMN(input!O$2),0)</f>
        <v>-7.8184205497847072</v>
      </c>
      <c r="J330" s="49">
        <f>H330*'KI Local Authority Dropdown'!$I$6</f>
        <v>1.3271274051383541</v>
      </c>
      <c r="K330" s="31">
        <f>VLOOKUP($A330,input!$A:$BH,COLUMN(input!Q$2),0)</f>
        <v>0.5</v>
      </c>
      <c r="L330" s="53">
        <f>VLOOKUP($A330,input!$A:$BH,COLUMN(input!W$2),0)</f>
        <v>0</v>
      </c>
      <c r="M330" s="49">
        <f>VLOOKUP($A330,input!$A:$BH,COLUMN(input!AA$2),0)</f>
        <v>0</v>
      </c>
      <c r="N330" s="53">
        <f>VLOOKUP($A330,input!$A:$BH,COLUMN(input!AE$2),0)</f>
        <v>0</v>
      </c>
      <c r="O330" s="53">
        <f>VLOOKUP($A330,input!$A:$BH,COLUMN(input!AI$2),0)</f>
        <v>0</v>
      </c>
      <c r="P330" s="62">
        <f>VLOOKUP($A330,input!$A:$BH,COLUMN(input!AM$2),0)</f>
        <v>0</v>
      </c>
      <c r="Q330" s="53">
        <f>VLOOKUP($A330,input!$A:$BH,COLUMN(input!AQ$2),0)</f>
        <v>0</v>
      </c>
      <c r="R330" s="49">
        <f>VLOOKUP($A330,input!$A:$BH,COLUMN(input!AU$2),0)</f>
        <v>1.4347323298793018</v>
      </c>
      <c r="S330" s="53">
        <f>VLOOKUP($A330,input!$A:$BH,COLUMN(input!AY$2),0)</f>
        <v>0</v>
      </c>
      <c r="T330" s="53">
        <f>VLOOKUP($A330,input!$A:$BH,COLUMN(input!BC$2),0)</f>
        <v>0</v>
      </c>
      <c r="U330" s="62">
        <f>VLOOKUP($A330,input!$A:$BH,COLUMN(input!BG$2),0)</f>
        <v>0</v>
      </c>
      <c r="V330" s="53">
        <f t="shared" si="35"/>
        <v>0</v>
      </c>
      <c r="W330" s="49">
        <f t="shared" si="36"/>
        <v>1.4347323298793018</v>
      </c>
      <c r="X330" s="53">
        <f t="shared" si="37"/>
        <v>0</v>
      </c>
      <c r="Y330" s="53">
        <f t="shared" si="38"/>
        <v>0</v>
      </c>
      <c r="Z330" s="62">
        <f t="shared" si="39"/>
        <v>0</v>
      </c>
      <c r="AA330" s="74">
        <f>VLOOKUP($A330,input!$A:$BH,COLUMN(input!BH$2),0)</f>
        <v>-0.72881965903650781</v>
      </c>
    </row>
    <row r="331" spans="1:27" x14ac:dyDescent="0.3">
      <c r="A331" s="27" t="s">
        <v>668</v>
      </c>
      <c r="B331" s="27" t="s">
        <v>1154</v>
      </c>
      <c r="C331" s="27" t="s">
        <v>806</v>
      </c>
      <c r="D331" s="30" t="s">
        <v>667</v>
      </c>
      <c r="E331" s="67">
        <f>VLOOKUP(C331,'KI Local Authority Dropdown'!$H$21:$I$31,2,0)</f>
        <v>0.4</v>
      </c>
      <c r="F331" s="49">
        <f t="shared" si="34"/>
        <v>2.5348518926581596</v>
      </c>
      <c r="G331" s="49">
        <f>VLOOKUP($A331,input!$A:$BH,COLUMN(input!F$2),0)</f>
        <v>0</v>
      </c>
      <c r="H331" s="49">
        <f>VLOOKUP($A331,input!$A:$BH,COLUMN(input!J$2),0)</f>
        <v>2.6627913990588397</v>
      </c>
      <c r="I331" s="49">
        <f>VLOOKUP($A331,input!$A:$BH,COLUMN(input!O$2),0)</f>
        <v>-13.064365344612341</v>
      </c>
      <c r="J331" s="49">
        <f>H331*'KI Local Authority Dropdown'!$I$6</f>
        <v>2.4630820441294268</v>
      </c>
      <c r="K331" s="31">
        <f>VLOOKUP($A331,input!$A:$BH,COLUMN(input!Q$2),0)</f>
        <v>0.5</v>
      </c>
      <c r="L331" s="53">
        <f>VLOOKUP($A331,input!$A:$BH,COLUMN(input!W$2),0)</f>
        <v>0</v>
      </c>
      <c r="M331" s="49">
        <f>VLOOKUP($A331,input!$A:$BH,COLUMN(input!AA$2),0)</f>
        <v>0</v>
      </c>
      <c r="N331" s="53">
        <f>VLOOKUP($A331,input!$A:$BH,COLUMN(input!AE$2),0)</f>
        <v>0</v>
      </c>
      <c r="O331" s="53">
        <f>VLOOKUP($A331,input!$A:$BH,COLUMN(input!AI$2),0)</f>
        <v>0</v>
      </c>
      <c r="P331" s="62">
        <f>VLOOKUP($A331,input!$A:$BH,COLUMN(input!AM$2),0)</f>
        <v>0</v>
      </c>
      <c r="Q331" s="53">
        <f>VLOOKUP($A331,input!$A:$BH,COLUMN(input!AQ$2),0)</f>
        <v>0</v>
      </c>
      <c r="R331" s="49">
        <f>VLOOKUP($A331,input!$A:$BH,COLUMN(input!AU$2),0)</f>
        <v>2.6627913990588397</v>
      </c>
      <c r="S331" s="53">
        <f>VLOOKUP($A331,input!$A:$BH,COLUMN(input!AY$2),0)</f>
        <v>0</v>
      </c>
      <c r="T331" s="53">
        <f>VLOOKUP($A331,input!$A:$BH,COLUMN(input!BC$2),0)</f>
        <v>0</v>
      </c>
      <c r="U331" s="62">
        <f>VLOOKUP($A331,input!$A:$BH,COLUMN(input!BG$2),0)</f>
        <v>0</v>
      </c>
      <c r="V331" s="53">
        <f t="shared" si="35"/>
        <v>0</v>
      </c>
      <c r="W331" s="49">
        <f t="shared" si="36"/>
        <v>2.6627913990588397</v>
      </c>
      <c r="X331" s="53">
        <f t="shared" si="37"/>
        <v>0</v>
      </c>
      <c r="Y331" s="53">
        <f t="shared" si="38"/>
        <v>0</v>
      </c>
      <c r="Z331" s="62">
        <f t="shared" si="39"/>
        <v>0</v>
      </c>
      <c r="AA331" s="74">
        <f>VLOOKUP($A331,input!$A:$BH,COLUMN(input!BH$2),0)</f>
        <v>-0.12793950640068016</v>
      </c>
    </row>
    <row r="332" spans="1:27" x14ac:dyDescent="0.3">
      <c r="A332" s="27" t="s">
        <v>670</v>
      </c>
      <c r="B332" s="27" t="s">
        <v>1155</v>
      </c>
      <c r="C332" s="27" t="s">
        <v>806</v>
      </c>
      <c r="D332" s="30" t="s">
        <v>669</v>
      </c>
      <c r="E332" s="67">
        <f>VLOOKUP(C332,'KI Local Authority Dropdown'!$H$21:$I$31,2,0)</f>
        <v>0.4</v>
      </c>
      <c r="F332" s="49">
        <f t="shared" si="34"/>
        <v>3.1990868798927514</v>
      </c>
      <c r="G332" s="49">
        <f>VLOOKUP($A332,input!$A:$BH,COLUMN(input!F$2),0)</f>
        <v>0</v>
      </c>
      <c r="H332" s="49">
        <f>VLOOKUP($A332,input!$A:$BH,COLUMN(input!J$2),0)</f>
        <v>3.3369783583487056</v>
      </c>
      <c r="I332" s="49">
        <f>VLOOKUP($A332,input!$A:$BH,COLUMN(input!O$2),0)</f>
        <v>-8.9935298584800876</v>
      </c>
      <c r="J332" s="49">
        <f>H332*'KI Local Authority Dropdown'!$I$6</f>
        <v>3.0867049814725527</v>
      </c>
      <c r="K332" s="31">
        <f>VLOOKUP($A332,input!$A:$BH,COLUMN(input!Q$2),0)</f>
        <v>0.5</v>
      </c>
      <c r="L332" s="53">
        <f>VLOOKUP($A332,input!$A:$BH,COLUMN(input!W$2),0)</f>
        <v>0</v>
      </c>
      <c r="M332" s="49">
        <f>VLOOKUP($A332,input!$A:$BH,COLUMN(input!AA$2),0)</f>
        <v>0</v>
      </c>
      <c r="N332" s="53">
        <f>VLOOKUP($A332,input!$A:$BH,COLUMN(input!AE$2),0)</f>
        <v>0</v>
      </c>
      <c r="O332" s="53">
        <f>VLOOKUP($A332,input!$A:$BH,COLUMN(input!AI$2),0)</f>
        <v>0</v>
      </c>
      <c r="P332" s="62">
        <f>VLOOKUP($A332,input!$A:$BH,COLUMN(input!AM$2),0)</f>
        <v>0</v>
      </c>
      <c r="Q332" s="53">
        <f>VLOOKUP($A332,input!$A:$BH,COLUMN(input!AQ$2),0)</f>
        <v>0</v>
      </c>
      <c r="R332" s="49">
        <f>VLOOKUP($A332,input!$A:$BH,COLUMN(input!AU$2),0)</f>
        <v>3.3369783583487056</v>
      </c>
      <c r="S332" s="53">
        <f>VLOOKUP($A332,input!$A:$BH,COLUMN(input!AY$2),0)</f>
        <v>0</v>
      </c>
      <c r="T332" s="53">
        <f>VLOOKUP($A332,input!$A:$BH,COLUMN(input!BC$2),0)</f>
        <v>0</v>
      </c>
      <c r="U332" s="62">
        <f>VLOOKUP($A332,input!$A:$BH,COLUMN(input!BG$2),0)</f>
        <v>0</v>
      </c>
      <c r="V332" s="53">
        <f t="shared" si="35"/>
        <v>0</v>
      </c>
      <c r="W332" s="49">
        <f t="shared" si="36"/>
        <v>3.3369783583487056</v>
      </c>
      <c r="X332" s="53">
        <f t="shared" si="37"/>
        <v>0</v>
      </c>
      <c r="Y332" s="53">
        <f t="shared" si="38"/>
        <v>0</v>
      </c>
      <c r="Z332" s="62">
        <f t="shared" si="39"/>
        <v>0</v>
      </c>
      <c r="AA332" s="74">
        <f>VLOOKUP($A332,input!$A:$BH,COLUMN(input!BH$2),0)</f>
        <v>-0.13789147845595423</v>
      </c>
    </row>
    <row r="333" spans="1:27" x14ac:dyDescent="0.3">
      <c r="A333" s="27" t="s">
        <v>672</v>
      </c>
      <c r="B333" s="27" t="s">
        <v>1156</v>
      </c>
      <c r="C333" s="27" t="s">
        <v>1250</v>
      </c>
      <c r="D333" s="30" t="s">
        <v>671</v>
      </c>
      <c r="E333" s="67">
        <f>VLOOKUP(C333,'KI Local Authority Dropdown'!$H$21:$I$31,2,0)</f>
        <v>0.49</v>
      </c>
      <c r="F333" s="49">
        <f t="shared" si="34"/>
        <v>47.903606434986756</v>
      </c>
      <c r="G333" s="49">
        <f>VLOOKUP($A333,input!$A:$BH,COLUMN(input!F$2),0)</f>
        <v>9.8117196946868894</v>
      </c>
      <c r="H333" s="49">
        <f>VLOOKUP($A333,input!$A:$BH,COLUMN(input!J$2),0)</f>
        <v>38.09188674029987</v>
      </c>
      <c r="I333" s="49">
        <f>VLOOKUP($A333,input!$A:$BH,COLUMN(input!O$2),0)</f>
        <v>4.6989164919018158</v>
      </c>
      <c r="J333" s="49">
        <f>H333*'KI Local Authority Dropdown'!$I$6</f>
        <v>35.234995234777379</v>
      </c>
      <c r="K333" s="31">
        <f>VLOOKUP($A333,input!$A:$BH,COLUMN(input!Q$2),0)</f>
        <v>0</v>
      </c>
      <c r="L333" s="53">
        <f>VLOOKUP($A333,input!$A:$BH,COLUMN(input!W$2),0)</f>
        <v>9.6383048257218444</v>
      </c>
      <c r="M333" s="49">
        <f>VLOOKUP($A333,input!$A:$BH,COLUMN(input!AA$2),0)</f>
        <v>0.17341486896504463</v>
      </c>
      <c r="N333" s="53">
        <f>VLOOKUP($A333,input!$A:$BH,COLUMN(input!AE$2),0)</f>
        <v>0</v>
      </c>
      <c r="O333" s="53">
        <f>VLOOKUP($A333,input!$A:$BH,COLUMN(input!AI$2),0)</f>
        <v>0</v>
      </c>
      <c r="P333" s="62">
        <f>VLOOKUP($A333,input!$A:$BH,COLUMN(input!AM$2),0)</f>
        <v>0</v>
      </c>
      <c r="Q333" s="53">
        <f>VLOOKUP($A333,input!$A:$BH,COLUMN(input!AQ$2),0)</f>
        <v>33.150253257589462</v>
      </c>
      <c r="R333" s="49">
        <f>VLOOKUP($A333,input!$A:$BH,COLUMN(input!AU$2),0)</f>
        <v>4.9416334827104071</v>
      </c>
      <c r="S333" s="53">
        <f>VLOOKUP($A333,input!$A:$BH,COLUMN(input!AY$2),0)</f>
        <v>0</v>
      </c>
      <c r="T333" s="53">
        <f>VLOOKUP($A333,input!$A:$BH,COLUMN(input!BC$2),0)</f>
        <v>0</v>
      </c>
      <c r="U333" s="62">
        <f>VLOOKUP($A333,input!$A:$BH,COLUMN(input!BG$2),0)</f>
        <v>0</v>
      </c>
      <c r="V333" s="53">
        <f t="shared" si="35"/>
        <v>42.788558083311308</v>
      </c>
      <c r="W333" s="49">
        <f t="shared" si="36"/>
        <v>5.1150483516754521</v>
      </c>
      <c r="X333" s="53">
        <f t="shared" si="37"/>
        <v>0</v>
      </c>
      <c r="Y333" s="53">
        <f t="shared" si="38"/>
        <v>0</v>
      </c>
      <c r="Z333" s="62">
        <f t="shared" si="39"/>
        <v>0</v>
      </c>
      <c r="AA333" s="74">
        <f>VLOOKUP($A333,input!$A:$BH,COLUMN(input!BH$2),0)</f>
        <v>0</v>
      </c>
    </row>
    <row r="334" spans="1:27" x14ac:dyDescent="0.3">
      <c r="A334" s="27" t="s">
        <v>674</v>
      </c>
      <c r="B334" s="27" t="s">
        <v>1157</v>
      </c>
      <c r="C334" s="27" t="s">
        <v>806</v>
      </c>
      <c r="D334" s="30" t="s">
        <v>673</v>
      </c>
      <c r="E334" s="67">
        <f>VLOOKUP(C334,'KI Local Authority Dropdown'!$H$21:$I$31,2,0)</f>
        <v>0.4</v>
      </c>
      <c r="F334" s="49">
        <f t="shared" si="34"/>
        <v>5.3961513081755719</v>
      </c>
      <c r="G334" s="49">
        <f>VLOOKUP($A334,input!$A:$BH,COLUMN(input!F$2),0)</f>
        <v>0.42191919627341906</v>
      </c>
      <c r="H334" s="49">
        <f>VLOOKUP($A334,input!$A:$BH,COLUMN(input!J$2),0)</f>
        <v>4.9742321119021531</v>
      </c>
      <c r="I334" s="49">
        <f>VLOOKUP($A334,input!$A:$BH,COLUMN(input!O$2),0)</f>
        <v>-5.423291391613521</v>
      </c>
      <c r="J334" s="49">
        <f>H334*'KI Local Authority Dropdown'!$I$6</f>
        <v>4.6011647035094922</v>
      </c>
      <c r="K334" s="31">
        <f>VLOOKUP($A334,input!$A:$BH,COLUMN(input!Q$2),0)</f>
        <v>0.5</v>
      </c>
      <c r="L334" s="53">
        <f>VLOOKUP($A334,input!$A:$BH,COLUMN(input!W$2),0)</f>
        <v>0</v>
      </c>
      <c r="M334" s="49">
        <f>VLOOKUP($A334,input!$A:$BH,COLUMN(input!AA$2),0)</f>
        <v>0.42191919627341906</v>
      </c>
      <c r="N334" s="53">
        <f>VLOOKUP($A334,input!$A:$BH,COLUMN(input!AE$2),0)</f>
        <v>0</v>
      </c>
      <c r="O334" s="53">
        <f>VLOOKUP($A334,input!$A:$BH,COLUMN(input!AI$2),0)</f>
        <v>0</v>
      </c>
      <c r="P334" s="62">
        <f>VLOOKUP($A334,input!$A:$BH,COLUMN(input!AM$2),0)</f>
        <v>0</v>
      </c>
      <c r="Q334" s="53">
        <f>VLOOKUP($A334,input!$A:$BH,COLUMN(input!AQ$2),0)</f>
        <v>0</v>
      </c>
      <c r="R334" s="49">
        <f>VLOOKUP($A334,input!$A:$BH,COLUMN(input!AU$2),0)</f>
        <v>4.9742321119021531</v>
      </c>
      <c r="S334" s="53">
        <f>VLOOKUP($A334,input!$A:$BH,COLUMN(input!AY$2),0)</f>
        <v>0</v>
      </c>
      <c r="T334" s="53">
        <f>VLOOKUP($A334,input!$A:$BH,COLUMN(input!BC$2),0)</f>
        <v>0</v>
      </c>
      <c r="U334" s="62">
        <f>VLOOKUP($A334,input!$A:$BH,COLUMN(input!BG$2),0)</f>
        <v>0</v>
      </c>
      <c r="V334" s="53">
        <f t="shared" si="35"/>
        <v>0</v>
      </c>
      <c r="W334" s="49">
        <f t="shared" si="36"/>
        <v>5.3961513081755719</v>
      </c>
      <c r="X334" s="53">
        <f t="shared" si="37"/>
        <v>0</v>
      </c>
      <c r="Y334" s="53">
        <f t="shared" si="38"/>
        <v>0</v>
      </c>
      <c r="Z334" s="62">
        <f t="shared" si="39"/>
        <v>0</v>
      </c>
      <c r="AA334" s="74">
        <f>VLOOKUP($A334,input!$A:$BH,COLUMN(input!BH$2),0)</f>
        <v>0</v>
      </c>
    </row>
    <row r="335" spans="1:27" x14ac:dyDescent="0.3">
      <c r="A335" s="27" t="s">
        <v>676</v>
      </c>
      <c r="B335" s="27" t="s">
        <v>1158</v>
      </c>
      <c r="C335" s="27" t="s">
        <v>806</v>
      </c>
      <c r="D335" s="30" t="s">
        <v>675</v>
      </c>
      <c r="E335" s="67">
        <f>VLOOKUP(C335,'KI Local Authority Dropdown'!$H$21:$I$31,2,0)</f>
        <v>0.4</v>
      </c>
      <c r="F335" s="49">
        <f t="shared" si="34"/>
        <v>1.9935595376504498</v>
      </c>
      <c r="G335" s="49">
        <f>VLOOKUP($A335,input!$A:$BH,COLUMN(input!F$2),0)</f>
        <v>0</v>
      </c>
      <c r="H335" s="49">
        <f>VLOOKUP($A335,input!$A:$BH,COLUMN(input!J$2),0)</f>
        <v>2.3414154044981763</v>
      </c>
      <c r="I335" s="49">
        <f>VLOOKUP($A335,input!$A:$BH,COLUMN(input!O$2),0)</f>
        <v>-16.863558656836229</v>
      </c>
      <c r="J335" s="49">
        <f>H335*'KI Local Authority Dropdown'!$I$6</f>
        <v>2.1658092491608132</v>
      </c>
      <c r="K335" s="31">
        <f>VLOOKUP($A335,input!$A:$BH,COLUMN(input!Q$2),0)</f>
        <v>0.5</v>
      </c>
      <c r="L335" s="53">
        <f>VLOOKUP($A335,input!$A:$BH,COLUMN(input!W$2),0)</f>
        <v>0</v>
      </c>
      <c r="M335" s="49">
        <f>VLOOKUP($A335,input!$A:$BH,COLUMN(input!AA$2),0)</f>
        <v>0</v>
      </c>
      <c r="N335" s="53">
        <f>VLOOKUP($A335,input!$A:$BH,COLUMN(input!AE$2),0)</f>
        <v>0</v>
      </c>
      <c r="O335" s="53">
        <f>VLOOKUP($A335,input!$A:$BH,COLUMN(input!AI$2),0)</f>
        <v>0</v>
      </c>
      <c r="P335" s="62">
        <f>VLOOKUP($A335,input!$A:$BH,COLUMN(input!AM$2),0)</f>
        <v>0</v>
      </c>
      <c r="Q335" s="53">
        <f>VLOOKUP($A335,input!$A:$BH,COLUMN(input!AQ$2),0)</f>
        <v>0</v>
      </c>
      <c r="R335" s="49">
        <f>VLOOKUP($A335,input!$A:$BH,COLUMN(input!AU$2),0)</f>
        <v>2.3414154044981763</v>
      </c>
      <c r="S335" s="53">
        <f>VLOOKUP($A335,input!$A:$BH,COLUMN(input!AY$2),0)</f>
        <v>0</v>
      </c>
      <c r="T335" s="53">
        <f>VLOOKUP($A335,input!$A:$BH,COLUMN(input!BC$2),0)</f>
        <v>0</v>
      </c>
      <c r="U335" s="62">
        <f>VLOOKUP($A335,input!$A:$BH,COLUMN(input!BG$2),0)</f>
        <v>0</v>
      </c>
      <c r="V335" s="53">
        <f t="shared" si="35"/>
        <v>0</v>
      </c>
      <c r="W335" s="49">
        <f t="shared" si="36"/>
        <v>2.3414154044981763</v>
      </c>
      <c r="X335" s="53">
        <f t="shared" si="37"/>
        <v>0</v>
      </c>
      <c r="Y335" s="53">
        <f t="shared" si="38"/>
        <v>0</v>
      </c>
      <c r="Z335" s="62">
        <f t="shared" si="39"/>
        <v>0</v>
      </c>
      <c r="AA335" s="74">
        <f>VLOOKUP($A335,input!$A:$BH,COLUMN(input!BH$2),0)</f>
        <v>-0.34785586684772651</v>
      </c>
    </row>
    <row r="336" spans="1:27" x14ac:dyDescent="0.3">
      <c r="A336" s="27" t="s">
        <v>678</v>
      </c>
      <c r="B336" s="27" t="s">
        <v>1159</v>
      </c>
      <c r="C336" s="27" t="s">
        <v>806</v>
      </c>
      <c r="D336" s="30" t="s">
        <v>677</v>
      </c>
      <c r="E336" s="67">
        <f>VLOOKUP(C336,'KI Local Authority Dropdown'!$H$21:$I$31,2,0)</f>
        <v>0.4</v>
      </c>
      <c r="F336" s="49">
        <f t="shared" si="34"/>
        <v>1.8381117613513582</v>
      </c>
      <c r="G336" s="49">
        <f>VLOOKUP($A336,input!$A:$BH,COLUMN(input!F$2),0)</f>
        <v>2.2786184642045758E-2</v>
      </c>
      <c r="H336" s="49">
        <f>VLOOKUP($A336,input!$A:$BH,COLUMN(input!J$2),0)</f>
        <v>1.8153255767093124</v>
      </c>
      <c r="I336" s="49">
        <f>VLOOKUP($A336,input!$A:$BH,COLUMN(input!O$2),0)</f>
        <v>-12.802404930730903</v>
      </c>
      <c r="J336" s="49">
        <f>H336*'KI Local Authority Dropdown'!$I$6</f>
        <v>1.679176158456114</v>
      </c>
      <c r="K336" s="31">
        <f>VLOOKUP($A336,input!$A:$BH,COLUMN(input!Q$2),0)</f>
        <v>0.5</v>
      </c>
      <c r="L336" s="53">
        <f>VLOOKUP($A336,input!$A:$BH,COLUMN(input!W$2),0)</f>
        <v>0</v>
      </c>
      <c r="M336" s="49">
        <f>VLOOKUP($A336,input!$A:$BH,COLUMN(input!AA$2),0)</f>
        <v>2.2786184642045758E-2</v>
      </c>
      <c r="N336" s="53">
        <f>VLOOKUP($A336,input!$A:$BH,COLUMN(input!AE$2),0)</f>
        <v>0</v>
      </c>
      <c r="O336" s="53">
        <f>VLOOKUP($A336,input!$A:$BH,COLUMN(input!AI$2),0)</f>
        <v>0</v>
      </c>
      <c r="P336" s="62">
        <f>VLOOKUP($A336,input!$A:$BH,COLUMN(input!AM$2),0)</f>
        <v>0</v>
      </c>
      <c r="Q336" s="53">
        <f>VLOOKUP($A336,input!$A:$BH,COLUMN(input!AQ$2),0)</f>
        <v>0</v>
      </c>
      <c r="R336" s="49">
        <f>VLOOKUP($A336,input!$A:$BH,COLUMN(input!AU$2),0)</f>
        <v>1.8153255767093124</v>
      </c>
      <c r="S336" s="53">
        <f>VLOOKUP($A336,input!$A:$BH,COLUMN(input!AY$2),0)</f>
        <v>0</v>
      </c>
      <c r="T336" s="53">
        <f>VLOOKUP($A336,input!$A:$BH,COLUMN(input!BC$2),0)</f>
        <v>0</v>
      </c>
      <c r="U336" s="62">
        <f>VLOOKUP($A336,input!$A:$BH,COLUMN(input!BG$2),0)</f>
        <v>0</v>
      </c>
      <c r="V336" s="53">
        <f t="shared" si="35"/>
        <v>0</v>
      </c>
      <c r="W336" s="49">
        <f t="shared" si="36"/>
        <v>1.8381117613513582</v>
      </c>
      <c r="X336" s="53">
        <f t="shared" si="37"/>
        <v>0</v>
      </c>
      <c r="Y336" s="53">
        <f t="shared" si="38"/>
        <v>0</v>
      </c>
      <c r="Z336" s="62">
        <f t="shared" si="39"/>
        <v>0</v>
      </c>
      <c r="AA336" s="74">
        <f>VLOOKUP($A336,input!$A:$BH,COLUMN(input!BH$2),0)</f>
        <v>0</v>
      </c>
    </row>
    <row r="337" spans="1:27" x14ac:dyDescent="0.3">
      <c r="A337" s="27" t="s">
        <v>680</v>
      </c>
      <c r="B337" s="27" t="s">
        <v>1160</v>
      </c>
      <c r="C337" s="27" t="s">
        <v>806</v>
      </c>
      <c r="D337" s="30" t="s">
        <v>679</v>
      </c>
      <c r="E337" s="67">
        <f>VLOOKUP(C337,'KI Local Authority Dropdown'!$H$21:$I$31,2,0)</f>
        <v>0.4</v>
      </c>
      <c r="F337" s="49">
        <f t="shared" si="34"/>
        <v>5.0667006991043477</v>
      </c>
      <c r="G337" s="49">
        <f>VLOOKUP($A337,input!$A:$BH,COLUMN(input!F$2),0)</f>
        <v>9.7453363579228514E-2</v>
      </c>
      <c r="H337" s="49">
        <f>VLOOKUP($A337,input!$A:$BH,COLUMN(input!J$2),0)</f>
        <v>4.969247335525119</v>
      </c>
      <c r="I337" s="49">
        <f>VLOOKUP($A337,input!$A:$BH,COLUMN(input!O$2),0)</f>
        <v>-8.42568937168822</v>
      </c>
      <c r="J337" s="49">
        <f>H337*'KI Local Authority Dropdown'!$I$6</f>
        <v>4.5965537853607357</v>
      </c>
      <c r="K337" s="31">
        <f>VLOOKUP($A337,input!$A:$BH,COLUMN(input!Q$2),0)</f>
        <v>0.5</v>
      </c>
      <c r="L337" s="53">
        <f>VLOOKUP($A337,input!$A:$BH,COLUMN(input!W$2),0)</f>
        <v>0</v>
      </c>
      <c r="M337" s="49">
        <f>VLOOKUP($A337,input!$A:$BH,COLUMN(input!AA$2),0)</f>
        <v>9.7453363579228514E-2</v>
      </c>
      <c r="N337" s="53">
        <f>VLOOKUP($A337,input!$A:$BH,COLUMN(input!AE$2),0)</f>
        <v>0</v>
      </c>
      <c r="O337" s="53">
        <f>VLOOKUP($A337,input!$A:$BH,COLUMN(input!AI$2),0)</f>
        <v>0</v>
      </c>
      <c r="P337" s="62">
        <f>VLOOKUP($A337,input!$A:$BH,COLUMN(input!AM$2),0)</f>
        <v>0</v>
      </c>
      <c r="Q337" s="53">
        <f>VLOOKUP($A337,input!$A:$BH,COLUMN(input!AQ$2),0)</f>
        <v>0</v>
      </c>
      <c r="R337" s="49">
        <f>VLOOKUP($A337,input!$A:$BH,COLUMN(input!AU$2),0)</f>
        <v>4.969247335525119</v>
      </c>
      <c r="S337" s="53">
        <f>VLOOKUP($A337,input!$A:$BH,COLUMN(input!AY$2),0)</f>
        <v>0</v>
      </c>
      <c r="T337" s="53">
        <f>VLOOKUP($A337,input!$A:$BH,COLUMN(input!BC$2),0)</f>
        <v>0</v>
      </c>
      <c r="U337" s="62">
        <f>VLOOKUP($A337,input!$A:$BH,COLUMN(input!BG$2),0)</f>
        <v>0</v>
      </c>
      <c r="V337" s="53">
        <f t="shared" si="35"/>
        <v>0</v>
      </c>
      <c r="W337" s="49">
        <f t="shared" si="36"/>
        <v>5.0667006991043477</v>
      </c>
      <c r="X337" s="53">
        <f t="shared" si="37"/>
        <v>0</v>
      </c>
      <c r="Y337" s="53">
        <f t="shared" si="38"/>
        <v>0</v>
      </c>
      <c r="Z337" s="62">
        <f t="shared" si="39"/>
        <v>0</v>
      </c>
      <c r="AA337" s="74">
        <f>VLOOKUP($A337,input!$A:$BH,COLUMN(input!BH$2),0)</f>
        <v>0</v>
      </c>
    </row>
    <row r="338" spans="1:27" x14ac:dyDescent="0.3">
      <c r="A338" s="27" t="s">
        <v>682</v>
      </c>
      <c r="B338" s="27" t="s">
        <v>1161</v>
      </c>
      <c r="C338" s="27" t="s">
        <v>806</v>
      </c>
      <c r="D338" s="30" t="s">
        <v>681</v>
      </c>
      <c r="E338" s="67">
        <f>VLOOKUP(C338,'KI Local Authority Dropdown'!$H$21:$I$31,2,0)</f>
        <v>0.4</v>
      </c>
      <c r="F338" s="49">
        <f t="shared" si="34"/>
        <v>1.6109585601029932</v>
      </c>
      <c r="G338" s="49">
        <f>VLOOKUP($A338,input!$A:$BH,COLUMN(input!F$2),0)</f>
        <v>0</v>
      </c>
      <c r="H338" s="49">
        <f>VLOOKUP($A338,input!$A:$BH,COLUMN(input!J$2),0)</f>
        <v>1.9614038409689418</v>
      </c>
      <c r="I338" s="49">
        <f>VLOOKUP($A338,input!$A:$BH,COLUMN(input!O$2),0)</f>
        <v>-8.5839508007318237</v>
      </c>
      <c r="J338" s="49">
        <f>H338*'KI Local Authority Dropdown'!$I$6</f>
        <v>1.8142985528962712</v>
      </c>
      <c r="K338" s="31">
        <f>VLOOKUP($A338,input!$A:$BH,COLUMN(input!Q$2),0)</f>
        <v>0.5</v>
      </c>
      <c r="L338" s="53">
        <f>VLOOKUP($A338,input!$A:$BH,COLUMN(input!W$2),0)</f>
        <v>0</v>
      </c>
      <c r="M338" s="49">
        <f>VLOOKUP($A338,input!$A:$BH,COLUMN(input!AA$2),0)</f>
        <v>0</v>
      </c>
      <c r="N338" s="53">
        <f>VLOOKUP($A338,input!$A:$BH,COLUMN(input!AE$2),0)</f>
        <v>0</v>
      </c>
      <c r="O338" s="53">
        <f>VLOOKUP($A338,input!$A:$BH,COLUMN(input!AI$2),0)</f>
        <v>0</v>
      </c>
      <c r="P338" s="62">
        <f>VLOOKUP($A338,input!$A:$BH,COLUMN(input!AM$2),0)</f>
        <v>0</v>
      </c>
      <c r="Q338" s="53">
        <f>VLOOKUP($A338,input!$A:$BH,COLUMN(input!AQ$2),0)</f>
        <v>0</v>
      </c>
      <c r="R338" s="49">
        <f>VLOOKUP($A338,input!$A:$BH,COLUMN(input!AU$2),0)</f>
        <v>1.9614038409689418</v>
      </c>
      <c r="S338" s="53">
        <f>VLOOKUP($A338,input!$A:$BH,COLUMN(input!AY$2),0)</f>
        <v>0</v>
      </c>
      <c r="T338" s="53">
        <f>VLOOKUP($A338,input!$A:$BH,COLUMN(input!BC$2),0)</f>
        <v>0</v>
      </c>
      <c r="U338" s="62">
        <f>VLOOKUP($A338,input!$A:$BH,COLUMN(input!BG$2),0)</f>
        <v>0</v>
      </c>
      <c r="V338" s="53">
        <f t="shared" si="35"/>
        <v>0</v>
      </c>
      <c r="W338" s="49">
        <f t="shared" si="36"/>
        <v>1.9614038409689418</v>
      </c>
      <c r="X338" s="53">
        <f t="shared" si="37"/>
        <v>0</v>
      </c>
      <c r="Y338" s="53">
        <f t="shared" si="38"/>
        <v>0</v>
      </c>
      <c r="Z338" s="62">
        <f t="shared" si="39"/>
        <v>0</v>
      </c>
      <c r="AA338" s="74">
        <f>VLOOKUP($A338,input!$A:$BH,COLUMN(input!BH$2),0)</f>
        <v>-0.35044528086594867</v>
      </c>
    </row>
    <row r="339" spans="1:27" x14ac:dyDescent="0.3">
      <c r="A339" s="27" t="s">
        <v>684</v>
      </c>
      <c r="B339" s="27" t="s">
        <v>1162</v>
      </c>
      <c r="C339" s="27" t="s">
        <v>1250</v>
      </c>
      <c r="D339" s="30" t="s">
        <v>683</v>
      </c>
      <c r="E339" s="67">
        <f>VLOOKUP(C339,'KI Local Authority Dropdown'!$H$21:$I$31,2,0)</f>
        <v>0.49</v>
      </c>
      <c r="F339" s="49">
        <f t="shared" si="34"/>
        <v>39.348471170871413</v>
      </c>
      <c r="G339" s="49">
        <f>VLOOKUP($A339,input!$A:$BH,COLUMN(input!F$2),0)</f>
        <v>6.6973264092721676</v>
      </c>
      <c r="H339" s="49">
        <f>VLOOKUP($A339,input!$A:$BH,COLUMN(input!J$2),0)</f>
        <v>32.651144761599248</v>
      </c>
      <c r="I339" s="49">
        <f>VLOOKUP($A339,input!$A:$BH,COLUMN(input!O$2),0)</f>
        <v>-22.176541898565027</v>
      </c>
      <c r="J339" s="49">
        <f>H339*'KI Local Authority Dropdown'!$I$6</f>
        <v>30.202308904479306</v>
      </c>
      <c r="K339" s="31">
        <f>VLOOKUP($A339,input!$A:$BH,COLUMN(input!Q$2),0)</f>
        <v>0.40447706958375951</v>
      </c>
      <c r="L339" s="53">
        <f>VLOOKUP($A339,input!$A:$BH,COLUMN(input!W$2),0)</f>
        <v>6.8210977649457973</v>
      </c>
      <c r="M339" s="49">
        <f>VLOOKUP($A339,input!$A:$BH,COLUMN(input!AA$2),0)</f>
        <v>-0.12377135567362979</v>
      </c>
      <c r="N339" s="53">
        <f>VLOOKUP($A339,input!$A:$BH,COLUMN(input!AE$2),0)</f>
        <v>0</v>
      </c>
      <c r="O339" s="53">
        <f>VLOOKUP($A339,input!$A:$BH,COLUMN(input!AI$2),0)</f>
        <v>0</v>
      </c>
      <c r="P339" s="62">
        <f>VLOOKUP($A339,input!$A:$BH,COLUMN(input!AM$2),0)</f>
        <v>0</v>
      </c>
      <c r="Q339" s="53">
        <f>VLOOKUP($A339,input!$A:$BH,COLUMN(input!AQ$2),0)</f>
        <v>27.144094124036553</v>
      </c>
      <c r="R339" s="49">
        <f>VLOOKUP($A339,input!$A:$BH,COLUMN(input!AU$2),0)</f>
        <v>5.507050637562692</v>
      </c>
      <c r="S339" s="53">
        <f>VLOOKUP($A339,input!$A:$BH,COLUMN(input!AY$2),0)</f>
        <v>0</v>
      </c>
      <c r="T339" s="53">
        <f>VLOOKUP($A339,input!$A:$BH,COLUMN(input!BC$2),0)</f>
        <v>0</v>
      </c>
      <c r="U339" s="62">
        <f>VLOOKUP($A339,input!$A:$BH,COLUMN(input!BG$2),0)</f>
        <v>0</v>
      </c>
      <c r="V339" s="53">
        <f t="shared" si="35"/>
        <v>33.965191888982346</v>
      </c>
      <c r="W339" s="49">
        <f t="shared" si="36"/>
        <v>5.3832792818890622</v>
      </c>
      <c r="X339" s="53">
        <f t="shared" si="37"/>
        <v>0</v>
      </c>
      <c r="Y339" s="53">
        <f t="shared" si="38"/>
        <v>0</v>
      </c>
      <c r="Z339" s="62">
        <f t="shared" si="39"/>
        <v>0</v>
      </c>
      <c r="AA339" s="74">
        <f>VLOOKUP($A339,input!$A:$BH,COLUMN(input!BH$2),0)</f>
        <v>0</v>
      </c>
    </row>
    <row r="340" spans="1:27" x14ac:dyDescent="0.3">
      <c r="A340" s="27" t="s">
        <v>686</v>
      </c>
      <c r="B340" s="27" t="s">
        <v>1163</v>
      </c>
      <c r="C340" s="27" t="s">
        <v>806</v>
      </c>
      <c r="D340" s="30" t="s">
        <v>685</v>
      </c>
      <c r="E340" s="67">
        <f>VLOOKUP(C340,'KI Local Authority Dropdown'!$H$21:$I$31,2,0)</f>
        <v>0.4</v>
      </c>
      <c r="F340" s="49">
        <f t="shared" si="34"/>
        <v>1.2649212060319068</v>
      </c>
      <c r="G340" s="49">
        <f>VLOOKUP($A340,input!$A:$BH,COLUMN(input!F$2),0)</f>
        <v>0</v>
      </c>
      <c r="H340" s="49">
        <f>VLOOKUP($A340,input!$A:$BH,COLUMN(input!J$2),0)</f>
        <v>2.2632173373671596</v>
      </c>
      <c r="I340" s="49">
        <f>VLOOKUP($A340,input!$A:$BH,COLUMN(input!O$2),0)</f>
        <v>-20.953494116662501</v>
      </c>
      <c r="J340" s="49">
        <f>H340*'KI Local Authority Dropdown'!$I$6</f>
        <v>2.0934760370646228</v>
      </c>
      <c r="K340" s="31">
        <f>VLOOKUP($A340,input!$A:$BH,COLUMN(input!Q$2),0)</f>
        <v>0.5</v>
      </c>
      <c r="L340" s="53">
        <f>VLOOKUP($A340,input!$A:$BH,COLUMN(input!W$2),0)</f>
        <v>0</v>
      </c>
      <c r="M340" s="49">
        <f>VLOOKUP($A340,input!$A:$BH,COLUMN(input!AA$2),0)</f>
        <v>0</v>
      </c>
      <c r="N340" s="53">
        <f>VLOOKUP($A340,input!$A:$BH,COLUMN(input!AE$2),0)</f>
        <v>0</v>
      </c>
      <c r="O340" s="53">
        <f>VLOOKUP($A340,input!$A:$BH,COLUMN(input!AI$2),0)</f>
        <v>0</v>
      </c>
      <c r="P340" s="62">
        <f>VLOOKUP($A340,input!$A:$BH,COLUMN(input!AM$2),0)</f>
        <v>0</v>
      </c>
      <c r="Q340" s="53">
        <f>VLOOKUP($A340,input!$A:$BH,COLUMN(input!AQ$2),0)</f>
        <v>0</v>
      </c>
      <c r="R340" s="49">
        <f>VLOOKUP($A340,input!$A:$BH,COLUMN(input!AU$2),0)</f>
        <v>2.2632173373671596</v>
      </c>
      <c r="S340" s="53">
        <f>VLOOKUP($A340,input!$A:$BH,COLUMN(input!AY$2),0)</f>
        <v>0</v>
      </c>
      <c r="T340" s="53">
        <f>VLOOKUP($A340,input!$A:$BH,COLUMN(input!BC$2),0)</f>
        <v>0</v>
      </c>
      <c r="U340" s="62">
        <f>VLOOKUP($A340,input!$A:$BH,COLUMN(input!BG$2),0)</f>
        <v>0</v>
      </c>
      <c r="V340" s="53">
        <f t="shared" si="35"/>
        <v>0</v>
      </c>
      <c r="W340" s="49">
        <f t="shared" si="36"/>
        <v>2.2632173373671596</v>
      </c>
      <c r="X340" s="53">
        <f t="shared" si="37"/>
        <v>0</v>
      </c>
      <c r="Y340" s="53">
        <f t="shared" si="38"/>
        <v>0</v>
      </c>
      <c r="Z340" s="62">
        <f t="shared" si="39"/>
        <v>0</v>
      </c>
      <c r="AA340" s="74">
        <f>VLOOKUP($A340,input!$A:$BH,COLUMN(input!BH$2),0)</f>
        <v>-0.99829613133525286</v>
      </c>
    </row>
    <row r="341" spans="1:27" x14ac:dyDescent="0.3">
      <c r="A341" s="27" t="s">
        <v>688</v>
      </c>
      <c r="B341" s="27" t="s">
        <v>1164</v>
      </c>
      <c r="C341" s="27" t="s">
        <v>1250</v>
      </c>
      <c r="D341" s="30" t="s">
        <v>687</v>
      </c>
      <c r="E341" s="67">
        <f>VLOOKUP(C341,'KI Local Authority Dropdown'!$H$21:$I$31,2,0)</f>
        <v>0.49</v>
      </c>
      <c r="F341" s="49">
        <f t="shared" si="34"/>
        <v>38.416880703515538</v>
      </c>
      <c r="G341" s="49">
        <f>VLOOKUP($A341,input!$A:$BH,COLUMN(input!F$2),0)</f>
        <v>6.4211212044007144</v>
      </c>
      <c r="H341" s="49">
        <f>VLOOKUP($A341,input!$A:$BH,COLUMN(input!J$2),0)</f>
        <v>31.995759499114822</v>
      </c>
      <c r="I341" s="49">
        <f>VLOOKUP($A341,input!$A:$BH,COLUMN(input!O$2),0)</f>
        <v>14.80240317280766</v>
      </c>
      <c r="J341" s="49">
        <f>H341*'KI Local Authority Dropdown'!$I$6</f>
        <v>29.596077536681211</v>
      </c>
      <c r="K341" s="31">
        <f>VLOOKUP($A341,input!$A:$BH,COLUMN(input!Q$2),0)</f>
        <v>0</v>
      </c>
      <c r="L341" s="53">
        <f>VLOOKUP($A341,input!$A:$BH,COLUMN(input!W$2),0)</f>
        <v>6.3035052138733345</v>
      </c>
      <c r="M341" s="49">
        <f>VLOOKUP($A341,input!$A:$BH,COLUMN(input!AA$2),0)</f>
        <v>0.11761599052738025</v>
      </c>
      <c r="N341" s="53">
        <f>VLOOKUP($A341,input!$A:$BH,COLUMN(input!AE$2),0)</f>
        <v>0</v>
      </c>
      <c r="O341" s="53">
        <f>VLOOKUP($A341,input!$A:$BH,COLUMN(input!AI$2),0)</f>
        <v>0</v>
      </c>
      <c r="P341" s="62">
        <f>VLOOKUP($A341,input!$A:$BH,COLUMN(input!AM$2),0)</f>
        <v>0</v>
      </c>
      <c r="Q341" s="53">
        <f>VLOOKUP($A341,input!$A:$BH,COLUMN(input!AQ$2),0)</f>
        <v>27.88879610152215</v>
      </c>
      <c r="R341" s="49">
        <f>VLOOKUP($A341,input!$A:$BH,COLUMN(input!AU$2),0)</f>
        <v>4.1069633975926729</v>
      </c>
      <c r="S341" s="53">
        <f>VLOOKUP($A341,input!$A:$BH,COLUMN(input!AY$2),0)</f>
        <v>0</v>
      </c>
      <c r="T341" s="53">
        <f>VLOOKUP($A341,input!$A:$BH,COLUMN(input!BC$2),0)</f>
        <v>0</v>
      </c>
      <c r="U341" s="62">
        <f>VLOOKUP($A341,input!$A:$BH,COLUMN(input!BG$2),0)</f>
        <v>0</v>
      </c>
      <c r="V341" s="53">
        <f t="shared" si="35"/>
        <v>34.192301315395483</v>
      </c>
      <c r="W341" s="49">
        <f t="shared" si="36"/>
        <v>4.2245793881200528</v>
      </c>
      <c r="X341" s="53">
        <f t="shared" si="37"/>
        <v>0</v>
      </c>
      <c r="Y341" s="53">
        <f t="shared" si="38"/>
        <v>0</v>
      </c>
      <c r="Z341" s="62">
        <f t="shared" si="39"/>
        <v>0</v>
      </c>
      <c r="AA341" s="74">
        <f>VLOOKUP($A341,input!$A:$BH,COLUMN(input!BH$2),0)</f>
        <v>0</v>
      </c>
    </row>
    <row r="342" spans="1:27" x14ac:dyDescent="0.3">
      <c r="A342" s="27" t="s">
        <v>690</v>
      </c>
      <c r="B342" s="27" t="s">
        <v>1165</v>
      </c>
      <c r="C342" s="27" t="s">
        <v>806</v>
      </c>
      <c r="D342" s="30" t="s">
        <v>689</v>
      </c>
      <c r="E342" s="67">
        <f>VLOOKUP(C342,'KI Local Authority Dropdown'!$H$21:$I$31,2,0)</f>
        <v>0.4</v>
      </c>
      <c r="F342" s="49">
        <f t="shared" si="34"/>
        <v>2.471348550653786</v>
      </c>
      <c r="G342" s="49">
        <f>VLOOKUP($A342,input!$A:$BH,COLUMN(input!F$2),0)</f>
        <v>0.13066381346970285</v>
      </c>
      <c r="H342" s="49">
        <f>VLOOKUP($A342,input!$A:$BH,COLUMN(input!J$2),0)</f>
        <v>2.3406847371840831</v>
      </c>
      <c r="I342" s="49">
        <f>VLOOKUP($A342,input!$A:$BH,COLUMN(input!O$2),0)</f>
        <v>-2.3773086133778958</v>
      </c>
      <c r="J342" s="49">
        <f>H342*'KI Local Authority Dropdown'!$I$6</f>
        <v>2.1651333818952772</v>
      </c>
      <c r="K342" s="31">
        <f>VLOOKUP($A342,input!$A:$BH,COLUMN(input!Q$2),0)</f>
        <v>0.5</v>
      </c>
      <c r="L342" s="53">
        <f>VLOOKUP($A342,input!$A:$BH,COLUMN(input!W$2),0)</f>
        <v>0</v>
      </c>
      <c r="M342" s="49">
        <f>VLOOKUP($A342,input!$A:$BH,COLUMN(input!AA$2),0)</f>
        <v>0.13066381346970285</v>
      </c>
      <c r="N342" s="53">
        <f>VLOOKUP($A342,input!$A:$BH,COLUMN(input!AE$2),0)</f>
        <v>0</v>
      </c>
      <c r="O342" s="53">
        <f>VLOOKUP($A342,input!$A:$BH,COLUMN(input!AI$2),0)</f>
        <v>0</v>
      </c>
      <c r="P342" s="62">
        <f>VLOOKUP($A342,input!$A:$BH,COLUMN(input!AM$2),0)</f>
        <v>0</v>
      </c>
      <c r="Q342" s="53">
        <f>VLOOKUP($A342,input!$A:$BH,COLUMN(input!AQ$2),0)</f>
        <v>0</v>
      </c>
      <c r="R342" s="49">
        <f>VLOOKUP($A342,input!$A:$BH,COLUMN(input!AU$2),0)</f>
        <v>2.3406847371840831</v>
      </c>
      <c r="S342" s="53">
        <f>VLOOKUP($A342,input!$A:$BH,COLUMN(input!AY$2),0)</f>
        <v>0</v>
      </c>
      <c r="T342" s="53">
        <f>VLOOKUP($A342,input!$A:$BH,COLUMN(input!BC$2),0)</f>
        <v>0</v>
      </c>
      <c r="U342" s="62">
        <f>VLOOKUP($A342,input!$A:$BH,COLUMN(input!BG$2),0)</f>
        <v>0</v>
      </c>
      <c r="V342" s="53">
        <f t="shared" si="35"/>
        <v>0</v>
      </c>
      <c r="W342" s="49">
        <f t="shared" si="36"/>
        <v>2.471348550653786</v>
      </c>
      <c r="X342" s="53">
        <f t="shared" si="37"/>
        <v>0</v>
      </c>
      <c r="Y342" s="53">
        <f t="shared" si="38"/>
        <v>0</v>
      </c>
      <c r="Z342" s="62">
        <f t="shared" si="39"/>
        <v>0</v>
      </c>
      <c r="AA342" s="74">
        <f>VLOOKUP($A342,input!$A:$BH,COLUMN(input!BH$2),0)</f>
        <v>0</v>
      </c>
    </row>
    <row r="343" spans="1:27" x14ac:dyDescent="0.3">
      <c r="A343" s="27" t="s">
        <v>692</v>
      </c>
      <c r="B343" s="27" t="s">
        <v>1166</v>
      </c>
      <c r="C343" s="27" t="s">
        <v>1252</v>
      </c>
      <c r="D343" s="30" t="s">
        <v>691</v>
      </c>
      <c r="E343" s="67">
        <f>VLOOKUP(C343,'KI Local Authority Dropdown'!$H$21:$I$31,2,0)</f>
        <v>0.3</v>
      </c>
      <c r="F343" s="49">
        <f t="shared" si="34"/>
        <v>142.93543149558059</v>
      </c>
      <c r="G343" s="49">
        <f>VLOOKUP($A343,input!$A:$BH,COLUMN(input!F$2),0)</f>
        <v>33.280612987761856</v>
      </c>
      <c r="H343" s="49">
        <f>VLOOKUP($A343,input!$A:$BH,COLUMN(input!J$2),0)</f>
        <v>109.65481850781872</v>
      </c>
      <c r="I343" s="49">
        <f>VLOOKUP($A343,input!$A:$BH,COLUMN(input!O$2),0)</f>
        <v>-5.9250905382856658</v>
      </c>
      <c r="J343" s="49">
        <f>H343*'KI Local Authority Dropdown'!$I$6</f>
        <v>101.43070711973232</v>
      </c>
      <c r="K343" s="31">
        <f>VLOOKUP($A343,input!$A:$BH,COLUMN(input!Q$2),0)</f>
        <v>5.1264022283958988E-2</v>
      </c>
      <c r="L343" s="53">
        <f>VLOOKUP($A343,input!$A:$BH,COLUMN(input!W$2),0)</f>
        <v>27.23239379811524</v>
      </c>
      <c r="M343" s="49">
        <f>VLOOKUP($A343,input!$A:$BH,COLUMN(input!AA$2),0)</f>
        <v>6.0482191896466162</v>
      </c>
      <c r="N343" s="53">
        <f>VLOOKUP($A343,input!$A:$BH,COLUMN(input!AE$2),0)</f>
        <v>0</v>
      </c>
      <c r="O343" s="53">
        <f>VLOOKUP($A343,input!$A:$BH,COLUMN(input!AI$2),0)</f>
        <v>0</v>
      </c>
      <c r="P343" s="62">
        <f>VLOOKUP($A343,input!$A:$BH,COLUMN(input!AM$2),0)</f>
        <v>0</v>
      </c>
      <c r="Q343" s="53">
        <f>VLOOKUP($A343,input!$A:$BH,COLUMN(input!AQ$2),0)</f>
        <v>77.23368162188855</v>
      </c>
      <c r="R343" s="49">
        <f>VLOOKUP($A343,input!$A:$BH,COLUMN(input!AU$2),0)</f>
        <v>32.42113688593016</v>
      </c>
      <c r="S343" s="53">
        <f>VLOOKUP($A343,input!$A:$BH,COLUMN(input!AY$2),0)</f>
        <v>0</v>
      </c>
      <c r="T343" s="53">
        <f>VLOOKUP($A343,input!$A:$BH,COLUMN(input!BC$2),0)</f>
        <v>0</v>
      </c>
      <c r="U343" s="62">
        <f>VLOOKUP($A343,input!$A:$BH,COLUMN(input!BG$2),0)</f>
        <v>0</v>
      </c>
      <c r="V343" s="53">
        <f t="shared" si="35"/>
        <v>104.46607542000379</v>
      </c>
      <c r="W343" s="49">
        <f t="shared" si="36"/>
        <v>38.469356075576776</v>
      </c>
      <c r="X343" s="53">
        <f t="shared" si="37"/>
        <v>0</v>
      </c>
      <c r="Y343" s="53">
        <f t="shared" si="38"/>
        <v>0</v>
      </c>
      <c r="Z343" s="62">
        <f t="shared" si="39"/>
        <v>0</v>
      </c>
      <c r="AA343" s="74">
        <f>VLOOKUP($A343,input!$A:$BH,COLUMN(input!BH$2),0)</f>
        <v>0</v>
      </c>
    </row>
    <row r="344" spans="1:27" x14ac:dyDescent="0.3">
      <c r="A344" s="27" t="s">
        <v>694</v>
      </c>
      <c r="B344" s="27" t="s">
        <v>1167</v>
      </c>
      <c r="C344" s="27" t="s">
        <v>820</v>
      </c>
      <c r="D344" s="30" t="s">
        <v>693</v>
      </c>
      <c r="E344" s="67">
        <f>VLOOKUP(C344,'KI Local Authority Dropdown'!$H$21:$I$31,2,0)</f>
        <v>0.49</v>
      </c>
      <c r="F344" s="49">
        <f t="shared" si="34"/>
        <v>41.107047168392199</v>
      </c>
      <c r="G344" s="49">
        <f>VLOOKUP($A344,input!$A:$BH,COLUMN(input!F$2),0)</f>
        <v>5.2986008453069928</v>
      </c>
      <c r="H344" s="49">
        <f>VLOOKUP($A344,input!$A:$BH,COLUMN(input!J$2),0)</f>
        <v>35.808446323085207</v>
      </c>
      <c r="I344" s="49">
        <f>VLOOKUP($A344,input!$A:$BH,COLUMN(input!O$2),0)</f>
        <v>-37.285864544057446</v>
      </c>
      <c r="J344" s="49">
        <f>H344*'KI Local Authority Dropdown'!$I$6</f>
        <v>33.122812848853819</v>
      </c>
      <c r="K344" s="31">
        <f>VLOOKUP($A344,input!$A:$BH,COLUMN(input!Q$2),0)</f>
        <v>0.5</v>
      </c>
      <c r="L344" s="53">
        <f>VLOOKUP($A344,input!$A:$BH,COLUMN(input!W$2),0)</f>
        <v>5.9498615777649206</v>
      </c>
      <c r="M344" s="49">
        <f>VLOOKUP($A344,input!$A:$BH,COLUMN(input!AA$2),0)</f>
        <v>-0.65126073245792837</v>
      </c>
      <c r="N344" s="53">
        <f>VLOOKUP($A344,input!$A:$BH,COLUMN(input!AE$2),0)</f>
        <v>0</v>
      </c>
      <c r="O344" s="53">
        <f>VLOOKUP($A344,input!$A:$BH,COLUMN(input!AI$2),0)</f>
        <v>0</v>
      </c>
      <c r="P344" s="62">
        <f>VLOOKUP($A344,input!$A:$BH,COLUMN(input!AM$2),0)</f>
        <v>0</v>
      </c>
      <c r="Q344" s="53">
        <f>VLOOKUP($A344,input!$A:$BH,COLUMN(input!AQ$2),0)</f>
        <v>29.671044876922906</v>
      </c>
      <c r="R344" s="49">
        <f>VLOOKUP($A344,input!$A:$BH,COLUMN(input!AU$2),0)</f>
        <v>6.1374014461622952</v>
      </c>
      <c r="S344" s="53">
        <f>VLOOKUP($A344,input!$A:$BH,COLUMN(input!AY$2),0)</f>
        <v>0</v>
      </c>
      <c r="T344" s="53">
        <f>VLOOKUP($A344,input!$A:$BH,COLUMN(input!BC$2),0)</f>
        <v>0</v>
      </c>
      <c r="U344" s="62">
        <f>VLOOKUP($A344,input!$A:$BH,COLUMN(input!BG$2),0)</f>
        <v>0</v>
      </c>
      <c r="V344" s="53">
        <f t="shared" si="35"/>
        <v>35.620906454687827</v>
      </c>
      <c r="W344" s="49">
        <f t="shared" si="36"/>
        <v>5.4861407137043665</v>
      </c>
      <c r="X344" s="53">
        <f t="shared" si="37"/>
        <v>0</v>
      </c>
      <c r="Y344" s="53">
        <f t="shared" si="38"/>
        <v>0</v>
      </c>
      <c r="Z344" s="62">
        <f t="shared" si="39"/>
        <v>0</v>
      </c>
      <c r="AA344" s="74">
        <f>VLOOKUP($A344,input!$A:$BH,COLUMN(input!BH$2),0)</f>
        <v>0</v>
      </c>
    </row>
    <row r="345" spans="1:27" x14ac:dyDescent="0.3">
      <c r="A345" s="27" t="s">
        <v>696</v>
      </c>
      <c r="B345" s="27" t="s">
        <v>1168</v>
      </c>
      <c r="C345" s="27" t="s">
        <v>806</v>
      </c>
      <c r="D345" s="30" t="s">
        <v>695</v>
      </c>
      <c r="E345" s="67">
        <f>VLOOKUP(C345,'KI Local Authority Dropdown'!$H$21:$I$31,2,0)</f>
        <v>0.4</v>
      </c>
      <c r="F345" s="49">
        <f t="shared" si="34"/>
        <v>1.7288421695381226</v>
      </c>
      <c r="G345" s="49">
        <f>VLOOKUP($A345,input!$A:$BH,COLUMN(input!F$2),0)</f>
        <v>0</v>
      </c>
      <c r="H345" s="49">
        <f>VLOOKUP($A345,input!$A:$BH,COLUMN(input!J$2),0)</f>
        <v>2.3349283826459395</v>
      </c>
      <c r="I345" s="49">
        <f>VLOOKUP($A345,input!$A:$BH,COLUMN(input!O$2),0)</f>
        <v>-18.351771002653383</v>
      </c>
      <c r="J345" s="49">
        <f>H345*'KI Local Authority Dropdown'!$I$6</f>
        <v>2.1598087539474942</v>
      </c>
      <c r="K345" s="31">
        <f>VLOOKUP($A345,input!$A:$BH,COLUMN(input!Q$2),0)</f>
        <v>0.5</v>
      </c>
      <c r="L345" s="53">
        <f>VLOOKUP($A345,input!$A:$BH,COLUMN(input!W$2),0)</f>
        <v>0</v>
      </c>
      <c r="M345" s="49">
        <f>VLOOKUP($A345,input!$A:$BH,COLUMN(input!AA$2),0)</f>
        <v>0</v>
      </c>
      <c r="N345" s="53">
        <f>VLOOKUP($A345,input!$A:$BH,COLUMN(input!AE$2),0)</f>
        <v>0</v>
      </c>
      <c r="O345" s="53">
        <f>VLOOKUP($A345,input!$A:$BH,COLUMN(input!AI$2),0)</f>
        <v>0</v>
      </c>
      <c r="P345" s="62">
        <f>VLOOKUP($A345,input!$A:$BH,COLUMN(input!AM$2),0)</f>
        <v>0</v>
      </c>
      <c r="Q345" s="53">
        <f>VLOOKUP($A345,input!$A:$BH,COLUMN(input!AQ$2),0)</f>
        <v>0</v>
      </c>
      <c r="R345" s="49">
        <f>VLOOKUP($A345,input!$A:$BH,COLUMN(input!AU$2),0)</f>
        <v>2.3349283826459395</v>
      </c>
      <c r="S345" s="53">
        <f>VLOOKUP($A345,input!$A:$BH,COLUMN(input!AY$2),0)</f>
        <v>0</v>
      </c>
      <c r="T345" s="53">
        <f>VLOOKUP($A345,input!$A:$BH,COLUMN(input!BC$2),0)</f>
        <v>0</v>
      </c>
      <c r="U345" s="62">
        <f>VLOOKUP($A345,input!$A:$BH,COLUMN(input!BG$2),0)</f>
        <v>0</v>
      </c>
      <c r="V345" s="53">
        <f t="shared" si="35"/>
        <v>0</v>
      </c>
      <c r="W345" s="49">
        <f t="shared" si="36"/>
        <v>2.3349283826459395</v>
      </c>
      <c r="X345" s="53">
        <f t="shared" si="37"/>
        <v>0</v>
      </c>
      <c r="Y345" s="53">
        <f t="shared" si="38"/>
        <v>0</v>
      </c>
      <c r="Z345" s="62">
        <f t="shared" si="39"/>
        <v>0</v>
      </c>
      <c r="AA345" s="74">
        <f>VLOOKUP($A345,input!$A:$BH,COLUMN(input!BH$2),0)</f>
        <v>-0.60608621310781685</v>
      </c>
    </row>
    <row r="346" spans="1:27" x14ac:dyDescent="0.3">
      <c r="A346" s="27" t="s">
        <v>698</v>
      </c>
      <c r="B346" s="27" t="s">
        <v>1169</v>
      </c>
      <c r="C346" s="27" t="s">
        <v>813</v>
      </c>
      <c r="D346" s="30" t="s">
        <v>697</v>
      </c>
      <c r="E346" s="67">
        <f>VLOOKUP(C346,'KI Local Authority Dropdown'!$H$21:$I$31,2,0)</f>
        <v>0.01</v>
      </c>
      <c r="F346" s="49">
        <f t="shared" si="34"/>
        <v>24.081218629377418</v>
      </c>
      <c r="G346" s="49">
        <f>VLOOKUP($A346,input!$A:$BH,COLUMN(input!F$2),0)</f>
        <v>8.796224836488225</v>
      </c>
      <c r="H346" s="49">
        <f>VLOOKUP($A346,input!$A:$BH,COLUMN(input!J$2),0)</f>
        <v>15.284993792889193</v>
      </c>
      <c r="I346" s="49">
        <f>VLOOKUP($A346,input!$A:$BH,COLUMN(input!O$2),0)</f>
        <v>11.265247223522488</v>
      </c>
      <c r="J346" s="49">
        <f>H346*'KI Local Authority Dropdown'!$I$6</f>
        <v>14.138619258422503</v>
      </c>
      <c r="K346" s="31">
        <f>VLOOKUP($A346,input!$A:$BH,COLUMN(input!Q$2),0)</f>
        <v>0</v>
      </c>
      <c r="L346" s="53">
        <f>VLOOKUP($A346,input!$A:$BH,COLUMN(input!W$2),0)</f>
        <v>0</v>
      </c>
      <c r="M346" s="49">
        <f>VLOOKUP($A346,input!$A:$BH,COLUMN(input!AA$2),0)</f>
        <v>0</v>
      </c>
      <c r="N346" s="53">
        <f>VLOOKUP($A346,input!$A:$BH,COLUMN(input!AE$2),0)</f>
        <v>8.796224836488225</v>
      </c>
      <c r="O346" s="53">
        <f>VLOOKUP($A346,input!$A:$BH,COLUMN(input!AI$2),0)</f>
        <v>0</v>
      </c>
      <c r="P346" s="62">
        <f>VLOOKUP($A346,input!$A:$BH,COLUMN(input!AM$2),0)</f>
        <v>0</v>
      </c>
      <c r="Q346" s="53">
        <f>VLOOKUP($A346,input!$A:$BH,COLUMN(input!AQ$2),0)</f>
        <v>0</v>
      </c>
      <c r="R346" s="49">
        <f>VLOOKUP($A346,input!$A:$BH,COLUMN(input!AU$2),0)</f>
        <v>0</v>
      </c>
      <c r="S346" s="53">
        <f>VLOOKUP($A346,input!$A:$BH,COLUMN(input!AY$2),0)</f>
        <v>15.284993792889193</v>
      </c>
      <c r="T346" s="53">
        <f>VLOOKUP($A346,input!$A:$BH,COLUMN(input!BC$2),0)</f>
        <v>0</v>
      </c>
      <c r="U346" s="62">
        <f>VLOOKUP($A346,input!$A:$BH,COLUMN(input!BG$2),0)</f>
        <v>0</v>
      </c>
      <c r="V346" s="53">
        <f t="shared" si="35"/>
        <v>0</v>
      </c>
      <c r="W346" s="49">
        <f t="shared" si="36"/>
        <v>0</v>
      </c>
      <c r="X346" s="53">
        <f t="shared" si="37"/>
        <v>24.081218629377418</v>
      </c>
      <c r="Y346" s="53">
        <f t="shared" si="38"/>
        <v>0</v>
      </c>
      <c r="Z346" s="62">
        <f t="shared" si="39"/>
        <v>0</v>
      </c>
      <c r="AA346" s="74">
        <f>VLOOKUP($A346,input!$A:$BH,COLUMN(input!BH$2),0)</f>
        <v>0</v>
      </c>
    </row>
    <row r="347" spans="1:27" x14ac:dyDescent="0.3">
      <c r="A347" s="27" t="s">
        <v>700</v>
      </c>
      <c r="B347" s="27" t="s">
        <v>1170</v>
      </c>
      <c r="C347" s="27" t="s">
        <v>806</v>
      </c>
      <c r="D347" s="30" t="s">
        <v>699</v>
      </c>
      <c r="E347" s="67">
        <f>VLOOKUP(C347,'KI Local Authority Dropdown'!$H$21:$I$31,2,0)</f>
        <v>0.4</v>
      </c>
      <c r="F347" s="49">
        <f t="shared" si="34"/>
        <v>1.2278447908366685</v>
      </c>
      <c r="G347" s="49">
        <f>VLOOKUP($A347,input!$A:$BH,COLUMN(input!F$2),0)</f>
        <v>0</v>
      </c>
      <c r="H347" s="49">
        <f>VLOOKUP($A347,input!$A:$BH,COLUMN(input!J$2),0)</f>
        <v>1.5262919728374071</v>
      </c>
      <c r="I347" s="49">
        <f>VLOOKUP($A347,input!$A:$BH,COLUMN(input!O$2),0)</f>
        <v>-15.194592675232334</v>
      </c>
      <c r="J347" s="49">
        <f>H347*'KI Local Authority Dropdown'!$I$6</f>
        <v>1.4118200748746017</v>
      </c>
      <c r="K347" s="31">
        <f>VLOOKUP($A347,input!$A:$BH,COLUMN(input!Q$2),0)</f>
        <v>0.5</v>
      </c>
      <c r="L347" s="53">
        <f>VLOOKUP($A347,input!$A:$BH,COLUMN(input!W$2),0)</f>
        <v>0</v>
      </c>
      <c r="M347" s="49">
        <f>VLOOKUP($A347,input!$A:$BH,COLUMN(input!AA$2),0)</f>
        <v>0</v>
      </c>
      <c r="N347" s="53">
        <f>VLOOKUP($A347,input!$A:$BH,COLUMN(input!AE$2),0)</f>
        <v>0</v>
      </c>
      <c r="O347" s="53">
        <f>VLOOKUP($A347,input!$A:$BH,COLUMN(input!AI$2),0)</f>
        <v>0</v>
      </c>
      <c r="P347" s="62">
        <f>VLOOKUP($A347,input!$A:$BH,COLUMN(input!AM$2),0)</f>
        <v>0</v>
      </c>
      <c r="Q347" s="53">
        <f>VLOOKUP($A347,input!$A:$BH,COLUMN(input!AQ$2),0)</f>
        <v>0</v>
      </c>
      <c r="R347" s="49">
        <f>VLOOKUP($A347,input!$A:$BH,COLUMN(input!AU$2),0)</f>
        <v>1.5262919728374071</v>
      </c>
      <c r="S347" s="53">
        <f>VLOOKUP($A347,input!$A:$BH,COLUMN(input!AY$2),0)</f>
        <v>0</v>
      </c>
      <c r="T347" s="53">
        <f>VLOOKUP($A347,input!$A:$BH,COLUMN(input!BC$2),0)</f>
        <v>0</v>
      </c>
      <c r="U347" s="62">
        <f>VLOOKUP($A347,input!$A:$BH,COLUMN(input!BG$2),0)</f>
        <v>0</v>
      </c>
      <c r="V347" s="53">
        <f t="shared" si="35"/>
        <v>0</v>
      </c>
      <c r="W347" s="49">
        <f t="shared" si="36"/>
        <v>1.5262919728374071</v>
      </c>
      <c r="X347" s="53">
        <f t="shared" si="37"/>
        <v>0</v>
      </c>
      <c r="Y347" s="53">
        <f t="shared" si="38"/>
        <v>0</v>
      </c>
      <c r="Z347" s="62">
        <f t="shared" si="39"/>
        <v>0</v>
      </c>
      <c r="AA347" s="74">
        <f>VLOOKUP($A347,input!$A:$BH,COLUMN(input!BH$2),0)</f>
        <v>-0.29844718200073855</v>
      </c>
    </row>
    <row r="348" spans="1:27" x14ac:dyDescent="0.3">
      <c r="A348" s="27" t="s">
        <v>702</v>
      </c>
      <c r="B348" s="27" t="s">
        <v>1171</v>
      </c>
      <c r="C348" s="27" t="s">
        <v>806</v>
      </c>
      <c r="D348" s="30" t="s">
        <v>701</v>
      </c>
      <c r="E348" s="67">
        <f>VLOOKUP(C348,'KI Local Authority Dropdown'!$H$21:$I$31,2,0)</f>
        <v>0.4</v>
      </c>
      <c r="F348" s="49">
        <f t="shared" si="34"/>
        <v>2.1065147845255248</v>
      </c>
      <c r="G348" s="49">
        <f>VLOOKUP($A348,input!$A:$BH,COLUMN(input!F$2),0)</f>
        <v>0</v>
      </c>
      <c r="H348" s="49">
        <f>VLOOKUP($A348,input!$A:$BH,COLUMN(input!J$2),0)</f>
        <v>2.330369037773405</v>
      </c>
      <c r="I348" s="49">
        <f>VLOOKUP($A348,input!$A:$BH,COLUMN(input!O$2),0)</f>
        <v>-20.425042394626232</v>
      </c>
      <c r="J348" s="49">
        <f>H348*'KI Local Authority Dropdown'!$I$6</f>
        <v>2.1555913599403995</v>
      </c>
      <c r="K348" s="31">
        <f>VLOOKUP($A348,input!$A:$BH,COLUMN(input!Q$2),0)</f>
        <v>0.5</v>
      </c>
      <c r="L348" s="53">
        <f>VLOOKUP($A348,input!$A:$BH,COLUMN(input!W$2),0)</f>
        <v>0</v>
      </c>
      <c r="M348" s="49">
        <f>VLOOKUP($A348,input!$A:$BH,COLUMN(input!AA$2),0)</f>
        <v>0</v>
      </c>
      <c r="N348" s="53">
        <f>VLOOKUP($A348,input!$A:$BH,COLUMN(input!AE$2),0)</f>
        <v>0</v>
      </c>
      <c r="O348" s="53">
        <f>VLOOKUP($A348,input!$A:$BH,COLUMN(input!AI$2),0)</f>
        <v>0</v>
      </c>
      <c r="P348" s="62">
        <f>VLOOKUP($A348,input!$A:$BH,COLUMN(input!AM$2),0)</f>
        <v>0</v>
      </c>
      <c r="Q348" s="53">
        <f>VLOOKUP($A348,input!$A:$BH,COLUMN(input!AQ$2),0)</f>
        <v>0</v>
      </c>
      <c r="R348" s="49">
        <f>VLOOKUP($A348,input!$A:$BH,COLUMN(input!AU$2),0)</f>
        <v>2.330369037773405</v>
      </c>
      <c r="S348" s="53">
        <f>VLOOKUP($A348,input!$A:$BH,COLUMN(input!AY$2),0)</f>
        <v>0</v>
      </c>
      <c r="T348" s="53">
        <f>VLOOKUP($A348,input!$A:$BH,COLUMN(input!BC$2),0)</f>
        <v>0</v>
      </c>
      <c r="U348" s="62">
        <f>VLOOKUP($A348,input!$A:$BH,COLUMN(input!BG$2),0)</f>
        <v>0</v>
      </c>
      <c r="V348" s="53">
        <f t="shared" si="35"/>
        <v>0</v>
      </c>
      <c r="W348" s="49">
        <f t="shared" si="36"/>
        <v>2.330369037773405</v>
      </c>
      <c r="X348" s="53">
        <f t="shared" si="37"/>
        <v>0</v>
      </c>
      <c r="Y348" s="53">
        <f t="shared" si="38"/>
        <v>0</v>
      </c>
      <c r="Z348" s="62">
        <f t="shared" si="39"/>
        <v>0</v>
      </c>
      <c r="AA348" s="74">
        <f>VLOOKUP($A348,input!$A:$BH,COLUMN(input!BH$2),0)</f>
        <v>-0.22385425324788039</v>
      </c>
    </row>
    <row r="349" spans="1:27" x14ac:dyDescent="0.3">
      <c r="A349" s="27" t="s">
        <v>704</v>
      </c>
      <c r="B349" s="27" t="s">
        <v>1172</v>
      </c>
      <c r="C349" s="27" t="s">
        <v>820</v>
      </c>
      <c r="D349" s="30" t="s">
        <v>703</v>
      </c>
      <c r="E349" s="67">
        <f>VLOOKUP(C349,'KI Local Authority Dropdown'!$H$21:$I$31,2,0)</f>
        <v>0.49</v>
      </c>
      <c r="F349" s="49">
        <f t="shared" si="34"/>
        <v>85.00306973036966</v>
      </c>
      <c r="G349" s="49">
        <f>VLOOKUP($A349,input!$A:$BH,COLUMN(input!F$2),0)</f>
        <v>14.075888305118649</v>
      </c>
      <c r="H349" s="49">
        <f>VLOOKUP($A349,input!$A:$BH,COLUMN(input!J$2),0)</f>
        <v>70.927181425251007</v>
      </c>
      <c r="I349" s="49">
        <f>VLOOKUP($A349,input!$A:$BH,COLUMN(input!O$2),0)</f>
        <v>14.378875137069242</v>
      </c>
      <c r="J349" s="49">
        <f>H349*'KI Local Authority Dropdown'!$I$6</f>
        <v>65.607642818357178</v>
      </c>
      <c r="K349" s="31">
        <f>VLOOKUP($A349,input!$A:$BH,COLUMN(input!Q$2),0)</f>
        <v>0</v>
      </c>
      <c r="L349" s="53">
        <f>VLOOKUP($A349,input!$A:$BH,COLUMN(input!W$2),0)</f>
        <v>14.250513824316473</v>
      </c>
      <c r="M349" s="49">
        <f>VLOOKUP($A349,input!$A:$BH,COLUMN(input!AA$2),0)</f>
        <v>-0.17462551919782163</v>
      </c>
      <c r="N349" s="53">
        <f>VLOOKUP($A349,input!$A:$BH,COLUMN(input!AE$2),0)</f>
        <v>0</v>
      </c>
      <c r="O349" s="53">
        <f>VLOOKUP($A349,input!$A:$BH,COLUMN(input!AI$2),0)</f>
        <v>0</v>
      </c>
      <c r="P349" s="62">
        <f>VLOOKUP($A349,input!$A:$BH,COLUMN(input!AM$2),0)</f>
        <v>0</v>
      </c>
      <c r="Q349" s="53">
        <f>VLOOKUP($A349,input!$A:$BH,COLUMN(input!AQ$2),0)</f>
        <v>61.009971657720932</v>
      </c>
      <c r="R349" s="49">
        <f>VLOOKUP($A349,input!$A:$BH,COLUMN(input!AU$2),0)</f>
        <v>9.9172097675300712</v>
      </c>
      <c r="S349" s="53">
        <f>VLOOKUP($A349,input!$A:$BH,COLUMN(input!AY$2),0)</f>
        <v>0</v>
      </c>
      <c r="T349" s="53">
        <f>VLOOKUP($A349,input!$A:$BH,COLUMN(input!BC$2),0)</f>
        <v>0</v>
      </c>
      <c r="U349" s="62">
        <f>VLOOKUP($A349,input!$A:$BH,COLUMN(input!BG$2),0)</f>
        <v>0</v>
      </c>
      <c r="V349" s="53">
        <f t="shared" si="35"/>
        <v>75.26048548203741</v>
      </c>
      <c r="W349" s="49">
        <f t="shared" si="36"/>
        <v>9.7425842483322498</v>
      </c>
      <c r="X349" s="53">
        <f t="shared" si="37"/>
        <v>0</v>
      </c>
      <c r="Y349" s="53">
        <f t="shared" si="38"/>
        <v>0</v>
      </c>
      <c r="Z349" s="62">
        <f t="shared" si="39"/>
        <v>0</v>
      </c>
      <c r="AA349" s="74">
        <f>VLOOKUP($A349,input!$A:$BH,COLUMN(input!BH$2),0)</f>
        <v>0</v>
      </c>
    </row>
    <row r="350" spans="1:27" x14ac:dyDescent="0.3">
      <c r="A350" s="27" t="s">
        <v>706</v>
      </c>
      <c r="B350" s="27" t="s">
        <v>1173</v>
      </c>
      <c r="C350" s="27" t="s">
        <v>820</v>
      </c>
      <c r="D350" s="30" t="s">
        <v>705</v>
      </c>
      <c r="E350" s="67">
        <f>VLOOKUP(C350,'KI Local Authority Dropdown'!$H$21:$I$31,2,0)</f>
        <v>0.49</v>
      </c>
      <c r="F350" s="49">
        <f t="shared" si="34"/>
        <v>91.061563157777542</v>
      </c>
      <c r="G350" s="49">
        <f>VLOOKUP($A350,input!$A:$BH,COLUMN(input!F$2),0)</f>
        <v>17.551397015177368</v>
      </c>
      <c r="H350" s="49">
        <f>VLOOKUP($A350,input!$A:$BH,COLUMN(input!J$2),0)</f>
        <v>73.51016614260017</v>
      </c>
      <c r="I350" s="49">
        <f>VLOOKUP($A350,input!$A:$BH,COLUMN(input!O$2),0)</f>
        <v>37.198367137601508</v>
      </c>
      <c r="J350" s="49">
        <f>H350*'KI Local Authority Dropdown'!$I$6</f>
        <v>67.996903681905167</v>
      </c>
      <c r="K350" s="31">
        <f>VLOOKUP($A350,input!$A:$BH,COLUMN(input!Q$2),0)</f>
        <v>0</v>
      </c>
      <c r="L350" s="53">
        <f>VLOOKUP($A350,input!$A:$BH,COLUMN(input!W$2),0)</f>
        <v>17.074098841793955</v>
      </c>
      <c r="M350" s="49">
        <f>VLOOKUP($A350,input!$A:$BH,COLUMN(input!AA$2),0)</f>
        <v>0.47729817338341474</v>
      </c>
      <c r="N350" s="53">
        <f>VLOOKUP($A350,input!$A:$BH,COLUMN(input!AE$2),0)</f>
        <v>0</v>
      </c>
      <c r="O350" s="53">
        <f>VLOOKUP($A350,input!$A:$BH,COLUMN(input!AI$2),0)</f>
        <v>0</v>
      </c>
      <c r="P350" s="62">
        <f>VLOOKUP($A350,input!$A:$BH,COLUMN(input!AM$2),0)</f>
        <v>0</v>
      </c>
      <c r="Q350" s="53">
        <f>VLOOKUP($A350,input!$A:$BH,COLUMN(input!AQ$2),0)</f>
        <v>63.375507472904118</v>
      </c>
      <c r="R350" s="49">
        <f>VLOOKUP($A350,input!$A:$BH,COLUMN(input!AU$2),0)</f>
        <v>10.134658669696053</v>
      </c>
      <c r="S350" s="53">
        <f>VLOOKUP($A350,input!$A:$BH,COLUMN(input!AY$2),0)</f>
        <v>0</v>
      </c>
      <c r="T350" s="53">
        <f>VLOOKUP($A350,input!$A:$BH,COLUMN(input!BC$2),0)</f>
        <v>0</v>
      </c>
      <c r="U350" s="62">
        <f>VLOOKUP($A350,input!$A:$BH,COLUMN(input!BG$2),0)</f>
        <v>0</v>
      </c>
      <c r="V350" s="53">
        <f t="shared" si="35"/>
        <v>80.449606314698073</v>
      </c>
      <c r="W350" s="49">
        <f t="shared" si="36"/>
        <v>10.611956843079469</v>
      </c>
      <c r="X350" s="53">
        <f t="shared" si="37"/>
        <v>0</v>
      </c>
      <c r="Y350" s="53">
        <f t="shared" si="38"/>
        <v>0</v>
      </c>
      <c r="Z350" s="62">
        <f t="shared" si="39"/>
        <v>0</v>
      </c>
      <c r="AA350" s="74">
        <f>VLOOKUP($A350,input!$A:$BH,COLUMN(input!BH$2),0)</f>
        <v>0</v>
      </c>
    </row>
    <row r="351" spans="1:27" x14ac:dyDescent="0.3">
      <c r="A351" s="27" t="s">
        <v>708</v>
      </c>
      <c r="B351" s="27" t="s">
        <v>1174</v>
      </c>
      <c r="C351" s="27" t="s">
        <v>1249</v>
      </c>
      <c r="D351" s="30" t="s">
        <v>707</v>
      </c>
      <c r="E351" s="67">
        <f>VLOOKUP(C351,'KI Local Authority Dropdown'!$H$21:$I$31,2,0)</f>
        <v>0.3</v>
      </c>
      <c r="F351" s="49">
        <f t="shared" si="34"/>
        <v>87.4837928857512</v>
      </c>
      <c r="G351" s="49">
        <f>VLOOKUP($A351,input!$A:$BH,COLUMN(input!F$2),0)</f>
        <v>18.50219492056533</v>
      </c>
      <c r="H351" s="49">
        <f>VLOOKUP($A351,input!$A:$BH,COLUMN(input!J$2),0)</f>
        <v>68.98159796518587</v>
      </c>
      <c r="I351" s="49">
        <f>VLOOKUP($A351,input!$A:$BH,COLUMN(input!O$2),0)</f>
        <v>47.627601109637276</v>
      </c>
      <c r="J351" s="49">
        <f>H351*'KI Local Authority Dropdown'!$I$6</f>
        <v>63.807978117796935</v>
      </c>
      <c r="K351" s="31">
        <f>VLOOKUP($A351,input!$A:$BH,COLUMN(input!Q$2),0)</f>
        <v>0</v>
      </c>
      <c r="L351" s="53">
        <f>VLOOKUP($A351,input!$A:$BH,COLUMN(input!W$2),0)</f>
        <v>17.220850501910583</v>
      </c>
      <c r="M351" s="49">
        <f>VLOOKUP($A351,input!$A:$BH,COLUMN(input!AA$2),0)</f>
        <v>1.2813444186547474</v>
      </c>
      <c r="N351" s="53">
        <f>VLOOKUP($A351,input!$A:$BH,COLUMN(input!AE$2),0)</f>
        <v>0</v>
      </c>
      <c r="O351" s="53">
        <f>VLOOKUP($A351,input!$A:$BH,COLUMN(input!AI$2),0)</f>
        <v>0</v>
      </c>
      <c r="P351" s="62">
        <f>VLOOKUP($A351,input!$A:$BH,COLUMN(input!AM$2),0)</f>
        <v>0</v>
      </c>
      <c r="Q351" s="53">
        <f>VLOOKUP($A351,input!$A:$BH,COLUMN(input!AQ$2),0)</f>
        <v>54.486274787585671</v>
      </c>
      <c r="R351" s="49">
        <f>VLOOKUP($A351,input!$A:$BH,COLUMN(input!AU$2),0)</f>
        <v>14.495323177600193</v>
      </c>
      <c r="S351" s="53">
        <f>VLOOKUP($A351,input!$A:$BH,COLUMN(input!AY$2),0)</f>
        <v>0</v>
      </c>
      <c r="T351" s="53">
        <f>VLOOKUP($A351,input!$A:$BH,COLUMN(input!BC$2),0)</f>
        <v>0</v>
      </c>
      <c r="U351" s="62">
        <f>VLOOKUP($A351,input!$A:$BH,COLUMN(input!BG$2),0)</f>
        <v>0</v>
      </c>
      <c r="V351" s="53">
        <f t="shared" si="35"/>
        <v>71.707125289496247</v>
      </c>
      <c r="W351" s="49">
        <f t="shared" si="36"/>
        <v>15.77666759625494</v>
      </c>
      <c r="X351" s="53">
        <f t="shared" si="37"/>
        <v>0</v>
      </c>
      <c r="Y351" s="53">
        <f t="shared" si="38"/>
        <v>0</v>
      </c>
      <c r="Z351" s="62">
        <f t="shared" si="39"/>
        <v>0</v>
      </c>
      <c r="AA351" s="74">
        <f>VLOOKUP($A351,input!$A:$BH,COLUMN(input!BH$2),0)</f>
        <v>0</v>
      </c>
    </row>
    <row r="352" spans="1:27" x14ac:dyDescent="0.3">
      <c r="A352" s="27" t="s">
        <v>710</v>
      </c>
      <c r="B352" s="27" t="s">
        <v>1175</v>
      </c>
      <c r="C352" s="27" t="s">
        <v>1252</v>
      </c>
      <c r="D352" s="30" t="s">
        <v>709</v>
      </c>
      <c r="E352" s="67">
        <f>VLOOKUP(C352,'KI Local Authority Dropdown'!$H$21:$I$31,2,0)</f>
        <v>0.3</v>
      </c>
      <c r="F352" s="49">
        <f t="shared" si="34"/>
        <v>95.749965300091816</v>
      </c>
      <c r="G352" s="49">
        <f>VLOOKUP($A352,input!$A:$BH,COLUMN(input!F$2),0)</f>
        <v>23.076364501454343</v>
      </c>
      <c r="H352" s="49">
        <f>VLOOKUP($A352,input!$A:$BH,COLUMN(input!J$2),0)</f>
        <v>72.67360079863748</v>
      </c>
      <c r="I352" s="49">
        <f>VLOOKUP($A352,input!$A:$BH,COLUMN(input!O$2),0)</f>
        <v>36.37004801364747</v>
      </c>
      <c r="J352" s="49">
        <f>H352*'KI Local Authority Dropdown'!$I$6</f>
        <v>67.223080738739668</v>
      </c>
      <c r="K352" s="31">
        <f>VLOOKUP($A352,input!$A:$BH,COLUMN(input!Q$2),0)</f>
        <v>0</v>
      </c>
      <c r="L352" s="53">
        <f>VLOOKUP($A352,input!$A:$BH,COLUMN(input!W$2),0)</f>
        <v>18.902171331044666</v>
      </c>
      <c r="M352" s="49">
        <f>VLOOKUP($A352,input!$A:$BH,COLUMN(input!AA$2),0)</f>
        <v>4.1741931704096755</v>
      </c>
      <c r="N352" s="53">
        <f>VLOOKUP($A352,input!$A:$BH,COLUMN(input!AE$2),0)</f>
        <v>0</v>
      </c>
      <c r="O352" s="53">
        <f>VLOOKUP($A352,input!$A:$BH,COLUMN(input!AI$2),0)</f>
        <v>0</v>
      </c>
      <c r="P352" s="62">
        <f>VLOOKUP($A352,input!$A:$BH,COLUMN(input!AM$2),0)</f>
        <v>0</v>
      </c>
      <c r="Q352" s="53">
        <f>VLOOKUP($A352,input!$A:$BH,COLUMN(input!AQ$2),0)</f>
        <v>47.133652230666584</v>
      </c>
      <c r="R352" s="49">
        <f>VLOOKUP($A352,input!$A:$BH,COLUMN(input!AU$2),0)</f>
        <v>25.539948567970889</v>
      </c>
      <c r="S352" s="53">
        <f>VLOOKUP($A352,input!$A:$BH,COLUMN(input!AY$2),0)</f>
        <v>0</v>
      </c>
      <c r="T352" s="53">
        <f>VLOOKUP($A352,input!$A:$BH,COLUMN(input!BC$2),0)</f>
        <v>0</v>
      </c>
      <c r="U352" s="62">
        <f>VLOOKUP($A352,input!$A:$BH,COLUMN(input!BG$2),0)</f>
        <v>0</v>
      </c>
      <c r="V352" s="53">
        <f t="shared" si="35"/>
        <v>66.035823561711254</v>
      </c>
      <c r="W352" s="49">
        <f t="shared" si="36"/>
        <v>29.714141738380565</v>
      </c>
      <c r="X352" s="53">
        <f t="shared" si="37"/>
        <v>0</v>
      </c>
      <c r="Y352" s="53">
        <f t="shared" si="38"/>
        <v>0</v>
      </c>
      <c r="Z352" s="62">
        <f t="shared" si="39"/>
        <v>0</v>
      </c>
      <c r="AA352" s="74">
        <f>VLOOKUP($A352,input!$A:$BH,COLUMN(input!BH$2),0)</f>
        <v>0</v>
      </c>
    </row>
    <row r="353" spans="1:27" x14ac:dyDescent="0.3">
      <c r="A353" s="27" t="s">
        <v>712</v>
      </c>
      <c r="B353" s="27" t="s">
        <v>1176</v>
      </c>
      <c r="C353" s="27" t="s">
        <v>1250</v>
      </c>
      <c r="D353" s="30" t="s">
        <v>711</v>
      </c>
      <c r="E353" s="67">
        <f>VLOOKUP(C353,'KI Local Authority Dropdown'!$H$21:$I$31,2,0)</f>
        <v>0.49</v>
      </c>
      <c r="F353" s="49">
        <f t="shared" si="34"/>
        <v>32.148493766658106</v>
      </c>
      <c r="G353" s="49">
        <f>VLOOKUP($A353,input!$A:$BH,COLUMN(input!F$2),0)</f>
        <v>1.3427967288118732</v>
      </c>
      <c r="H353" s="49">
        <f>VLOOKUP($A353,input!$A:$BH,COLUMN(input!J$2),0)</f>
        <v>30.805697037846233</v>
      </c>
      <c r="I353" s="49">
        <f>VLOOKUP($A353,input!$A:$BH,COLUMN(input!O$2),0)</f>
        <v>-16.753979673223398</v>
      </c>
      <c r="J353" s="49">
        <f>H353*'KI Local Authority Dropdown'!$I$6</f>
        <v>28.495269760007766</v>
      </c>
      <c r="K353" s="31">
        <f>VLOOKUP($A353,input!$A:$BH,COLUMN(input!Q$2),0)</f>
        <v>0.35227278415315866</v>
      </c>
      <c r="L353" s="53">
        <f>VLOOKUP($A353,input!$A:$BH,COLUMN(input!W$2),0)</f>
        <v>2.5935887139878422</v>
      </c>
      <c r="M353" s="49">
        <f>VLOOKUP($A353,input!$A:$BH,COLUMN(input!AA$2),0)</f>
        <v>-1.250791985175969</v>
      </c>
      <c r="N353" s="53">
        <f>VLOOKUP($A353,input!$A:$BH,COLUMN(input!AE$2),0)</f>
        <v>0</v>
      </c>
      <c r="O353" s="53">
        <f>VLOOKUP($A353,input!$A:$BH,COLUMN(input!AI$2),0)</f>
        <v>0</v>
      </c>
      <c r="P353" s="62">
        <f>VLOOKUP($A353,input!$A:$BH,COLUMN(input!AM$2),0)</f>
        <v>0</v>
      </c>
      <c r="Q353" s="53">
        <f>VLOOKUP($A353,input!$A:$BH,COLUMN(input!AQ$2),0)</f>
        <v>25.46639402722413</v>
      </c>
      <c r="R353" s="49">
        <f>VLOOKUP($A353,input!$A:$BH,COLUMN(input!AU$2),0)</f>
        <v>5.3393030106221016</v>
      </c>
      <c r="S353" s="53">
        <f>VLOOKUP($A353,input!$A:$BH,COLUMN(input!AY$2),0)</f>
        <v>0</v>
      </c>
      <c r="T353" s="53">
        <f>VLOOKUP($A353,input!$A:$BH,COLUMN(input!BC$2),0)</f>
        <v>0</v>
      </c>
      <c r="U353" s="62">
        <f>VLOOKUP($A353,input!$A:$BH,COLUMN(input!BG$2),0)</f>
        <v>0</v>
      </c>
      <c r="V353" s="53">
        <f t="shared" si="35"/>
        <v>28.059982741211972</v>
      </c>
      <c r="W353" s="49">
        <f t="shared" si="36"/>
        <v>4.0885110254461328</v>
      </c>
      <c r="X353" s="53">
        <f t="shared" si="37"/>
        <v>0</v>
      </c>
      <c r="Y353" s="53">
        <f t="shared" si="38"/>
        <v>0</v>
      </c>
      <c r="Z353" s="62">
        <f t="shared" si="39"/>
        <v>0</v>
      </c>
      <c r="AA353" s="74">
        <f>VLOOKUP($A353,input!$A:$BH,COLUMN(input!BH$2),0)</f>
        <v>0</v>
      </c>
    </row>
    <row r="354" spans="1:27" x14ac:dyDescent="0.3">
      <c r="A354" s="27" t="s">
        <v>714</v>
      </c>
      <c r="B354" s="27" t="s">
        <v>1177</v>
      </c>
      <c r="C354" s="27" t="s">
        <v>806</v>
      </c>
      <c r="D354" s="30" t="s">
        <v>713</v>
      </c>
      <c r="E354" s="67">
        <f>VLOOKUP(C354,'KI Local Authority Dropdown'!$H$21:$I$31,2,0)</f>
        <v>0.4</v>
      </c>
      <c r="F354" s="49">
        <f t="shared" si="34"/>
        <v>3.1519686200929886</v>
      </c>
      <c r="G354" s="49">
        <f>VLOOKUP($A354,input!$A:$BH,COLUMN(input!F$2),0)</f>
        <v>0</v>
      </c>
      <c r="H354" s="49">
        <f>VLOOKUP($A354,input!$A:$BH,COLUMN(input!J$2),0)</f>
        <v>3.3891642048472788</v>
      </c>
      <c r="I354" s="49">
        <f>VLOOKUP($A354,input!$A:$BH,COLUMN(input!O$2),0)</f>
        <v>-22.650886815354387</v>
      </c>
      <c r="J354" s="49">
        <f>H354*'KI Local Authority Dropdown'!$I$6</f>
        <v>3.1349768894837329</v>
      </c>
      <c r="K354" s="31">
        <f>VLOOKUP($A354,input!$A:$BH,COLUMN(input!Q$2),0)</f>
        <v>0.5</v>
      </c>
      <c r="L354" s="53">
        <f>VLOOKUP($A354,input!$A:$BH,COLUMN(input!W$2),0)</f>
        <v>0</v>
      </c>
      <c r="M354" s="49">
        <f>VLOOKUP($A354,input!$A:$BH,COLUMN(input!AA$2),0)</f>
        <v>0</v>
      </c>
      <c r="N354" s="53">
        <f>VLOOKUP($A354,input!$A:$BH,COLUMN(input!AE$2),0)</f>
        <v>0</v>
      </c>
      <c r="O354" s="53">
        <f>VLOOKUP($A354,input!$A:$BH,COLUMN(input!AI$2),0)</f>
        <v>0</v>
      </c>
      <c r="P354" s="62">
        <f>VLOOKUP($A354,input!$A:$BH,COLUMN(input!AM$2),0)</f>
        <v>0</v>
      </c>
      <c r="Q354" s="53">
        <f>VLOOKUP($A354,input!$A:$BH,COLUMN(input!AQ$2),0)</f>
        <v>0</v>
      </c>
      <c r="R354" s="49">
        <f>VLOOKUP($A354,input!$A:$BH,COLUMN(input!AU$2),0)</f>
        <v>3.3891642048472788</v>
      </c>
      <c r="S354" s="53">
        <f>VLOOKUP($A354,input!$A:$BH,COLUMN(input!AY$2),0)</f>
        <v>0</v>
      </c>
      <c r="T354" s="53">
        <f>VLOOKUP($A354,input!$A:$BH,COLUMN(input!BC$2),0)</f>
        <v>0</v>
      </c>
      <c r="U354" s="62">
        <f>VLOOKUP($A354,input!$A:$BH,COLUMN(input!BG$2),0)</f>
        <v>0</v>
      </c>
      <c r="V354" s="53">
        <f t="shared" si="35"/>
        <v>0</v>
      </c>
      <c r="W354" s="49">
        <f t="shared" si="36"/>
        <v>3.3891642048472788</v>
      </c>
      <c r="X354" s="53">
        <f t="shared" si="37"/>
        <v>0</v>
      </c>
      <c r="Y354" s="53">
        <f t="shared" si="38"/>
        <v>0</v>
      </c>
      <c r="Z354" s="62">
        <f t="shared" si="39"/>
        <v>0</v>
      </c>
      <c r="AA354" s="74">
        <f>VLOOKUP($A354,input!$A:$BH,COLUMN(input!BH$2),0)</f>
        <v>-0.23719558475429006</v>
      </c>
    </row>
    <row r="355" spans="1:27" x14ac:dyDescent="0.3">
      <c r="A355" s="27" t="s">
        <v>716</v>
      </c>
      <c r="B355" s="27" t="s">
        <v>1178</v>
      </c>
      <c r="C355" s="27" t="s">
        <v>1254</v>
      </c>
      <c r="D355" s="30" t="s">
        <v>715</v>
      </c>
      <c r="E355" s="67">
        <f>VLOOKUP(C355,'KI Local Authority Dropdown'!$H$21:$I$31,2,0)</f>
        <v>0.1</v>
      </c>
      <c r="F355" s="49">
        <f t="shared" si="34"/>
        <v>62.530981514020603</v>
      </c>
      <c r="G355" s="49">
        <f>VLOOKUP($A355,input!$A:$BH,COLUMN(input!F$2),0)</f>
        <v>0</v>
      </c>
      <c r="H355" s="49">
        <f>VLOOKUP($A355,input!$A:$BH,COLUMN(input!J$2),0)</f>
        <v>63.022956497539774</v>
      </c>
      <c r="I355" s="49">
        <f>VLOOKUP($A355,input!$A:$BH,COLUMN(input!O$2),0)</f>
        <v>39.860135722378381</v>
      </c>
      <c r="J355" s="49">
        <f>H355*'KI Local Authority Dropdown'!$I$6</f>
        <v>58.296234760224294</v>
      </c>
      <c r="K355" s="31">
        <f>VLOOKUP($A355,input!$A:$BH,COLUMN(input!Q$2),0)</f>
        <v>0</v>
      </c>
      <c r="L355" s="53">
        <f>VLOOKUP($A355,input!$A:$BH,COLUMN(input!W$2),0)</f>
        <v>0</v>
      </c>
      <c r="M355" s="49">
        <f>VLOOKUP($A355,input!$A:$BH,COLUMN(input!AA$2),0)</f>
        <v>0</v>
      </c>
      <c r="N355" s="53">
        <f>VLOOKUP($A355,input!$A:$BH,COLUMN(input!AE$2),0)</f>
        <v>0</v>
      </c>
      <c r="O355" s="53">
        <f>VLOOKUP($A355,input!$A:$BH,COLUMN(input!AI$2),0)</f>
        <v>0</v>
      </c>
      <c r="P355" s="62">
        <f>VLOOKUP($A355,input!$A:$BH,COLUMN(input!AM$2),0)</f>
        <v>0</v>
      </c>
      <c r="Q355" s="53">
        <f>VLOOKUP($A355,input!$A:$BH,COLUMN(input!AQ$2),0)</f>
        <v>58.860644762818069</v>
      </c>
      <c r="R355" s="49">
        <f>VLOOKUP($A355,input!$A:$BH,COLUMN(input!AU$2),0)</f>
        <v>0</v>
      </c>
      <c r="S355" s="53">
        <f>VLOOKUP($A355,input!$A:$BH,COLUMN(input!AY$2),0)</f>
        <v>4.1623117347217029</v>
      </c>
      <c r="T355" s="53">
        <f>VLOOKUP($A355,input!$A:$BH,COLUMN(input!BC$2),0)</f>
        <v>0</v>
      </c>
      <c r="U355" s="62">
        <f>VLOOKUP($A355,input!$A:$BH,COLUMN(input!BG$2),0)</f>
        <v>0</v>
      </c>
      <c r="V355" s="53">
        <f t="shared" si="35"/>
        <v>58.860644762818069</v>
      </c>
      <c r="W355" s="49">
        <f t="shared" si="36"/>
        <v>0</v>
      </c>
      <c r="X355" s="53">
        <f t="shared" si="37"/>
        <v>4.1623117347217029</v>
      </c>
      <c r="Y355" s="53">
        <f t="shared" si="38"/>
        <v>0</v>
      </c>
      <c r="Z355" s="62">
        <f t="shared" si="39"/>
        <v>0</v>
      </c>
      <c r="AA355" s="74">
        <f>VLOOKUP($A355,input!$A:$BH,COLUMN(input!BH$2),0)</f>
        <v>-0.49197498351917041</v>
      </c>
    </row>
    <row r="356" spans="1:27" x14ac:dyDescent="0.3">
      <c r="A356" s="27" t="s">
        <v>718</v>
      </c>
      <c r="B356" s="27" t="s">
        <v>1179</v>
      </c>
      <c r="C356" s="27" t="s">
        <v>806</v>
      </c>
      <c r="D356" s="30" t="s">
        <v>717</v>
      </c>
      <c r="E356" s="67">
        <f>VLOOKUP(C356,'KI Local Authority Dropdown'!$H$21:$I$31,2,0)</f>
        <v>0.4</v>
      </c>
      <c r="F356" s="49">
        <f t="shared" si="34"/>
        <v>2.4022012471006815</v>
      </c>
      <c r="G356" s="49">
        <f>VLOOKUP($A356,input!$A:$BH,COLUMN(input!F$2),0)</f>
        <v>0</v>
      </c>
      <c r="H356" s="49">
        <f>VLOOKUP($A356,input!$A:$BH,COLUMN(input!J$2),0)</f>
        <v>2.791593682606595</v>
      </c>
      <c r="I356" s="49">
        <f>VLOOKUP($A356,input!$A:$BH,COLUMN(input!O$2),0)</f>
        <v>-23.362820990038756</v>
      </c>
      <c r="J356" s="49">
        <f>H356*'KI Local Authority Dropdown'!$I$6</f>
        <v>2.5822241564111006</v>
      </c>
      <c r="K356" s="31">
        <f>VLOOKUP($A356,input!$A:$BH,COLUMN(input!Q$2),0)</f>
        <v>0.5</v>
      </c>
      <c r="L356" s="53">
        <f>VLOOKUP($A356,input!$A:$BH,COLUMN(input!W$2),0)</f>
        <v>0</v>
      </c>
      <c r="M356" s="49">
        <f>VLOOKUP($A356,input!$A:$BH,COLUMN(input!AA$2),0)</f>
        <v>0</v>
      </c>
      <c r="N356" s="53">
        <f>VLOOKUP($A356,input!$A:$BH,COLUMN(input!AE$2),0)</f>
        <v>0</v>
      </c>
      <c r="O356" s="53">
        <f>VLOOKUP($A356,input!$A:$BH,COLUMN(input!AI$2),0)</f>
        <v>0</v>
      </c>
      <c r="P356" s="62">
        <f>VLOOKUP($A356,input!$A:$BH,COLUMN(input!AM$2),0)</f>
        <v>0</v>
      </c>
      <c r="Q356" s="53">
        <f>VLOOKUP($A356,input!$A:$BH,COLUMN(input!AQ$2),0)</f>
        <v>0</v>
      </c>
      <c r="R356" s="49">
        <f>VLOOKUP($A356,input!$A:$BH,COLUMN(input!AU$2),0)</f>
        <v>2.791593682606595</v>
      </c>
      <c r="S356" s="53">
        <f>VLOOKUP($A356,input!$A:$BH,COLUMN(input!AY$2),0)</f>
        <v>0</v>
      </c>
      <c r="T356" s="53">
        <f>VLOOKUP($A356,input!$A:$BH,COLUMN(input!BC$2),0)</f>
        <v>0</v>
      </c>
      <c r="U356" s="62">
        <f>VLOOKUP($A356,input!$A:$BH,COLUMN(input!BG$2),0)</f>
        <v>0</v>
      </c>
      <c r="V356" s="53">
        <f t="shared" si="35"/>
        <v>0</v>
      </c>
      <c r="W356" s="49">
        <f t="shared" si="36"/>
        <v>2.791593682606595</v>
      </c>
      <c r="X356" s="53">
        <f t="shared" si="37"/>
        <v>0</v>
      </c>
      <c r="Y356" s="53">
        <f t="shared" si="38"/>
        <v>0</v>
      </c>
      <c r="Z356" s="62">
        <f t="shared" si="39"/>
        <v>0</v>
      </c>
      <c r="AA356" s="74">
        <f>VLOOKUP($A356,input!$A:$BH,COLUMN(input!BH$2),0)</f>
        <v>-0.38939243550591357</v>
      </c>
    </row>
    <row r="357" spans="1:27" x14ac:dyDescent="0.3">
      <c r="A357" s="27" t="s">
        <v>720</v>
      </c>
      <c r="B357" s="27" t="s">
        <v>1180</v>
      </c>
      <c r="C357" s="27" t="s">
        <v>806</v>
      </c>
      <c r="D357" s="30" t="s">
        <v>719</v>
      </c>
      <c r="E357" s="67">
        <f>VLOOKUP(C357,'KI Local Authority Dropdown'!$H$21:$I$31,2,0)</f>
        <v>0.4</v>
      </c>
      <c r="F357" s="49">
        <f t="shared" si="34"/>
        <v>4.2988322285790801</v>
      </c>
      <c r="G357" s="49">
        <f>VLOOKUP($A357,input!$A:$BH,COLUMN(input!F$2),0)</f>
        <v>0.32246557013595289</v>
      </c>
      <c r="H357" s="49">
        <f>VLOOKUP($A357,input!$A:$BH,COLUMN(input!J$2),0)</f>
        <v>3.9763666584431268</v>
      </c>
      <c r="I357" s="49">
        <f>VLOOKUP($A357,input!$A:$BH,COLUMN(input!O$2),0)</f>
        <v>-7.3176212995114218</v>
      </c>
      <c r="J357" s="49">
        <f>H357*'KI Local Authority Dropdown'!$I$6</f>
        <v>3.6781391590598926</v>
      </c>
      <c r="K357" s="31">
        <f>VLOOKUP($A357,input!$A:$BH,COLUMN(input!Q$2),0)</f>
        <v>0.5</v>
      </c>
      <c r="L357" s="53">
        <f>VLOOKUP($A357,input!$A:$BH,COLUMN(input!W$2),0)</f>
        <v>0</v>
      </c>
      <c r="M357" s="49">
        <f>VLOOKUP($A357,input!$A:$BH,COLUMN(input!AA$2),0)</f>
        <v>0.32246557013595289</v>
      </c>
      <c r="N357" s="53">
        <f>VLOOKUP($A357,input!$A:$BH,COLUMN(input!AE$2),0)</f>
        <v>0</v>
      </c>
      <c r="O357" s="53">
        <f>VLOOKUP($A357,input!$A:$BH,COLUMN(input!AI$2),0)</f>
        <v>0</v>
      </c>
      <c r="P357" s="62">
        <f>VLOOKUP($A357,input!$A:$BH,COLUMN(input!AM$2),0)</f>
        <v>0</v>
      </c>
      <c r="Q357" s="53">
        <f>VLOOKUP($A357,input!$A:$BH,COLUMN(input!AQ$2),0)</f>
        <v>0</v>
      </c>
      <c r="R357" s="49">
        <f>VLOOKUP($A357,input!$A:$BH,COLUMN(input!AU$2),0)</f>
        <v>3.9763666584431268</v>
      </c>
      <c r="S357" s="53">
        <f>VLOOKUP($A357,input!$A:$BH,COLUMN(input!AY$2),0)</f>
        <v>0</v>
      </c>
      <c r="T357" s="53">
        <f>VLOOKUP($A357,input!$A:$BH,COLUMN(input!BC$2),0)</f>
        <v>0</v>
      </c>
      <c r="U357" s="62">
        <f>VLOOKUP($A357,input!$A:$BH,COLUMN(input!BG$2),0)</f>
        <v>0</v>
      </c>
      <c r="V357" s="53">
        <f t="shared" si="35"/>
        <v>0</v>
      </c>
      <c r="W357" s="49">
        <f t="shared" si="36"/>
        <v>4.2988322285790801</v>
      </c>
      <c r="X357" s="53">
        <f t="shared" si="37"/>
        <v>0</v>
      </c>
      <c r="Y357" s="53">
        <f t="shared" si="38"/>
        <v>0</v>
      </c>
      <c r="Z357" s="62">
        <f t="shared" si="39"/>
        <v>0</v>
      </c>
      <c r="AA357" s="74">
        <f>VLOOKUP($A357,input!$A:$BH,COLUMN(input!BH$2),0)</f>
        <v>0</v>
      </c>
    </row>
    <row r="358" spans="1:27" x14ac:dyDescent="0.3">
      <c r="A358" s="27" t="s">
        <v>722</v>
      </c>
      <c r="B358" s="27" t="s">
        <v>1181</v>
      </c>
      <c r="C358" s="27" t="s">
        <v>806</v>
      </c>
      <c r="D358" s="30" t="s">
        <v>721</v>
      </c>
      <c r="E358" s="67">
        <f>VLOOKUP(C358,'KI Local Authority Dropdown'!$H$21:$I$31,2,0)</f>
        <v>0.4</v>
      </c>
      <c r="F358" s="49">
        <f t="shared" si="34"/>
        <v>1.1550528253445942</v>
      </c>
      <c r="G358" s="49">
        <f>VLOOKUP($A358,input!$A:$BH,COLUMN(input!F$2),0)</f>
        <v>0</v>
      </c>
      <c r="H358" s="49">
        <f>VLOOKUP($A358,input!$A:$BH,COLUMN(input!J$2),0)</f>
        <v>1.9691172535054777</v>
      </c>
      <c r="I358" s="49">
        <f>VLOOKUP($A358,input!$A:$BH,COLUMN(input!O$2),0)</f>
        <v>-14.161256479432113</v>
      </c>
      <c r="J358" s="49">
        <f>H358*'KI Local Authority Dropdown'!$I$6</f>
        <v>1.821433459492567</v>
      </c>
      <c r="K358" s="31">
        <f>VLOOKUP($A358,input!$A:$BH,COLUMN(input!Q$2),0)</f>
        <v>0.5</v>
      </c>
      <c r="L358" s="53">
        <f>VLOOKUP($A358,input!$A:$BH,COLUMN(input!W$2),0)</f>
        <v>0</v>
      </c>
      <c r="M358" s="49">
        <f>VLOOKUP($A358,input!$A:$BH,COLUMN(input!AA$2),0)</f>
        <v>0</v>
      </c>
      <c r="N358" s="53">
        <f>VLOOKUP($A358,input!$A:$BH,COLUMN(input!AE$2),0)</f>
        <v>0</v>
      </c>
      <c r="O358" s="53">
        <f>VLOOKUP($A358,input!$A:$BH,COLUMN(input!AI$2),0)</f>
        <v>0</v>
      </c>
      <c r="P358" s="62">
        <f>VLOOKUP($A358,input!$A:$BH,COLUMN(input!AM$2),0)</f>
        <v>0</v>
      </c>
      <c r="Q358" s="53">
        <f>VLOOKUP($A358,input!$A:$BH,COLUMN(input!AQ$2),0)</f>
        <v>0</v>
      </c>
      <c r="R358" s="49">
        <f>VLOOKUP($A358,input!$A:$BH,COLUMN(input!AU$2),0)</f>
        <v>1.9691172535054777</v>
      </c>
      <c r="S358" s="53">
        <f>VLOOKUP($A358,input!$A:$BH,COLUMN(input!AY$2),0)</f>
        <v>0</v>
      </c>
      <c r="T358" s="53">
        <f>VLOOKUP($A358,input!$A:$BH,COLUMN(input!BC$2),0)</f>
        <v>0</v>
      </c>
      <c r="U358" s="62">
        <f>VLOOKUP($A358,input!$A:$BH,COLUMN(input!BG$2),0)</f>
        <v>0</v>
      </c>
      <c r="V358" s="53">
        <f t="shared" si="35"/>
        <v>0</v>
      </c>
      <c r="W358" s="49">
        <f t="shared" si="36"/>
        <v>1.9691172535054777</v>
      </c>
      <c r="X358" s="53">
        <f t="shared" si="37"/>
        <v>0</v>
      </c>
      <c r="Y358" s="53">
        <f t="shared" si="38"/>
        <v>0</v>
      </c>
      <c r="Z358" s="62">
        <f t="shared" si="39"/>
        <v>0</v>
      </c>
      <c r="AA358" s="74">
        <f>VLOOKUP($A358,input!$A:$BH,COLUMN(input!BH$2),0)</f>
        <v>-0.81406442816088354</v>
      </c>
    </row>
    <row r="359" spans="1:27" x14ac:dyDescent="0.3">
      <c r="A359" s="27" t="s">
        <v>724</v>
      </c>
      <c r="B359" s="27" t="s">
        <v>1182</v>
      </c>
      <c r="C359" s="27" t="s">
        <v>806</v>
      </c>
      <c r="D359" s="30" t="s">
        <v>723</v>
      </c>
      <c r="E359" s="67">
        <f>VLOOKUP(C359,'KI Local Authority Dropdown'!$H$21:$I$31,2,0)</f>
        <v>0.4</v>
      </c>
      <c r="F359" s="49">
        <f t="shared" si="34"/>
        <v>2.028447009667548</v>
      </c>
      <c r="G359" s="49">
        <f>VLOOKUP($A359,input!$A:$BH,COLUMN(input!F$2),0)</f>
        <v>0</v>
      </c>
      <c r="H359" s="49">
        <f>VLOOKUP($A359,input!$A:$BH,COLUMN(input!J$2),0)</f>
        <v>2.9034397128133538</v>
      </c>
      <c r="I359" s="49">
        <f>VLOOKUP($A359,input!$A:$BH,COLUMN(input!O$2),0)</f>
        <v>-9.7430431064282192</v>
      </c>
      <c r="J359" s="49">
        <f>H359*'KI Local Authority Dropdown'!$I$6</f>
        <v>2.6856817343523525</v>
      </c>
      <c r="K359" s="31">
        <f>VLOOKUP($A359,input!$A:$BH,COLUMN(input!Q$2),0)</f>
        <v>0.5</v>
      </c>
      <c r="L359" s="53">
        <f>VLOOKUP($A359,input!$A:$BH,COLUMN(input!W$2),0)</f>
        <v>0</v>
      </c>
      <c r="M359" s="49">
        <f>VLOOKUP($A359,input!$A:$BH,COLUMN(input!AA$2),0)</f>
        <v>0</v>
      </c>
      <c r="N359" s="53">
        <f>VLOOKUP($A359,input!$A:$BH,COLUMN(input!AE$2),0)</f>
        <v>0</v>
      </c>
      <c r="O359" s="53">
        <f>VLOOKUP($A359,input!$A:$BH,COLUMN(input!AI$2),0)</f>
        <v>0</v>
      </c>
      <c r="P359" s="62">
        <f>VLOOKUP($A359,input!$A:$BH,COLUMN(input!AM$2),0)</f>
        <v>0</v>
      </c>
      <c r="Q359" s="53">
        <f>VLOOKUP($A359,input!$A:$BH,COLUMN(input!AQ$2),0)</f>
        <v>0</v>
      </c>
      <c r="R359" s="49">
        <f>VLOOKUP($A359,input!$A:$BH,COLUMN(input!AU$2),0)</f>
        <v>2.9034397128133538</v>
      </c>
      <c r="S359" s="53">
        <f>VLOOKUP($A359,input!$A:$BH,COLUMN(input!AY$2),0)</f>
        <v>0</v>
      </c>
      <c r="T359" s="53">
        <f>VLOOKUP($A359,input!$A:$BH,COLUMN(input!BC$2),0)</f>
        <v>0</v>
      </c>
      <c r="U359" s="62">
        <f>VLOOKUP($A359,input!$A:$BH,COLUMN(input!BG$2),0)</f>
        <v>0</v>
      </c>
      <c r="V359" s="53">
        <f t="shared" si="35"/>
        <v>0</v>
      </c>
      <c r="W359" s="49">
        <f t="shared" si="36"/>
        <v>2.9034397128133538</v>
      </c>
      <c r="X359" s="53">
        <f t="shared" si="37"/>
        <v>0</v>
      </c>
      <c r="Y359" s="53">
        <f t="shared" si="38"/>
        <v>0</v>
      </c>
      <c r="Z359" s="62">
        <f t="shared" si="39"/>
        <v>0</v>
      </c>
      <c r="AA359" s="74">
        <f>VLOOKUP($A359,input!$A:$BH,COLUMN(input!BH$2),0)</f>
        <v>-0.87499270314580579</v>
      </c>
    </row>
    <row r="360" spans="1:27" x14ac:dyDescent="0.3">
      <c r="A360" s="27" t="s">
        <v>726</v>
      </c>
      <c r="B360" s="27" t="s">
        <v>1183</v>
      </c>
      <c r="C360" s="27" t="s">
        <v>806</v>
      </c>
      <c r="D360" s="30" t="s">
        <v>725</v>
      </c>
      <c r="E360" s="67">
        <f>VLOOKUP(C360,'KI Local Authority Dropdown'!$H$21:$I$31,2,0)</f>
        <v>0.4</v>
      </c>
      <c r="F360" s="49">
        <f t="shared" si="34"/>
        <v>2.603226747958173</v>
      </c>
      <c r="G360" s="49">
        <f>VLOOKUP($A360,input!$A:$BH,COLUMN(input!F$2),0)</f>
        <v>0.22328738207176141</v>
      </c>
      <c r="H360" s="49">
        <f>VLOOKUP($A360,input!$A:$BH,COLUMN(input!J$2),0)</f>
        <v>2.3799393658864116</v>
      </c>
      <c r="I360" s="49">
        <f>VLOOKUP($A360,input!$A:$BH,COLUMN(input!O$2),0)</f>
        <v>-7.9770109192369469</v>
      </c>
      <c r="J360" s="49">
        <f>H360*'KI Local Authority Dropdown'!$I$6</f>
        <v>2.2014439134449311</v>
      </c>
      <c r="K360" s="31">
        <f>VLOOKUP($A360,input!$A:$BH,COLUMN(input!Q$2),0)</f>
        <v>0.5</v>
      </c>
      <c r="L360" s="53">
        <f>VLOOKUP($A360,input!$A:$BH,COLUMN(input!W$2),0)</f>
        <v>0</v>
      </c>
      <c r="M360" s="49">
        <f>VLOOKUP($A360,input!$A:$BH,COLUMN(input!AA$2),0)</f>
        <v>0.22328738207176141</v>
      </c>
      <c r="N360" s="53">
        <f>VLOOKUP($A360,input!$A:$BH,COLUMN(input!AE$2),0)</f>
        <v>0</v>
      </c>
      <c r="O360" s="53">
        <f>VLOOKUP($A360,input!$A:$BH,COLUMN(input!AI$2),0)</f>
        <v>0</v>
      </c>
      <c r="P360" s="62">
        <f>VLOOKUP($A360,input!$A:$BH,COLUMN(input!AM$2),0)</f>
        <v>0</v>
      </c>
      <c r="Q360" s="53">
        <f>VLOOKUP($A360,input!$A:$BH,COLUMN(input!AQ$2),0)</f>
        <v>0</v>
      </c>
      <c r="R360" s="49">
        <f>VLOOKUP($A360,input!$A:$BH,COLUMN(input!AU$2),0)</f>
        <v>2.3799393658864116</v>
      </c>
      <c r="S360" s="53">
        <f>VLOOKUP($A360,input!$A:$BH,COLUMN(input!AY$2),0)</f>
        <v>0</v>
      </c>
      <c r="T360" s="53">
        <f>VLOOKUP($A360,input!$A:$BH,COLUMN(input!BC$2),0)</f>
        <v>0</v>
      </c>
      <c r="U360" s="62">
        <f>VLOOKUP($A360,input!$A:$BH,COLUMN(input!BG$2),0)</f>
        <v>0</v>
      </c>
      <c r="V360" s="53">
        <f t="shared" si="35"/>
        <v>0</v>
      </c>
      <c r="W360" s="49">
        <f t="shared" si="36"/>
        <v>2.603226747958173</v>
      </c>
      <c r="X360" s="53">
        <f t="shared" si="37"/>
        <v>0</v>
      </c>
      <c r="Y360" s="53">
        <f t="shared" si="38"/>
        <v>0</v>
      </c>
      <c r="Z360" s="62">
        <f t="shared" si="39"/>
        <v>0</v>
      </c>
      <c r="AA360" s="74">
        <f>VLOOKUP($A360,input!$A:$BH,COLUMN(input!BH$2),0)</f>
        <v>0</v>
      </c>
    </row>
    <row r="361" spans="1:27" x14ac:dyDescent="0.3">
      <c r="A361" s="27" t="s">
        <v>728</v>
      </c>
      <c r="B361" s="27" t="s">
        <v>1184</v>
      </c>
      <c r="C361" s="27" t="s">
        <v>806</v>
      </c>
      <c r="D361" s="30" t="s">
        <v>727</v>
      </c>
      <c r="E361" s="67">
        <f>VLOOKUP(C361,'KI Local Authority Dropdown'!$H$21:$I$31,2,0)</f>
        <v>0.4</v>
      </c>
      <c r="F361" s="49">
        <f t="shared" si="34"/>
        <v>2.4594848815665307</v>
      </c>
      <c r="G361" s="49">
        <f>VLOOKUP($A361,input!$A:$BH,COLUMN(input!F$2),0)</f>
        <v>0</v>
      </c>
      <c r="H361" s="49">
        <f>VLOOKUP($A361,input!$A:$BH,COLUMN(input!J$2),0)</f>
        <v>2.862183636366979</v>
      </c>
      <c r="I361" s="49">
        <f>VLOOKUP($A361,input!$A:$BH,COLUMN(input!O$2),0)</f>
        <v>-20.01331332916585</v>
      </c>
      <c r="J361" s="49">
        <f>H361*'KI Local Authority Dropdown'!$I$6</f>
        <v>2.6475198636394559</v>
      </c>
      <c r="K361" s="31">
        <f>VLOOKUP($A361,input!$A:$BH,COLUMN(input!Q$2),0)</f>
        <v>0.5</v>
      </c>
      <c r="L361" s="53">
        <f>VLOOKUP($A361,input!$A:$BH,COLUMN(input!W$2),0)</f>
        <v>0</v>
      </c>
      <c r="M361" s="49">
        <f>VLOOKUP($A361,input!$A:$BH,COLUMN(input!AA$2),0)</f>
        <v>0</v>
      </c>
      <c r="N361" s="53">
        <f>VLOOKUP($A361,input!$A:$BH,COLUMN(input!AE$2),0)</f>
        <v>0</v>
      </c>
      <c r="O361" s="53">
        <f>VLOOKUP($A361,input!$A:$BH,COLUMN(input!AI$2),0)</f>
        <v>0</v>
      </c>
      <c r="P361" s="62">
        <f>VLOOKUP($A361,input!$A:$BH,COLUMN(input!AM$2),0)</f>
        <v>0</v>
      </c>
      <c r="Q361" s="53">
        <f>VLOOKUP($A361,input!$A:$BH,COLUMN(input!AQ$2),0)</f>
        <v>0</v>
      </c>
      <c r="R361" s="49">
        <f>VLOOKUP($A361,input!$A:$BH,COLUMN(input!AU$2),0)</f>
        <v>2.862183636366979</v>
      </c>
      <c r="S361" s="53">
        <f>VLOOKUP($A361,input!$A:$BH,COLUMN(input!AY$2),0)</f>
        <v>0</v>
      </c>
      <c r="T361" s="53">
        <f>VLOOKUP($A361,input!$A:$BH,COLUMN(input!BC$2),0)</f>
        <v>0</v>
      </c>
      <c r="U361" s="62">
        <f>VLOOKUP($A361,input!$A:$BH,COLUMN(input!BG$2),0)</f>
        <v>0</v>
      </c>
      <c r="V361" s="53">
        <f t="shared" si="35"/>
        <v>0</v>
      </c>
      <c r="W361" s="49">
        <f t="shared" si="36"/>
        <v>2.862183636366979</v>
      </c>
      <c r="X361" s="53">
        <f t="shared" si="37"/>
        <v>0</v>
      </c>
      <c r="Y361" s="53">
        <f t="shared" si="38"/>
        <v>0</v>
      </c>
      <c r="Z361" s="62">
        <f t="shared" si="39"/>
        <v>0</v>
      </c>
      <c r="AA361" s="74">
        <f>VLOOKUP($A361,input!$A:$BH,COLUMN(input!BH$2),0)</f>
        <v>-0.4026987548004482</v>
      </c>
    </row>
    <row r="362" spans="1:27" x14ac:dyDescent="0.3">
      <c r="A362" s="27" t="s">
        <v>730</v>
      </c>
      <c r="B362" s="27" t="s">
        <v>1185</v>
      </c>
      <c r="C362" s="27" t="s">
        <v>1250</v>
      </c>
      <c r="D362" s="30" t="s">
        <v>729</v>
      </c>
      <c r="E362" s="67">
        <f>VLOOKUP(C362,'KI Local Authority Dropdown'!$H$21:$I$31,2,0)</f>
        <v>0.49</v>
      </c>
      <c r="F362" s="49">
        <f t="shared" si="34"/>
        <v>14.291343845532953</v>
      </c>
      <c r="G362" s="49">
        <f>VLOOKUP($A362,input!$A:$BH,COLUMN(input!F$2),0)</f>
        <v>0</v>
      </c>
      <c r="H362" s="49">
        <f>VLOOKUP($A362,input!$A:$BH,COLUMN(input!J$2),0)</f>
        <v>17.797810746768839</v>
      </c>
      <c r="I362" s="49">
        <f>VLOOKUP($A362,input!$A:$BH,COLUMN(input!O$2),0)</f>
        <v>-21.490967508670707</v>
      </c>
      <c r="J362" s="49">
        <f>H362*'KI Local Authority Dropdown'!$I$6</f>
        <v>16.462974940761178</v>
      </c>
      <c r="K362" s="31">
        <f>VLOOKUP($A362,input!$A:$BH,COLUMN(input!Q$2),0)</f>
        <v>0.5</v>
      </c>
      <c r="L362" s="53">
        <f>VLOOKUP($A362,input!$A:$BH,COLUMN(input!W$2),0)</f>
        <v>0</v>
      </c>
      <c r="M362" s="49">
        <f>VLOOKUP($A362,input!$A:$BH,COLUMN(input!AA$2),0)</f>
        <v>0</v>
      </c>
      <c r="N362" s="53">
        <f>VLOOKUP($A362,input!$A:$BH,COLUMN(input!AE$2),0)</f>
        <v>0</v>
      </c>
      <c r="O362" s="53">
        <f>VLOOKUP($A362,input!$A:$BH,COLUMN(input!AI$2),0)</f>
        <v>0</v>
      </c>
      <c r="P362" s="62">
        <f>VLOOKUP($A362,input!$A:$BH,COLUMN(input!AM$2),0)</f>
        <v>0</v>
      </c>
      <c r="Q362" s="53">
        <f>VLOOKUP($A362,input!$A:$BH,COLUMN(input!AQ$2),0)</f>
        <v>13.300021711228373</v>
      </c>
      <c r="R362" s="49">
        <f>VLOOKUP($A362,input!$A:$BH,COLUMN(input!AU$2),0)</f>
        <v>4.4977890355404684</v>
      </c>
      <c r="S362" s="53">
        <f>VLOOKUP($A362,input!$A:$BH,COLUMN(input!AY$2),0)</f>
        <v>0</v>
      </c>
      <c r="T362" s="53">
        <f>VLOOKUP($A362,input!$A:$BH,COLUMN(input!BC$2),0)</f>
        <v>0</v>
      </c>
      <c r="U362" s="62">
        <f>VLOOKUP($A362,input!$A:$BH,COLUMN(input!BG$2),0)</f>
        <v>0</v>
      </c>
      <c r="V362" s="53">
        <f t="shared" si="35"/>
        <v>13.300021711228373</v>
      </c>
      <c r="W362" s="49">
        <f t="shared" si="36"/>
        <v>4.4977890355404684</v>
      </c>
      <c r="X362" s="53">
        <f t="shared" si="37"/>
        <v>0</v>
      </c>
      <c r="Y362" s="53">
        <f t="shared" si="38"/>
        <v>0</v>
      </c>
      <c r="Z362" s="62">
        <f t="shared" si="39"/>
        <v>0</v>
      </c>
      <c r="AA362" s="74">
        <f>VLOOKUP($A362,input!$A:$BH,COLUMN(input!BH$2),0)</f>
        <v>-3.506466901235886</v>
      </c>
    </row>
    <row r="363" spans="1:27" x14ac:dyDescent="0.3">
      <c r="A363" s="27" t="s">
        <v>732</v>
      </c>
      <c r="B363" s="27" t="s">
        <v>1186</v>
      </c>
      <c r="C363" s="27" t="s">
        <v>806</v>
      </c>
      <c r="D363" s="30" t="s">
        <v>731</v>
      </c>
      <c r="E363" s="67">
        <f>VLOOKUP(C363,'KI Local Authority Dropdown'!$H$21:$I$31,2,0)</f>
        <v>0.4</v>
      </c>
      <c r="F363" s="49">
        <f t="shared" si="34"/>
        <v>1.3269897333255531</v>
      </c>
      <c r="G363" s="49">
        <f>VLOOKUP($A363,input!$A:$BH,COLUMN(input!F$2),0)</f>
        <v>0</v>
      </c>
      <c r="H363" s="49">
        <f>VLOOKUP($A363,input!$A:$BH,COLUMN(input!J$2),0)</f>
        <v>1.6203669512659888</v>
      </c>
      <c r="I363" s="49">
        <f>VLOOKUP($A363,input!$A:$BH,COLUMN(input!O$2),0)</f>
        <v>-3.1766367651822751</v>
      </c>
      <c r="J363" s="49">
        <f>H363*'KI Local Authority Dropdown'!$I$6</f>
        <v>1.4988394299210397</v>
      </c>
      <c r="K363" s="31">
        <f>VLOOKUP($A363,input!$A:$BH,COLUMN(input!Q$2),0)</f>
        <v>0.5</v>
      </c>
      <c r="L363" s="53">
        <f>VLOOKUP($A363,input!$A:$BH,COLUMN(input!W$2),0)</f>
        <v>0</v>
      </c>
      <c r="M363" s="49">
        <f>VLOOKUP($A363,input!$A:$BH,COLUMN(input!AA$2),0)</f>
        <v>0</v>
      </c>
      <c r="N363" s="53">
        <f>VLOOKUP($A363,input!$A:$BH,COLUMN(input!AE$2),0)</f>
        <v>0</v>
      </c>
      <c r="O363" s="53">
        <f>VLOOKUP($A363,input!$A:$BH,COLUMN(input!AI$2),0)</f>
        <v>0</v>
      </c>
      <c r="P363" s="62">
        <f>VLOOKUP($A363,input!$A:$BH,COLUMN(input!AM$2),0)</f>
        <v>0</v>
      </c>
      <c r="Q363" s="53">
        <f>VLOOKUP($A363,input!$A:$BH,COLUMN(input!AQ$2),0)</f>
        <v>0</v>
      </c>
      <c r="R363" s="49">
        <f>VLOOKUP($A363,input!$A:$BH,COLUMN(input!AU$2),0)</f>
        <v>1.6203669512659888</v>
      </c>
      <c r="S363" s="53">
        <f>VLOOKUP($A363,input!$A:$BH,COLUMN(input!AY$2),0)</f>
        <v>0</v>
      </c>
      <c r="T363" s="53">
        <f>VLOOKUP($A363,input!$A:$BH,COLUMN(input!BC$2),0)</f>
        <v>0</v>
      </c>
      <c r="U363" s="62">
        <f>VLOOKUP($A363,input!$A:$BH,COLUMN(input!BG$2),0)</f>
        <v>0</v>
      </c>
      <c r="V363" s="53">
        <f t="shared" si="35"/>
        <v>0</v>
      </c>
      <c r="W363" s="49">
        <f t="shared" si="36"/>
        <v>1.6203669512659888</v>
      </c>
      <c r="X363" s="53">
        <f t="shared" si="37"/>
        <v>0</v>
      </c>
      <c r="Y363" s="53">
        <f t="shared" si="38"/>
        <v>0</v>
      </c>
      <c r="Z363" s="62">
        <f t="shared" si="39"/>
        <v>0</v>
      </c>
      <c r="AA363" s="74">
        <f>VLOOKUP($A363,input!$A:$BH,COLUMN(input!BH$2),0)</f>
        <v>-0.29337721794043575</v>
      </c>
    </row>
    <row r="364" spans="1:27" x14ac:dyDescent="0.3">
      <c r="A364" s="27" t="s">
        <v>734</v>
      </c>
      <c r="B364" s="27" t="s">
        <v>1187</v>
      </c>
      <c r="C364" s="27" t="s">
        <v>806</v>
      </c>
      <c r="D364" s="30" t="s">
        <v>733</v>
      </c>
      <c r="E364" s="67">
        <f>VLOOKUP(C364,'KI Local Authority Dropdown'!$H$21:$I$31,2,0)</f>
        <v>0.4</v>
      </c>
      <c r="F364" s="49">
        <f t="shared" si="34"/>
        <v>2.7612441821861853</v>
      </c>
      <c r="G364" s="49">
        <f>VLOOKUP($A364,input!$A:$BH,COLUMN(input!F$2),0)</f>
        <v>0</v>
      </c>
      <c r="H364" s="49">
        <f>VLOOKUP($A364,input!$A:$BH,COLUMN(input!J$2),0)</f>
        <v>2.8746963484726464</v>
      </c>
      <c r="I364" s="49">
        <f>VLOOKUP($A364,input!$A:$BH,COLUMN(input!O$2),0)</f>
        <v>-10.26254715935614</v>
      </c>
      <c r="J364" s="49">
        <f>H364*'KI Local Authority Dropdown'!$I$6</f>
        <v>2.6590941223371982</v>
      </c>
      <c r="K364" s="31">
        <f>VLOOKUP($A364,input!$A:$BH,COLUMN(input!Q$2),0)</f>
        <v>0.5</v>
      </c>
      <c r="L364" s="53">
        <f>VLOOKUP($A364,input!$A:$BH,COLUMN(input!W$2),0)</f>
        <v>0</v>
      </c>
      <c r="M364" s="49">
        <f>VLOOKUP($A364,input!$A:$BH,COLUMN(input!AA$2),0)</f>
        <v>0</v>
      </c>
      <c r="N364" s="53">
        <f>VLOOKUP($A364,input!$A:$BH,COLUMN(input!AE$2),0)</f>
        <v>0</v>
      </c>
      <c r="O364" s="53">
        <f>VLOOKUP($A364,input!$A:$BH,COLUMN(input!AI$2),0)</f>
        <v>0</v>
      </c>
      <c r="P364" s="62">
        <f>VLOOKUP($A364,input!$A:$BH,COLUMN(input!AM$2),0)</f>
        <v>0</v>
      </c>
      <c r="Q364" s="53">
        <f>VLOOKUP($A364,input!$A:$BH,COLUMN(input!AQ$2),0)</f>
        <v>0</v>
      </c>
      <c r="R364" s="49">
        <f>VLOOKUP($A364,input!$A:$BH,COLUMN(input!AU$2),0)</f>
        <v>2.8746963484726464</v>
      </c>
      <c r="S364" s="53">
        <f>VLOOKUP($A364,input!$A:$BH,COLUMN(input!AY$2),0)</f>
        <v>0</v>
      </c>
      <c r="T364" s="53">
        <f>VLOOKUP($A364,input!$A:$BH,COLUMN(input!BC$2),0)</f>
        <v>0</v>
      </c>
      <c r="U364" s="62">
        <f>VLOOKUP($A364,input!$A:$BH,COLUMN(input!BG$2),0)</f>
        <v>0</v>
      </c>
      <c r="V364" s="53">
        <f t="shared" si="35"/>
        <v>0</v>
      </c>
      <c r="W364" s="49">
        <f t="shared" si="36"/>
        <v>2.8746963484726464</v>
      </c>
      <c r="X364" s="53">
        <f t="shared" si="37"/>
        <v>0</v>
      </c>
      <c r="Y364" s="53">
        <f t="shared" si="38"/>
        <v>0</v>
      </c>
      <c r="Z364" s="62">
        <f t="shared" si="39"/>
        <v>0</v>
      </c>
      <c r="AA364" s="74">
        <f>VLOOKUP($A364,input!$A:$BH,COLUMN(input!BH$2),0)</f>
        <v>-0.11345216628646106</v>
      </c>
    </row>
    <row r="365" spans="1:27" x14ac:dyDescent="0.3">
      <c r="A365" s="27" t="s">
        <v>736</v>
      </c>
      <c r="B365" s="27" t="s">
        <v>1188</v>
      </c>
      <c r="C365" s="27" t="s">
        <v>806</v>
      </c>
      <c r="D365" s="30" t="s">
        <v>735</v>
      </c>
      <c r="E365" s="67">
        <f>VLOOKUP(C365,'KI Local Authority Dropdown'!$H$21:$I$31,2,0)</f>
        <v>0.4</v>
      </c>
      <c r="F365" s="49">
        <f t="shared" si="34"/>
        <v>3.2042673141807043</v>
      </c>
      <c r="G365" s="49">
        <f>VLOOKUP($A365,input!$A:$BH,COLUMN(input!F$2),0)</f>
        <v>0</v>
      </c>
      <c r="H365" s="49">
        <f>VLOOKUP($A365,input!$A:$BH,COLUMN(input!J$2),0)</f>
        <v>3.2592411688547007</v>
      </c>
      <c r="I365" s="49">
        <f>VLOOKUP($A365,input!$A:$BH,COLUMN(input!O$2),0)</f>
        <v>-8.552736103123328</v>
      </c>
      <c r="J365" s="49">
        <f>H365*'KI Local Authority Dropdown'!$I$6</f>
        <v>3.0147980811905981</v>
      </c>
      <c r="K365" s="31">
        <f>VLOOKUP($A365,input!$A:$BH,COLUMN(input!Q$2),0)</f>
        <v>0.5</v>
      </c>
      <c r="L365" s="53">
        <f>VLOOKUP($A365,input!$A:$BH,COLUMN(input!W$2),0)</f>
        <v>0</v>
      </c>
      <c r="M365" s="49">
        <f>VLOOKUP($A365,input!$A:$BH,COLUMN(input!AA$2),0)</f>
        <v>0</v>
      </c>
      <c r="N365" s="53">
        <f>VLOOKUP($A365,input!$A:$BH,COLUMN(input!AE$2),0)</f>
        <v>0</v>
      </c>
      <c r="O365" s="53">
        <f>VLOOKUP($A365,input!$A:$BH,COLUMN(input!AI$2),0)</f>
        <v>0</v>
      </c>
      <c r="P365" s="62">
        <f>VLOOKUP($A365,input!$A:$BH,COLUMN(input!AM$2),0)</f>
        <v>0</v>
      </c>
      <c r="Q365" s="53">
        <f>VLOOKUP($A365,input!$A:$BH,COLUMN(input!AQ$2),0)</f>
        <v>0</v>
      </c>
      <c r="R365" s="49">
        <f>VLOOKUP($A365,input!$A:$BH,COLUMN(input!AU$2),0)</f>
        <v>3.2592411688547007</v>
      </c>
      <c r="S365" s="53">
        <f>VLOOKUP($A365,input!$A:$BH,COLUMN(input!AY$2),0)</f>
        <v>0</v>
      </c>
      <c r="T365" s="53">
        <f>VLOOKUP($A365,input!$A:$BH,COLUMN(input!BC$2),0)</f>
        <v>0</v>
      </c>
      <c r="U365" s="62">
        <f>VLOOKUP($A365,input!$A:$BH,COLUMN(input!BG$2),0)</f>
        <v>0</v>
      </c>
      <c r="V365" s="53">
        <f t="shared" si="35"/>
        <v>0</v>
      </c>
      <c r="W365" s="49">
        <f t="shared" si="36"/>
        <v>3.2592411688547007</v>
      </c>
      <c r="X365" s="53">
        <f t="shared" si="37"/>
        <v>0</v>
      </c>
      <c r="Y365" s="53">
        <f t="shared" si="38"/>
        <v>0</v>
      </c>
      <c r="Z365" s="62">
        <f t="shared" si="39"/>
        <v>0</v>
      </c>
      <c r="AA365" s="74">
        <f>VLOOKUP($A365,input!$A:$BH,COLUMN(input!BH$2),0)</f>
        <v>-5.4973854673996569E-2</v>
      </c>
    </row>
    <row r="366" spans="1:27" x14ac:dyDescent="0.3">
      <c r="A366" s="27" t="s">
        <v>738</v>
      </c>
      <c r="B366" s="27" t="s">
        <v>1189</v>
      </c>
      <c r="C366" s="27" t="s">
        <v>806</v>
      </c>
      <c r="D366" s="30" t="s">
        <v>737</v>
      </c>
      <c r="E366" s="67">
        <f>VLOOKUP(C366,'KI Local Authority Dropdown'!$H$21:$I$31,2,0)</f>
        <v>0.4</v>
      </c>
      <c r="F366" s="49">
        <f t="shared" si="34"/>
        <v>2.9071433014212551</v>
      </c>
      <c r="G366" s="49">
        <f>VLOOKUP($A366,input!$A:$BH,COLUMN(input!F$2),0)</f>
        <v>0</v>
      </c>
      <c r="H366" s="49">
        <f>VLOOKUP($A366,input!$A:$BH,COLUMN(input!J$2),0)</f>
        <v>2.9720902435361718</v>
      </c>
      <c r="I366" s="49">
        <f>VLOOKUP($A366,input!$A:$BH,COLUMN(input!O$2),0)</f>
        <v>-3.5226143620300352</v>
      </c>
      <c r="J366" s="49">
        <f>H366*'KI Local Authority Dropdown'!$I$6</f>
        <v>2.749183475270959</v>
      </c>
      <c r="K366" s="31">
        <f>VLOOKUP($A366,input!$A:$BH,COLUMN(input!Q$2),0)</f>
        <v>0.5</v>
      </c>
      <c r="L366" s="53">
        <f>VLOOKUP($A366,input!$A:$BH,COLUMN(input!W$2),0)</f>
        <v>0</v>
      </c>
      <c r="M366" s="49">
        <f>VLOOKUP($A366,input!$A:$BH,COLUMN(input!AA$2),0)</f>
        <v>0</v>
      </c>
      <c r="N366" s="53">
        <f>VLOOKUP($A366,input!$A:$BH,COLUMN(input!AE$2),0)</f>
        <v>0</v>
      </c>
      <c r="O366" s="53">
        <f>VLOOKUP($A366,input!$A:$BH,COLUMN(input!AI$2),0)</f>
        <v>0</v>
      </c>
      <c r="P366" s="62">
        <f>VLOOKUP($A366,input!$A:$BH,COLUMN(input!AM$2),0)</f>
        <v>0</v>
      </c>
      <c r="Q366" s="53">
        <f>VLOOKUP($A366,input!$A:$BH,COLUMN(input!AQ$2),0)</f>
        <v>0</v>
      </c>
      <c r="R366" s="49">
        <f>VLOOKUP($A366,input!$A:$BH,COLUMN(input!AU$2),0)</f>
        <v>2.9720902435361718</v>
      </c>
      <c r="S366" s="53">
        <f>VLOOKUP($A366,input!$A:$BH,COLUMN(input!AY$2),0)</f>
        <v>0</v>
      </c>
      <c r="T366" s="53">
        <f>VLOOKUP($A366,input!$A:$BH,COLUMN(input!BC$2),0)</f>
        <v>0</v>
      </c>
      <c r="U366" s="62">
        <f>VLOOKUP($A366,input!$A:$BH,COLUMN(input!BG$2),0)</f>
        <v>0</v>
      </c>
      <c r="V366" s="53">
        <f t="shared" si="35"/>
        <v>0</v>
      </c>
      <c r="W366" s="49">
        <f t="shared" si="36"/>
        <v>2.9720902435361718</v>
      </c>
      <c r="X366" s="53">
        <f t="shared" si="37"/>
        <v>0</v>
      </c>
      <c r="Y366" s="53">
        <f t="shared" si="38"/>
        <v>0</v>
      </c>
      <c r="Z366" s="62">
        <f t="shared" si="39"/>
        <v>0</v>
      </c>
      <c r="AA366" s="74">
        <f>VLOOKUP($A366,input!$A:$BH,COLUMN(input!BH$2),0)</f>
        <v>-6.4946942114916625E-2</v>
      </c>
    </row>
    <row r="367" spans="1:27" x14ac:dyDescent="0.3">
      <c r="A367" s="27" t="s">
        <v>740</v>
      </c>
      <c r="B367" s="27" t="s">
        <v>1190</v>
      </c>
      <c r="C367" s="27" t="s">
        <v>813</v>
      </c>
      <c r="D367" s="30" t="s">
        <v>739</v>
      </c>
      <c r="E367" s="67">
        <f>VLOOKUP(C367,'KI Local Authority Dropdown'!$H$21:$I$31,2,0)</f>
        <v>0.01</v>
      </c>
      <c r="F367" s="49">
        <f t="shared" si="34"/>
        <v>52.02405740974649</v>
      </c>
      <c r="G367" s="49">
        <f>VLOOKUP($A367,input!$A:$BH,COLUMN(input!F$2),0)</f>
        <v>18.856799613503977</v>
      </c>
      <c r="H367" s="49">
        <f>VLOOKUP($A367,input!$A:$BH,COLUMN(input!J$2),0)</f>
        <v>33.167257796242509</v>
      </c>
      <c r="I367" s="49">
        <f>VLOOKUP($A367,input!$A:$BH,COLUMN(input!O$2),0)</f>
        <v>23.485994793459351</v>
      </c>
      <c r="J367" s="49">
        <f>H367*'KI Local Authority Dropdown'!$I$6</f>
        <v>30.679713461524322</v>
      </c>
      <c r="K367" s="31">
        <f>VLOOKUP($A367,input!$A:$BH,COLUMN(input!Q$2),0)</f>
        <v>0</v>
      </c>
      <c r="L367" s="53">
        <f>VLOOKUP($A367,input!$A:$BH,COLUMN(input!W$2),0)</f>
        <v>0</v>
      </c>
      <c r="M367" s="49">
        <f>VLOOKUP($A367,input!$A:$BH,COLUMN(input!AA$2),0)</f>
        <v>0</v>
      </c>
      <c r="N367" s="53">
        <f>VLOOKUP($A367,input!$A:$BH,COLUMN(input!AE$2),0)</f>
        <v>18.856799613503977</v>
      </c>
      <c r="O367" s="53">
        <f>VLOOKUP($A367,input!$A:$BH,COLUMN(input!AI$2),0)</f>
        <v>0</v>
      </c>
      <c r="P367" s="62">
        <f>VLOOKUP($A367,input!$A:$BH,COLUMN(input!AM$2),0)</f>
        <v>0</v>
      </c>
      <c r="Q367" s="53">
        <f>VLOOKUP($A367,input!$A:$BH,COLUMN(input!AQ$2),0)</f>
        <v>0</v>
      </c>
      <c r="R367" s="49">
        <f>VLOOKUP($A367,input!$A:$BH,COLUMN(input!AU$2),0)</f>
        <v>0</v>
      </c>
      <c r="S367" s="53">
        <f>VLOOKUP($A367,input!$A:$BH,COLUMN(input!AY$2),0)</f>
        <v>33.167257796242509</v>
      </c>
      <c r="T367" s="53">
        <f>VLOOKUP($A367,input!$A:$BH,COLUMN(input!BC$2),0)</f>
        <v>0</v>
      </c>
      <c r="U367" s="62">
        <f>VLOOKUP($A367,input!$A:$BH,COLUMN(input!BG$2),0)</f>
        <v>0</v>
      </c>
      <c r="V367" s="53">
        <f t="shared" si="35"/>
        <v>0</v>
      </c>
      <c r="W367" s="49">
        <f t="shared" si="36"/>
        <v>0</v>
      </c>
      <c r="X367" s="53">
        <f t="shared" si="37"/>
        <v>52.02405740974649</v>
      </c>
      <c r="Y367" s="53">
        <f t="shared" si="38"/>
        <v>0</v>
      </c>
      <c r="Z367" s="62">
        <f t="shared" si="39"/>
        <v>0</v>
      </c>
      <c r="AA367" s="74">
        <f>VLOOKUP($A367,input!$A:$BH,COLUMN(input!BH$2),0)</f>
        <v>0</v>
      </c>
    </row>
    <row r="368" spans="1:27" x14ac:dyDescent="0.3">
      <c r="A368" s="27" t="s">
        <v>742</v>
      </c>
      <c r="B368" s="27" t="s">
        <v>1191</v>
      </c>
      <c r="C368" s="27" t="s">
        <v>806</v>
      </c>
      <c r="D368" s="30" t="s">
        <v>741</v>
      </c>
      <c r="E368" s="67">
        <f>VLOOKUP(C368,'KI Local Authority Dropdown'!$H$21:$I$31,2,0)</f>
        <v>0.4</v>
      </c>
      <c r="F368" s="49">
        <f t="shared" si="34"/>
        <v>2.1877095166445386</v>
      </c>
      <c r="G368" s="49">
        <f>VLOOKUP($A368,input!$A:$BH,COLUMN(input!F$2),0)</f>
        <v>7.7568433854212512E-2</v>
      </c>
      <c r="H368" s="49">
        <f>VLOOKUP($A368,input!$A:$BH,COLUMN(input!J$2),0)</f>
        <v>2.1101410827903262</v>
      </c>
      <c r="I368" s="49">
        <f>VLOOKUP($A368,input!$A:$BH,COLUMN(input!O$2),0)</f>
        <v>-11.833579824015477</v>
      </c>
      <c r="J368" s="49">
        <f>H368*'KI Local Authority Dropdown'!$I$6</f>
        <v>1.9518805015810519</v>
      </c>
      <c r="K368" s="31">
        <f>VLOOKUP($A368,input!$A:$BH,COLUMN(input!Q$2),0)</f>
        <v>0.5</v>
      </c>
      <c r="L368" s="53">
        <f>VLOOKUP($A368,input!$A:$BH,COLUMN(input!W$2),0)</f>
        <v>0</v>
      </c>
      <c r="M368" s="49">
        <f>VLOOKUP($A368,input!$A:$BH,COLUMN(input!AA$2),0)</f>
        <v>7.7568433854212512E-2</v>
      </c>
      <c r="N368" s="53">
        <f>VLOOKUP($A368,input!$A:$BH,COLUMN(input!AE$2),0)</f>
        <v>0</v>
      </c>
      <c r="O368" s="53">
        <f>VLOOKUP($A368,input!$A:$BH,COLUMN(input!AI$2),0)</f>
        <v>0</v>
      </c>
      <c r="P368" s="62">
        <f>VLOOKUP($A368,input!$A:$BH,COLUMN(input!AM$2),0)</f>
        <v>0</v>
      </c>
      <c r="Q368" s="53">
        <f>VLOOKUP($A368,input!$A:$BH,COLUMN(input!AQ$2),0)</f>
        <v>0</v>
      </c>
      <c r="R368" s="49">
        <f>VLOOKUP($A368,input!$A:$BH,COLUMN(input!AU$2),0)</f>
        <v>2.1101410827903262</v>
      </c>
      <c r="S368" s="53">
        <f>VLOOKUP($A368,input!$A:$BH,COLUMN(input!AY$2),0)</f>
        <v>0</v>
      </c>
      <c r="T368" s="53">
        <f>VLOOKUP($A368,input!$A:$BH,COLUMN(input!BC$2),0)</f>
        <v>0</v>
      </c>
      <c r="U368" s="62">
        <f>VLOOKUP($A368,input!$A:$BH,COLUMN(input!BG$2),0)</f>
        <v>0</v>
      </c>
      <c r="V368" s="53">
        <f t="shared" si="35"/>
        <v>0</v>
      </c>
      <c r="W368" s="49">
        <f t="shared" si="36"/>
        <v>2.1877095166445386</v>
      </c>
      <c r="X368" s="53">
        <f t="shared" si="37"/>
        <v>0</v>
      </c>
      <c r="Y368" s="53">
        <f t="shared" si="38"/>
        <v>0</v>
      </c>
      <c r="Z368" s="62">
        <f t="shared" si="39"/>
        <v>0</v>
      </c>
      <c r="AA368" s="74">
        <f>VLOOKUP($A368,input!$A:$BH,COLUMN(input!BH$2),0)</f>
        <v>0</v>
      </c>
    </row>
    <row r="369" spans="1:27" x14ac:dyDescent="0.3">
      <c r="A369" s="27" t="s">
        <v>744</v>
      </c>
      <c r="B369" s="27" t="s">
        <v>1192</v>
      </c>
      <c r="C369" s="27" t="s">
        <v>806</v>
      </c>
      <c r="D369" s="30" t="s">
        <v>743</v>
      </c>
      <c r="E369" s="67">
        <f>VLOOKUP(C369,'KI Local Authority Dropdown'!$H$21:$I$31,2,0)</f>
        <v>0.4</v>
      </c>
      <c r="F369" s="49">
        <f t="shared" si="34"/>
        <v>1.1889093028073143</v>
      </c>
      <c r="G369" s="49">
        <f>VLOOKUP($A369,input!$A:$BH,COLUMN(input!F$2),0)</f>
        <v>6.3404336101107765E-3</v>
      </c>
      <c r="H369" s="49">
        <f>VLOOKUP($A369,input!$A:$BH,COLUMN(input!J$2),0)</f>
        <v>1.1825688691972036</v>
      </c>
      <c r="I369" s="49">
        <f>VLOOKUP($A369,input!$A:$BH,COLUMN(input!O$2),0)</f>
        <v>-5.0224484752011618</v>
      </c>
      <c r="J369" s="49">
        <f>H369*'KI Local Authority Dropdown'!$I$6</f>
        <v>1.0938762040074135</v>
      </c>
      <c r="K369" s="31">
        <f>VLOOKUP($A369,input!$A:$BH,COLUMN(input!Q$2),0)</f>
        <v>0.5</v>
      </c>
      <c r="L369" s="53">
        <f>VLOOKUP($A369,input!$A:$BH,COLUMN(input!W$2),0)</f>
        <v>0</v>
      </c>
      <c r="M369" s="49">
        <f>VLOOKUP($A369,input!$A:$BH,COLUMN(input!AA$2),0)</f>
        <v>6.3404336101107765E-3</v>
      </c>
      <c r="N369" s="53">
        <f>VLOOKUP($A369,input!$A:$BH,COLUMN(input!AE$2),0)</f>
        <v>0</v>
      </c>
      <c r="O369" s="53">
        <f>VLOOKUP($A369,input!$A:$BH,COLUMN(input!AI$2),0)</f>
        <v>0</v>
      </c>
      <c r="P369" s="62">
        <f>VLOOKUP($A369,input!$A:$BH,COLUMN(input!AM$2),0)</f>
        <v>0</v>
      </c>
      <c r="Q369" s="53">
        <f>VLOOKUP($A369,input!$A:$BH,COLUMN(input!AQ$2),0)</f>
        <v>0</v>
      </c>
      <c r="R369" s="49">
        <f>VLOOKUP($A369,input!$A:$BH,COLUMN(input!AU$2),0)</f>
        <v>1.1825688691972036</v>
      </c>
      <c r="S369" s="53">
        <f>VLOOKUP($A369,input!$A:$BH,COLUMN(input!AY$2),0)</f>
        <v>0</v>
      </c>
      <c r="T369" s="53">
        <f>VLOOKUP($A369,input!$A:$BH,COLUMN(input!BC$2),0)</f>
        <v>0</v>
      </c>
      <c r="U369" s="62">
        <f>VLOOKUP($A369,input!$A:$BH,COLUMN(input!BG$2),0)</f>
        <v>0</v>
      </c>
      <c r="V369" s="53">
        <f t="shared" si="35"/>
        <v>0</v>
      </c>
      <c r="W369" s="49">
        <f t="shared" si="36"/>
        <v>1.1889093028073143</v>
      </c>
      <c r="X369" s="53">
        <f t="shared" si="37"/>
        <v>0</v>
      </c>
      <c r="Y369" s="53">
        <f t="shared" si="38"/>
        <v>0</v>
      </c>
      <c r="Z369" s="62">
        <f t="shared" si="39"/>
        <v>0</v>
      </c>
      <c r="AA369" s="74">
        <f>VLOOKUP($A369,input!$A:$BH,COLUMN(input!BH$2),0)</f>
        <v>0</v>
      </c>
    </row>
    <row r="370" spans="1:27" x14ac:dyDescent="0.3">
      <c r="A370" s="27" t="s">
        <v>746</v>
      </c>
      <c r="B370" s="27" t="s">
        <v>1193</v>
      </c>
      <c r="C370" s="27" t="s">
        <v>1254</v>
      </c>
      <c r="D370" s="30" t="s">
        <v>745</v>
      </c>
      <c r="E370" s="67">
        <f>VLOOKUP(C370,'KI Local Authority Dropdown'!$H$21:$I$31,2,0)</f>
        <v>0.1</v>
      </c>
      <c r="F370" s="49">
        <f t="shared" si="34"/>
        <v>75.350198035202681</v>
      </c>
      <c r="G370" s="49">
        <f>VLOOKUP($A370,input!$A:$BH,COLUMN(input!F$2),0)</f>
        <v>0</v>
      </c>
      <c r="H370" s="49">
        <f>VLOOKUP($A370,input!$A:$BH,COLUMN(input!J$2),0)</f>
        <v>77.929974966896253</v>
      </c>
      <c r="I370" s="49">
        <f>VLOOKUP($A370,input!$A:$BH,COLUMN(input!O$2),0)</f>
        <v>45.025259247882296</v>
      </c>
      <c r="J370" s="49">
        <f>H370*'KI Local Authority Dropdown'!$I$6</f>
        <v>72.085226844379036</v>
      </c>
      <c r="K370" s="31">
        <f>VLOOKUP($A370,input!$A:$BH,COLUMN(input!Q$2),0)</f>
        <v>0</v>
      </c>
      <c r="L370" s="53">
        <f>VLOOKUP($A370,input!$A:$BH,COLUMN(input!W$2),0)</f>
        <v>0</v>
      </c>
      <c r="M370" s="49">
        <f>VLOOKUP($A370,input!$A:$BH,COLUMN(input!AA$2),0)</f>
        <v>0</v>
      </c>
      <c r="N370" s="53">
        <f>VLOOKUP($A370,input!$A:$BH,COLUMN(input!AE$2),0)</f>
        <v>0</v>
      </c>
      <c r="O370" s="53">
        <f>VLOOKUP($A370,input!$A:$BH,COLUMN(input!AI$2),0)</f>
        <v>0</v>
      </c>
      <c r="P370" s="62">
        <f>VLOOKUP($A370,input!$A:$BH,COLUMN(input!AM$2),0)</f>
        <v>0</v>
      </c>
      <c r="Q370" s="53">
        <f>VLOOKUP($A370,input!$A:$BH,COLUMN(input!AQ$2),0)</f>
        <v>72.484091681453776</v>
      </c>
      <c r="R370" s="49">
        <f>VLOOKUP($A370,input!$A:$BH,COLUMN(input!AU$2),0)</f>
        <v>0</v>
      </c>
      <c r="S370" s="53">
        <f>VLOOKUP($A370,input!$A:$BH,COLUMN(input!AY$2),0)</f>
        <v>5.4458832854424735</v>
      </c>
      <c r="T370" s="53">
        <f>VLOOKUP($A370,input!$A:$BH,COLUMN(input!BC$2),0)</f>
        <v>0</v>
      </c>
      <c r="U370" s="62">
        <f>VLOOKUP($A370,input!$A:$BH,COLUMN(input!BG$2),0)</f>
        <v>0</v>
      </c>
      <c r="V370" s="53">
        <f t="shared" si="35"/>
        <v>72.484091681453776</v>
      </c>
      <c r="W370" s="49">
        <f t="shared" si="36"/>
        <v>0</v>
      </c>
      <c r="X370" s="53">
        <f t="shared" si="37"/>
        <v>5.4458832854424735</v>
      </c>
      <c r="Y370" s="53">
        <f t="shared" si="38"/>
        <v>0</v>
      </c>
      <c r="Z370" s="62">
        <f t="shared" si="39"/>
        <v>0</v>
      </c>
      <c r="AA370" s="74">
        <f>VLOOKUP($A370,input!$A:$BH,COLUMN(input!BH$2),0)</f>
        <v>-2.5797769316935764</v>
      </c>
    </row>
    <row r="371" spans="1:27" x14ac:dyDescent="0.3">
      <c r="A371" s="27" t="s">
        <v>748</v>
      </c>
      <c r="B371" s="27" t="s">
        <v>1194</v>
      </c>
      <c r="C371" s="27" t="s">
        <v>813</v>
      </c>
      <c r="D371" s="30" t="s">
        <v>747</v>
      </c>
      <c r="E371" s="67">
        <f>VLOOKUP(C371,'KI Local Authority Dropdown'!$H$21:$I$31,2,0)</f>
        <v>0.01</v>
      </c>
      <c r="F371" s="49">
        <f t="shared" si="34"/>
        <v>37.660771322178277</v>
      </c>
      <c r="G371" s="49">
        <f>VLOOKUP($A371,input!$A:$BH,COLUMN(input!F$2),0)</f>
        <v>13.339001599560053</v>
      </c>
      <c r="H371" s="49">
        <f>VLOOKUP($A371,input!$A:$BH,COLUMN(input!J$2),0)</f>
        <v>24.321769722618221</v>
      </c>
      <c r="I371" s="49">
        <f>VLOOKUP($A371,input!$A:$BH,COLUMN(input!O$2),0)</f>
        <v>16.638218523196223</v>
      </c>
      <c r="J371" s="49">
        <f>H371*'KI Local Authority Dropdown'!$I$6</f>
        <v>22.497636993421857</v>
      </c>
      <c r="K371" s="31">
        <f>VLOOKUP($A371,input!$A:$BH,COLUMN(input!Q$2),0)</f>
        <v>0</v>
      </c>
      <c r="L371" s="53">
        <f>VLOOKUP($A371,input!$A:$BH,COLUMN(input!W$2),0)</f>
        <v>0</v>
      </c>
      <c r="M371" s="49">
        <f>VLOOKUP($A371,input!$A:$BH,COLUMN(input!AA$2),0)</f>
        <v>0</v>
      </c>
      <c r="N371" s="53">
        <f>VLOOKUP($A371,input!$A:$BH,COLUMN(input!AE$2),0)</f>
        <v>13.339001599560053</v>
      </c>
      <c r="O371" s="53">
        <f>VLOOKUP($A371,input!$A:$BH,COLUMN(input!AI$2),0)</f>
        <v>0</v>
      </c>
      <c r="P371" s="62">
        <f>VLOOKUP($A371,input!$A:$BH,COLUMN(input!AM$2),0)</f>
        <v>0</v>
      </c>
      <c r="Q371" s="53">
        <f>VLOOKUP($A371,input!$A:$BH,COLUMN(input!AQ$2),0)</f>
        <v>0</v>
      </c>
      <c r="R371" s="49">
        <f>VLOOKUP($A371,input!$A:$BH,COLUMN(input!AU$2),0)</f>
        <v>0</v>
      </c>
      <c r="S371" s="53">
        <f>VLOOKUP($A371,input!$A:$BH,COLUMN(input!AY$2),0)</f>
        <v>24.321769722618221</v>
      </c>
      <c r="T371" s="53">
        <f>VLOOKUP($A371,input!$A:$BH,COLUMN(input!BC$2),0)</f>
        <v>0</v>
      </c>
      <c r="U371" s="62">
        <f>VLOOKUP($A371,input!$A:$BH,COLUMN(input!BG$2),0)</f>
        <v>0</v>
      </c>
      <c r="V371" s="53">
        <f t="shared" si="35"/>
        <v>0</v>
      </c>
      <c r="W371" s="49">
        <f t="shared" si="36"/>
        <v>0</v>
      </c>
      <c r="X371" s="53">
        <f t="shared" si="37"/>
        <v>37.660771322178277</v>
      </c>
      <c r="Y371" s="53">
        <f t="shared" si="38"/>
        <v>0</v>
      </c>
      <c r="Z371" s="62">
        <f t="shared" si="39"/>
        <v>0</v>
      </c>
      <c r="AA371" s="74">
        <f>VLOOKUP($A371,input!$A:$BH,COLUMN(input!BH$2),0)</f>
        <v>0</v>
      </c>
    </row>
    <row r="372" spans="1:27" x14ac:dyDescent="0.3">
      <c r="A372" s="27" t="s">
        <v>750</v>
      </c>
      <c r="B372" s="27" t="s">
        <v>1195</v>
      </c>
      <c r="C372" s="27" t="s">
        <v>1252</v>
      </c>
      <c r="D372" s="30" t="s">
        <v>749</v>
      </c>
      <c r="E372" s="67">
        <f>VLOOKUP(C372,'KI Local Authority Dropdown'!$H$21:$I$31,2,0)</f>
        <v>0.3</v>
      </c>
      <c r="F372" s="49">
        <f t="shared" si="34"/>
        <v>118.50517689922629</v>
      </c>
      <c r="G372" s="49">
        <f>VLOOKUP($A372,input!$A:$BH,COLUMN(input!F$2),0)</f>
        <v>29.635918553341821</v>
      </c>
      <c r="H372" s="49">
        <f>VLOOKUP($A372,input!$A:$BH,COLUMN(input!J$2),0)</f>
        <v>88.869258345884461</v>
      </c>
      <c r="I372" s="49">
        <f>VLOOKUP($A372,input!$A:$BH,COLUMN(input!O$2),0)</f>
        <v>-572.86403672296649</v>
      </c>
      <c r="J372" s="49">
        <f>H372*'KI Local Authority Dropdown'!$I$6</f>
        <v>82.204063969943135</v>
      </c>
      <c r="K372" s="31">
        <f>VLOOKUP($A372,input!$A:$BH,COLUMN(input!Q$2),0)</f>
        <v>0.5</v>
      </c>
      <c r="L372" s="53">
        <f>VLOOKUP($A372,input!$A:$BH,COLUMN(input!W$2),0)</f>
        <v>20.81161984294862</v>
      </c>
      <c r="M372" s="49">
        <f>VLOOKUP($A372,input!$A:$BH,COLUMN(input!AA$2),0)</f>
        <v>8.8242987103932009</v>
      </c>
      <c r="N372" s="53">
        <f>VLOOKUP($A372,input!$A:$BH,COLUMN(input!AE$2),0)</f>
        <v>0</v>
      </c>
      <c r="O372" s="53">
        <f>VLOOKUP($A372,input!$A:$BH,COLUMN(input!AI$2),0)</f>
        <v>0</v>
      </c>
      <c r="P372" s="62">
        <f>VLOOKUP($A372,input!$A:$BH,COLUMN(input!AM$2),0)</f>
        <v>0</v>
      </c>
      <c r="Q372" s="53">
        <f>VLOOKUP($A372,input!$A:$BH,COLUMN(input!AQ$2),0)</f>
        <v>52.454555517220918</v>
      </c>
      <c r="R372" s="49">
        <f>VLOOKUP($A372,input!$A:$BH,COLUMN(input!AU$2),0)</f>
        <v>36.414702828663543</v>
      </c>
      <c r="S372" s="53">
        <f>VLOOKUP($A372,input!$A:$BH,COLUMN(input!AY$2),0)</f>
        <v>0</v>
      </c>
      <c r="T372" s="53">
        <f>VLOOKUP($A372,input!$A:$BH,COLUMN(input!BC$2),0)</f>
        <v>0</v>
      </c>
      <c r="U372" s="62">
        <f>VLOOKUP($A372,input!$A:$BH,COLUMN(input!BG$2),0)</f>
        <v>0</v>
      </c>
      <c r="V372" s="53">
        <f t="shared" si="35"/>
        <v>73.266175360169541</v>
      </c>
      <c r="W372" s="49">
        <f t="shared" si="36"/>
        <v>45.239001539056744</v>
      </c>
      <c r="X372" s="53">
        <f t="shared" si="37"/>
        <v>0</v>
      </c>
      <c r="Y372" s="53">
        <f t="shared" si="38"/>
        <v>0</v>
      </c>
      <c r="Z372" s="62">
        <f t="shared" si="39"/>
        <v>0</v>
      </c>
      <c r="AA372" s="74">
        <f>VLOOKUP($A372,input!$A:$BH,COLUMN(input!BH$2),0)</f>
        <v>0</v>
      </c>
    </row>
    <row r="373" spans="1:27" x14ac:dyDescent="0.3">
      <c r="A373" s="27" t="s">
        <v>752</v>
      </c>
      <c r="B373" s="27" t="s">
        <v>1196</v>
      </c>
      <c r="C373" s="27" t="s">
        <v>806</v>
      </c>
      <c r="D373" s="30" t="s">
        <v>751</v>
      </c>
      <c r="E373" s="67">
        <f>VLOOKUP(C373,'KI Local Authority Dropdown'!$H$21:$I$31,2,0)</f>
        <v>0.4</v>
      </c>
      <c r="F373" s="49">
        <f t="shared" si="34"/>
        <v>1.5185894009942551</v>
      </c>
      <c r="G373" s="49">
        <f>VLOOKUP($A373,input!$A:$BH,COLUMN(input!F$2),0)</f>
        <v>0</v>
      </c>
      <c r="H373" s="49">
        <f>VLOOKUP($A373,input!$A:$BH,COLUMN(input!J$2),0)</f>
        <v>2.0050767387593695</v>
      </c>
      <c r="I373" s="49">
        <f>VLOOKUP($A373,input!$A:$BH,COLUMN(input!O$2),0)</f>
        <v>-4.7892953146713539</v>
      </c>
      <c r="J373" s="49">
        <f>H373*'KI Local Authority Dropdown'!$I$6</f>
        <v>1.8546959833524168</v>
      </c>
      <c r="K373" s="31">
        <f>VLOOKUP($A373,input!$A:$BH,COLUMN(input!Q$2),0)</f>
        <v>0.5</v>
      </c>
      <c r="L373" s="53">
        <f>VLOOKUP($A373,input!$A:$BH,COLUMN(input!W$2),0)</f>
        <v>0</v>
      </c>
      <c r="M373" s="49">
        <f>VLOOKUP($A373,input!$A:$BH,COLUMN(input!AA$2),0)</f>
        <v>0</v>
      </c>
      <c r="N373" s="53">
        <f>VLOOKUP($A373,input!$A:$BH,COLUMN(input!AE$2),0)</f>
        <v>0</v>
      </c>
      <c r="O373" s="53">
        <f>VLOOKUP($A373,input!$A:$BH,COLUMN(input!AI$2),0)</f>
        <v>0</v>
      </c>
      <c r="P373" s="62">
        <f>VLOOKUP($A373,input!$A:$BH,COLUMN(input!AM$2),0)</f>
        <v>0</v>
      </c>
      <c r="Q373" s="53">
        <f>VLOOKUP($A373,input!$A:$BH,COLUMN(input!AQ$2),0)</f>
        <v>0</v>
      </c>
      <c r="R373" s="49">
        <f>VLOOKUP($A373,input!$A:$BH,COLUMN(input!AU$2),0)</f>
        <v>2.0050767387593695</v>
      </c>
      <c r="S373" s="53">
        <f>VLOOKUP($A373,input!$A:$BH,COLUMN(input!AY$2),0)</f>
        <v>0</v>
      </c>
      <c r="T373" s="53">
        <f>VLOOKUP($A373,input!$A:$BH,COLUMN(input!BC$2),0)</f>
        <v>0</v>
      </c>
      <c r="U373" s="62">
        <f>VLOOKUP($A373,input!$A:$BH,COLUMN(input!BG$2),0)</f>
        <v>0</v>
      </c>
      <c r="V373" s="53">
        <f t="shared" si="35"/>
        <v>0</v>
      </c>
      <c r="W373" s="49">
        <f t="shared" si="36"/>
        <v>2.0050767387593695</v>
      </c>
      <c r="X373" s="53">
        <f t="shared" si="37"/>
        <v>0</v>
      </c>
      <c r="Y373" s="53">
        <f t="shared" si="38"/>
        <v>0</v>
      </c>
      <c r="Z373" s="62">
        <f t="shared" si="39"/>
        <v>0</v>
      </c>
      <c r="AA373" s="74">
        <f>VLOOKUP($A373,input!$A:$BH,COLUMN(input!BH$2),0)</f>
        <v>-0.48648733776511438</v>
      </c>
    </row>
    <row r="374" spans="1:27" x14ac:dyDescent="0.3">
      <c r="A374" s="27" t="s">
        <v>754</v>
      </c>
      <c r="B374" s="27" t="s">
        <v>1197</v>
      </c>
      <c r="C374" s="27" t="s">
        <v>820</v>
      </c>
      <c r="D374" s="30" t="s">
        <v>753</v>
      </c>
      <c r="E374" s="67">
        <f>VLOOKUP(C374,'KI Local Authority Dropdown'!$H$21:$I$31,2,0)</f>
        <v>0.49</v>
      </c>
      <c r="F374" s="49">
        <f t="shared" si="34"/>
        <v>85.179854507097417</v>
      </c>
      <c r="G374" s="49">
        <f>VLOOKUP($A374,input!$A:$BH,COLUMN(input!F$2),0)</f>
        <v>15.768336611841464</v>
      </c>
      <c r="H374" s="49">
        <f>VLOOKUP($A374,input!$A:$BH,COLUMN(input!J$2),0)</f>
        <v>69.411517895255955</v>
      </c>
      <c r="I374" s="49">
        <f>VLOOKUP($A374,input!$A:$BH,COLUMN(input!O$2),0)</f>
        <v>32.093562683455104</v>
      </c>
      <c r="J374" s="49">
        <f>H374*'KI Local Authority Dropdown'!$I$6</f>
        <v>64.205654053111758</v>
      </c>
      <c r="K374" s="31">
        <f>VLOOKUP($A374,input!$A:$BH,COLUMN(input!Q$2),0)</f>
        <v>0</v>
      </c>
      <c r="L374" s="53">
        <f>VLOOKUP($A374,input!$A:$BH,COLUMN(input!W$2),0)</f>
        <v>15.546229357136294</v>
      </c>
      <c r="M374" s="49">
        <f>VLOOKUP($A374,input!$A:$BH,COLUMN(input!AA$2),0)</f>
        <v>0.22210725470517018</v>
      </c>
      <c r="N374" s="53">
        <f>VLOOKUP($A374,input!$A:$BH,COLUMN(input!AE$2),0)</f>
        <v>0</v>
      </c>
      <c r="O374" s="53">
        <f>VLOOKUP($A374,input!$A:$BH,COLUMN(input!AI$2),0)</f>
        <v>0</v>
      </c>
      <c r="P374" s="62">
        <f>VLOOKUP($A374,input!$A:$BH,COLUMN(input!AM$2),0)</f>
        <v>0</v>
      </c>
      <c r="Q374" s="53">
        <f>VLOOKUP($A374,input!$A:$BH,COLUMN(input!AQ$2),0)</f>
        <v>58.776218718895265</v>
      </c>
      <c r="R374" s="49">
        <f>VLOOKUP($A374,input!$A:$BH,COLUMN(input!AU$2),0)</f>
        <v>10.635299176360693</v>
      </c>
      <c r="S374" s="53">
        <f>VLOOKUP($A374,input!$A:$BH,COLUMN(input!AY$2),0)</f>
        <v>0</v>
      </c>
      <c r="T374" s="53">
        <f>VLOOKUP($A374,input!$A:$BH,COLUMN(input!BC$2),0)</f>
        <v>0</v>
      </c>
      <c r="U374" s="62">
        <f>VLOOKUP($A374,input!$A:$BH,COLUMN(input!BG$2),0)</f>
        <v>0</v>
      </c>
      <c r="V374" s="53">
        <f t="shared" si="35"/>
        <v>74.322448076031563</v>
      </c>
      <c r="W374" s="49">
        <f t="shared" si="36"/>
        <v>10.857406431065863</v>
      </c>
      <c r="X374" s="53">
        <f t="shared" si="37"/>
        <v>0</v>
      </c>
      <c r="Y374" s="53">
        <f t="shared" si="38"/>
        <v>0</v>
      </c>
      <c r="Z374" s="62">
        <f t="shared" si="39"/>
        <v>0</v>
      </c>
      <c r="AA374" s="74">
        <f>VLOOKUP($A374,input!$A:$BH,COLUMN(input!BH$2),0)</f>
        <v>0</v>
      </c>
    </row>
    <row r="375" spans="1:27" x14ac:dyDescent="0.3">
      <c r="A375" s="27" t="s">
        <v>756</v>
      </c>
      <c r="B375" s="27" t="s">
        <v>1198</v>
      </c>
      <c r="C375" s="27" t="s">
        <v>1250</v>
      </c>
      <c r="D375" s="30" t="s">
        <v>755</v>
      </c>
      <c r="E375" s="67">
        <f>VLOOKUP(C375,'KI Local Authority Dropdown'!$H$21:$I$31,2,0)</f>
        <v>0.49</v>
      </c>
      <c r="F375" s="49">
        <f t="shared" si="34"/>
        <v>54.683315025514595</v>
      </c>
      <c r="G375" s="49">
        <f>VLOOKUP($A375,input!$A:$BH,COLUMN(input!F$2),0)</f>
        <v>0</v>
      </c>
      <c r="H375" s="49">
        <f>VLOOKUP($A375,input!$A:$BH,COLUMN(input!J$2),0)</f>
        <v>56.920513555637122</v>
      </c>
      <c r="I375" s="49">
        <f>VLOOKUP($A375,input!$A:$BH,COLUMN(input!O$2),0)</f>
        <v>-14.068200763062119</v>
      </c>
      <c r="J375" s="49">
        <f>H375*'KI Local Authority Dropdown'!$I$6</f>
        <v>52.651475038964342</v>
      </c>
      <c r="K375" s="31">
        <f>VLOOKUP($A375,input!$A:$BH,COLUMN(input!Q$2),0)</f>
        <v>0.19817517300948018</v>
      </c>
      <c r="L375" s="53">
        <f>VLOOKUP($A375,input!$A:$BH,COLUMN(input!W$2),0)</f>
        <v>0</v>
      </c>
      <c r="M375" s="49">
        <f>VLOOKUP($A375,input!$A:$BH,COLUMN(input!AA$2),0)</f>
        <v>0</v>
      </c>
      <c r="N375" s="53">
        <f>VLOOKUP($A375,input!$A:$BH,COLUMN(input!AE$2),0)</f>
        <v>0</v>
      </c>
      <c r="O375" s="53">
        <f>VLOOKUP($A375,input!$A:$BH,COLUMN(input!AI$2),0)</f>
        <v>0</v>
      </c>
      <c r="P375" s="62">
        <f>VLOOKUP($A375,input!$A:$BH,COLUMN(input!AM$2),0)</f>
        <v>0</v>
      </c>
      <c r="Q375" s="53">
        <f>VLOOKUP($A375,input!$A:$BH,COLUMN(input!AQ$2),0)</f>
        <v>45.998130512048995</v>
      </c>
      <c r="R375" s="49">
        <f>VLOOKUP($A375,input!$A:$BH,COLUMN(input!AU$2),0)</f>
        <v>10.922383043588122</v>
      </c>
      <c r="S375" s="53">
        <f>VLOOKUP($A375,input!$A:$BH,COLUMN(input!AY$2),0)</f>
        <v>0</v>
      </c>
      <c r="T375" s="53">
        <f>VLOOKUP($A375,input!$A:$BH,COLUMN(input!BC$2),0)</f>
        <v>0</v>
      </c>
      <c r="U375" s="62">
        <f>VLOOKUP($A375,input!$A:$BH,COLUMN(input!BG$2),0)</f>
        <v>0</v>
      </c>
      <c r="V375" s="53">
        <f t="shared" si="35"/>
        <v>45.998130512048995</v>
      </c>
      <c r="W375" s="49">
        <f t="shared" si="36"/>
        <v>10.922383043588122</v>
      </c>
      <c r="X375" s="53">
        <f t="shared" si="37"/>
        <v>0</v>
      </c>
      <c r="Y375" s="53">
        <f t="shared" si="38"/>
        <v>0</v>
      </c>
      <c r="Z375" s="62">
        <f t="shared" si="39"/>
        <v>0</v>
      </c>
      <c r="AA375" s="74">
        <f>VLOOKUP($A375,input!$A:$BH,COLUMN(input!BH$2),0)</f>
        <v>-2.2371985301225261</v>
      </c>
    </row>
    <row r="376" spans="1:27" x14ac:dyDescent="0.3">
      <c r="A376" s="27" t="s">
        <v>758</v>
      </c>
      <c r="B376" s="27" t="s">
        <v>1199</v>
      </c>
      <c r="C376" s="27" t="s">
        <v>806</v>
      </c>
      <c r="D376" s="30" t="s">
        <v>757</v>
      </c>
      <c r="E376" s="67">
        <f>VLOOKUP(C376,'KI Local Authority Dropdown'!$H$21:$I$31,2,0)</f>
        <v>0.4</v>
      </c>
      <c r="F376" s="49">
        <f t="shared" si="34"/>
        <v>1.7830874351372481</v>
      </c>
      <c r="G376" s="49">
        <f>VLOOKUP($A376,input!$A:$BH,COLUMN(input!F$2),0)</f>
        <v>0</v>
      </c>
      <c r="H376" s="49">
        <f>VLOOKUP($A376,input!$A:$BH,COLUMN(input!J$2),0)</f>
        <v>2.1927101245462657</v>
      </c>
      <c r="I376" s="49">
        <f>VLOOKUP($A376,input!$A:$BH,COLUMN(input!O$2),0)</f>
        <v>-20.087015593346159</v>
      </c>
      <c r="J376" s="49">
        <f>H376*'KI Local Authority Dropdown'!$I$6</f>
        <v>2.0282568652052957</v>
      </c>
      <c r="K376" s="31">
        <f>VLOOKUP($A376,input!$A:$BH,COLUMN(input!Q$2),0)</f>
        <v>0.5</v>
      </c>
      <c r="L376" s="53">
        <f>VLOOKUP($A376,input!$A:$BH,COLUMN(input!W$2),0)</f>
        <v>0</v>
      </c>
      <c r="M376" s="49">
        <f>VLOOKUP($A376,input!$A:$BH,COLUMN(input!AA$2),0)</f>
        <v>0</v>
      </c>
      <c r="N376" s="53">
        <f>VLOOKUP($A376,input!$A:$BH,COLUMN(input!AE$2),0)</f>
        <v>0</v>
      </c>
      <c r="O376" s="53">
        <f>VLOOKUP($A376,input!$A:$BH,COLUMN(input!AI$2),0)</f>
        <v>0</v>
      </c>
      <c r="P376" s="62">
        <f>VLOOKUP($A376,input!$A:$BH,COLUMN(input!AM$2),0)</f>
        <v>0</v>
      </c>
      <c r="Q376" s="53">
        <f>VLOOKUP($A376,input!$A:$BH,COLUMN(input!AQ$2),0)</f>
        <v>0</v>
      </c>
      <c r="R376" s="49">
        <f>VLOOKUP($A376,input!$A:$BH,COLUMN(input!AU$2),0)</f>
        <v>2.1927101245462657</v>
      </c>
      <c r="S376" s="53">
        <f>VLOOKUP($A376,input!$A:$BH,COLUMN(input!AY$2),0)</f>
        <v>0</v>
      </c>
      <c r="T376" s="53">
        <f>VLOOKUP($A376,input!$A:$BH,COLUMN(input!BC$2),0)</f>
        <v>0</v>
      </c>
      <c r="U376" s="62">
        <f>VLOOKUP($A376,input!$A:$BH,COLUMN(input!BG$2),0)</f>
        <v>0</v>
      </c>
      <c r="V376" s="53">
        <f t="shared" si="35"/>
        <v>0</v>
      </c>
      <c r="W376" s="49">
        <f t="shared" si="36"/>
        <v>2.1927101245462657</v>
      </c>
      <c r="X376" s="53">
        <f t="shared" si="37"/>
        <v>0</v>
      </c>
      <c r="Y376" s="53">
        <f t="shared" si="38"/>
        <v>0</v>
      </c>
      <c r="Z376" s="62">
        <f t="shared" si="39"/>
        <v>0</v>
      </c>
      <c r="AA376" s="74">
        <f>VLOOKUP($A376,input!$A:$BH,COLUMN(input!BH$2),0)</f>
        <v>-0.40962268940901758</v>
      </c>
    </row>
    <row r="377" spans="1:27" x14ac:dyDescent="0.3">
      <c r="A377" s="27" t="s">
        <v>760</v>
      </c>
      <c r="B377" s="27" t="s">
        <v>1200</v>
      </c>
      <c r="C377" s="27" t="s">
        <v>1250</v>
      </c>
      <c r="D377" s="30" t="s">
        <v>759</v>
      </c>
      <c r="E377" s="67">
        <f>VLOOKUP(C377,'KI Local Authority Dropdown'!$H$21:$I$31,2,0)</f>
        <v>0.49</v>
      </c>
      <c r="F377" s="49">
        <f t="shared" si="34"/>
        <v>10.313321680682703</v>
      </c>
      <c r="G377" s="49">
        <f>VLOOKUP($A377,input!$A:$BH,COLUMN(input!F$2),0)</f>
        <v>0</v>
      </c>
      <c r="H377" s="49">
        <f>VLOOKUP($A377,input!$A:$BH,COLUMN(input!J$2),0)</f>
        <v>12.514564755887035</v>
      </c>
      <c r="I377" s="49">
        <f>VLOOKUP($A377,input!$A:$BH,COLUMN(input!O$2),0)</f>
        <v>-30.284190155968513</v>
      </c>
      <c r="J377" s="49">
        <f>H377*'KI Local Authority Dropdown'!$I$6</f>
        <v>11.575972399195507</v>
      </c>
      <c r="K377" s="31">
        <f>VLOOKUP($A377,input!$A:$BH,COLUMN(input!Q$2),0)</f>
        <v>0.5</v>
      </c>
      <c r="L377" s="53">
        <f>VLOOKUP($A377,input!$A:$BH,COLUMN(input!W$2),0)</f>
        <v>0</v>
      </c>
      <c r="M377" s="49">
        <f>VLOOKUP($A377,input!$A:$BH,COLUMN(input!AA$2),0)</f>
        <v>0</v>
      </c>
      <c r="N377" s="53">
        <f>VLOOKUP($A377,input!$A:$BH,COLUMN(input!AE$2),0)</f>
        <v>0</v>
      </c>
      <c r="O377" s="53">
        <f>VLOOKUP($A377,input!$A:$BH,COLUMN(input!AI$2),0)</f>
        <v>0</v>
      </c>
      <c r="P377" s="62">
        <f>VLOOKUP($A377,input!$A:$BH,COLUMN(input!AM$2),0)</f>
        <v>0</v>
      </c>
      <c r="Q377" s="53">
        <f>VLOOKUP($A377,input!$A:$BH,COLUMN(input!AQ$2),0)</f>
        <v>8.3868113772230508</v>
      </c>
      <c r="R377" s="49">
        <f>VLOOKUP($A377,input!$A:$BH,COLUMN(input!AU$2),0)</f>
        <v>4.1277533786639848</v>
      </c>
      <c r="S377" s="53">
        <f>VLOOKUP($A377,input!$A:$BH,COLUMN(input!AY$2),0)</f>
        <v>0</v>
      </c>
      <c r="T377" s="53">
        <f>VLOOKUP($A377,input!$A:$BH,COLUMN(input!BC$2),0)</f>
        <v>0</v>
      </c>
      <c r="U377" s="62">
        <f>VLOOKUP($A377,input!$A:$BH,COLUMN(input!BG$2),0)</f>
        <v>0</v>
      </c>
      <c r="V377" s="53">
        <f t="shared" si="35"/>
        <v>8.3868113772230508</v>
      </c>
      <c r="W377" s="49">
        <f t="shared" si="36"/>
        <v>4.1277533786639848</v>
      </c>
      <c r="X377" s="53">
        <f t="shared" si="37"/>
        <v>0</v>
      </c>
      <c r="Y377" s="53">
        <f t="shared" si="38"/>
        <v>0</v>
      </c>
      <c r="Z377" s="62">
        <f t="shared" si="39"/>
        <v>0</v>
      </c>
      <c r="AA377" s="74">
        <f>VLOOKUP($A377,input!$A:$BH,COLUMN(input!BH$2),0)</f>
        <v>-2.2012430752043315</v>
      </c>
    </row>
    <row r="378" spans="1:27" x14ac:dyDescent="0.3">
      <c r="A378" s="27" t="s">
        <v>762</v>
      </c>
      <c r="B378" s="27" t="s">
        <v>1201</v>
      </c>
      <c r="C378" s="27" t="s">
        <v>820</v>
      </c>
      <c r="D378" s="30" t="s">
        <v>761</v>
      </c>
      <c r="E378" s="67">
        <f>VLOOKUP(C378,'KI Local Authority Dropdown'!$H$21:$I$31,2,0)</f>
        <v>0.49</v>
      </c>
      <c r="F378" s="49">
        <f t="shared" si="34"/>
        <v>98.661041612172554</v>
      </c>
      <c r="G378" s="49">
        <f>VLOOKUP($A378,input!$A:$BH,COLUMN(input!F$2),0)</f>
        <v>18.564656037703855</v>
      </c>
      <c r="H378" s="49">
        <f>VLOOKUP($A378,input!$A:$BH,COLUMN(input!J$2),0)</f>
        <v>80.096385574468698</v>
      </c>
      <c r="I378" s="49">
        <f>VLOOKUP($A378,input!$A:$BH,COLUMN(input!O$2),0)</f>
        <v>47.992308957124258</v>
      </c>
      <c r="J378" s="49">
        <f>H378*'KI Local Authority Dropdown'!$I$6</f>
        <v>74.089156656383551</v>
      </c>
      <c r="K378" s="31">
        <f>VLOOKUP($A378,input!$A:$BH,COLUMN(input!Q$2),0)</f>
        <v>0</v>
      </c>
      <c r="L378" s="53">
        <f>VLOOKUP($A378,input!$A:$BH,COLUMN(input!W$2),0)</f>
        <v>18.203880252872811</v>
      </c>
      <c r="M378" s="49">
        <f>VLOOKUP($A378,input!$A:$BH,COLUMN(input!AA$2),0)</f>
        <v>0.36077578483104894</v>
      </c>
      <c r="N378" s="53">
        <f>VLOOKUP($A378,input!$A:$BH,COLUMN(input!AE$2),0)</f>
        <v>0</v>
      </c>
      <c r="O378" s="53">
        <f>VLOOKUP($A378,input!$A:$BH,COLUMN(input!AI$2),0)</f>
        <v>0</v>
      </c>
      <c r="P378" s="62">
        <f>VLOOKUP($A378,input!$A:$BH,COLUMN(input!AM$2),0)</f>
        <v>0</v>
      </c>
      <c r="Q378" s="53">
        <f>VLOOKUP($A378,input!$A:$BH,COLUMN(input!AQ$2),0)</f>
        <v>68.921804808625282</v>
      </c>
      <c r="R378" s="49">
        <f>VLOOKUP($A378,input!$A:$BH,COLUMN(input!AU$2),0)</f>
        <v>11.174580765843421</v>
      </c>
      <c r="S378" s="53">
        <f>VLOOKUP($A378,input!$A:$BH,COLUMN(input!AY$2),0)</f>
        <v>0</v>
      </c>
      <c r="T378" s="53">
        <f>VLOOKUP($A378,input!$A:$BH,COLUMN(input!BC$2),0)</f>
        <v>0</v>
      </c>
      <c r="U378" s="62">
        <f>VLOOKUP($A378,input!$A:$BH,COLUMN(input!BG$2),0)</f>
        <v>0</v>
      </c>
      <c r="V378" s="53">
        <f t="shared" si="35"/>
        <v>87.125685061498089</v>
      </c>
      <c r="W378" s="49">
        <f t="shared" si="36"/>
        <v>11.53535655067447</v>
      </c>
      <c r="X378" s="53">
        <f t="shared" si="37"/>
        <v>0</v>
      </c>
      <c r="Y378" s="53">
        <f t="shared" si="38"/>
        <v>0</v>
      </c>
      <c r="Z378" s="62">
        <f t="shared" si="39"/>
        <v>0</v>
      </c>
      <c r="AA378" s="74">
        <f>VLOOKUP($A378,input!$A:$BH,COLUMN(input!BH$2),0)</f>
        <v>0</v>
      </c>
    </row>
    <row r="379" spans="1:27" x14ac:dyDescent="0.3">
      <c r="A379" s="27" t="s">
        <v>764</v>
      </c>
      <c r="B379" s="27" t="s">
        <v>1202</v>
      </c>
      <c r="C379" s="27" t="s">
        <v>806</v>
      </c>
      <c r="D379" s="30" t="s">
        <v>763</v>
      </c>
      <c r="E379" s="67">
        <f>VLOOKUP(C379,'KI Local Authority Dropdown'!$H$21:$I$31,2,0)</f>
        <v>0.4</v>
      </c>
      <c r="F379" s="49">
        <f t="shared" si="34"/>
        <v>1.107555324351138</v>
      </c>
      <c r="G379" s="49">
        <f>VLOOKUP($A379,input!$A:$BH,COLUMN(input!F$2),0)</f>
        <v>0</v>
      </c>
      <c r="H379" s="49">
        <f>VLOOKUP($A379,input!$A:$BH,COLUMN(input!J$2),0)</f>
        <v>2.0988888824545766</v>
      </c>
      <c r="I379" s="49">
        <f>VLOOKUP($A379,input!$A:$BH,COLUMN(input!O$2),0)</f>
        <v>-16.141940142279978</v>
      </c>
      <c r="J379" s="49">
        <f>H379*'KI Local Authority Dropdown'!$I$6</f>
        <v>1.9414722162704834</v>
      </c>
      <c r="K379" s="31">
        <f>VLOOKUP($A379,input!$A:$BH,COLUMN(input!Q$2),0)</f>
        <v>0.5</v>
      </c>
      <c r="L379" s="53">
        <f>VLOOKUP($A379,input!$A:$BH,COLUMN(input!W$2),0)</f>
        <v>0</v>
      </c>
      <c r="M379" s="49">
        <f>VLOOKUP($A379,input!$A:$BH,COLUMN(input!AA$2),0)</f>
        <v>0</v>
      </c>
      <c r="N379" s="53">
        <f>VLOOKUP($A379,input!$A:$BH,COLUMN(input!AE$2),0)</f>
        <v>0</v>
      </c>
      <c r="O379" s="53">
        <f>VLOOKUP($A379,input!$A:$BH,COLUMN(input!AI$2),0)</f>
        <v>0</v>
      </c>
      <c r="P379" s="62">
        <f>VLOOKUP($A379,input!$A:$BH,COLUMN(input!AM$2),0)</f>
        <v>0</v>
      </c>
      <c r="Q379" s="53">
        <f>VLOOKUP($A379,input!$A:$BH,COLUMN(input!AQ$2),0)</f>
        <v>0</v>
      </c>
      <c r="R379" s="49">
        <f>VLOOKUP($A379,input!$A:$BH,COLUMN(input!AU$2),0)</f>
        <v>2.0988888824545766</v>
      </c>
      <c r="S379" s="53">
        <f>VLOOKUP($A379,input!$A:$BH,COLUMN(input!AY$2),0)</f>
        <v>0</v>
      </c>
      <c r="T379" s="53">
        <f>VLOOKUP($A379,input!$A:$BH,COLUMN(input!BC$2),0)</f>
        <v>0</v>
      </c>
      <c r="U379" s="62">
        <f>VLOOKUP($A379,input!$A:$BH,COLUMN(input!BG$2),0)</f>
        <v>0</v>
      </c>
      <c r="V379" s="53">
        <f t="shared" si="35"/>
        <v>0</v>
      </c>
      <c r="W379" s="49">
        <f t="shared" si="36"/>
        <v>2.0988888824545766</v>
      </c>
      <c r="X379" s="53">
        <f t="shared" si="37"/>
        <v>0</v>
      </c>
      <c r="Y379" s="53">
        <f t="shared" si="38"/>
        <v>0</v>
      </c>
      <c r="Z379" s="62">
        <f t="shared" si="39"/>
        <v>0</v>
      </c>
      <c r="AA379" s="74">
        <f>VLOOKUP($A379,input!$A:$BH,COLUMN(input!BH$2),0)</f>
        <v>-0.99133355810343848</v>
      </c>
    </row>
    <row r="380" spans="1:27" x14ac:dyDescent="0.3">
      <c r="A380" s="27" t="s">
        <v>766</v>
      </c>
      <c r="B380" s="27" t="s">
        <v>1203</v>
      </c>
      <c r="C380" s="27" t="s">
        <v>1250</v>
      </c>
      <c r="D380" s="30" t="s">
        <v>765</v>
      </c>
      <c r="E380" s="67">
        <f>VLOOKUP(C380,'KI Local Authority Dropdown'!$H$21:$I$31,2,0)</f>
        <v>0.49</v>
      </c>
      <c r="F380" s="49">
        <f t="shared" si="34"/>
        <v>6.7468514560791757</v>
      </c>
      <c r="G380" s="49">
        <f>VLOOKUP($A380,input!$A:$BH,COLUMN(input!F$2),0)</f>
        <v>0</v>
      </c>
      <c r="H380" s="49">
        <f>VLOOKUP($A380,input!$A:$BH,COLUMN(input!J$2),0)</f>
        <v>13.884953371993031</v>
      </c>
      <c r="I380" s="49">
        <f>VLOOKUP($A380,input!$A:$BH,COLUMN(input!O$2),0)</f>
        <v>-19.136270827140535</v>
      </c>
      <c r="J380" s="49">
        <f>H380*'KI Local Authority Dropdown'!$I$6</f>
        <v>12.843581869093555</v>
      </c>
      <c r="K380" s="31">
        <f>VLOOKUP($A380,input!$A:$BH,COLUMN(input!Q$2),0)</f>
        <v>0.5</v>
      </c>
      <c r="L380" s="53">
        <f>VLOOKUP($A380,input!$A:$BH,COLUMN(input!W$2),0)</f>
        <v>0</v>
      </c>
      <c r="M380" s="49">
        <f>VLOOKUP($A380,input!$A:$BH,COLUMN(input!AA$2),0)</f>
        <v>0</v>
      </c>
      <c r="N380" s="53">
        <f>VLOOKUP($A380,input!$A:$BH,COLUMN(input!AE$2),0)</f>
        <v>0</v>
      </c>
      <c r="O380" s="53">
        <f>VLOOKUP($A380,input!$A:$BH,COLUMN(input!AI$2),0)</f>
        <v>0</v>
      </c>
      <c r="P380" s="62">
        <f>VLOOKUP($A380,input!$A:$BH,COLUMN(input!AM$2),0)</f>
        <v>0</v>
      </c>
      <c r="Q380" s="53">
        <f>VLOOKUP($A380,input!$A:$BH,COLUMN(input!AQ$2),0)</f>
        <v>6.6302342127144991</v>
      </c>
      <c r="R380" s="49">
        <f>VLOOKUP($A380,input!$A:$BH,COLUMN(input!AU$2),0)</f>
        <v>7.2547191592785323</v>
      </c>
      <c r="S380" s="53">
        <f>VLOOKUP($A380,input!$A:$BH,COLUMN(input!AY$2),0)</f>
        <v>0</v>
      </c>
      <c r="T380" s="53">
        <f>VLOOKUP($A380,input!$A:$BH,COLUMN(input!BC$2),0)</f>
        <v>0</v>
      </c>
      <c r="U380" s="62">
        <f>VLOOKUP($A380,input!$A:$BH,COLUMN(input!BG$2),0)</f>
        <v>0</v>
      </c>
      <c r="V380" s="53">
        <f t="shared" si="35"/>
        <v>6.6302342127144991</v>
      </c>
      <c r="W380" s="49">
        <f t="shared" si="36"/>
        <v>7.2547191592785323</v>
      </c>
      <c r="X380" s="53">
        <f t="shared" si="37"/>
        <v>0</v>
      </c>
      <c r="Y380" s="53">
        <f t="shared" si="38"/>
        <v>0</v>
      </c>
      <c r="Z380" s="62">
        <f t="shared" si="39"/>
        <v>0</v>
      </c>
      <c r="AA380" s="74">
        <f>VLOOKUP($A380,input!$A:$BH,COLUMN(input!BH$2),0)</f>
        <v>-7.1381019159138557</v>
      </c>
    </row>
    <row r="381" spans="1:27" x14ac:dyDescent="0.3">
      <c r="A381" s="27" t="s">
        <v>768</v>
      </c>
      <c r="B381" s="27" t="s">
        <v>1204</v>
      </c>
      <c r="C381" s="27" t="s">
        <v>820</v>
      </c>
      <c r="D381" s="30" t="s">
        <v>767</v>
      </c>
      <c r="E381" s="67">
        <f>VLOOKUP(C381,'KI Local Authority Dropdown'!$H$21:$I$31,2,0)</f>
        <v>0.49</v>
      </c>
      <c r="F381" s="49">
        <f t="shared" si="34"/>
        <v>100.46447824007686</v>
      </c>
      <c r="G381" s="49">
        <f>VLOOKUP($A381,input!$A:$BH,COLUMN(input!F$2),0)</f>
        <v>22.123958709414534</v>
      </c>
      <c r="H381" s="49">
        <f>VLOOKUP($A381,input!$A:$BH,COLUMN(input!J$2),0)</f>
        <v>78.34051953066232</v>
      </c>
      <c r="I381" s="49">
        <f>VLOOKUP($A381,input!$A:$BH,COLUMN(input!O$2),0)</f>
        <v>41.558104990577895</v>
      </c>
      <c r="J381" s="49">
        <f>H381*'KI Local Authority Dropdown'!$I$6</f>
        <v>72.464980565862646</v>
      </c>
      <c r="K381" s="31">
        <f>VLOOKUP($A381,input!$A:$BH,COLUMN(input!Q$2),0)</f>
        <v>0</v>
      </c>
      <c r="L381" s="53">
        <f>VLOOKUP($A381,input!$A:$BH,COLUMN(input!W$2),0)</f>
        <v>21.205358871912704</v>
      </c>
      <c r="M381" s="49">
        <f>VLOOKUP($A381,input!$A:$BH,COLUMN(input!AA$2),0)</f>
        <v>0.9185998375018295</v>
      </c>
      <c r="N381" s="53">
        <f>VLOOKUP($A381,input!$A:$BH,COLUMN(input!AE$2),0)</f>
        <v>0</v>
      </c>
      <c r="O381" s="53">
        <f>VLOOKUP($A381,input!$A:$BH,COLUMN(input!AI$2),0)</f>
        <v>0</v>
      </c>
      <c r="P381" s="62">
        <f>VLOOKUP($A381,input!$A:$BH,COLUMN(input!AM$2),0)</f>
        <v>0</v>
      </c>
      <c r="Q381" s="53">
        <f>VLOOKUP($A381,input!$A:$BH,COLUMN(input!AQ$2),0)</f>
        <v>67.865768393376484</v>
      </c>
      <c r="R381" s="49">
        <f>VLOOKUP($A381,input!$A:$BH,COLUMN(input!AU$2),0)</f>
        <v>10.474751137285828</v>
      </c>
      <c r="S381" s="53">
        <f>VLOOKUP($A381,input!$A:$BH,COLUMN(input!AY$2),0)</f>
        <v>0</v>
      </c>
      <c r="T381" s="53">
        <f>VLOOKUP($A381,input!$A:$BH,COLUMN(input!BC$2),0)</f>
        <v>0</v>
      </c>
      <c r="U381" s="62">
        <f>VLOOKUP($A381,input!$A:$BH,COLUMN(input!BG$2),0)</f>
        <v>0</v>
      </c>
      <c r="V381" s="53">
        <f t="shared" si="35"/>
        <v>89.071127265289192</v>
      </c>
      <c r="W381" s="49">
        <f t="shared" si="36"/>
        <v>11.393350974787658</v>
      </c>
      <c r="X381" s="53">
        <f t="shared" si="37"/>
        <v>0</v>
      </c>
      <c r="Y381" s="53">
        <f t="shared" si="38"/>
        <v>0</v>
      </c>
      <c r="Z381" s="62">
        <f t="shared" si="39"/>
        <v>0</v>
      </c>
      <c r="AA381" s="74">
        <f>VLOOKUP($A381,input!$A:$BH,COLUMN(input!BH$2),0)</f>
        <v>0</v>
      </c>
    </row>
    <row r="382" spans="1:27" x14ac:dyDescent="0.3">
      <c r="A382" s="27" t="s">
        <v>770</v>
      </c>
      <c r="B382" s="27" t="s">
        <v>1205</v>
      </c>
      <c r="C382" s="27" t="s">
        <v>806</v>
      </c>
      <c r="D382" s="30" t="s">
        <v>769</v>
      </c>
      <c r="E382" s="67">
        <f>VLOOKUP(C382,'KI Local Authority Dropdown'!$H$21:$I$31,2,0)</f>
        <v>0.4</v>
      </c>
      <c r="F382" s="49">
        <f t="shared" si="34"/>
        <v>2.4895834247305313</v>
      </c>
      <c r="G382" s="49">
        <f>VLOOKUP($A382,input!$A:$BH,COLUMN(input!F$2),0)</f>
        <v>0</v>
      </c>
      <c r="H382" s="49">
        <f>VLOOKUP($A382,input!$A:$BH,COLUMN(input!J$2),0)</f>
        <v>2.5713917451517929</v>
      </c>
      <c r="I382" s="49">
        <f>VLOOKUP($A382,input!$A:$BH,COLUMN(input!O$2),0)</f>
        <v>-13.144838824916041</v>
      </c>
      <c r="J382" s="49">
        <f>H382*'KI Local Authority Dropdown'!$I$6</f>
        <v>2.3785373642654086</v>
      </c>
      <c r="K382" s="31">
        <f>VLOOKUP($A382,input!$A:$BH,COLUMN(input!Q$2),0)</f>
        <v>0.5</v>
      </c>
      <c r="L382" s="53">
        <f>VLOOKUP($A382,input!$A:$BH,COLUMN(input!W$2),0)</f>
        <v>0</v>
      </c>
      <c r="M382" s="49">
        <f>VLOOKUP($A382,input!$A:$BH,COLUMN(input!AA$2),0)</f>
        <v>0</v>
      </c>
      <c r="N382" s="53">
        <f>VLOOKUP($A382,input!$A:$BH,COLUMN(input!AE$2),0)</f>
        <v>0</v>
      </c>
      <c r="O382" s="53">
        <f>VLOOKUP($A382,input!$A:$BH,COLUMN(input!AI$2),0)</f>
        <v>0</v>
      </c>
      <c r="P382" s="62">
        <f>VLOOKUP($A382,input!$A:$BH,COLUMN(input!AM$2),0)</f>
        <v>0</v>
      </c>
      <c r="Q382" s="53">
        <f>VLOOKUP($A382,input!$A:$BH,COLUMN(input!AQ$2),0)</f>
        <v>0</v>
      </c>
      <c r="R382" s="49">
        <f>VLOOKUP($A382,input!$A:$BH,COLUMN(input!AU$2),0)</f>
        <v>2.5713917451517929</v>
      </c>
      <c r="S382" s="53">
        <f>VLOOKUP($A382,input!$A:$BH,COLUMN(input!AY$2),0)</f>
        <v>0</v>
      </c>
      <c r="T382" s="53">
        <f>VLOOKUP($A382,input!$A:$BH,COLUMN(input!BC$2),0)</f>
        <v>0</v>
      </c>
      <c r="U382" s="62">
        <f>VLOOKUP($A382,input!$A:$BH,COLUMN(input!BG$2),0)</f>
        <v>0</v>
      </c>
      <c r="V382" s="53">
        <f t="shared" si="35"/>
        <v>0</v>
      </c>
      <c r="W382" s="49">
        <f t="shared" si="36"/>
        <v>2.5713917451517929</v>
      </c>
      <c r="X382" s="53">
        <f t="shared" si="37"/>
        <v>0</v>
      </c>
      <c r="Y382" s="53">
        <f t="shared" si="38"/>
        <v>0</v>
      </c>
      <c r="Z382" s="62">
        <f t="shared" si="39"/>
        <v>0</v>
      </c>
      <c r="AA382" s="74">
        <f>VLOOKUP($A382,input!$A:$BH,COLUMN(input!BH$2),0)</f>
        <v>-8.180832042126171E-2</v>
      </c>
    </row>
    <row r="383" spans="1:27" x14ac:dyDescent="0.3">
      <c r="A383" s="27" t="s">
        <v>772</v>
      </c>
      <c r="B383" s="27" t="s">
        <v>1206</v>
      </c>
      <c r="C383" s="27" t="s">
        <v>1251</v>
      </c>
      <c r="D383" s="30" t="s">
        <v>771</v>
      </c>
      <c r="E383" s="67">
        <f>VLOOKUP(C383,'KI Local Authority Dropdown'!$H$21:$I$31,2,0)</f>
        <v>0.09</v>
      </c>
      <c r="F383" s="49">
        <f t="shared" si="34"/>
        <v>61.669117132531433</v>
      </c>
      <c r="G383" s="49">
        <f>VLOOKUP($A383,input!$A:$BH,COLUMN(input!F$2),0)</f>
        <v>0</v>
      </c>
      <c r="H383" s="49">
        <f>VLOOKUP($A383,input!$A:$BH,COLUMN(input!J$2),0)</f>
        <v>62.425618701546995</v>
      </c>
      <c r="I383" s="49">
        <f>VLOOKUP($A383,input!$A:$BH,COLUMN(input!O$2),0)</f>
        <v>46.136783928076504</v>
      </c>
      <c r="J383" s="49">
        <f>H383*'KI Local Authority Dropdown'!$I$6</f>
        <v>57.743697298930975</v>
      </c>
      <c r="K383" s="31">
        <f>VLOOKUP($A383,input!$A:$BH,COLUMN(input!Q$2),0)</f>
        <v>0</v>
      </c>
      <c r="L383" s="53">
        <f>VLOOKUP($A383,input!$A:$BH,COLUMN(input!W$2),0)</f>
        <v>0</v>
      </c>
      <c r="M383" s="49">
        <f>VLOOKUP($A383,input!$A:$BH,COLUMN(input!AA$2),0)</f>
        <v>0</v>
      </c>
      <c r="N383" s="53">
        <f>VLOOKUP($A383,input!$A:$BH,COLUMN(input!AE$2),0)</f>
        <v>0</v>
      </c>
      <c r="O383" s="53">
        <f>VLOOKUP($A383,input!$A:$BH,COLUMN(input!AI$2),0)</f>
        <v>0</v>
      </c>
      <c r="P383" s="62">
        <f>VLOOKUP($A383,input!$A:$BH,COLUMN(input!AM$2),0)</f>
        <v>0</v>
      </c>
      <c r="Q383" s="53">
        <f>VLOOKUP($A383,input!$A:$BH,COLUMN(input!AQ$2),0)</f>
        <v>62.425618701546995</v>
      </c>
      <c r="R383" s="49">
        <f>VLOOKUP($A383,input!$A:$BH,COLUMN(input!AU$2),0)</f>
        <v>0</v>
      </c>
      <c r="S383" s="53">
        <f>VLOOKUP($A383,input!$A:$BH,COLUMN(input!AY$2),0)</f>
        <v>0</v>
      </c>
      <c r="T383" s="53">
        <f>VLOOKUP($A383,input!$A:$BH,COLUMN(input!BC$2),0)</f>
        <v>0</v>
      </c>
      <c r="U383" s="62">
        <f>VLOOKUP($A383,input!$A:$BH,COLUMN(input!BG$2),0)</f>
        <v>0</v>
      </c>
      <c r="V383" s="53">
        <f t="shared" si="35"/>
        <v>62.425618701546995</v>
      </c>
      <c r="W383" s="49">
        <f t="shared" si="36"/>
        <v>0</v>
      </c>
      <c r="X383" s="53">
        <f t="shared" si="37"/>
        <v>0</v>
      </c>
      <c r="Y383" s="53">
        <f t="shared" si="38"/>
        <v>0</v>
      </c>
      <c r="Z383" s="62">
        <f t="shared" si="39"/>
        <v>0</v>
      </c>
      <c r="AA383" s="74">
        <f>VLOOKUP($A383,input!$A:$BH,COLUMN(input!BH$2),0)</f>
        <v>-0.75650156901556254</v>
      </c>
    </row>
    <row r="384" spans="1:27" x14ac:dyDescent="0.3">
      <c r="A384" s="27" t="s">
        <v>774</v>
      </c>
      <c r="B384" s="27" t="s">
        <v>1207</v>
      </c>
      <c r="C384" s="27" t="s">
        <v>806</v>
      </c>
      <c r="D384" s="30" t="s">
        <v>773</v>
      </c>
      <c r="E384" s="67">
        <f>VLOOKUP(C384,'KI Local Authority Dropdown'!$H$21:$I$31,2,0)</f>
        <v>0.4</v>
      </c>
      <c r="F384" s="49">
        <f t="shared" si="34"/>
        <v>2.1577731348834033</v>
      </c>
      <c r="G384" s="49">
        <f>VLOOKUP($A384,input!$A:$BH,COLUMN(input!F$2),0)</f>
        <v>0</v>
      </c>
      <c r="H384" s="49">
        <f>VLOOKUP($A384,input!$A:$BH,COLUMN(input!J$2),0)</f>
        <v>2.6474758073012592</v>
      </c>
      <c r="I384" s="49">
        <f>VLOOKUP($A384,input!$A:$BH,COLUMN(input!O$2),0)</f>
        <v>-10.056756107244604</v>
      </c>
      <c r="J384" s="49">
        <f>H384*'KI Local Authority Dropdown'!$I$6</f>
        <v>2.4489151217536649</v>
      </c>
      <c r="K384" s="31">
        <f>VLOOKUP($A384,input!$A:$BH,COLUMN(input!Q$2),0)</f>
        <v>0.5</v>
      </c>
      <c r="L384" s="53">
        <f>VLOOKUP($A384,input!$A:$BH,COLUMN(input!W$2),0)</f>
        <v>0</v>
      </c>
      <c r="M384" s="49">
        <f>VLOOKUP($A384,input!$A:$BH,COLUMN(input!AA$2),0)</f>
        <v>0</v>
      </c>
      <c r="N384" s="53">
        <f>VLOOKUP($A384,input!$A:$BH,COLUMN(input!AE$2),0)</f>
        <v>0</v>
      </c>
      <c r="O384" s="53">
        <f>VLOOKUP($A384,input!$A:$BH,COLUMN(input!AI$2),0)</f>
        <v>0</v>
      </c>
      <c r="P384" s="62">
        <f>VLOOKUP($A384,input!$A:$BH,COLUMN(input!AM$2),0)</f>
        <v>0</v>
      </c>
      <c r="Q384" s="53">
        <f>VLOOKUP($A384,input!$A:$BH,COLUMN(input!AQ$2),0)</f>
        <v>0</v>
      </c>
      <c r="R384" s="49">
        <f>VLOOKUP($A384,input!$A:$BH,COLUMN(input!AU$2),0)</f>
        <v>2.6474758073012592</v>
      </c>
      <c r="S384" s="53">
        <f>VLOOKUP($A384,input!$A:$BH,COLUMN(input!AY$2),0)</f>
        <v>0</v>
      </c>
      <c r="T384" s="53">
        <f>VLOOKUP($A384,input!$A:$BH,COLUMN(input!BC$2),0)</f>
        <v>0</v>
      </c>
      <c r="U384" s="62">
        <f>VLOOKUP($A384,input!$A:$BH,COLUMN(input!BG$2),0)</f>
        <v>0</v>
      </c>
      <c r="V384" s="53">
        <f t="shared" si="35"/>
        <v>0</v>
      </c>
      <c r="W384" s="49">
        <f t="shared" si="36"/>
        <v>2.6474758073012592</v>
      </c>
      <c r="X384" s="53">
        <f t="shared" si="37"/>
        <v>0</v>
      </c>
      <c r="Y384" s="53">
        <f t="shared" si="38"/>
        <v>0</v>
      </c>
      <c r="Z384" s="62">
        <f t="shared" si="39"/>
        <v>0</v>
      </c>
      <c r="AA384" s="74">
        <f>VLOOKUP($A384,input!$A:$BH,COLUMN(input!BH$2),0)</f>
        <v>-0.48970267241785581</v>
      </c>
    </row>
    <row r="385" spans="1:27" x14ac:dyDescent="0.3">
      <c r="A385" s="27" t="s">
        <v>776</v>
      </c>
      <c r="B385" s="27" t="s">
        <v>1208</v>
      </c>
      <c r="C385" s="27" t="s">
        <v>806</v>
      </c>
      <c r="D385" s="30" t="s">
        <v>775</v>
      </c>
      <c r="E385" s="67">
        <f>VLOOKUP(C385,'KI Local Authority Dropdown'!$H$21:$I$31,2,0)</f>
        <v>0.4</v>
      </c>
      <c r="F385" s="49">
        <f t="shared" si="34"/>
        <v>2.4216215101554952</v>
      </c>
      <c r="G385" s="49">
        <f>VLOOKUP($A385,input!$A:$BH,COLUMN(input!F$2),0)</f>
        <v>0</v>
      </c>
      <c r="H385" s="49">
        <f>VLOOKUP($A385,input!$A:$BH,COLUMN(input!J$2),0)</f>
        <v>2.6078518791891745</v>
      </c>
      <c r="I385" s="49">
        <f>VLOOKUP($A385,input!$A:$BH,COLUMN(input!O$2),0)</f>
        <v>-13.168428881963012</v>
      </c>
      <c r="J385" s="49">
        <f>H385*'KI Local Authority Dropdown'!$I$6</f>
        <v>2.4122629882499864</v>
      </c>
      <c r="K385" s="31">
        <f>VLOOKUP($A385,input!$A:$BH,COLUMN(input!Q$2),0)</f>
        <v>0.5</v>
      </c>
      <c r="L385" s="53">
        <f>VLOOKUP($A385,input!$A:$BH,COLUMN(input!W$2),0)</f>
        <v>0</v>
      </c>
      <c r="M385" s="49">
        <f>VLOOKUP($A385,input!$A:$BH,COLUMN(input!AA$2),0)</f>
        <v>0</v>
      </c>
      <c r="N385" s="53">
        <f>VLOOKUP($A385,input!$A:$BH,COLUMN(input!AE$2),0)</f>
        <v>0</v>
      </c>
      <c r="O385" s="53">
        <f>VLOOKUP($A385,input!$A:$BH,COLUMN(input!AI$2),0)</f>
        <v>0</v>
      </c>
      <c r="P385" s="62">
        <f>VLOOKUP($A385,input!$A:$BH,COLUMN(input!AM$2),0)</f>
        <v>0</v>
      </c>
      <c r="Q385" s="53">
        <f>VLOOKUP($A385,input!$A:$BH,COLUMN(input!AQ$2),0)</f>
        <v>0</v>
      </c>
      <c r="R385" s="49">
        <f>VLOOKUP($A385,input!$A:$BH,COLUMN(input!AU$2),0)</f>
        <v>2.6078518791891745</v>
      </c>
      <c r="S385" s="53">
        <f>VLOOKUP($A385,input!$A:$BH,COLUMN(input!AY$2),0)</f>
        <v>0</v>
      </c>
      <c r="T385" s="53">
        <f>VLOOKUP($A385,input!$A:$BH,COLUMN(input!BC$2),0)</f>
        <v>0</v>
      </c>
      <c r="U385" s="62">
        <f>VLOOKUP($A385,input!$A:$BH,COLUMN(input!BG$2),0)</f>
        <v>0</v>
      </c>
      <c r="V385" s="53">
        <f t="shared" si="35"/>
        <v>0</v>
      </c>
      <c r="W385" s="49">
        <f t="shared" si="36"/>
        <v>2.6078518791891745</v>
      </c>
      <c r="X385" s="53">
        <f t="shared" si="37"/>
        <v>0</v>
      </c>
      <c r="Y385" s="53">
        <f t="shared" si="38"/>
        <v>0</v>
      </c>
      <c r="Z385" s="62">
        <f t="shared" si="39"/>
        <v>0</v>
      </c>
      <c r="AA385" s="74">
        <f>VLOOKUP($A385,input!$A:$BH,COLUMN(input!BH$2),0)</f>
        <v>-0.18623036903367937</v>
      </c>
    </row>
    <row r="386" spans="1:27" x14ac:dyDescent="0.3">
      <c r="A386" s="27" t="s">
        <v>778</v>
      </c>
      <c r="B386" s="27" t="s">
        <v>1209</v>
      </c>
      <c r="C386" s="27" t="s">
        <v>806</v>
      </c>
      <c r="D386" s="30" t="s">
        <v>777</v>
      </c>
      <c r="E386" s="67">
        <f>VLOOKUP(C386,'KI Local Authority Dropdown'!$H$21:$I$31,2,0)</f>
        <v>0.4</v>
      </c>
      <c r="F386" s="49">
        <f t="shared" si="34"/>
        <v>2.8277700056706552</v>
      </c>
      <c r="G386" s="49">
        <f>VLOOKUP($A386,input!$A:$BH,COLUMN(input!F$2),0)</f>
        <v>0</v>
      </c>
      <c r="H386" s="49">
        <f>VLOOKUP($A386,input!$A:$BH,COLUMN(input!J$2),0)</f>
        <v>3.2902006905063668</v>
      </c>
      <c r="I386" s="49">
        <f>VLOOKUP($A386,input!$A:$BH,COLUMN(input!O$2),0)</f>
        <v>-24.809286417656185</v>
      </c>
      <c r="J386" s="49">
        <f>H386*'KI Local Authority Dropdown'!$I$6</f>
        <v>3.0434356387183894</v>
      </c>
      <c r="K386" s="31">
        <f>VLOOKUP($A386,input!$A:$BH,COLUMN(input!Q$2),0)</f>
        <v>0.5</v>
      </c>
      <c r="L386" s="53">
        <f>VLOOKUP($A386,input!$A:$BH,COLUMN(input!W$2),0)</f>
        <v>0</v>
      </c>
      <c r="M386" s="49">
        <f>VLOOKUP($A386,input!$A:$BH,COLUMN(input!AA$2),0)</f>
        <v>0</v>
      </c>
      <c r="N386" s="53">
        <f>VLOOKUP($A386,input!$A:$BH,COLUMN(input!AE$2),0)</f>
        <v>0</v>
      </c>
      <c r="O386" s="53">
        <f>VLOOKUP($A386,input!$A:$BH,COLUMN(input!AI$2),0)</f>
        <v>0</v>
      </c>
      <c r="P386" s="62">
        <f>VLOOKUP($A386,input!$A:$BH,COLUMN(input!AM$2),0)</f>
        <v>0</v>
      </c>
      <c r="Q386" s="53">
        <f>VLOOKUP($A386,input!$A:$BH,COLUMN(input!AQ$2),0)</f>
        <v>0</v>
      </c>
      <c r="R386" s="49">
        <f>VLOOKUP($A386,input!$A:$BH,COLUMN(input!AU$2),0)</f>
        <v>3.2902006905063668</v>
      </c>
      <c r="S386" s="53">
        <f>VLOOKUP($A386,input!$A:$BH,COLUMN(input!AY$2),0)</f>
        <v>0</v>
      </c>
      <c r="T386" s="53">
        <f>VLOOKUP($A386,input!$A:$BH,COLUMN(input!BC$2),0)</f>
        <v>0</v>
      </c>
      <c r="U386" s="62">
        <f>VLOOKUP($A386,input!$A:$BH,COLUMN(input!BG$2),0)</f>
        <v>0</v>
      </c>
      <c r="V386" s="53">
        <f t="shared" si="35"/>
        <v>0</v>
      </c>
      <c r="W386" s="49">
        <f t="shared" si="36"/>
        <v>3.2902006905063668</v>
      </c>
      <c r="X386" s="53">
        <f t="shared" si="37"/>
        <v>0</v>
      </c>
      <c r="Y386" s="53">
        <f t="shared" si="38"/>
        <v>0</v>
      </c>
      <c r="Z386" s="62">
        <f t="shared" si="39"/>
        <v>0</v>
      </c>
      <c r="AA386" s="74">
        <f>VLOOKUP($A386,input!$A:$BH,COLUMN(input!BH$2),0)</f>
        <v>-0.46243068483571148</v>
      </c>
    </row>
    <row r="387" spans="1:27" x14ac:dyDescent="0.3">
      <c r="A387" s="27" t="s">
        <v>780</v>
      </c>
      <c r="B387" s="27" t="s">
        <v>1210</v>
      </c>
      <c r="C387" s="27" t="s">
        <v>806</v>
      </c>
      <c r="D387" s="30" t="s">
        <v>779</v>
      </c>
      <c r="E387" s="67">
        <f>VLOOKUP(C387,'KI Local Authority Dropdown'!$H$21:$I$31,2,0)</f>
        <v>0.4</v>
      </c>
      <c r="F387" s="49">
        <f t="shared" si="34"/>
        <v>3.3189591268993244</v>
      </c>
      <c r="G387" s="49">
        <f>VLOOKUP($A387,input!$A:$BH,COLUMN(input!F$2),0)</f>
        <v>0</v>
      </c>
      <c r="H387" s="49">
        <f>VLOOKUP($A387,input!$A:$BH,COLUMN(input!J$2),0)</f>
        <v>3.3521883732206059</v>
      </c>
      <c r="I387" s="49">
        <f>VLOOKUP($A387,input!$A:$BH,COLUMN(input!O$2),0)</f>
        <v>-6.723040414315407</v>
      </c>
      <c r="J387" s="49">
        <f>H387*'KI Local Authority Dropdown'!$I$6</f>
        <v>3.1007742452290605</v>
      </c>
      <c r="K387" s="31">
        <f>VLOOKUP($A387,input!$A:$BH,COLUMN(input!Q$2),0)</f>
        <v>0.5</v>
      </c>
      <c r="L387" s="53">
        <f>VLOOKUP($A387,input!$A:$BH,COLUMN(input!W$2),0)</f>
        <v>0</v>
      </c>
      <c r="M387" s="49">
        <f>VLOOKUP($A387,input!$A:$BH,COLUMN(input!AA$2),0)</f>
        <v>0</v>
      </c>
      <c r="N387" s="53">
        <f>VLOOKUP($A387,input!$A:$BH,COLUMN(input!AE$2),0)</f>
        <v>0</v>
      </c>
      <c r="O387" s="53">
        <f>VLOOKUP($A387,input!$A:$BH,COLUMN(input!AI$2),0)</f>
        <v>0</v>
      </c>
      <c r="P387" s="62">
        <f>VLOOKUP($A387,input!$A:$BH,COLUMN(input!AM$2),0)</f>
        <v>0</v>
      </c>
      <c r="Q387" s="53">
        <f>VLOOKUP($A387,input!$A:$BH,COLUMN(input!AQ$2),0)</f>
        <v>0</v>
      </c>
      <c r="R387" s="49">
        <f>VLOOKUP($A387,input!$A:$BH,COLUMN(input!AU$2),0)</f>
        <v>3.3521883732206059</v>
      </c>
      <c r="S387" s="53">
        <f>VLOOKUP($A387,input!$A:$BH,COLUMN(input!AY$2),0)</f>
        <v>0</v>
      </c>
      <c r="T387" s="53">
        <f>VLOOKUP($A387,input!$A:$BH,COLUMN(input!BC$2),0)</f>
        <v>0</v>
      </c>
      <c r="U387" s="62">
        <f>VLOOKUP($A387,input!$A:$BH,COLUMN(input!BG$2),0)</f>
        <v>0</v>
      </c>
      <c r="V387" s="53">
        <f t="shared" si="35"/>
        <v>0</v>
      </c>
      <c r="W387" s="49">
        <f t="shared" si="36"/>
        <v>3.3521883732206059</v>
      </c>
      <c r="X387" s="53">
        <f t="shared" si="37"/>
        <v>0</v>
      </c>
      <c r="Y387" s="53">
        <f t="shared" si="38"/>
        <v>0</v>
      </c>
      <c r="Z387" s="62">
        <f t="shared" si="39"/>
        <v>0</v>
      </c>
      <c r="AA387" s="74">
        <f>VLOOKUP($A387,input!$A:$BH,COLUMN(input!BH$2),0)</f>
        <v>-3.3229246321281415E-2</v>
      </c>
    </row>
    <row r="388" spans="1:27" x14ac:dyDescent="0.3">
      <c r="A388" s="27" t="s">
        <v>782</v>
      </c>
      <c r="B388" s="27" t="s">
        <v>1211</v>
      </c>
      <c r="C388" s="27" t="s">
        <v>806</v>
      </c>
      <c r="D388" s="30" t="s">
        <v>781</v>
      </c>
      <c r="E388" s="67">
        <f>VLOOKUP(C388,'KI Local Authority Dropdown'!$H$21:$I$31,2,0)</f>
        <v>0.4</v>
      </c>
      <c r="F388" s="49">
        <f t="shared" si="34"/>
        <v>2.4388245432526099</v>
      </c>
      <c r="G388" s="49">
        <f>VLOOKUP($A388,input!$A:$BH,COLUMN(input!F$2),0)</f>
        <v>0</v>
      </c>
      <c r="H388" s="49">
        <f>VLOOKUP($A388,input!$A:$BH,COLUMN(input!J$2),0)</f>
        <v>2.7956122641780508</v>
      </c>
      <c r="I388" s="49">
        <f>VLOOKUP($A388,input!$A:$BH,COLUMN(input!O$2),0)</f>
        <v>-8.3378854817505879</v>
      </c>
      <c r="J388" s="49">
        <f>H388*'KI Local Authority Dropdown'!$I$6</f>
        <v>2.5859413443646972</v>
      </c>
      <c r="K388" s="31">
        <f>VLOOKUP($A388,input!$A:$BH,COLUMN(input!Q$2),0)</f>
        <v>0.5</v>
      </c>
      <c r="L388" s="53">
        <f>VLOOKUP($A388,input!$A:$BH,COLUMN(input!W$2),0)</f>
        <v>0</v>
      </c>
      <c r="M388" s="49">
        <f>VLOOKUP($A388,input!$A:$BH,COLUMN(input!AA$2),0)</f>
        <v>0</v>
      </c>
      <c r="N388" s="53">
        <f>VLOOKUP($A388,input!$A:$BH,COLUMN(input!AE$2),0)</f>
        <v>0</v>
      </c>
      <c r="O388" s="53">
        <f>VLOOKUP($A388,input!$A:$BH,COLUMN(input!AI$2),0)</f>
        <v>0</v>
      </c>
      <c r="P388" s="62">
        <f>VLOOKUP($A388,input!$A:$BH,COLUMN(input!AM$2),0)</f>
        <v>0</v>
      </c>
      <c r="Q388" s="53">
        <f>VLOOKUP($A388,input!$A:$BH,COLUMN(input!AQ$2),0)</f>
        <v>0</v>
      </c>
      <c r="R388" s="49">
        <f>VLOOKUP($A388,input!$A:$BH,COLUMN(input!AU$2),0)</f>
        <v>2.7956122641780508</v>
      </c>
      <c r="S388" s="53">
        <f>VLOOKUP($A388,input!$A:$BH,COLUMN(input!AY$2),0)</f>
        <v>0</v>
      </c>
      <c r="T388" s="53">
        <f>VLOOKUP($A388,input!$A:$BH,COLUMN(input!BC$2),0)</f>
        <v>0</v>
      </c>
      <c r="U388" s="62">
        <f>VLOOKUP($A388,input!$A:$BH,COLUMN(input!BG$2),0)</f>
        <v>0</v>
      </c>
      <c r="V388" s="53">
        <f t="shared" si="35"/>
        <v>0</v>
      </c>
      <c r="W388" s="49">
        <f t="shared" si="36"/>
        <v>2.7956122641780508</v>
      </c>
      <c r="X388" s="53">
        <f t="shared" si="37"/>
        <v>0</v>
      </c>
      <c r="Y388" s="53">
        <f t="shared" si="38"/>
        <v>0</v>
      </c>
      <c r="Z388" s="62">
        <f t="shared" si="39"/>
        <v>0</v>
      </c>
      <c r="AA388" s="74">
        <f>VLOOKUP($A388,input!$A:$BH,COLUMN(input!BH$2),0)</f>
        <v>-0.35678772092544103</v>
      </c>
    </row>
    <row r="389" spans="1:27" x14ac:dyDescent="0.3">
      <c r="A389" s="27" t="s">
        <v>784</v>
      </c>
      <c r="B389" s="27" t="s">
        <v>1212</v>
      </c>
      <c r="C389" s="27" t="s">
        <v>1250</v>
      </c>
      <c r="D389" s="30" t="s">
        <v>783</v>
      </c>
      <c r="E389" s="67">
        <f>VLOOKUP(C389,'KI Local Authority Dropdown'!$H$21:$I$31,2,0)</f>
        <v>0.49</v>
      </c>
      <c r="F389" s="49">
        <f t="shared" si="34"/>
        <v>26.639125909652812</v>
      </c>
      <c r="G389" s="49">
        <f>VLOOKUP($A389,input!$A:$BH,COLUMN(input!F$2),0)</f>
        <v>0.52866811845187101</v>
      </c>
      <c r="H389" s="49">
        <f>VLOOKUP($A389,input!$A:$BH,COLUMN(input!J$2),0)</f>
        <v>26.11045779120094</v>
      </c>
      <c r="I389" s="49">
        <f>VLOOKUP($A389,input!$A:$BH,COLUMN(input!O$2),0)</f>
        <v>-21.195283870869801</v>
      </c>
      <c r="J389" s="49">
        <f>H389*'KI Local Authority Dropdown'!$I$6</f>
        <v>24.152173456860872</v>
      </c>
      <c r="K389" s="31">
        <f>VLOOKUP($A389,input!$A:$BH,COLUMN(input!Q$2),0)</f>
        <v>0.44804887119890724</v>
      </c>
      <c r="L389" s="53">
        <f>VLOOKUP($A389,input!$A:$BH,COLUMN(input!W$2),0)</f>
        <v>1.946889949906893</v>
      </c>
      <c r="M389" s="49">
        <f>VLOOKUP($A389,input!$A:$BH,COLUMN(input!AA$2),0)</f>
        <v>-1.4182218314550221</v>
      </c>
      <c r="N389" s="53">
        <f>VLOOKUP($A389,input!$A:$BH,COLUMN(input!AE$2),0)</f>
        <v>0</v>
      </c>
      <c r="O389" s="53">
        <f>VLOOKUP($A389,input!$A:$BH,COLUMN(input!AI$2),0)</f>
        <v>0</v>
      </c>
      <c r="P389" s="62">
        <f>VLOOKUP($A389,input!$A:$BH,COLUMN(input!AM$2),0)</f>
        <v>0</v>
      </c>
      <c r="Q389" s="53">
        <f>VLOOKUP($A389,input!$A:$BH,COLUMN(input!AQ$2),0)</f>
        <v>20.515098910530604</v>
      </c>
      <c r="R389" s="49">
        <f>VLOOKUP($A389,input!$A:$BH,COLUMN(input!AU$2),0)</f>
        <v>5.595358880670334</v>
      </c>
      <c r="S389" s="53">
        <f>VLOOKUP($A389,input!$A:$BH,COLUMN(input!AY$2),0)</f>
        <v>0</v>
      </c>
      <c r="T389" s="53">
        <f>VLOOKUP($A389,input!$A:$BH,COLUMN(input!BC$2),0)</f>
        <v>0</v>
      </c>
      <c r="U389" s="62">
        <f>VLOOKUP($A389,input!$A:$BH,COLUMN(input!BG$2),0)</f>
        <v>0</v>
      </c>
      <c r="V389" s="53">
        <f t="shared" si="35"/>
        <v>22.461988860437497</v>
      </c>
      <c r="W389" s="49">
        <f t="shared" si="36"/>
        <v>4.1771370492153119</v>
      </c>
      <c r="X389" s="53">
        <f t="shared" si="37"/>
        <v>0</v>
      </c>
      <c r="Y389" s="53">
        <f t="shared" si="38"/>
        <v>0</v>
      </c>
      <c r="Z389" s="62">
        <f t="shared" si="39"/>
        <v>0</v>
      </c>
      <c r="AA389" s="74">
        <f>VLOOKUP($A389,input!$A:$BH,COLUMN(input!BH$2),0)</f>
        <v>0</v>
      </c>
    </row>
  </sheetData>
  <mergeCells count="4">
    <mergeCell ref="L3:P3"/>
    <mergeCell ref="Q3:U3"/>
    <mergeCell ref="V3:Z3"/>
    <mergeCell ref="F3:J3"/>
  </mergeCells>
  <conditionalFormatting sqref="AA2:AA1048576">
    <cfRule type="expression" dxfId="0" priority="1">
      <formula>NEG_D="No"</formula>
    </cfRule>
  </conditionalFormatting>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02"/>
  <sheetViews>
    <sheetView workbookViewId="0">
      <pane xSplit="1" ySplit="2" topLeftCell="B3" activePane="bottomRight" state="frozen"/>
      <selection pane="topRight" activeCell="B1" sqref="B1"/>
      <selection pane="bottomLeft" activeCell="A3" sqref="A3"/>
      <selection pane="bottomRight" activeCell="N4" sqref="N4"/>
    </sheetView>
  </sheetViews>
  <sheetFormatPr defaultRowHeight="14.4" x14ac:dyDescent="0.3"/>
  <cols>
    <col min="1" max="1" width="6" style="45" bestFit="1" customWidth="1"/>
    <col min="2" max="2" width="8" style="47" bestFit="1" customWidth="1"/>
    <col min="3" max="6" width="13.109375" style="45" bestFit="1" customWidth="1"/>
    <col min="7" max="7" width="13.88671875" style="45" bestFit="1" customWidth="1"/>
    <col min="8" max="8" width="12.88671875" style="45" bestFit="1" customWidth="1"/>
    <col min="9" max="10" width="13.88671875" style="45" bestFit="1" customWidth="1"/>
    <col min="11" max="11" width="11.88671875" style="45" bestFit="1" customWidth="1"/>
    <col min="12" max="13" width="13.6640625" style="45" bestFit="1" customWidth="1"/>
    <col min="14" max="14" width="12.33203125" style="45" bestFit="1" customWidth="1"/>
    <col min="15" max="15" width="13.6640625" style="45" bestFit="1" customWidth="1"/>
    <col min="16" max="19" width="9.6640625" style="47" bestFit="1" customWidth="1"/>
    <col min="20" max="20" width="12.6640625" style="45" bestFit="1" customWidth="1"/>
    <col min="21" max="21" width="11.88671875" style="45" bestFit="1" customWidth="1"/>
    <col min="22" max="23" width="12.6640625" style="45" bestFit="1" customWidth="1"/>
    <col min="24" max="27" width="11.44140625" style="45" bestFit="1" customWidth="1"/>
    <col min="28" max="31" width="13.44140625" style="45" bestFit="1" customWidth="1"/>
    <col min="32" max="39" width="13.109375" style="45" bestFit="1" customWidth="1"/>
    <col min="40" max="40" width="12.6640625" style="45" bestFit="1" customWidth="1"/>
    <col min="41" max="41" width="11.6640625" style="45" bestFit="1" customWidth="1"/>
    <col min="42" max="42" width="13.88671875" style="45" bestFit="1" customWidth="1"/>
    <col min="43" max="44" width="12.6640625" style="45" bestFit="1" customWidth="1"/>
    <col min="45" max="45" width="11.33203125" style="45" bestFit="1" customWidth="1"/>
    <col min="46" max="47" width="12.6640625" style="45" bestFit="1" customWidth="1"/>
    <col min="48" max="51" width="13.33203125" style="45" bestFit="1" customWidth="1"/>
    <col min="52" max="59" width="12.88671875" style="45" bestFit="1" customWidth="1"/>
    <col min="60" max="60" width="22" style="45" bestFit="1" customWidth="1"/>
    <col min="61" max="61" width="13.44140625" style="45" bestFit="1" customWidth="1"/>
    <col min="62" max="71" width="13.109375" style="45" bestFit="1" customWidth="1"/>
  </cols>
  <sheetData>
    <row r="1" spans="1:70" x14ac:dyDescent="0.3">
      <c r="A1" s="45" t="s">
        <v>3</v>
      </c>
      <c r="B1" s="47" t="s">
        <v>1244</v>
      </c>
      <c r="C1" s="45">
        <f>SUM(C3:C387)</f>
        <v>7183.9289715156447</v>
      </c>
      <c r="D1" s="45">
        <f t="shared" ref="D1:J1" si="0">SUM(D3:D387)</f>
        <v>3799.5019259089172</v>
      </c>
      <c r="E1" s="45">
        <f t="shared" si="0"/>
        <v>1378.990876994168</v>
      </c>
      <c r="F1" s="45">
        <f t="shared" si="0"/>
        <v>2283.9503328321603</v>
      </c>
      <c r="G1" s="45">
        <f t="shared" si="0"/>
        <v>11417.533226946662</v>
      </c>
      <c r="H1" s="45">
        <f t="shared" si="0"/>
        <v>14105.478033037538</v>
      </c>
      <c r="I1" s="45">
        <f t="shared" si="0"/>
        <v>15564.072942718964</v>
      </c>
      <c r="J1" s="45">
        <f t="shared" si="0"/>
        <v>12266.832067620155</v>
      </c>
      <c r="K1" s="45" t="s">
        <v>1244</v>
      </c>
      <c r="L1" s="45" t="s">
        <v>1244</v>
      </c>
      <c r="M1" s="45" t="s">
        <v>1244</v>
      </c>
      <c r="N1" s="45" t="s">
        <v>1244</v>
      </c>
      <c r="O1" s="45" t="s">
        <v>1244</v>
      </c>
      <c r="P1" s="47" t="s">
        <v>1244</v>
      </c>
      <c r="Q1" s="47" t="s">
        <v>1244</v>
      </c>
      <c r="R1" s="47" t="s">
        <v>1244</v>
      </c>
      <c r="S1" s="47" t="s">
        <v>1244</v>
      </c>
      <c r="T1" s="93">
        <f>SUM(T3:T387)</f>
        <v>5699.7606561324228</v>
      </c>
      <c r="U1" s="93">
        <f t="shared" ref="U1:BH1" si="1">SUM(U3:U387)</f>
        <v>3086.3658520659569</v>
      </c>
      <c r="V1" s="93">
        <f t="shared" si="1"/>
        <v>1073.3390247899847</v>
      </c>
      <c r="W1" s="93">
        <f t="shared" si="1"/>
        <v>1861.3458899282757</v>
      </c>
      <c r="X1" s="93">
        <f t="shared" si="1"/>
        <v>946.50112233203129</v>
      </c>
      <c r="Y1" s="93">
        <f t="shared" si="1"/>
        <v>434.01350609809168</v>
      </c>
      <c r="Z1" s="93">
        <f t="shared" si="1"/>
        <v>92.456266195306057</v>
      </c>
      <c r="AA1" s="93">
        <f t="shared" si="1"/>
        <v>85.661209173018591</v>
      </c>
      <c r="AB1" s="93">
        <f t="shared" si="1"/>
        <v>480.66525833502095</v>
      </c>
      <c r="AC1" s="93">
        <f t="shared" si="1"/>
        <v>277.12745780796007</v>
      </c>
      <c r="AD1" s="93">
        <f t="shared" si="1"/>
        <v>211.37510531538075</v>
      </c>
      <c r="AE1" s="93">
        <f t="shared" si="1"/>
        <v>285.38104603108678</v>
      </c>
      <c r="AF1" s="93">
        <f t="shared" si="1"/>
        <v>25.392836011137998</v>
      </c>
      <c r="AG1" s="93">
        <f t="shared" si="1"/>
        <v>0</v>
      </c>
      <c r="AH1" s="93">
        <f t="shared" si="1"/>
        <v>0</v>
      </c>
      <c r="AI1" s="93">
        <f t="shared" si="1"/>
        <v>20.647926765099214</v>
      </c>
      <c r="AJ1" s="93">
        <f t="shared" si="1"/>
        <v>29.719212063500002</v>
      </c>
      <c r="AK1" s="93">
        <f t="shared" si="1"/>
        <v>0.13266285623265617</v>
      </c>
      <c r="AL1" s="93">
        <f t="shared" si="1"/>
        <v>0</v>
      </c>
      <c r="AM1" s="93">
        <f t="shared" si="1"/>
        <v>29.140588903808929</v>
      </c>
      <c r="AN1" s="93">
        <f t="shared" si="1"/>
        <v>8168.8304429849532</v>
      </c>
      <c r="AO1" s="93">
        <f t="shared" si="1"/>
        <v>9518.1836757966903</v>
      </c>
      <c r="AP1" s="93">
        <f t="shared" si="1"/>
        <v>10735.154101814725</v>
      </c>
      <c r="AQ1" s="93">
        <f t="shared" si="1"/>
        <v>8776.464114526003</v>
      </c>
      <c r="AR1" s="93">
        <f t="shared" si="1"/>
        <v>1846.6869390253155</v>
      </c>
      <c r="AS1" s="93">
        <f t="shared" si="1"/>
        <v>1982.2823684253497</v>
      </c>
      <c r="AT1" s="93">
        <f t="shared" si="1"/>
        <v>2156.3561107881233</v>
      </c>
      <c r="AU1" s="93">
        <f t="shared" si="1"/>
        <v>1984.0516661767356</v>
      </c>
      <c r="AV1" s="93">
        <f t="shared" si="1"/>
        <v>532.36734737968504</v>
      </c>
      <c r="AW1" s="93">
        <f t="shared" si="1"/>
        <v>643.29403724143947</v>
      </c>
      <c r="AX1" s="93">
        <f t="shared" si="1"/>
        <v>669.88686435793272</v>
      </c>
      <c r="AY1" s="93">
        <f t="shared" si="1"/>
        <v>571.9671809366024</v>
      </c>
      <c r="AZ1" s="93">
        <f t="shared" si="1"/>
        <v>861.30722747102106</v>
      </c>
      <c r="BA1" s="93">
        <f t="shared" si="1"/>
        <v>1862.8074560625421</v>
      </c>
      <c r="BB1" s="93">
        <f t="shared" si="1"/>
        <v>1903.5738949000022</v>
      </c>
      <c r="BC1" s="93">
        <f t="shared" si="1"/>
        <v>925.37506149033197</v>
      </c>
      <c r="BD1" s="93">
        <f t="shared" si="1"/>
        <v>6.9461567272169997</v>
      </c>
      <c r="BE1" s="93">
        <f t="shared" si="1"/>
        <v>36.537899484323681</v>
      </c>
      <c r="BF1" s="93">
        <f t="shared" si="1"/>
        <v>36.674558382177175</v>
      </c>
      <c r="BG1" s="93">
        <f t="shared" si="1"/>
        <v>7.4628425300032442</v>
      </c>
      <c r="BH1" s="93">
        <f t="shared" si="1"/>
        <v>-152.87870275535616</v>
      </c>
    </row>
    <row r="2" spans="1:70" x14ac:dyDescent="0.3">
      <c r="A2" s="45" t="s">
        <v>1272</v>
      </c>
      <c r="B2" s="47" t="s">
        <v>1273</v>
      </c>
      <c r="C2" s="45" t="s">
        <v>1274</v>
      </c>
      <c r="D2" s="45" t="s">
        <v>1275</v>
      </c>
      <c r="E2" s="45" t="s">
        <v>1276</v>
      </c>
      <c r="F2" s="45" t="s">
        <v>1277</v>
      </c>
      <c r="G2" s="45" t="s">
        <v>1278</v>
      </c>
      <c r="H2" s="45" t="s">
        <v>1279</v>
      </c>
      <c r="I2" s="45" t="s">
        <v>1280</v>
      </c>
      <c r="J2" s="45" t="s">
        <v>1281</v>
      </c>
      <c r="K2" s="45" t="s">
        <v>1282</v>
      </c>
      <c r="L2" s="45" t="s">
        <v>1283</v>
      </c>
      <c r="M2" s="45" t="s">
        <v>1284</v>
      </c>
      <c r="N2" s="45" t="s">
        <v>1285</v>
      </c>
      <c r="O2" s="45" t="s">
        <v>1286</v>
      </c>
      <c r="P2" s="47" t="s">
        <v>1287</v>
      </c>
      <c r="Q2" s="47" t="s">
        <v>1288</v>
      </c>
      <c r="R2" s="47" t="s">
        <v>1289</v>
      </c>
      <c r="S2" s="47" t="s">
        <v>1290</v>
      </c>
      <c r="T2" s="45" t="s">
        <v>1291</v>
      </c>
      <c r="U2" s="45" t="s">
        <v>1292</v>
      </c>
      <c r="V2" s="45" t="s">
        <v>1293</v>
      </c>
      <c r="W2" s="45" t="s">
        <v>1294</v>
      </c>
      <c r="X2" s="45" t="s">
        <v>1295</v>
      </c>
      <c r="Y2" s="45" t="s">
        <v>1296</v>
      </c>
      <c r="Z2" s="45" t="s">
        <v>1297</v>
      </c>
      <c r="AA2" s="45" t="s">
        <v>1298</v>
      </c>
      <c r="AB2" s="45" t="s">
        <v>1299</v>
      </c>
      <c r="AC2" s="45" t="s">
        <v>1300</v>
      </c>
      <c r="AD2" s="45" t="s">
        <v>1301</v>
      </c>
      <c r="AE2" s="45" t="s">
        <v>1302</v>
      </c>
      <c r="AF2" s="45" t="s">
        <v>1303</v>
      </c>
      <c r="AG2" s="45" t="s">
        <v>1304</v>
      </c>
      <c r="AH2" s="45" t="s">
        <v>1305</v>
      </c>
      <c r="AI2" s="45" t="s">
        <v>1306</v>
      </c>
      <c r="AJ2" s="45" t="s">
        <v>1307</v>
      </c>
      <c r="AK2" s="45" t="s">
        <v>1308</v>
      </c>
      <c r="AL2" s="45" t="s">
        <v>1309</v>
      </c>
      <c r="AM2" s="45" t="s">
        <v>1310</v>
      </c>
      <c r="AN2" s="45" t="s">
        <v>1311</v>
      </c>
      <c r="AO2" s="45" t="s">
        <v>1312</v>
      </c>
      <c r="AP2" s="45" t="s">
        <v>1313</v>
      </c>
      <c r="AQ2" s="45" t="s">
        <v>1314</v>
      </c>
      <c r="AR2" s="45" t="s">
        <v>1315</v>
      </c>
      <c r="AS2" s="45" t="s">
        <v>1316</v>
      </c>
      <c r="AT2" s="45" t="s">
        <v>1317</v>
      </c>
      <c r="AU2" s="45" t="s">
        <v>1318</v>
      </c>
      <c r="AV2" s="45" t="s">
        <v>1319</v>
      </c>
      <c r="AW2" s="45" t="s">
        <v>1320</v>
      </c>
      <c r="AX2" s="45" t="s">
        <v>1321</v>
      </c>
      <c r="AY2" s="45" t="s">
        <v>1322</v>
      </c>
      <c r="AZ2" s="45" t="s">
        <v>1323</v>
      </c>
      <c r="BA2" s="45" t="s">
        <v>1324</v>
      </c>
      <c r="BB2" s="45" t="s">
        <v>1325</v>
      </c>
      <c r="BC2" s="45" t="s">
        <v>1326</v>
      </c>
      <c r="BD2" s="45" t="s">
        <v>1327</v>
      </c>
      <c r="BE2" s="45" t="s">
        <v>1328</v>
      </c>
      <c r="BF2" s="45" t="s">
        <v>1329</v>
      </c>
      <c r="BG2" s="45" t="s">
        <v>1330</v>
      </c>
      <c r="BH2" s="45" t="s">
        <v>1331</v>
      </c>
      <c r="BI2" s="45" t="s">
        <v>1332</v>
      </c>
    </row>
    <row r="3" spans="1:70" x14ac:dyDescent="0.3">
      <c r="A3" s="45" t="s">
        <v>248</v>
      </c>
      <c r="B3"/>
      <c r="C3">
        <v>1.5343116978589999</v>
      </c>
      <c r="D3">
        <v>0.7438662956768749</v>
      </c>
      <c r="E3">
        <v>0.26041126292777339</v>
      </c>
      <c r="F3">
        <v>0</v>
      </c>
      <c r="G3">
        <v>3.0478087999630001</v>
      </c>
      <c r="H3">
        <v>3.1100329395616284</v>
      </c>
      <c r="I3">
        <v>3.203467405557042</v>
      </c>
      <c r="J3">
        <v>3.2745182737612968</v>
      </c>
      <c r="K3">
        <v>-10.314922461473024</v>
      </c>
      <c r="L3">
        <v>-10.185639622063144</v>
      </c>
      <c r="M3">
        <v>-10.466267881614991</v>
      </c>
      <c r="N3">
        <v>-10.441629994619733</v>
      </c>
      <c r="O3">
        <v>-10.698403041959393</v>
      </c>
      <c r="P3">
        <v>0.5</v>
      </c>
      <c r="Q3">
        <v>0.5</v>
      </c>
      <c r="R3">
        <v>0.5</v>
      </c>
      <c r="S3">
        <v>0.5</v>
      </c>
      <c r="T3">
        <v>0</v>
      </c>
      <c r="U3">
        <v>0</v>
      </c>
      <c r="V3">
        <v>0</v>
      </c>
      <c r="W3">
        <v>0</v>
      </c>
      <c r="X3">
        <v>1.5343116978589999</v>
      </c>
      <c r="Y3">
        <v>0.7438662956768749</v>
      </c>
      <c r="Z3">
        <v>0.26041126292777339</v>
      </c>
      <c r="AA3">
        <v>0</v>
      </c>
      <c r="AB3">
        <v>0</v>
      </c>
      <c r="AC3">
        <v>0</v>
      </c>
      <c r="AD3">
        <v>0</v>
      </c>
      <c r="AE3">
        <v>0</v>
      </c>
      <c r="AF3">
        <v>0</v>
      </c>
      <c r="AG3">
        <v>0</v>
      </c>
      <c r="AH3">
        <v>0</v>
      </c>
      <c r="AI3">
        <v>0</v>
      </c>
      <c r="AJ3">
        <v>0</v>
      </c>
      <c r="AK3">
        <v>0</v>
      </c>
      <c r="AL3">
        <v>0</v>
      </c>
      <c r="AM3">
        <v>0</v>
      </c>
      <c r="AN3">
        <v>0</v>
      </c>
      <c r="AO3">
        <v>0</v>
      </c>
      <c r="AP3">
        <v>0</v>
      </c>
      <c r="AQ3">
        <v>0</v>
      </c>
      <c r="AR3">
        <v>3.0478087999630001</v>
      </c>
      <c r="AS3">
        <v>3.1100329395616284</v>
      </c>
      <c r="AT3">
        <v>3.203467405557042</v>
      </c>
      <c r="AU3">
        <v>3.2745182737612968</v>
      </c>
      <c r="AV3">
        <v>0</v>
      </c>
      <c r="AW3">
        <v>0</v>
      </c>
      <c r="AX3">
        <v>0</v>
      </c>
      <c r="AY3">
        <v>0</v>
      </c>
      <c r="AZ3">
        <v>0</v>
      </c>
      <c r="BA3">
        <v>0</v>
      </c>
      <c r="BB3">
        <v>0</v>
      </c>
      <c r="BC3">
        <v>0</v>
      </c>
      <c r="BD3">
        <v>0</v>
      </c>
      <c r="BE3">
        <v>0</v>
      </c>
      <c r="BF3">
        <v>0</v>
      </c>
      <c r="BG3">
        <v>0</v>
      </c>
      <c r="BH3">
        <v>-0.27963403125380631</v>
      </c>
      <c r="BI3" s="45" t="s">
        <v>247</v>
      </c>
      <c r="BJ3"/>
      <c r="BK3"/>
      <c r="BL3"/>
      <c r="BM3"/>
      <c r="BN3"/>
      <c r="BO3"/>
      <c r="BP3"/>
      <c r="BQ3"/>
      <c r="BR3"/>
    </row>
    <row r="4" spans="1:70" x14ac:dyDescent="0.3">
      <c r="A4" s="45" t="s">
        <v>308</v>
      </c>
      <c r="B4"/>
      <c r="C4">
        <v>1.2892663676039999</v>
      </c>
      <c r="D4">
        <v>0.60252745179972422</v>
      </c>
      <c r="E4">
        <v>0.17848240222128853</v>
      </c>
      <c r="F4">
        <v>0</v>
      </c>
      <c r="G4">
        <v>2.8537116605580004</v>
      </c>
      <c r="H4">
        <v>2.9119731081733984</v>
      </c>
      <c r="I4">
        <v>2.9994572788052167</v>
      </c>
      <c r="J4">
        <v>3.0659833322406267</v>
      </c>
      <c r="K4">
        <v>-15.849312070148518</v>
      </c>
      <c r="L4">
        <v>-14.597697872663979</v>
      </c>
      <c r="M4">
        <v>-15.175832164302152</v>
      </c>
      <c r="N4">
        <v>-15.311338017814847</v>
      </c>
      <c r="O4">
        <v>-15.512422463028237</v>
      </c>
      <c r="P4">
        <v>0.5</v>
      </c>
      <c r="Q4">
        <v>0.5</v>
      </c>
      <c r="R4">
        <v>0.5</v>
      </c>
      <c r="S4">
        <v>0.5</v>
      </c>
      <c r="T4">
        <v>0</v>
      </c>
      <c r="U4">
        <v>0</v>
      </c>
      <c r="V4">
        <v>0</v>
      </c>
      <c r="W4">
        <v>0</v>
      </c>
      <c r="X4">
        <v>1.2892663676039999</v>
      </c>
      <c r="Y4">
        <v>0.60252745179972422</v>
      </c>
      <c r="Z4">
        <v>0.17848240222128853</v>
      </c>
      <c r="AA4">
        <v>0</v>
      </c>
      <c r="AB4">
        <v>0</v>
      </c>
      <c r="AC4">
        <v>0</v>
      </c>
      <c r="AD4">
        <v>0</v>
      </c>
      <c r="AE4">
        <v>0</v>
      </c>
      <c r="AF4">
        <v>0</v>
      </c>
      <c r="AG4">
        <v>0</v>
      </c>
      <c r="AH4">
        <v>0</v>
      </c>
      <c r="AI4">
        <v>0</v>
      </c>
      <c r="AJ4">
        <v>0</v>
      </c>
      <c r="AK4">
        <v>0</v>
      </c>
      <c r="AL4">
        <v>0</v>
      </c>
      <c r="AM4">
        <v>0</v>
      </c>
      <c r="AN4">
        <v>0</v>
      </c>
      <c r="AO4">
        <v>0</v>
      </c>
      <c r="AP4">
        <v>0</v>
      </c>
      <c r="AQ4">
        <v>0</v>
      </c>
      <c r="AR4">
        <v>2.8537116605580004</v>
      </c>
      <c r="AS4">
        <v>2.9119731081733984</v>
      </c>
      <c r="AT4">
        <v>2.9994572788052167</v>
      </c>
      <c r="AU4">
        <v>3.0659833322406267</v>
      </c>
      <c r="AV4">
        <v>0</v>
      </c>
      <c r="AW4">
        <v>0</v>
      </c>
      <c r="AX4">
        <v>0</v>
      </c>
      <c r="AY4">
        <v>0</v>
      </c>
      <c r="AZ4">
        <v>0</v>
      </c>
      <c r="BA4">
        <v>0</v>
      </c>
      <c r="BB4">
        <v>0</v>
      </c>
      <c r="BC4">
        <v>0</v>
      </c>
      <c r="BD4">
        <v>0</v>
      </c>
      <c r="BE4">
        <v>0</v>
      </c>
      <c r="BF4">
        <v>0</v>
      </c>
      <c r="BG4">
        <v>0</v>
      </c>
      <c r="BH4">
        <v>-0.29518756276021429</v>
      </c>
      <c r="BI4" s="45" t="s">
        <v>307</v>
      </c>
      <c r="BJ4"/>
      <c r="BK4"/>
      <c r="BL4"/>
      <c r="BM4"/>
      <c r="BN4"/>
      <c r="BO4"/>
      <c r="BP4"/>
      <c r="BQ4"/>
      <c r="BR4"/>
    </row>
    <row r="5" spans="1:70" x14ac:dyDescent="0.3">
      <c r="A5" s="45" t="s">
        <v>406</v>
      </c>
      <c r="B5"/>
      <c r="C5">
        <v>0.56144276146399996</v>
      </c>
      <c r="D5">
        <v>0.169424118104578</v>
      </c>
      <c r="E5">
        <v>0</v>
      </c>
      <c r="F5">
        <v>0</v>
      </c>
      <c r="G5">
        <v>1.4025054264870001</v>
      </c>
      <c r="H5">
        <v>1.4311390118505634</v>
      </c>
      <c r="I5">
        <v>1.4741346044812669</v>
      </c>
      <c r="J5">
        <v>1.5068299717937734</v>
      </c>
      <c r="K5">
        <v>-3.8490071976631919</v>
      </c>
      <c r="L5">
        <v>-3.5928817425854258</v>
      </c>
      <c r="M5">
        <v>-3.7193100800429155</v>
      </c>
      <c r="N5">
        <v>-3.7372585401658203</v>
      </c>
      <c r="O5">
        <v>-3.8018020104585251</v>
      </c>
      <c r="P5">
        <v>0.5</v>
      </c>
      <c r="Q5">
        <v>0.5</v>
      </c>
      <c r="R5">
        <v>0.5</v>
      </c>
      <c r="S5">
        <v>0.5</v>
      </c>
      <c r="T5">
        <v>0</v>
      </c>
      <c r="U5">
        <v>0</v>
      </c>
      <c r="V5">
        <v>0</v>
      </c>
      <c r="W5">
        <v>0</v>
      </c>
      <c r="X5">
        <v>0.56144276146399996</v>
      </c>
      <c r="Y5">
        <v>0.169424118104578</v>
      </c>
      <c r="Z5">
        <v>0</v>
      </c>
      <c r="AA5">
        <v>0</v>
      </c>
      <c r="AB5">
        <v>0</v>
      </c>
      <c r="AC5">
        <v>0</v>
      </c>
      <c r="AD5">
        <v>0</v>
      </c>
      <c r="AE5">
        <v>0</v>
      </c>
      <c r="AF5">
        <v>0</v>
      </c>
      <c r="AG5">
        <v>0</v>
      </c>
      <c r="AH5">
        <v>0</v>
      </c>
      <c r="AI5">
        <v>0</v>
      </c>
      <c r="AJ5">
        <v>0</v>
      </c>
      <c r="AK5">
        <v>0</v>
      </c>
      <c r="AL5">
        <v>0</v>
      </c>
      <c r="AM5">
        <v>0</v>
      </c>
      <c r="AN5">
        <v>0</v>
      </c>
      <c r="AO5">
        <v>0</v>
      </c>
      <c r="AP5">
        <v>0</v>
      </c>
      <c r="AQ5">
        <v>0</v>
      </c>
      <c r="AR5">
        <v>1.4025054264870001</v>
      </c>
      <c r="AS5">
        <v>1.4311390118505634</v>
      </c>
      <c r="AT5">
        <v>1.4741346044812669</v>
      </c>
      <c r="AU5">
        <v>1.5068299717937734</v>
      </c>
      <c r="AV5">
        <v>0</v>
      </c>
      <c r="AW5">
        <v>0</v>
      </c>
      <c r="AX5">
        <v>0</v>
      </c>
      <c r="AY5">
        <v>0</v>
      </c>
      <c r="AZ5">
        <v>0</v>
      </c>
      <c r="BA5">
        <v>0</v>
      </c>
      <c r="BB5">
        <v>0</v>
      </c>
      <c r="BC5">
        <v>0</v>
      </c>
      <c r="BD5">
        <v>0</v>
      </c>
      <c r="BE5">
        <v>0</v>
      </c>
      <c r="BF5">
        <v>0</v>
      </c>
      <c r="BG5">
        <v>0</v>
      </c>
      <c r="BH5">
        <v>-0.33367404001660922</v>
      </c>
      <c r="BI5" s="45" t="s">
        <v>405</v>
      </c>
      <c r="BJ5"/>
      <c r="BK5"/>
      <c r="BL5"/>
      <c r="BM5"/>
      <c r="BN5"/>
      <c r="BO5"/>
      <c r="BP5"/>
      <c r="BQ5"/>
      <c r="BR5"/>
    </row>
    <row r="6" spans="1:70" x14ac:dyDescent="0.3">
      <c r="A6" s="45" t="s">
        <v>532</v>
      </c>
      <c r="B6"/>
      <c r="C6">
        <v>0.58346610371000007</v>
      </c>
      <c r="D6">
        <v>4.373749637883436E-2</v>
      </c>
      <c r="E6">
        <v>0</v>
      </c>
      <c r="F6">
        <v>0</v>
      </c>
      <c r="G6">
        <v>1.590409203905</v>
      </c>
      <c r="H6">
        <v>1.6228790374207798</v>
      </c>
      <c r="I6">
        <v>1.6716350600042365</v>
      </c>
      <c r="J6">
        <v>1.7087108617208204</v>
      </c>
      <c r="K6">
        <v>-4.8838887526218162</v>
      </c>
      <c r="L6">
        <v>-4.7459852713224997</v>
      </c>
      <c r="M6">
        <v>-4.962304485250435</v>
      </c>
      <c r="N6">
        <v>-5.0338898183585661</v>
      </c>
      <c r="O6">
        <v>-5.0723652404681401</v>
      </c>
      <c r="P6">
        <v>0.5</v>
      </c>
      <c r="Q6">
        <v>0.5</v>
      </c>
      <c r="R6">
        <v>0.5</v>
      </c>
      <c r="S6">
        <v>0.5</v>
      </c>
      <c r="T6">
        <v>0</v>
      </c>
      <c r="U6">
        <v>0</v>
      </c>
      <c r="V6">
        <v>0</v>
      </c>
      <c r="W6">
        <v>0</v>
      </c>
      <c r="X6">
        <v>0.58346610371000007</v>
      </c>
      <c r="Y6">
        <v>4.373749637883436E-2</v>
      </c>
      <c r="Z6">
        <v>0</v>
      </c>
      <c r="AA6">
        <v>0</v>
      </c>
      <c r="AB6">
        <v>0</v>
      </c>
      <c r="AC6">
        <v>0</v>
      </c>
      <c r="AD6">
        <v>0</v>
      </c>
      <c r="AE6">
        <v>0</v>
      </c>
      <c r="AF6">
        <v>0</v>
      </c>
      <c r="AG6">
        <v>0</v>
      </c>
      <c r="AH6">
        <v>0</v>
      </c>
      <c r="AI6">
        <v>0</v>
      </c>
      <c r="AJ6">
        <v>0</v>
      </c>
      <c r="AK6">
        <v>0</v>
      </c>
      <c r="AL6">
        <v>0</v>
      </c>
      <c r="AM6">
        <v>0</v>
      </c>
      <c r="AN6">
        <v>0</v>
      </c>
      <c r="AO6">
        <v>0</v>
      </c>
      <c r="AP6">
        <v>0</v>
      </c>
      <c r="AQ6">
        <v>0</v>
      </c>
      <c r="AR6">
        <v>1.590409203905</v>
      </c>
      <c r="AS6">
        <v>1.6228790374207798</v>
      </c>
      <c r="AT6">
        <v>1.6716350600042365</v>
      </c>
      <c r="AU6">
        <v>1.7087108617208204</v>
      </c>
      <c r="AV6">
        <v>0</v>
      </c>
      <c r="AW6">
        <v>0</v>
      </c>
      <c r="AX6">
        <v>0</v>
      </c>
      <c r="AY6">
        <v>0</v>
      </c>
      <c r="AZ6">
        <v>0</v>
      </c>
      <c r="BA6">
        <v>0</v>
      </c>
      <c r="BB6">
        <v>0</v>
      </c>
      <c r="BC6">
        <v>0</v>
      </c>
      <c r="BD6">
        <v>0</v>
      </c>
      <c r="BE6">
        <v>0</v>
      </c>
      <c r="BF6">
        <v>0</v>
      </c>
      <c r="BG6">
        <v>0</v>
      </c>
      <c r="BH6">
        <v>-0.63486077431723387</v>
      </c>
      <c r="BI6" s="45" t="s">
        <v>531</v>
      </c>
      <c r="BJ6"/>
      <c r="BK6"/>
      <c r="BL6"/>
      <c r="BM6"/>
      <c r="BN6"/>
      <c r="BO6"/>
      <c r="BP6"/>
      <c r="BQ6"/>
      <c r="BR6"/>
    </row>
    <row r="7" spans="1:70" x14ac:dyDescent="0.3">
      <c r="A7" s="45" t="s">
        <v>674</v>
      </c>
      <c r="B7"/>
      <c r="C7">
        <v>2.5638416146080001</v>
      </c>
      <c r="D7">
        <v>1.650413376166598</v>
      </c>
      <c r="E7">
        <v>1.0701001335437308</v>
      </c>
      <c r="F7">
        <v>0.42191919627341906</v>
      </c>
      <c r="G7">
        <v>4.6298438842729999</v>
      </c>
      <c r="H7">
        <v>4.7243668911553076</v>
      </c>
      <c r="I7">
        <v>4.8663006604174832</v>
      </c>
      <c r="J7">
        <v>4.9742321119021531</v>
      </c>
      <c r="K7">
        <v>-5.333391085787234</v>
      </c>
      <c r="L7">
        <v>-5.1544771306553354</v>
      </c>
      <c r="M7">
        <v>-5.3056162010407748</v>
      </c>
      <c r="N7">
        <v>-5.302008132229191</v>
      </c>
      <c r="O7">
        <v>-5.423291391613521</v>
      </c>
      <c r="P7">
        <v>0.5</v>
      </c>
      <c r="Q7">
        <v>0.5</v>
      </c>
      <c r="R7">
        <v>0.5</v>
      </c>
      <c r="S7">
        <v>0.5</v>
      </c>
      <c r="T7">
        <v>0</v>
      </c>
      <c r="U7">
        <v>0</v>
      </c>
      <c r="V7">
        <v>0</v>
      </c>
      <c r="W7">
        <v>0</v>
      </c>
      <c r="X7">
        <v>2.5638416146080001</v>
      </c>
      <c r="Y7">
        <v>1.650413376166598</v>
      </c>
      <c r="Z7">
        <v>1.0701001335437308</v>
      </c>
      <c r="AA7">
        <v>0.42191919627341906</v>
      </c>
      <c r="AB7">
        <v>0</v>
      </c>
      <c r="AC7">
        <v>0</v>
      </c>
      <c r="AD7">
        <v>0</v>
      </c>
      <c r="AE7">
        <v>0</v>
      </c>
      <c r="AF7">
        <v>0</v>
      </c>
      <c r="AG7">
        <v>0</v>
      </c>
      <c r="AH7">
        <v>0</v>
      </c>
      <c r="AI7">
        <v>0</v>
      </c>
      <c r="AJ7">
        <v>0</v>
      </c>
      <c r="AK7">
        <v>0</v>
      </c>
      <c r="AL7">
        <v>0</v>
      </c>
      <c r="AM7">
        <v>0</v>
      </c>
      <c r="AN7">
        <v>0</v>
      </c>
      <c r="AO7">
        <v>0</v>
      </c>
      <c r="AP7">
        <v>0</v>
      </c>
      <c r="AQ7">
        <v>0</v>
      </c>
      <c r="AR7">
        <v>4.6298438842729999</v>
      </c>
      <c r="AS7">
        <v>4.7243668911553076</v>
      </c>
      <c r="AT7">
        <v>4.8663006604174832</v>
      </c>
      <c r="AU7">
        <v>4.9742321119021531</v>
      </c>
      <c r="AV7">
        <v>0</v>
      </c>
      <c r="AW7">
        <v>0</v>
      </c>
      <c r="AX7">
        <v>0</v>
      </c>
      <c r="AY7">
        <v>0</v>
      </c>
      <c r="AZ7">
        <v>0</v>
      </c>
      <c r="BA7">
        <v>0</v>
      </c>
      <c r="BB7">
        <v>0</v>
      </c>
      <c r="BC7">
        <v>0</v>
      </c>
      <c r="BD7">
        <v>0</v>
      </c>
      <c r="BE7">
        <v>0</v>
      </c>
      <c r="BF7">
        <v>0</v>
      </c>
      <c r="BG7">
        <v>0</v>
      </c>
      <c r="BH7">
        <v>0</v>
      </c>
      <c r="BI7" s="45" t="s">
        <v>673</v>
      </c>
      <c r="BJ7"/>
      <c r="BK7"/>
      <c r="BL7"/>
      <c r="BM7"/>
      <c r="BN7"/>
      <c r="BO7"/>
      <c r="BP7"/>
      <c r="BQ7"/>
      <c r="BR7"/>
    </row>
    <row r="8" spans="1:70" x14ac:dyDescent="0.3">
      <c r="A8" s="45" t="s">
        <v>700</v>
      </c>
      <c r="B8"/>
      <c r="C8">
        <v>0.68417630511799998</v>
      </c>
      <c r="D8">
        <v>0.25153282672835325</v>
      </c>
      <c r="E8">
        <v>0</v>
      </c>
      <c r="F8">
        <v>0</v>
      </c>
      <c r="G8">
        <v>1.42061998658</v>
      </c>
      <c r="H8">
        <v>1.449623399249006</v>
      </c>
      <c r="I8">
        <v>1.4931743168230105</v>
      </c>
      <c r="J8">
        <v>1.5262919728374071</v>
      </c>
      <c r="K8">
        <v>-14.806878605584817</v>
      </c>
      <c r="L8">
        <v>-14.317151813863898</v>
      </c>
      <c r="M8">
        <v>-14.864898683222576</v>
      </c>
      <c r="N8">
        <v>-14.979086007653928</v>
      </c>
      <c r="O8">
        <v>-15.194592675232334</v>
      </c>
      <c r="P8">
        <v>0.5</v>
      </c>
      <c r="Q8">
        <v>0.5</v>
      </c>
      <c r="R8">
        <v>0.5</v>
      </c>
      <c r="S8">
        <v>0.5</v>
      </c>
      <c r="T8">
        <v>0</v>
      </c>
      <c r="U8">
        <v>0</v>
      </c>
      <c r="V8">
        <v>0</v>
      </c>
      <c r="W8">
        <v>0</v>
      </c>
      <c r="X8">
        <v>0.68417630511799998</v>
      </c>
      <c r="Y8">
        <v>0.25153282672835325</v>
      </c>
      <c r="Z8">
        <v>0</v>
      </c>
      <c r="AA8">
        <v>0</v>
      </c>
      <c r="AB8">
        <v>0</v>
      </c>
      <c r="AC8">
        <v>0</v>
      </c>
      <c r="AD8">
        <v>0</v>
      </c>
      <c r="AE8">
        <v>0</v>
      </c>
      <c r="AF8">
        <v>0</v>
      </c>
      <c r="AG8">
        <v>0</v>
      </c>
      <c r="AH8">
        <v>0</v>
      </c>
      <c r="AI8">
        <v>0</v>
      </c>
      <c r="AJ8">
        <v>0</v>
      </c>
      <c r="AK8">
        <v>0</v>
      </c>
      <c r="AL8">
        <v>0</v>
      </c>
      <c r="AM8">
        <v>0</v>
      </c>
      <c r="AN8">
        <v>0</v>
      </c>
      <c r="AO8">
        <v>0</v>
      </c>
      <c r="AP8">
        <v>0</v>
      </c>
      <c r="AQ8">
        <v>0</v>
      </c>
      <c r="AR8">
        <v>1.42061998658</v>
      </c>
      <c r="AS8">
        <v>1.449623399249006</v>
      </c>
      <c r="AT8">
        <v>1.4931743168230105</v>
      </c>
      <c r="AU8">
        <v>1.5262919728374071</v>
      </c>
      <c r="AV8">
        <v>0</v>
      </c>
      <c r="AW8">
        <v>0</v>
      </c>
      <c r="AX8">
        <v>0</v>
      </c>
      <c r="AY8">
        <v>0</v>
      </c>
      <c r="AZ8">
        <v>0</v>
      </c>
      <c r="BA8">
        <v>0</v>
      </c>
      <c r="BB8">
        <v>0</v>
      </c>
      <c r="BC8">
        <v>0</v>
      </c>
      <c r="BD8">
        <v>0</v>
      </c>
      <c r="BE8">
        <v>0</v>
      </c>
      <c r="BF8">
        <v>0</v>
      </c>
      <c r="BG8">
        <v>0</v>
      </c>
      <c r="BH8">
        <v>-0.29844718200073855</v>
      </c>
      <c r="BI8" s="45" t="s">
        <v>699</v>
      </c>
      <c r="BJ8"/>
      <c r="BK8"/>
      <c r="BL8"/>
      <c r="BM8"/>
      <c r="BN8"/>
      <c r="BO8"/>
      <c r="BP8"/>
      <c r="BQ8"/>
      <c r="BR8"/>
    </row>
    <row r="9" spans="1:70" x14ac:dyDescent="0.3">
      <c r="A9" s="45" t="s">
        <v>135</v>
      </c>
      <c r="B9">
        <v>0.5</v>
      </c>
      <c r="C9">
        <v>1.272961667958</v>
      </c>
      <c r="D9">
        <v>0.54402684016853475</v>
      </c>
      <c r="E9">
        <v>0</v>
      </c>
      <c r="F9">
        <v>0</v>
      </c>
      <c r="G9">
        <v>2.60044161692</v>
      </c>
      <c r="H9">
        <v>2.6535322970805391</v>
      </c>
      <c r="I9">
        <v>2.8355511514992675</v>
      </c>
      <c r="J9">
        <v>2.7938739446376317</v>
      </c>
      <c r="K9">
        <v>-19.243333543258093</v>
      </c>
      <c r="L9">
        <v>-17.818354954534964</v>
      </c>
      <c r="M9">
        <v>-23.721171214334085</v>
      </c>
      <c r="N9">
        <v>-23.875005000183027</v>
      </c>
      <c r="O9">
        <v>-18.922712908040548</v>
      </c>
      <c r="P9">
        <v>0.5</v>
      </c>
      <c r="Q9">
        <v>0.5</v>
      </c>
      <c r="R9">
        <v>0</v>
      </c>
      <c r="S9">
        <v>0.5</v>
      </c>
      <c r="T9">
        <v>0</v>
      </c>
      <c r="U9">
        <v>0</v>
      </c>
      <c r="V9">
        <v>0</v>
      </c>
      <c r="W9">
        <v>0</v>
      </c>
      <c r="X9">
        <v>1.272961667958</v>
      </c>
      <c r="Y9">
        <v>0.54402684016853475</v>
      </c>
      <c r="Z9">
        <v>0</v>
      </c>
      <c r="AA9">
        <v>0</v>
      </c>
      <c r="AB9">
        <v>0</v>
      </c>
      <c r="AC9">
        <v>0</v>
      </c>
      <c r="AD9">
        <v>0</v>
      </c>
      <c r="AE9">
        <v>0</v>
      </c>
      <c r="AF9">
        <v>0</v>
      </c>
      <c r="AG9">
        <v>0</v>
      </c>
      <c r="AH9">
        <v>0</v>
      </c>
      <c r="AI9">
        <v>0</v>
      </c>
      <c r="AJ9">
        <v>0</v>
      </c>
      <c r="AK9">
        <v>0</v>
      </c>
      <c r="AL9">
        <v>0</v>
      </c>
      <c r="AM9">
        <v>0</v>
      </c>
      <c r="AN9">
        <v>0</v>
      </c>
      <c r="AO9">
        <v>0</v>
      </c>
      <c r="AP9">
        <v>0</v>
      </c>
      <c r="AQ9">
        <v>0</v>
      </c>
      <c r="AR9">
        <v>2.60044161692</v>
      </c>
      <c r="AS9">
        <v>2.6535322970805391</v>
      </c>
      <c r="AT9">
        <v>2.8355509264119658</v>
      </c>
      <c r="AU9">
        <v>2.7938739446376317</v>
      </c>
      <c r="AV9">
        <v>0</v>
      </c>
      <c r="AW9">
        <v>0</v>
      </c>
      <c r="AX9">
        <v>0</v>
      </c>
      <c r="AY9">
        <v>0</v>
      </c>
      <c r="AZ9">
        <v>0</v>
      </c>
      <c r="BA9">
        <v>0</v>
      </c>
      <c r="BB9">
        <v>0</v>
      </c>
      <c r="BC9">
        <v>0</v>
      </c>
      <c r="BD9">
        <v>0</v>
      </c>
      <c r="BE9">
        <v>0</v>
      </c>
      <c r="BF9">
        <v>0</v>
      </c>
      <c r="BG9">
        <v>0</v>
      </c>
      <c r="BH9">
        <v>-0.39114667080909105</v>
      </c>
      <c r="BI9" s="45" t="s">
        <v>134</v>
      </c>
      <c r="BJ9"/>
      <c r="BK9"/>
      <c r="BL9"/>
      <c r="BM9"/>
      <c r="BN9"/>
      <c r="BO9"/>
      <c r="BP9"/>
      <c r="BQ9"/>
      <c r="BR9"/>
    </row>
    <row r="10" spans="1:70" x14ac:dyDescent="0.3">
      <c r="A10" s="45" t="s">
        <v>168</v>
      </c>
      <c r="B10">
        <v>0.5</v>
      </c>
      <c r="C10">
        <v>0.85635332444099999</v>
      </c>
      <c r="D10">
        <v>0.38636179997754749</v>
      </c>
      <c r="E10">
        <v>0</v>
      </c>
      <c r="F10">
        <v>0</v>
      </c>
      <c r="G10">
        <v>1.7190033576460002</v>
      </c>
      <c r="H10">
        <v>1.7540985725748284</v>
      </c>
      <c r="I10">
        <v>2.5099548129526124</v>
      </c>
      <c r="J10">
        <v>1.8468704163257179</v>
      </c>
      <c r="K10">
        <v>-10.309163258941892</v>
      </c>
      <c r="L10">
        <v>-10.721494127044398</v>
      </c>
      <c r="M10">
        <v>-13.558495190236195</v>
      </c>
      <c r="N10">
        <v>-13.562731993093438</v>
      </c>
      <c r="O10">
        <v>-11.292999981652992</v>
      </c>
      <c r="P10">
        <v>0.5</v>
      </c>
      <c r="Q10">
        <v>0.5</v>
      </c>
      <c r="R10">
        <v>0</v>
      </c>
      <c r="S10">
        <v>0.5</v>
      </c>
      <c r="T10">
        <v>0</v>
      </c>
      <c r="U10">
        <v>0</v>
      </c>
      <c r="V10">
        <v>0</v>
      </c>
      <c r="W10">
        <v>0</v>
      </c>
      <c r="X10">
        <v>0.85635332444099999</v>
      </c>
      <c r="Y10">
        <v>0.38636179997754749</v>
      </c>
      <c r="Z10">
        <v>0</v>
      </c>
      <c r="AA10">
        <v>0</v>
      </c>
      <c r="AB10">
        <v>0</v>
      </c>
      <c r="AC10">
        <v>0</v>
      </c>
      <c r="AD10">
        <v>0</v>
      </c>
      <c r="AE10">
        <v>0</v>
      </c>
      <c r="AF10">
        <v>0</v>
      </c>
      <c r="AG10">
        <v>0</v>
      </c>
      <c r="AH10">
        <v>0</v>
      </c>
      <c r="AI10">
        <v>0</v>
      </c>
      <c r="AJ10">
        <v>0</v>
      </c>
      <c r="AK10">
        <v>0</v>
      </c>
      <c r="AL10">
        <v>0</v>
      </c>
      <c r="AM10">
        <v>0</v>
      </c>
      <c r="AN10">
        <v>0</v>
      </c>
      <c r="AO10">
        <v>0</v>
      </c>
      <c r="AP10">
        <v>0</v>
      </c>
      <c r="AQ10">
        <v>0</v>
      </c>
      <c r="AR10">
        <v>1.7190033576460002</v>
      </c>
      <c r="AS10">
        <v>1.7540985725748284</v>
      </c>
      <c r="AT10">
        <v>2.5099550811748279</v>
      </c>
      <c r="AU10">
        <v>1.8468704163257179</v>
      </c>
      <c r="AV10">
        <v>0</v>
      </c>
      <c r="AW10">
        <v>0</v>
      </c>
      <c r="AX10">
        <v>0</v>
      </c>
      <c r="AY10">
        <v>0</v>
      </c>
      <c r="AZ10">
        <v>0</v>
      </c>
      <c r="BA10">
        <v>0</v>
      </c>
      <c r="BB10">
        <v>0</v>
      </c>
      <c r="BC10">
        <v>0</v>
      </c>
      <c r="BD10">
        <v>0</v>
      </c>
      <c r="BE10">
        <v>0</v>
      </c>
      <c r="BF10">
        <v>0</v>
      </c>
      <c r="BG10">
        <v>0</v>
      </c>
      <c r="BH10">
        <v>-0.21835329305534623</v>
      </c>
      <c r="BI10" s="45" t="s">
        <v>167</v>
      </c>
      <c r="BJ10"/>
      <c r="BK10"/>
      <c r="BL10"/>
      <c r="BM10"/>
      <c r="BN10"/>
      <c r="BO10"/>
      <c r="BP10"/>
      <c r="BQ10"/>
      <c r="BR10"/>
    </row>
    <row r="11" spans="1:70" x14ac:dyDescent="0.3">
      <c r="A11" s="45" t="s">
        <v>266</v>
      </c>
      <c r="B11">
        <v>0.5</v>
      </c>
      <c r="C11">
        <v>1.2471867768530001</v>
      </c>
      <c r="D11">
        <v>0.72141974793726393</v>
      </c>
      <c r="E11">
        <v>0</v>
      </c>
      <c r="F11">
        <v>2.6385711527581325E-2</v>
      </c>
      <c r="G11">
        <v>2.3723133539749997</v>
      </c>
      <c r="H11">
        <v>2.420746561895136</v>
      </c>
      <c r="I11">
        <v>3.0118178534542173</v>
      </c>
      <c r="J11">
        <v>2.5487764943697879</v>
      </c>
      <c r="K11">
        <v>-2.3703730569336585</v>
      </c>
      <c r="L11">
        <v>-2.4443785767397728</v>
      </c>
      <c r="M11">
        <v>-3.3017951081738359</v>
      </c>
      <c r="N11">
        <v>-3.3402427030701856</v>
      </c>
      <c r="O11">
        <v>-2.6141394086781755</v>
      </c>
      <c r="P11">
        <v>0.5</v>
      </c>
      <c r="Q11">
        <v>0.5</v>
      </c>
      <c r="R11">
        <v>0</v>
      </c>
      <c r="S11">
        <v>0.5</v>
      </c>
      <c r="T11">
        <v>0</v>
      </c>
      <c r="U11">
        <v>0</v>
      </c>
      <c r="V11">
        <v>0</v>
      </c>
      <c r="W11">
        <v>0</v>
      </c>
      <c r="X11">
        <v>1.2471867768530001</v>
      </c>
      <c r="Y11">
        <v>0.72141974793726393</v>
      </c>
      <c r="Z11">
        <v>0</v>
      </c>
      <c r="AA11">
        <v>2.6385711527581325E-2</v>
      </c>
      <c r="AB11">
        <v>0</v>
      </c>
      <c r="AC11">
        <v>0</v>
      </c>
      <c r="AD11">
        <v>0</v>
      </c>
      <c r="AE11">
        <v>0</v>
      </c>
      <c r="AF11">
        <v>0</v>
      </c>
      <c r="AG11">
        <v>0</v>
      </c>
      <c r="AH11">
        <v>0</v>
      </c>
      <c r="AI11">
        <v>0</v>
      </c>
      <c r="AJ11">
        <v>0</v>
      </c>
      <c r="AK11">
        <v>0</v>
      </c>
      <c r="AL11">
        <v>0</v>
      </c>
      <c r="AM11">
        <v>0</v>
      </c>
      <c r="AN11">
        <v>0</v>
      </c>
      <c r="AO11">
        <v>0</v>
      </c>
      <c r="AP11">
        <v>0</v>
      </c>
      <c r="AQ11">
        <v>0</v>
      </c>
      <c r="AR11">
        <v>2.3723133539749997</v>
      </c>
      <c r="AS11">
        <v>2.420746561895136</v>
      </c>
      <c r="AT11">
        <v>3.0118182588815836</v>
      </c>
      <c r="AU11">
        <v>2.5487764943697879</v>
      </c>
      <c r="AV11">
        <v>0</v>
      </c>
      <c r="AW11">
        <v>0</v>
      </c>
      <c r="AX11">
        <v>0</v>
      </c>
      <c r="AY11">
        <v>0</v>
      </c>
      <c r="AZ11">
        <v>0</v>
      </c>
      <c r="BA11">
        <v>0</v>
      </c>
      <c r="BB11">
        <v>0</v>
      </c>
      <c r="BC11">
        <v>0</v>
      </c>
      <c r="BD11">
        <v>0</v>
      </c>
      <c r="BE11">
        <v>0</v>
      </c>
      <c r="BF11">
        <v>0</v>
      </c>
      <c r="BG11">
        <v>0</v>
      </c>
      <c r="BH11">
        <v>0</v>
      </c>
      <c r="BI11" s="45" t="s">
        <v>265</v>
      </c>
      <c r="BJ11"/>
      <c r="BK11"/>
      <c r="BL11"/>
      <c r="BM11"/>
      <c r="BN11"/>
      <c r="BO11"/>
      <c r="BP11"/>
      <c r="BQ11"/>
      <c r="BR11"/>
    </row>
    <row r="12" spans="1:70" x14ac:dyDescent="0.3">
      <c r="A12" s="45" t="s">
        <v>276</v>
      </c>
      <c r="B12">
        <v>0.5</v>
      </c>
      <c r="C12">
        <v>1.8564628599290001</v>
      </c>
      <c r="D12">
        <v>1.0926831341408043</v>
      </c>
      <c r="E12">
        <v>0</v>
      </c>
      <c r="F12">
        <v>8.5319762833341958E-2</v>
      </c>
      <c r="G12">
        <v>3.3903175808329999</v>
      </c>
      <c r="H12">
        <v>3.4595343881458462</v>
      </c>
      <c r="I12">
        <v>4.1803078976609571</v>
      </c>
      <c r="J12">
        <v>3.6425043698366584</v>
      </c>
      <c r="K12">
        <v>-16.641366979567827</v>
      </c>
      <c r="L12">
        <v>-15.252831176361843</v>
      </c>
      <c r="M12">
        <v>-19.909852370233839</v>
      </c>
      <c r="N12">
        <v>-19.907511280457619</v>
      </c>
      <c r="O12">
        <v>-16.057067382501451</v>
      </c>
      <c r="P12">
        <v>0.5</v>
      </c>
      <c r="Q12">
        <v>0.5</v>
      </c>
      <c r="R12">
        <v>0</v>
      </c>
      <c r="S12">
        <v>0.5</v>
      </c>
      <c r="T12">
        <v>0</v>
      </c>
      <c r="U12">
        <v>0</v>
      </c>
      <c r="V12">
        <v>0</v>
      </c>
      <c r="W12">
        <v>0</v>
      </c>
      <c r="X12">
        <v>1.8564628599290001</v>
      </c>
      <c r="Y12">
        <v>1.0926831341408043</v>
      </c>
      <c r="Z12">
        <v>0</v>
      </c>
      <c r="AA12">
        <v>8.5319762833341958E-2</v>
      </c>
      <c r="AB12">
        <v>0</v>
      </c>
      <c r="AC12">
        <v>0</v>
      </c>
      <c r="AD12">
        <v>0</v>
      </c>
      <c r="AE12">
        <v>0</v>
      </c>
      <c r="AF12">
        <v>0</v>
      </c>
      <c r="AG12">
        <v>0</v>
      </c>
      <c r="AH12">
        <v>0</v>
      </c>
      <c r="AI12">
        <v>0</v>
      </c>
      <c r="AJ12">
        <v>0</v>
      </c>
      <c r="AK12">
        <v>0</v>
      </c>
      <c r="AL12">
        <v>0</v>
      </c>
      <c r="AM12">
        <v>0</v>
      </c>
      <c r="AN12">
        <v>0</v>
      </c>
      <c r="AO12">
        <v>0</v>
      </c>
      <c r="AP12">
        <v>0</v>
      </c>
      <c r="AQ12">
        <v>0</v>
      </c>
      <c r="AR12">
        <v>3.3903175808329999</v>
      </c>
      <c r="AS12">
        <v>3.4595343881458462</v>
      </c>
      <c r="AT12">
        <v>4.1803079345803029</v>
      </c>
      <c r="AU12">
        <v>3.6425043698366584</v>
      </c>
      <c r="AV12">
        <v>0</v>
      </c>
      <c r="AW12">
        <v>0</v>
      </c>
      <c r="AX12">
        <v>0</v>
      </c>
      <c r="AY12">
        <v>0</v>
      </c>
      <c r="AZ12">
        <v>0</v>
      </c>
      <c r="BA12">
        <v>0</v>
      </c>
      <c r="BB12">
        <v>0</v>
      </c>
      <c r="BC12">
        <v>0</v>
      </c>
      <c r="BD12">
        <v>0</v>
      </c>
      <c r="BE12">
        <v>0</v>
      </c>
      <c r="BF12">
        <v>0</v>
      </c>
      <c r="BG12">
        <v>0</v>
      </c>
      <c r="BH12">
        <v>0</v>
      </c>
      <c r="BI12" s="45" t="s">
        <v>275</v>
      </c>
      <c r="BJ12"/>
      <c r="BK12"/>
      <c r="BL12"/>
      <c r="BM12"/>
      <c r="BN12"/>
      <c r="BO12"/>
      <c r="BP12"/>
      <c r="BQ12"/>
      <c r="BR12"/>
    </row>
    <row r="13" spans="1:70" x14ac:dyDescent="0.3">
      <c r="A13" s="45" t="s">
        <v>644</v>
      </c>
      <c r="B13">
        <v>0.5</v>
      </c>
      <c r="C13">
        <v>1.0532850199670001</v>
      </c>
      <c r="D13">
        <v>0.34660971351692454</v>
      </c>
      <c r="E13">
        <v>0</v>
      </c>
      <c r="F13">
        <v>0</v>
      </c>
      <c r="G13">
        <v>2.2606528372240002</v>
      </c>
      <c r="H13">
        <v>2.3068063812813464</v>
      </c>
      <c r="I13">
        <v>2.3761095772855074</v>
      </c>
      <c r="J13">
        <v>2.428810175431666</v>
      </c>
      <c r="K13">
        <v>-7.7015858863642421</v>
      </c>
      <c r="L13">
        <v>-7.3947474756735962</v>
      </c>
      <c r="M13">
        <v>-10.186712925349516</v>
      </c>
      <c r="N13">
        <v>-10.242284545440455</v>
      </c>
      <c r="O13">
        <v>-7.8443561526626322</v>
      </c>
      <c r="P13">
        <v>0.5</v>
      </c>
      <c r="Q13">
        <v>0.5</v>
      </c>
      <c r="R13">
        <v>0</v>
      </c>
      <c r="S13">
        <v>0.5</v>
      </c>
      <c r="T13">
        <v>0</v>
      </c>
      <c r="U13">
        <v>0</v>
      </c>
      <c r="V13">
        <v>0</v>
      </c>
      <c r="W13">
        <v>0</v>
      </c>
      <c r="X13">
        <v>1.0532850199670001</v>
      </c>
      <c r="Y13">
        <v>0.34660971351692454</v>
      </c>
      <c r="Z13">
        <v>0</v>
      </c>
      <c r="AA13">
        <v>0</v>
      </c>
      <c r="AB13">
        <v>0</v>
      </c>
      <c r="AC13">
        <v>0</v>
      </c>
      <c r="AD13">
        <v>0</v>
      </c>
      <c r="AE13">
        <v>0</v>
      </c>
      <c r="AF13">
        <v>0</v>
      </c>
      <c r="AG13">
        <v>0</v>
      </c>
      <c r="AH13">
        <v>0</v>
      </c>
      <c r="AI13">
        <v>0</v>
      </c>
      <c r="AJ13">
        <v>0</v>
      </c>
      <c r="AK13">
        <v>0</v>
      </c>
      <c r="AL13">
        <v>0</v>
      </c>
      <c r="AM13">
        <v>0</v>
      </c>
      <c r="AN13">
        <v>0</v>
      </c>
      <c r="AO13">
        <v>0</v>
      </c>
      <c r="AP13">
        <v>0</v>
      </c>
      <c r="AQ13">
        <v>0</v>
      </c>
      <c r="AR13">
        <v>2.2606528372240002</v>
      </c>
      <c r="AS13">
        <v>2.3068063812813464</v>
      </c>
      <c r="AT13">
        <v>2.3761095772855074</v>
      </c>
      <c r="AU13">
        <v>2.428810175431666</v>
      </c>
      <c r="AV13">
        <v>0</v>
      </c>
      <c r="AW13">
        <v>0</v>
      </c>
      <c r="AX13">
        <v>0</v>
      </c>
      <c r="AY13">
        <v>0</v>
      </c>
      <c r="AZ13">
        <v>0</v>
      </c>
      <c r="BA13">
        <v>0</v>
      </c>
      <c r="BB13">
        <v>0</v>
      </c>
      <c r="BC13">
        <v>0</v>
      </c>
      <c r="BD13">
        <v>0</v>
      </c>
      <c r="BE13">
        <v>0</v>
      </c>
      <c r="BF13">
        <v>0</v>
      </c>
      <c r="BG13">
        <v>0</v>
      </c>
      <c r="BH13">
        <v>-0.54925338204554097</v>
      </c>
      <c r="BI13" s="45" t="s">
        <v>643</v>
      </c>
      <c r="BJ13"/>
      <c r="BK13"/>
      <c r="BL13"/>
      <c r="BM13"/>
      <c r="BN13"/>
      <c r="BO13"/>
      <c r="BP13"/>
      <c r="BQ13"/>
      <c r="BR13"/>
    </row>
    <row r="14" spans="1:70" x14ac:dyDescent="0.3">
      <c r="A14" s="45" t="s">
        <v>678</v>
      </c>
      <c r="B14">
        <v>0.5</v>
      </c>
      <c r="C14">
        <v>0.88746698453200001</v>
      </c>
      <c r="D14">
        <v>0.51525257210227238</v>
      </c>
      <c r="E14">
        <v>0</v>
      </c>
      <c r="F14">
        <v>2.2786184642045758E-2</v>
      </c>
      <c r="G14">
        <v>1.689642507671</v>
      </c>
      <c r="H14">
        <v>1.7241382907628962</v>
      </c>
      <c r="I14">
        <v>2.0723424368373178</v>
      </c>
      <c r="J14">
        <v>1.8153255767093124</v>
      </c>
      <c r="K14">
        <v>-12.228648704178225</v>
      </c>
      <c r="L14">
        <v>-12.323406757286634</v>
      </c>
      <c r="M14">
        <v>-15.803349233228271</v>
      </c>
      <c r="N14">
        <v>-15.639258048929578</v>
      </c>
      <c r="O14">
        <v>-12.802404930730903</v>
      </c>
      <c r="P14">
        <v>0.5</v>
      </c>
      <c r="Q14">
        <v>0.5</v>
      </c>
      <c r="R14">
        <v>0</v>
      </c>
      <c r="S14">
        <v>0.5</v>
      </c>
      <c r="T14">
        <v>0</v>
      </c>
      <c r="U14">
        <v>0</v>
      </c>
      <c r="V14">
        <v>0</v>
      </c>
      <c r="W14">
        <v>0</v>
      </c>
      <c r="X14">
        <v>0.88746698453200001</v>
      </c>
      <c r="Y14">
        <v>0.51525257210227238</v>
      </c>
      <c r="Z14">
        <v>0</v>
      </c>
      <c r="AA14">
        <v>2.2786184642045758E-2</v>
      </c>
      <c r="AB14">
        <v>0</v>
      </c>
      <c r="AC14">
        <v>0</v>
      </c>
      <c r="AD14">
        <v>0</v>
      </c>
      <c r="AE14">
        <v>0</v>
      </c>
      <c r="AF14">
        <v>0</v>
      </c>
      <c r="AG14">
        <v>0</v>
      </c>
      <c r="AH14">
        <v>0</v>
      </c>
      <c r="AI14">
        <v>0</v>
      </c>
      <c r="AJ14">
        <v>0</v>
      </c>
      <c r="AK14">
        <v>0</v>
      </c>
      <c r="AL14">
        <v>0</v>
      </c>
      <c r="AM14">
        <v>0</v>
      </c>
      <c r="AN14">
        <v>0</v>
      </c>
      <c r="AO14">
        <v>0</v>
      </c>
      <c r="AP14">
        <v>0</v>
      </c>
      <c r="AQ14">
        <v>0</v>
      </c>
      <c r="AR14">
        <v>1.689642507671</v>
      </c>
      <c r="AS14">
        <v>1.7241382907628962</v>
      </c>
      <c r="AT14">
        <v>2.0723427415534692</v>
      </c>
      <c r="AU14">
        <v>1.8153255767093124</v>
      </c>
      <c r="AV14">
        <v>0</v>
      </c>
      <c r="AW14">
        <v>0</v>
      </c>
      <c r="AX14">
        <v>0</v>
      </c>
      <c r="AY14">
        <v>0</v>
      </c>
      <c r="AZ14">
        <v>0</v>
      </c>
      <c r="BA14">
        <v>0</v>
      </c>
      <c r="BB14">
        <v>0</v>
      </c>
      <c r="BC14">
        <v>0</v>
      </c>
      <c r="BD14">
        <v>0</v>
      </c>
      <c r="BE14">
        <v>0</v>
      </c>
      <c r="BF14">
        <v>0</v>
      </c>
      <c r="BG14">
        <v>0</v>
      </c>
      <c r="BH14">
        <v>0</v>
      </c>
      <c r="BI14" s="45" t="s">
        <v>677</v>
      </c>
      <c r="BJ14"/>
      <c r="BK14"/>
      <c r="BL14"/>
      <c r="BM14"/>
      <c r="BN14"/>
      <c r="BO14"/>
      <c r="BP14"/>
      <c r="BQ14"/>
      <c r="BR14"/>
    </row>
    <row r="15" spans="1:70" x14ac:dyDescent="0.3">
      <c r="A15" s="45" t="s">
        <v>42</v>
      </c>
      <c r="B15"/>
      <c r="C15">
        <v>1.423875511016</v>
      </c>
      <c r="D15">
        <v>0.73091017958686033</v>
      </c>
      <c r="E15">
        <v>0.30470580502972006</v>
      </c>
      <c r="F15">
        <v>0</v>
      </c>
      <c r="G15">
        <v>2.7933021581970001</v>
      </c>
      <c r="H15">
        <v>2.8503302839229017</v>
      </c>
      <c r="I15">
        <v>2.9359625242124308</v>
      </c>
      <c r="J15">
        <v>3.0010803044022918</v>
      </c>
      <c r="K15">
        <v>-27.165503106343067</v>
      </c>
      <c r="L15">
        <v>-25.465106418255427</v>
      </c>
      <c r="M15">
        <v>-26.364580945741888</v>
      </c>
      <c r="N15">
        <v>-26.495088528977547</v>
      </c>
      <c r="O15">
        <v>-26.949330571346579</v>
      </c>
      <c r="P15">
        <v>0.5</v>
      </c>
      <c r="Q15">
        <v>0.5</v>
      </c>
      <c r="R15">
        <v>0.5</v>
      </c>
      <c r="S15">
        <v>0.5</v>
      </c>
      <c r="T15">
        <v>0</v>
      </c>
      <c r="U15">
        <v>0</v>
      </c>
      <c r="V15">
        <v>0</v>
      </c>
      <c r="W15">
        <v>0</v>
      </c>
      <c r="X15">
        <v>1.423875511016</v>
      </c>
      <c r="Y15">
        <v>0.73091017958686033</v>
      </c>
      <c r="Z15">
        <v>0.30470580502972006</v>
      </c>
      <c r="AA15">
        <v>0</v>
      </c>
      <c r="AB15">
        <v>0</v>
      </c>
      <c r="AC15">
        <v>0</v>
      </c>
      <c r="AD15">
        <v>0</v>
      </c>
      <c r="AE15">
        <v>0</v>
      </c>
      <c r="AF15">
        <v>0</v>
      </c>
      <c r="AG15">
        <v>0</v>
      </c>
      <c r="AH15">
        <v>0</v>
      </c>
      <c r="AI15">
        <v>0</v>
      </c>
      <c r="AJ15">
        <v>0</v>
      </c>
      <c r="AK15">
        <v>0</v>
      </c>
      <c r="AL15">
        <v>0</v>
      </c>
      <c r="AM15">
        <v>0</v>
      </c>
      <c r="AN15">
        <v>0</v>
      </c>
      <c r="AO15">
        <v>0</v>
      </c>
      <c r="AP15">
        <v>0</v>
      </c>
      <c r="AQ15">
        <v>0</v>
      </c>
      <c r="AR15">
        <v>2.7933021581970001</v>
      </c>
      <c r="AS15">
        <v>2.8503302839229017</v>
      </c>
      <c r="AT15">
        <v>2.9359625242124308</v>
      </c>
      <c r="AU15">
        <v>3.0010803044022918</v>
      </c>
      <c r="AV15">
        <v>0</v>
      </c>
      <c r="AW15">
        <v>0</v>
      </c>
      <c r="AX15">
        <v>0</v>
      </c>
      <c r="AY15">
        <v>0</v>
      </c>
      <c r="AZ15">
        <v>0</v>
      </c>
      <c r="BA15">
        <v>0</v>
      </c>
      <c r="BB15">
        <v>0</v>
      </c>
      <c r="BC15">
        <v>0</v>
      </c>
      <c r="BD15">
        <v>0</v>
      </c>
      <c r="BE15">
        <v>0</v>
      </c>
      <c r="BF15">
        <v>0</v>
      </c>
      <c r="BG15">
        <v>0</v>
      </c>
      <c r="BH15">
        <v>-0.17138082873897814</v>
      </c>
      <c r="BI15" s="45" t="s">
        <v>1333</v>
      </c>
      <c r="BJ15"/>
      <c r="BK15"/>
      <c r="BL15"/>
      <c r="BM15"/>
      <c r="BN15"/>
      <c r="BO15"/>
      <c r="BP15"/>
      <c r="BQ15"/>
      <c r="BR15"/>
    </row>
    <row r="16" spans="1:70" x14ac:dyDescent="0.3">
      <c r="A16" s="45" t="s">
        <v>222</v>
      </c>
      <c r="B16"/>
      <c r="C16">
        <v>0.73367209117799992</v>
      </c>
      <c r="D16">
        <v>0.16239998388316668</v>
      </c>
      <c r="E16">
        <v>0</v>
      </c>
      <c r="F16">
        <v>0</v>
      </c>
      <c r="G16">
        <v>1.7349318495599999</v>
      </c>
      <c r="H16">
        <v>1.7703522609724345</v>
      </c>
      <c r="I16">
        <v>1.82353880958534</v>
      </c>
      <c r="J16">
        <v>1.8639837397882937</v>
      </c>
      <c r="K16">
        <v>-9.84123420179845</v>
      </c>
      <c r="L16">
        <v>-10.275122234715184</v>
      </c>
      <c r="M16">
        <v>-10.666075159230841</v>
      </c>
      <c r="N16">
        <v>-10.745934224935599</v>
      </c>
      <c r="O16">
        <v>-10.902641917825161</v>
      </c>
      <c r="P16">
        <v>0.5</v>
      </c>
      <c r="Q16">
        <v>0.5</v>
      </c>
      <c r="R16">
        <v>0.5</v>
      </c>
      <c r="S16">
        <v>0.5</v>
      </c>
      <c r="T16">
        <v>0</v>
      </c>
      <c r="U16">
        <v>0</v>
      </c>
      <c r="V16">
        <v>0</v>
      </c>
      <c r="W16">
        <v>0</v>
      </c>
      <c r="X16">
        <v>0.73367209117799992</v>
      </c>
      <c r="Y16">
        <v>0.16239998388316668</v>
      </c>
      <c r="Z16">
        <v>0</v>
      </c>
      <c r="AA16">
        <v>0</v>
      </c>
      <c r="AB16">
        <v>0</v>
      </c>
      <c r="AC16">
        <v>0</v>
      </c>
      <c r="AD16">
        <v>0</v>
      </c>
      <c r="AE16">
        <v>0</v>
      </c>
      <c r="AF16">
        <v>0</v>
      </c>
      <c r="AG16">
        <v>0</v>
      </c>
      <c r="AH16">
        <v>0</v>
      </c>
      <c r="AI16">
        <v>0</v>
      </c>
      <c r="AJ16">
        <v>0</v>
      </c>
      <c r="AK16">
        <v>0</v>
      </c>
      <c r="AL16">
        <v>0</v>
      </c>
      <c r="AM16">
        <v>0</v>
      </c>
      <c r="AN16">
        <v>0</v>
      </c>
      <c r="AO16">
        <v>0</v>
      </c>
      <c r="AP16">
        <v>0</v>
      </c>
      <c r="AQ16">
        <v>0</v>
      </c>
      <c r="AR16">
        <v>1.7349318495599999</v>
      </c>
      <c r="AS16">
        <v>1.7703522609724345</v>
      </c>
      <c r="AT16">
        <v>1.82353880958534</v>
      </c>
      <c r="AU16">
        <v>1.8639837397882937</v>
      </c>
      <c r="AV16">
        <v>0</v>
      </c>
      <c r="AW16">
        <v>0</v>
      </c>
      <c r="AX16">
        <v>0</v>
      </c>
      <c r="AY16">
        <v>0</v>
      </c>
      <c r="AZ16">
        <v>0</v>
      </c>
      <c r="BA16">
        <v>0</v>
      </c>
      <c r="BB16">
        <v>0</v>
      </c>
      <c r="BC16">
        <v>0</v>
      </c>
      <c r="BD16">
        <v>0</v>
      </c>
      <c r="BE16">
        <v>0</v>
      </c>
      <c r="BF16">
        <v>0</v>
      </c>
      <c r="BG16">
        <v>0</v>
      </c>
      <c r="BH16">
        <v>-0.55798765234593395</v>
      </c>
      <c r="BI16" s="45" t="s">
        <v>221</v>
      </c>
      <c r="BJ16"/>
      <c r="BK16"/>
      <c r="BL16"/>
      <c r="BM16"/>
      <c r="BN16"/>
      <c r="BO16"/>
      <c r="BP16"/>
      <c r="BQ16"/>
      <c r="BR16"/>
    </row>
    <row r="17" spans="1:70" x14ac:dyDescent="0.3">
      <c r="A17" s="45" t="s">
        <v>240</v>
      </c>
      <c r="B17"/>
      <c r="C17">
        <v>1.1955960381799999</v>
      </c>
      <c r="D17">
        <v>0.60361046136224827</v>
      </c>
      <c r="E17">
        <v>0.23993853500419854</v>
      </c>
      <c r="F17">
        <v>0</v>
      </c>
      <c r="G17">
        <v>2.3644785296430002</v>
      </c>
      <c r="H17">
        <v>2.4127517815964201</v>
      </c>
      <c r="I17">
        <v>2.4852378866229219</v>
      </c>
      <c r="J17">
        <v>2.5403588812153304</v>
      </c>
      <c r="K17">
        <v>-20.482963926970328</v>
      </c>
      <c r="L17">
        <v>-18.760321098640809</v>
      </c>
      <c r="M17">
        <v>-19.486422274452572</v>
      </c>
      <c r="N17">
        <v>-19.64416946725947</v>
      </c>
      <c r="O17">
        <v>-19.918618718341104</v>
      </c>
      <c r="P17">
        <v>0.5</v>
      </c>
      <c r="Q17">
        <v>0.5</v>
      </c>
      <c r="R17">
        <v>0.5</v>
      </c>
      <c r="S17">
        <v>0.5</v>
      </c>
      <c r="T17">
        <v>0</v>
      </c>
      <c r="U17">
        <v>0</v>
      </c>
      <c r="V17">
        <v>0</v>
      </c>
      <c r="W17">
        <v>0</v>
      </c>
      <c r="X17">
        <v>1.1955960381799999</v>
      </c>
      <c r="Y17">
        <v>0.60361046136224827</v>
      </c>
      <c r="Z17">
        <v>0.23993853500419854</v>
      </c>
      <c r="AA17">
        <v>0</v>
      </c>
      <c r="AB17">
        <v>0</v>
      </c>
      <c r="AC17">
        <v>0</v>
      </c>
      <c r="AD17">
        <v>0</v>
      </c>
      <c r="AE17">
        <v>0</v>
      </c>
      <c r="AF17">
        <v>0</v>
      </c>
      <c r="AG17">
        <v>0</v>
      </c>
      <c r="AH17">
        <v>0</v>
      </c>
      <c r="AI17">
        <v>0</v>
      </c>
      <c r="AJ17">
        <v>0</v>
      </c>
      <c r="AK17">
        <v>0</v>
      </c>
      <c r="AL17">
        <v>0</v>
      </c>
      <c r="AM17">
        <v>0</v>
      </c>
      <c r="AN17">
        <v>0</v>
      </c>
      <c r="AO17">
        <v>0</v>
      </c>
      <c r="AP17">
        <v>0</v>
      </c>
      <c r="AQ17">
        <v>0</v>
      </c>
      <c r="AR17">
        <v>2.3644785296430002</v>
      </c>
      <c r="AS17">
        <v>2.4127517815964201</v>
      </c>
      <c r="AT17">
        <v>2.4852378866229219</v>
      </c>
      <c r="AU17">
        <v>2.5403588812153304</v>
      </c>
      <c r="AV17">
        <v>0</v>
      </c>
      <c r="AW17">
        <v>0</v>
      </c>
      <c r="AX17">
        <v>0</v>
      </c>
      <c r="AY17">
        <v>0</v>
      </c>
      <c r="AZ17">
        <v>0</v>
      </c>
      <c r="BA17">
        <v>0</v>
      </c>
      <c r="BB17">
        <v>0</v>
      </c>
      <c r="BC17">
        <v>0</v>
      </c>
      <c r="BD17">
        <v>0</v>
      </c>
      <c r="BE17">
        <v>0</v>
      </c>
      <c r="BF17">
        <v>0</v>
      </c>
      <c r="BG17">
        <v>0</v>
      </c>
      <c r="BH17">
        <v>-0.16629813242672384</v>
      </c>
      <c r="BI17" s="45" t="s">
        <v>239</v>
      </c>
      <c r="BJ17"/>
      <c r="BK17"/>
      <c r="BL17"/>
      <c r="BM17"/>
      <c r="BN17"/>
      <c r="BO17"/>
      <c r="BP17"/>
      <c r="BQ17"/>
      <c r="BR17"/>
    </row>
    <row r="18" spans="1:70" x14ac:dyDescent="0.3">
      <c r="A18" s="45" t="s">
        <v>260</v>
      </c>
      <c r="B18"/>
      <c r="C18">
        <v>0.82782603239499997</v>
      </c>
      <c r="D18">
        <v>0.28827427485140694</v>
      </c>
      <c r="E18">
        <v>0</v>
      </c>
      <c r="F18">
        <v>0</v>
      </c>
      <c r="G18">
        <v>1.7650333579899999</v>
      </c>
      <c r="H18">
        <v>1.8010683225406432</v>
      </c>
      <c r="I18">
        <v>1.8551776712864994</v>
      </c>
      <c r="J18">
        <v>1.8963243313053899</v>
      </c>
      <c r="K18">
        <v>-15.274735841303768</v>
      </c>
      <c r="L18">
        <v>-14.030474508373587</v>
      </c>
      <c r="M18">
        <v>-14.515297969788556</v>
      </c>
      <c r="N18">
        <v>-14.576758573751359</v>
      </c>
      <c r="O18">
        <v>-14.837238040478175</v>
      </c>
      <c r="P18">
        <v>0.5</v>
      </c>
      <c r="Q18">
        <v>0.5</v>
      </c>
      <c r="R18">
        <v>0.5</v>
      </c>
      <c r="S18">
        <v>0.5</v>
      </c>
      <c r="T18">
        <v>0</v>
      </c>
      <c r="U18">
        <v>0</v>
      </c>
      <c r="V18">
        <v>0</v>
      </c>
      <c r="W18">
        <v>0</v>
      </c>
      <c r="X18">
        <v>0.82782603239499997</v>
      </c>
      <c r="Y18">
        <v>0.28827427485140694</v>
      </c>
      <c r="Z18">
        <v>0</v>
      </c>
      <c r="AA18">
        <v>0</v>
      </c>
      <c r="AB18">
        <v>0</v>
      </c>
      <c r="AC18">
        <v>0</v>
      </c>
      <c r="AD18">
        <v>0</v>
      </c>
      <c r="AE18">
        <v>0</v>
      </c>
      <c r="AF18">
        <v>0</v>
      </c>
      <c r="AG18">
        <v>0</v>
      </c>
      <c r="AH18">
        <v>0</v>
      </c>
      <c r="AI18">
        <v>0</v>
      </c>
      <c r="AJ18">
        <v>0</v>
      </c>
      <c r="AK18">
        <v>0</v>
      </c>
      <c r="AL18">
        <v>0</v>
      </c>
      <c r="AM18">
        <v>0</v>
      </c>
      <c r="AN18">
        <v>0</v>
      </c>
      <c r="AO18">
        <v>0</v>
      </c>
      <c r="AP18">
        <v>0</v>
      </c>
      <c r="AQ18">
        <v>0</v>
      </c>
      <c r="AR18">
        <v>1.7650333579899999</v>
      </c>
      <c r="AS18">
        <v>1.8010683225406432</v>
      </c>
      <c r="AT18">
        <v>1.8551776712864994</v>
      </c>
      <c r="AU18">
        <v>1.8963243313053899</v>
      </c>
      <c r="AV18">
        <v>0</v>
      </c>
      <c r="AW18">
        <v>0</v>
      </c>
      <c r="AX18">
        <v>0</v>
      </c>
      <c r="AY18">
        <v>0</v>
      </c>
      <c r="AZ18">
        <v>0</v>
      </c>
      <c r="BA18">
        <v>0</v>
      </c>
      <c r="BB18">
        <v>0</v>
      </c>
      <c r="BC18">
        <v>0</v>
      </c>
      <c r="BD18">
        <v>0</v>
      </c>
      <c r="BE18">
        <v>0</v>
      </c>
      <c r="BF18">
        <v>0</v>
      </c>
      <c r="BG18">
        <v>0</v>
      </c>
      <c r="BH18">
        <v>-0.39733468693247997</v>
      </c>
      <c r="BI18" s="45" t="s">
        <v>259</v>
      </c>
      <c r="BJ18"/>
      <c r="BK18"/>
      <c r="BL18"/>
      <c r="BM18"/>
      <c r="BN18"/>
      <c r="BO18"/>
      <c r="BP18"/>
      <c r="BQ18"/>
      <c r="BR18"/>
    </row>
    <row r="19" spans="1:70" x14ac:dyDescent="0.3">
      <c r="A19" s="45" t="s">
        <v>280</v>
      </c>
      <c r="B19"/>
      <c r="C19">
        <v>1.175888577454</v>
      </c>
      <c r="D19">
        <v>0.61169606973135937</v>
      </c>
      <c r="E19">
        <v>0.26433632663248013</v>
      </c>
      <c r="F19">
        <v>0</v>
      </c>
      <c r="G19">
        <v>2.292470804508</v>
      </c>
      <c r="H19">
        <v>2.3392739449698352</v>
      </c>
      <c r="I19">
        <v>2.4095525613423194</v>
      </c>
      <c r="J19">
        <v>2.4629949035900278</v>
      </c>
      <c r="K19">
        <v>-3.5207643022877417</v>
      </c>
      <c r="L19">
        <v>-3.1738424623217463</v>
      </c>
      <c r="M19">
        <v>-3.345798195740274</v>
      </c>
      <c r="N19">
        <v>-3.4201681484497111</v>
      </c>
      <c r="O19">
        <v>-3.4200058702841765</v>
      </c>
      <c r="P19">
        <v>0.5</v>
      </c>
      <c r="Q19">
        <v>0.5</v>
      </c>
      <c r="R19">
        <v>0.5</v>
      </c>
      <c r="S19">
        <v>0.5</v>
      </c>
      <c r="T19">
        <v>0</v>
      </c>
      <c r="U19">
        <v>0</v>
      </c>
      <c r="V19">
        <v>0</v>
      </c>
      <c r="W19">
        <v>0</v>
      </c>
      <c r="X19">
        <v>1.175888577454</v>
      </c>
      <c r="Y19">
        <v>0.61169606973135937</v>
      </c>
      <c r="Z19">
        <v>0.26433632663248013</v>
      </c>
      <c r="AA19">
        <v>0</v>
      </c>
      <c r="AB19">
        <v>0</v>
      </c>
      <c r="AC19">
        <v>0</v>
      </c>
      <c r="AD19">
        <v>0</v>
      </c>
      <c r="AE19">
        <v>0</v>
      </c>
      <c r="AF19">
        <v>0</v>
      </c>
      <c r="AG19">
        <v>0</v>
      </c>
      <c r="AH19">
        <v>0</v>
      </c>
      <c r="AI19">
        <v>0</v>
      </c>
      <c r="AJ19">
        <v>0</v>
      </c>
      <c r="AK19">
        <v>0</v>
      </c>
      <c r="AL19">
        <v>0</v>
      </c>
      <c r="AM19">
        <v>0</v>
      </c>
      <c r="AN19">
        <v>0</v>
      </c>
      <c r="AO19">
        <v>0</v>
      </c>
      <c r="AP19">
        <v>0</v>
      </c>
      <c r="AQ19">
        <v>0</v>
      </c>
      <c r="AR19">
        <v>2.292470804508</v>
      </c>
      <c r="AS19">
        <v>2.3392739449698352</v>
      </c>
      <c r="AT19">
        <v>2.4095525613423194</v>
      </c>
      <c r="AU19">
        <v>2.4629949035900278</v>
      </c>
      <c r="AV19">
        <v>0</v>
      </c>
      <c r="AW19">
        <v>0</v>
      </c>
      <c r="AX19">
        <v>0</v>
      </c>
      <c r="AY19">
        <v>0</v>
      </c>
      <c r="AZ19">
        <v>0</v>
      </c>
      <c r="BA19">
        <v>0</v>
      </c>
      <c r="BB19">
        <v>0</v>
      </c>
      <c r="BC19">
        <v>0</v>
      </c>
      <c r="BD19">
        <v>0</v>
      </c>
      <c r="BE19">
        <v>0</v>
      </c>
      <c r="BF19">
        <v>0</v>
      </c>
      <c r="BG19">
        <v>0</v>
      </c>
      <c r="BH19">
        <v>-0.12367684391995054</v>
      </c>
      <c r="BI19" s="45" t="s">
        <v>279</v>
      </c>
      <c r="BJ19"/>
      <c r="BK19"/>
      <c r="BL19"/>
      <c r="BM19"/>
      <c r="BN19"/>
      <c r="BO19"/>
      <c r="BP19"/>
      <c r="BQ19"/>
      <c r="BR19"/>
    </row>
    <row r="20" spans="1:70" x14ac:dyDescent="0.3">
      <c r="A20" s="45" t="s">
        <v>314</v>
      </c>
      <c r="B20"/>
      <c r="C20">
        <v>0.56175858918300003</v>
      </c>
      <c r="D20">
        <v>8.2144799345679587E-2</v>
      </c>
      <c r="E20">
        <v>0</v>
      </c>
      <c r="F20">
        <v>0</v>
      </c>
      <c r="G20">
        <v>1.2648315433390001</v>
      </c>
      <c r="H20">
        <v>1.2906543753100967</v>
      </c>
      <c r="I20">
        <v>1.3294293994610438</v>
      </c>
      <c r="J20">
        <v>1.3589152974240177</v>
      </c>
      <c r="K20">
        <v>-10.654645412489375</v>
      </c>
      <c r="L20">
        <v>-10.839179470149785</v>
      </c>
      <c r="M20">
        <v>-11.191092056996574</v>
      </c>
      <c r="N20">
        <v>-11.216597792180965</v>
      </c>
      <c r="O20">
        <v>-11.439303356235651</v>
      </c>
      <c r="P20">
        <v>0.5</v>
      </c>
      <c r="Q20">
        <v>0.5</v>
      </c>
      <c r="R20">
        <v>0.5</v>
      </c>
      <c r="S20">
        <v>0.5</v>
      </c>
      <c r="T20">
        <v>0</v>
      </c>
      <c r="U20">
        <v>0</v>
      </c>
      <c r="V20">
        <v>0</v>
      </c>
      <c r="W20">
        <v>0</v>
      </c>
      <c r="X20">
        <v>0.56175858918300003</v>
      </c>
      <c r="Y20">
        <v>8.2144799345679587E-2</v>
      </c>
      <c r="Z20">
        <v>0</v>
      </c>
      <c r="AA20">
        <v>0</v>
      </c>
      <c r="AB20">
        <v>0</v>
      </c>
      <c r="AC20">
        <v>0</v>
      </c>
      <c r="AD20">
        <v>0</v>
      </c>
      <c r="AE20">
        <v>0</v>
      </c>
      <c r="AF20">
        <v>0</v>
      </c>
      <c r="AG20">
        <v>0</v>
      </c>
      <c r="AH20">
        <v>0</v>
      </c>
      <c r="AI20">
        <v>0</v>
      </c>
      <c r="AJ20">
        <v>0</v>
      </c>
      <c r="AK20">
        <v>0</v>
      </c>
      <c r="AL20">
        <v>0</v>
      </c>
      <c r="AM20">
        <v>0</v>
      </c>
      <c r="AN20">
        <v>0</v>
      </c>
      <c r="AO20">
        <v>0</v>
      </c>
      <c r="AP20">
        <v>0</v>
      </c>
      <c r="AQ20">
        <v>0</v>
      </c>
      <c r="AR20">
        <v>1.2648315433390001</v>
      </c>
      <c r="AS20">
        <v>1.2906543753100967</v>
      </c>
      <c r="AT20">
        <v>1.3294293994610438</v>
      </c>
      <c r="AU20">
        <v>1.3589152974240177</v>
      </c>
      <c r="AV20">
        <v>0</v>
      </c>
      <c r="AW20">
        <v>0</v>
      </c>
      <c r="AX20">
        <v>0</v>
      </c>
      <c r="AY20">
        <v>0</v>
      </c>
      <c r="AZ20">
        <v>0</v>
      </c>
      <c r="BA20">
        <v>0</v>
      </c>
      <c r="BB20">
        <v>0</v>
      </c>
      <c r="BC20">
        <v>0</v>
      </c>
      <c r="BD20">
        <v>0</v>
      </c>
      <c r="BE20">
        <v>0</v>
      </c>
      <c r="BF20">
        <v>0</v>
      </c>
      <c r="BG20">
        <v>0</v>
      </c>
      <c r="BH20">
        <v>-0.51474127389904856</v>
      </c>
      <c r="BI20" s="45" t="s">
        <v>313</v>
      </c>
      <c r="BJ20"/>
      <c r="BK20"/>
      <c r="BL20"/>
      <c r="BM20"/>
      <c r="BN20"/>
      <c r="BO20"/>
      <c r="BP20"/>
      <c r="BQ20"/>
      <c r="BR20"/>
    </row>
    <row r="21" spans="1:70" x14ac:dyDescent="0.3">
      <c r="A21" s="45" t="s">
        <v>320</v>
      </c>
      <c r="B21"/>
      <c r="C21">
        <v>1.556482502355</v>
      </c>
      <c r="D21">
        <v>0.77108002791776786</v>
      </c>
      <c r="E21">
        <v>0.29001576965239551</v>
      </c>
      <c r="F21">
        <v>0</v>
      </c>
      <c r="G21">
        <v>3.0638738926189997</v>
      </c>
      <c r="H21">
        <v>3.1264260175453504</v>
      </c>
      <c r="I21">
        <v>3.2203529794458543</v>
      </c>
      <c r="J21">
        <v>3.2917783589321177</v>
      </c>
      <c r="K21">
        <v>-9.8440065174066902</v>
      </c>
      <c r="L21">
        <v>-9.1674020964117311</v>
      </c>
      <c r="M21">
        <v>-9.3497996223052482</v>
      </c>
      <c r="N21">
        <v>-9.2594946592148624</v>
      </c>
      <c r="O21">
        <v>-9.5571722272358368</v>
      </c>
      <c r="P21">
        <v>0.5</v>
      </c>
      <c r="Q21">
        <v>0.5</v>
      </c>
      <c r="R21">
        <v>0.5</v>
      </c>
      <c r="S21">
        <v>0.5</v>
      </c>
      <c r="T21">
        <v>0</v>
      </c>
      <c r="U21">
        <v>0</v>
      </c>
      <c r="V21">
        <v>0</v>
      </c>
      <c r="W21">
        <v>0</v>
      </c>
      <c r="X21">
        <v>1.556482502355</v>
      </c>
      <c r="Y21">
        <v>0.77108002791776786</v>
      </c>
      <c r="Z21">
        <v>0.29001576965239551</v>
      </c>
      <c r="AA21">
        <v>0</v>
      </c>
      <c r="AB21">
        <v>0</v>
      </c>
      <c r="AC21">
        <v>0</v>
      </c>
      <c r="AD21">
        <v>0</v>
      </c>
      <c r="AE21">
        <v>0</v>
      </c>
      <c r="AF21">
        <v>0</v>
      </c>
      <c r="AG21">
        <v>0</v>
      </c>
      <c r="AH21">
        <v>0</v>
      </c>
      <c r="AI21">
        <v>0</v>
      </c>
      <c r="AJ21">
        <v>0</v>
      </c>
      <c r="AK21">
        <v>0</v>
      </c>
      <c r="AL21">
        <v>0</v>
      </c>
      <c r="AM21">
        <v>0</v>
      </c>
      <c r="AN21">
        <v>0</v>
      </c>
      <c r="AO21">
        <v>0</v>
      </c>
      <c r="AP21">
        <v>0</v>
      </c>
      <c r="AQ21">
        <v>0</v>
      </c>
      <c r="AR21">
        <v>3.0638738926189997</v>
      </c>
      <c r="AS21">
        <v>3.1264260175453504</v>
      </c>
      <c r="AT21">
        <v>3.2203529794458543</v>
      </c>
      <c r="AU21">
        <v>3.2917783589321177</v>
      </c>
      <c r="AV21">
        <v>0</v>
      </c>
      <c r="AW21">
        <v>0</v>
      </c>
      <c r="AX21">
        <v>0</v>
      </c>
      <c r="AY21">
        <v>0</v>
      </c>
      <c r="AZ21">
        <v>0</v>
      </c>
      <c r="BA21">
        <v>0</v>
      </c>
      <c r="BB21">
        <v>0</v>
      </c>
      <c r="BC21">
        <v>0</v>
      </c>
      <c r="BD21">
        <v>0</v>
      </c>
      <c r="BE21">
        <v>0</v>
      </c>
      <c r="BF21">
        <v>0</v>
      </c>
      <c r="BG21">
        <v>0</v>
      </c>
      <c r="BH21">
        <v>-0.24735697143613175</v>
      </c>
      <c r="BI21" s="45" t="s">
        <v>319</v>
      </c>
      <c r="BJ21"/>
      <c r="BK21"/>
      <c r="BL21"/>
      <c r="BM21"/>
      <c r="BN21"/>
      <c r="BO21"/>
      <c r="BP21"/>
      <c r="BQ21"/>
      <c r="BR21"/>
    </row>
    <row r="22" spans="1:70" x14ac:dyDescent="0.3">
      <c r="A22" s="45" t="s">
        <v>436</v>
      </c>
      <c r="B22"/>
      <c r="C22">
        <v>1.7648605038010001</v>
      </c>
      <c r="D22">
        <v>0.72273451762413976</v>
      </c>
      <c r="E22">
        <v>9.2375324448961765E-2</v>
      </c>
      <c r="F22">
        <v>0</v>
      </c>
      <c r="G22">
        <v>3.658351785816</v>
      </c>
      <c r="H22">
        <v>3.7330407860657098</v>
      </c>
      <c r="I22">
        <v>3.8451922259904303</v>
      </c>
      <c r="J22">
        <v>3.9304761422853005</v>
      </c>
      <c r="K22">
        <v>-22.382629556010812</v>
      </c>
      <c r="L22">
        <v>-21.725288353834198</v>
      </c>
      <c r="M22">
        <v>-22.676098293009929</v>
      </c>
      <c r="N22">
        <v>-22.965522031972874</v>
      </c>
      <c r="O22">
        <v>-23.179039720916609</v>
      </c>
      <c r="P22">
        <v>0.5</v>
      </c>
      <c r="Q22">
        <v>0.5</v>
      </c>
      <c r="R22">
        <v>0.5</v>
      </c>
      <c r="S22">
        <v>0.5</v>
      </c>
      <c r="T22">
        <v>0</v>
      </c>
      <c r="U22">
        <v>0</v>
      </c>
      <c r="V22">
        <v>0</v>
      </c>
      <c r="W22">
        <v>0</v>
      </c>
      <c r="X22">
        <v>1.7648605038010001</v>
      </c>
      <c r="Y22">
        <v>0.72273451762413976</v>
      </c>
      <c r="Z22">
        <v>9.2375324448961765E-2</v>
      </c>
      <c r="AA22">
        <v>0</v>
      </c>
      <c r="AB22">
        <v>0</v>
      </c>
      <c r="AC22">
        <v>0</v>
      </c>
      <c r="AD22">
        <v>0</v>
      </c>
      <c r="AE22">
        <v>0</v>
      </c>
      <c r="AF22">
        <v>0</v>
      </c>
      <c r="AG22">
        <v>0</v>
      </c>
      <c r="AH22">
        <v>0</v>
      </c>
      <c r="AI22">
        <v>0</v>
      </c>
      <c r="AJ22">
        <v>0</v>
      </c>
      <c r="AK22">
        <v>0</v>
      </c>
      <c r="AL22">
        <v>0</v>
      </c>
      <c r="AM22">
        <v>0</v>
      </c>
      <c r="AN22">
        <v>0</v>
      </c>
      <c r="AO22">
        <v>0</v>
      </c>
      <c r="AP22">
        <v>0</v>
      </c>
      <c r="AQ22">
        <v>0</v>
      </c>
      <c r="AR22">
        <v>3.658351785816</v>
      </c>
      <c r="AS22">
        <v>3.7330407860657098</v>
      </c>
      <c r="AT22">
        <v>3.8451922259904303</v>
      </c>
      <c r="AU22">
        <v>3.9304761422853005</v>
      </c>
      <c r="AV22">
        <v>0</v>
      </c>
      <c r="AW22">
        <v>0</v>
      </c>
      <c r="AX22">
        <v>0</v>
      </c>
      <c r="AY22">
        <v>0</v>
      </c>
      <c r="AZ22">
        <v>0</v>
      </c>
      <c r="BA22">
        <v>0</v>
      </c>
      <c r="BB22">
        <v>0</v>
      </c>
      <c r="BC22">
        <v>0</v>
      </c>
      <c r="BD22">
        <v>0</v>
      </c>
      <c r="BE22">
        <v>0</v>
      </c>
      <c r="BF22">
        <v>0</v>
      </c>
      <c r="BG22">
        <v>0</v>
      </c>
      <c r="BH22">
        <v>-0.61178937774677944</v>
      </c>
      <c r="BI22" s="45" t="s">
        <v>435</v>
      </c>
      <c r="BJ22"/>
      <c r="BK22"/>
      <c r="BL22"/>
      <c r="BM22"/>
      <c r="BN22"/>
      <c r="BO22"/>
      <c r="BP22"/>
      <c r="BQ22"/>
      <c r="BR22"/>
    </row>
    <row r="23" spans="1:70" x14ac:dyDescent="0.3">
      <c r="A23" s="45" t="s">
        <v>546</v>
      </c>
      <c r="B23"/>
      <c r="C23">
        <v>1.10383039627</v>
      </c>
      <c r="D23">
        <v>0.53643910007435647</v>
      </c>
      <c r="E23">
        <v>0.18958033958469517</v>
      </c>
      <c r="F23">
        <v>0</v>
      </c>
      <c r="G23">
        <v>2.1789931419890003</v>
      </c>
      <c r="H23">
        <v>2.223479519695247</v>
      </c>
      <c r="I23">
        <v>2.2902793335916707</v>
      </c>
      <c r="J23">
        <v>2.3410762715594706</v>
      </c>
      <c r="K23">
        <v>-15.304837665030467</v>
      </c>
      <c r="L23">
        <v>-15.443245629045213</v>
      </c>
      <c r="M23">
        <v>-15.709956033095299</v>
      </c>
      <c r="N23">
        <v>-15.518459386180105</v>
      </c>
      <c r="O23">
        <v>-16.058392859287384</v>
      </c>
      <c r="P23">
        <v>0.5</v>
      </c>
      <c r="Q23">
        <v>0.5</v>
      </c>
      <c r="R23">
        <v>0.5</v>
      </c>
      <c r="S23">
        <v>0.5</v>
      </c>
      <c r="T23">
        <v>0</v>
      </c>
      <c r="U23">
        <v>0</v>
      </c>
      <c r="V23">
        <v>0</v>
      </c>
      <c r="W23">
        <v>0</v>
      </c>
      <c r="X23">
        <v>1.10383039627</v>
      </c>
      <c r="Y23">
        <v>0.53643910007435647</v>
      </c>
      <c r="Z23">
        <v>0.18958033958469517</v>
      </c>
      <c r="AA23">
        <v>0</v>
      </c>
      <c r="AB23">
        <v>0</v>
      </c>
      <c r="AC23">
        <v>0</v>
      </c>
      <c r="AD23">
        <v>0</v>
      </c>
      <c r="AE23">
        <v>0</v>
      </c>
      <c r="AF23">
        <v>0</v>
      </c>
      <c r="AG23">
        <v>0</v>
      </c>
      <c r="AH23">
        <v>0</v>
      </c>
      <c r="AI23">
        <v>0</v>
      </c>
      <c r="AJ23">
        <v>0</v>
      </c>
      <c r="AK23">
        <v>0</v>
      </c>
      <c r="AL23">
        <v>0</v>
      </c>
      <c r="AM23">
        <v>0</v>
      </c>
      <c r="AN23">
        <v>0</v>
      </c>
      <c r="AO23">
        <v>0</v>
      </c>
      <c r="AP23">
        <v>0</v>
      </c>
      <c r="AQ23">
        <v>0</v>
      </c>
      <c r="AR23">
        <v>2.1789931419890003</v>
      </c>
      <c r="AS23">
        <v>2.223479519695247</v>
      </c>
      <c r="AT23">
        <v>2.2902793335916707</v>
      </c>
      <c r="AU23">
        <v>2.3410762715594706</v>
      </c>
      <c r="AV23">
        <v>0</v>
      </c>
      <c r="AW23">
        <v>0</v>
      </c>
      <c r="AX23">
        <v>0</v>
      </c>
      <c r="AY23">
        <v>0</v>
      </c>
      <c r="AZ23">
        <v>0</v>
      </c>
      <c r="BA23">
        <v>0</v>
      </c>
      <c r="BB23">
        <v>0</v>
      </c>
      <c r="BC23">
        <v>0</v>
      </c>
      <c r="BD23">
        <v>0</v>
      </c>
      <c r="BE23">
        <v>0</v>
      </c>
      <c r="BF23">
        <v>0</v>
      </c>
      <c r="BG23">
        <v>0</v>
      </c>
      <c r="BH23">
        <v>-0.19788004201032314</v>
      </c>
      <c r="BI23" s="45" t="s">
        <v>545</v>
      </c>
      <c r="BJ23"/>
      <c r="BK23"/>
      <c r="BL23"/>
      <c r="BM23"/>
      <c r="BN23"/>
      <c r="BO23"/>
      <c r="BP23"/>
      <c r="BQ23"/>
      <c r="BR23"/>
    </row>
    <row r="24" spans="1:70" x14ac:dyDescent="0.3">
      <c r="A24" s="45" t="s">
        <v>676</v>
      </c>
      <c r="B24"/>
      <c r="C24">
        <v>1.012196434954</v>
      </c>
      <c r="D24">
        <v>0.41749258451634275</v>
      </c>
      <c r="E24">
        <v>5.5979683334305884E-2</v>
      </c>
      <c r="F24">
        <v>0</v>
      </c>
      <c r="G24">
        <v>2.1793087952450003</v>
      </c>
      <c r="H24">
        <v>2.2238016173359036</v>
      </c>
      <c r="I24">
        <v>2.2906111079854798</v>
      </c>
      <c r="J24">
        <v>2.3414154044981763</v>
      </c>
      <c r="K24">
        <v>-16.457965107056186</v>
      </c>
      <c r="L24">
        <v>-16.069560498570642</v>
      </c>
      <c r="M24">
        <v>-16.497651252018088</v>
      </c>
      <c r="N24">
        <v>-16.444560510615002</v>
      </c>
      <c r="O24">
        <v>-16.863558656836229</v>
      </c>
      <c r="P24">
        <v>0.5</v>
      </c>
      <c r="Q24">
        <v>0.5</v>
      </c>
      <c r="R24">
        <v>0.5</v>
      </c>
      <c r="S24">
        <v>0.5</v>
      </c>
      <c r="T24">
        <v>0</v>
      </c>
      <c r="U24">
        <v>0</v>
      </c>
      <c r="V24">
        <v>0</v>
      </c>
      <c r="W24">
        <v>0</v>
      </c>
      <c r="X24">
        <v>1.012196434954</v>
      </c>
      <c r="Y24">
        <v>0.41749258451634275</v>
      </c>
      <c r="Z24">
        <v>5.5979683334305884E-2</v>
      </c>
      <c r="AA24">
        <v>0</v>
      </c>
      <c r="AB24">
        <v>0</v>
      </c>
      <c r="AC24">
        <v>0</v>
      </c>
      <c r="AD24">
        <v>0</v>
      </c>
      <c r="AE24">
        <v>0</v>
      </c>
      <c r="AF24">
        <v>0</v>
      </c>
      <c r="AG24">
        <v>0</v>
      </c>
      <c r="AH24">
        <v>0</v>
      </c>
      <c r="AI24">
        <v>0</v>
      </c>
      <c r="AJ24">
        <v>0</v>
      </c>
      <c r="AK24">
        <v>0</v>
      </c>
      <c r="AL24">
        <v>0</v>
      </c>
      <c r="AM24">
        <v>0</v>
      </c>
      <c r="AN24">
        <v>0</v>
      </c>
      <c r="AO24">
        <v>0</v>
      </c>
      <c r="AP24">
        <v>0</v>
      </c>
      <c r="AQ24">
        <v>0</v>
      </c>
      <c r="AR24">
        <v>2.1793087952450003</v>
      </c>
      <c r="AS24">
        <v>2.2238016173359036</v>
      </c>
      <c r="AT24">
        <v>2.2906111079854798</v>
      </c>
      <c r="AU24">
        <v>2.3414154044981763</v>
      </c>
      <c r="AV24">
        <v>0</v>
      </c>
      <c r="AW24">
        <v>0</v>
      </c>
      <c r="AX24">
        <v>0</v>
      </c>
      <c r="AY24">
        <v>0</v>
      </c>
      <c r="AZ24">
        <v>0</v>
      </c>
      <c r="BA24">
        <v>0</v>
      </c>
      <c r="BB24">
        <v>0</v>
      </c>
      <c r="BC24">
        <v>0</v>
      </c>
      <c r="BD24">
        <v>0</v>
      </c>
      <c r="BE24">
        <v>0</v>
      </c>
      <c r="BF24">
        <v>0</v>
      </c>
      <c r="BG24">
        <v>0</v>
      </c>
      <c r="BH24">
        <v>-0.34785586684772651</v>
      </c>
      <c r="BI24" s="45" t="s">
        <v>675</v>
      </c>
      <c r="BJ24"/>
      <c r="BK24"/>
      <c r="BL24"/>
      <c r="BM24"/>
      <c r="BN24"/>
      <c r="BO24"/>
      <c r="BP24"/>
      <c r="BQ24"/>
      <c r="BR24"/>
    </row>
    <row r="25" spans="1:70" x14ac:dyDescent="0.3">
      <c r="A25" s="45" t="s">
        <v>758</v>
      </c>
      <c r="B25"/>
      <c r="C25">
        <v>1.00301527702</v>
      </c>
      <c r="D25">
        <v>0.38101160929885691</v>
      </c>
      <c r="E25">
        <v>7.5610767597835511E-3</v>
      </c>
      <c r="F25">
        <v>0</v>
      </c>
      <c r="G25">
        <v>2.0408990436579999</v>
      </c>
      <c r="H25">
        <v>2.0825660888482438</v>
      </c>
      <c r="I25">
        <v>2.1451324520325259</v>
      </c>
      <c r="J25">
        <v>2.1927101245462657</v>
      </c>
      <c r="K25">
        <v>-18.551201030026959</v>
      </c>
      <c r="L25">
        <v>-19.060658691774481</v>
      </c>
      <c r="M25">
        <v>-19.65116525499997</v>
      </c>
      <c r="N25">
        <v>-19.668512831621292</v>
      </c>
      <c r="O25">
        <v>-20.087015593346159</v>
      </c>
      <c r="P25">
        <v>0.5</v>
      </c>
      <c r="Q25">
        <v>0.5</v>
      </c>
      <c r="R25">
        <v>0.5</v>
      </c>
      <c r="S25">
        <v>0.5</v>
      </c>
      <c r="T25">
        <v>0</v>
      </c>
      <c r="U25">
        <v>0</v>
      </c>
      <c r="V25">
        <v>0</v>
      </c>
      <c r="W25">
        <v>0</v>
      </c>
      <c r="X25">
        <v>1.00301527702</v>
      </c>
      <c r="Y25">
        <v>0.38101160929885691</v>
      </c>
      <c r="Z25">
        <v>7.5610767597835511E-3</v>
      </c>
      <c r="AA25">
        <v>0</v>
      </c>
      <c r="AB25">
        <v>0</v>
      </c>
      <c r="AC25">
        <v>0</v>
      </c>
      <c r="AD25">
        <v>0</v>
      </c>
      <c r="AE25">
        <v>0</v>
      </c>
      <c r="AF25">
        <v>0</v>
      </c>
      <c r="AG25">
        <v>0</v>
      </c>
      <c r="AH25">
        <v>0</v>
      </c>
      <c r="AI25">
        <v>0</v>
      </c>
      <c r="AJ25">
        <v>0</v>
      </c>
      <c r="AK25">
        <v>0</v>
      </c>
      <c r="AL25">
        <v>0</v>
      </c>
      <c r="AM25">
        <v>0</v>
      </c>
      <c r="AN25">
        <v>0</v>
      </c>
      <c r="AO25">
        <v>0</v>
      </c>
      <c r="AP25">
        <v>0</v>
      </c>
      <c r="AQ25">
        <v>0</v>
      </c>
      <c r="AR25">
        <v>2.0408990436579999</v>
      </c>
      <c r="AS25">
        <v>2.0825660888482438</v>
      </c>
      <c r="AT25">
        <v>2.1451324520325259</v>
      </c>
      <c r="AU25">
        <v>2.1927101245462657</v>
      </c>
      <c r="AV25">
        <v>0</v>
      </c>
      <c r="AW25">
        <v>0</v>
      </c>
      <c r="AX25">
        <v>0</v>
      </c>
      <c r="AY25">
        <v>0</v>
      </c>
      <c r="AZ25">
        <v>0</v>
      </c>
      <c r="BA25">
        <v>0</v>
      </c>
      <c r="BB25">
        <v>0</v>
      </c>
      <c r="BC25">
        <v>0</v>
      </c>
      <c r="BD25">
        <v>0</v>
      </c>
      <c r="BE25">
        <v>0</v>
      </c>
      <c r="BF25">
        <v>0</v>
      </c>
      <c r="BG25">
        <v>0</v>
      </c>
      <c r="BH25">
        <v>-0.40962268940901758</v>
      </c>
      <c r="BI25" s="45" t="s">
        <v>757</v>
      </c>
      <c r="BJ25"/>
      <c r="BK25"/>
      <c r="BL25"/>
      <c r="BM25"/>
      <c r="BN25"/>
      <c r="BO25"/>
      <c r="BP25"/>
      <c r="BQ25"/>
      <c r="BR25"/>
    </row>
    <row r="26" spans="1:70" x14ac:dyDescent="0.3">
      <c r="A26" s="45" t="s">
        <v>97</v>
      </c>
      <c r="B26"/>
      <c r="C26">
        <v>0.56382895509800002</v>
      </c>
      <c r="D26">
        <v>0</v>
      </c>
      <c r="E26">
        <v>0</v>
      </c>
      <c r="F26">
        <v>0</v>
      </c>
      <c r="G26">
        <v>1.598069365909</v>
      </c>
      <c r="H26">
        <v>1.6306955894811019</v>
      </c>
      <c r="I26">
        <v>1.6796864441007058</v>
      </c>
      <c r="J26">
        <v>1.7169408203922354</v>
      </c>
      <c r="K26">
        <v>-9.2604514286793673</v>
      </c>
      <c r="L26">
        <v>-7.6396396773888151</v>
      </c>
      <c r="M26">
        <v>-7.948622597029531</v>
      </c>
      <c r="N26">
        <v>-8.0257706909235527</v>
      </c>
      <c r="O26">
        <v>-8.1249179873204476</v>
      </c>
      <c r="P26">
        <v>0.5</v>
      </c>
      <c r="Q26">
        <v>0.5</v>
      </c>
      <c r="R26">
        <v>0.5</v>
      </c>
      <c r="S26">
        <v>0.5</v>
      </c>
      <c r="T26">
        <v>0</v>
      </c>
      <c r="U26">
        <v>0</v>
      </c>
      <c r="V26">
        <v>0</v>
      </c>
      <c r="W26">
        <v>0</v>
      </c>
      <c r="X26">
        <v>0.56382895509800002</v>
      </c>
      <c r="Y26">
        <v>0</v>
      </c>
      <c r="Z26">
        <v>0</v>
      </c>
      <c r="AA26">
        <v>0</v>
      </c>
      <c r="AB26">
        <v>0</v>
      </c>
      <c r="AC26">
        <v>0</v>
      </c>
      <c r="AD26">
        <v>0</v>
      </c>
      <c r="AE26">
        <v>0</v>
      </c>
      <c r="AF26">
        <v>0</v>
      </c>
      <c r="AG26">
        <v>0</v>
      </c>
      <c r="AH26">
        <v>0</v>
      </c>
      <c r="AI26">
        <v>0</v>
      </c>
      <c r="AJ26">
        <v>0</v>
      </c>
      <c r="AK26">
        <v>0</v>
      </c>
      <c r="AL26">
        <v>0</v>
      </c>
      <c r="AM26">
        <v>0</v>
      </c>
      <c r="AN26">
        <v>0</v>
      </c>
      <c r="AO26">
        <v>0</v>
      </c>
      <c r="AP26">
        <v>0</v>
      </c>
      <c r="AQ26">
        <v>0</v>
      </c>
      <c r="AR26">
        <v>1.598069365909</v>
      </c>
      <c r="AS26">
        <v>1.6306955894811019</v>
      </c>
      <c r="AT26">
        <v>1.6796864441007058</v>
      </c>
      <c r="AU26">
        <v>1.7169408203922354</v>
      </c>
      <c r="AV26">
        <v>0</v>
      </c>
      <c r="AW26">
        <v>0</v>
      </c>
      <c r="AX26">
        <v>0</v>
      </c>
      <c r="AY26">
        <v>0</v>
      </c>
      <c r="AZ26">
        <v>0</v>
      </c>
      <c r="BA26">
        <v>0</v>
      </c>
      <c r="BB26">
        <v>0</v>
      </c>
      <c r="BC26">
        <v>0</v>
      </c>
      <c r="BD26">
        <v>0</v>
      </c>
      <c r="BE26">
        <v>0</v>
      </c>
      <c r="BF26">
        <v>0</v>
      </c>
      <c r="BG26">
        <v>0</v>
      </c>
      <c r="BH26">
        <v>-0.73970752091159486</v>
      </c>
      <c r="BI26" s="45" t="s">
        <v>96</v>
      </c>
      <c r="BJ26"/>
      <c r="BK26"/>
      <c r="BL26"/>
      <c r="BM26"/>
      <c r="BN26"/>
      <c r="BO26"/>
      <c r="BP26"/>
      <c r="BQ26"/>
      <c r="BR26"/>
    </row>
    <row r="27" spans="1:70" x14ac:dyDescent="0.3">
      <c r="A27" s="45" t="s">
        <v>520</v>
      </c>
      <c r="B27"/>
      <c r="C27">
        <v>0.90108995063300001</v>
      </c>
      <c r="D27">
        <v>0.36330665017599334</v>
      </c>
      <c r="E27">
        <v>3.5447261391058561E-2</v>
      </c>
      <c r="F27">
        <v>0</v>
      </c>
      <c r="G27">
        <v>2.019243905113</v>
      </c>
      <c r="H27">
        <v>2.0604688384608383</v>
      </c>
      <c r="I27">
        <v>2.1223713357536531</v>
      </c>
      <c r="J27">
        <v>2.1694441811946694</v>
      </c>
      <c r="K27">
        <v>-12.500404870471925</v>
      </c>
      <c r="L27">
        <v>-10.384141969835763</v>
      </c>
      <c r="M27">
        <v>-10.771892880595113</v>
      </c>
      <c r="N27">
        <v>-10.845463582337104</v>
      </c>
      <c r="O27">
        <v>-11.010806608901465</v>
      </c>
      <c r="P27">
        <v>0.5</v>
      </c>
      <c r="Q27">
        <v>0.5</v>
      </c>
      <c r="R27">
        <v>0.5</v>
      </c>
      <c r="S27">
        <v>0.5</v>
      </c>
      <c r="T27">
        <v>0</v>
      </c>
      <c r="U27">
        <v>0</v>
      </c>
      <c r="V27">
        <v>0</v>
      </c>
      <c r="W27">
        <v>0</v>
      </c>
      <c r="X27">
        <v>0.90108995063300001</v>
      </c>
      <c r="Y27">
        <v>0.36330665017599334</v>
      </c>
      <c r="Z27">
        <v>3.5447261391058561E-2</v>
      </c>
      <c r="AA27">
        <v>0</v>
      </c>
      <c r="AB27">
        <v>0</v>
      </c>
      <c r="AC27">
        <v>0</v>
      </c>
      <c r="AD27">
        <v>0</v>
      </c>
      <c r="AE27">
        <v>0</v>
      </c>
      <c r="AF27">
        <v>0</v>
      </c>
      <c r="AG27">
        <v>0</v>
      </c>
      <c r="AH27">
        <v>0</v>
      </c>
      <c r="AI27">
        <v>0</v>
      </c>
      <c r="AJ27">
        <v>0</v>
      </c>
      <c r="AK27">
        <v>0</v>
      </c>
      <c r="AL27">
        <v>0</v>
      </c>
      <c r="AM27">
        <v>0</v>
      </c>
      <c r="AN27">
        <v>0</v>
      </c>
      <c r="AO27">
        <v>0</v>
      </c>
      <c r="AP27">
        <v>0</v>
      </c>
      <c r="AQ27">
        <v>0</v>
      </c>
      <c r="AR27">
        <v>2.019243905113</v>
      </c>
      <c r="AS27">
        <v>2.0604688384608383</v>
      </c>
      <c r="AT27">
        <v>2.1223713357536531</v>
      </c>
      <c r="AU27">
        <v>2.1694441811946694</v>
      </c>
      <c r="AV27">
        <v>0</v>
      </c>
      <c r="AW27">
        <v>0</v>
      </c>
      <c r="AX27">
        <v>0</v>
      </c>
      <c r="AY27">
        <v>0</v>
      </c>
      <c r="AZ27">
        <v>0</v>
      </c>
      <c r="BA27">
        <v>0</v>
      </c>
      <c r="BB27">
        <v>0</v>
      </c>
      <c r="BC27">
        <v>0</v>
      </c>
      <c r="BD27">
        <v>0</v>
      </c>
      <c r="BE27">
        <v>0</v>
      </c>
      <c r="BF27">
        <v>0</v>
      </c>
      <c r="BG27">
        <v>0</v>
      </c>
      <c r="BH27">
        <v>-0.33079227613817713</v>
      </c>
      <c r="BI27" s="45" t="s">
        <v>519</v>
      </c>
      <c r="BJ27"/>
      <c r="BK27"/>
      <c r="BL27"/>
      <c r="BM27"/>
      <c r="BN27"/>
      <c r="BO27"/>
      <c r="BP27"/>
      <c r="BQ27"/>
      <c r="BR27"/>
    </row>
    <row r="28" spans="1:70" x14ac:dyDescent="0.3">
      <c r="A28" s="45" t="s">
        <v>770</v>
      </c>
      <c r="B28"/>
      <c r="C28">
        <v>1.213262282106</v>
      </c>
      <c r="D28">
        <v>0.65312548571688867</v>
      </c>
      <c r="E28">
        <v>0.30597016642873548</v>
      </c>
      <c r="F28">
        <v>0</v>
      </c>
      <c r="G28">
        <v>2.3933628502930002</v>
      </c>
      <c r="H28">
        <v>2.442225805248905</v>
      </c>
      <c r="I28">
        <v>2.5155973959645372</v>
      </c>
      <c r="J28">
        <v>2.5713917451517929</v>
      </c>
      <c r="K28">
        <v>-13.789748844213101</v>
      </c>
      <c r="L28">
        <v>-12.505512446200882</v>
      </c>
      <c r="M28">
        <v>-12.859620623998049</v>
      </c>
      <c r="N28">
        <v>-12.838656533595275</v>
      </c>
      <c r="O28">
        <v>-13.144838824916041</v>
      </c>
      <c r="P28">
        <v>0.5</v>
      </c>
      <c r="Q28">
        <v>0.5</v>
      </c>
      <c r="R28">
        <v>0.5</v>
      </c>
      <c r="S28">
        <v>0.5</v>
      </c>
      <c r="T28">
        <v>0</v>
      </c>
      <c r="U28">
        <v>0</v>
      </c>
      <c r="V28">
        <v>0</v>
      </c>
      <c r="W28">
        <v>0</v>
      </c>
      <c r="X28">
        <v>1.213262282106</v>
      </c>
      <c r="Y28">
        <v>0.65312548571688867</v>
      </c>
      <c r="Z28">
        <v>0.30597016642873548</v>
      </c>
      <c r="AA28">
        <v>0</v>
      </c>
      <c r="AB28">
        <v>0</v>
      </c>
      <c r="AC28">
        <v>0</v>
      </c>
      <c r="AD28">
        <v>0</v>
      </c>
      <c r="AE28">
        <v>0</v>
      </c>
      <c r="AF28">
        <v>0</v>
      </c>
      <c r="AG28">
        <v>0</v>
      </c>
      <c r="AH28">
        <v>0</v>
      </c>
      <c r="AI28">
        <v>0</v>
      </c>
      <c r="AJ28">
        <v>0</v>
      </c>
      <c r="AK28">
        <v>0</v>
      </c>
      <c r="AL28">
        <v>0</v>
      </c>
      <c r="AM28">
        <v>0</v>
      </c>
      <c r="AN28">
        <v>0</v>
      </c>
      <c r="AO28">
        <v>0</v>
      </c>
      <c r="AP28">
        <v>0</v>
      </c>
      <c r="AQ28">
        <v>0</v>
      </c>
      <c r="AR28">
        <v>2.3933628502930002</v>
      </c>
      <c r="AS28">
        <v>2.442225805248905</v>
      </c>
      <c r="AT28">
        <v>2.5155973959645372</v>
      </c>
      <c r="AU28">
        <v>2.5713917451517929</v>
      </c>
      <c r="AV28">
        <v>0</v>
      </c>
      <c r="AW28">
        <v>0</v>
      </c>
      <c r="AX28">
        <v>0</v>
      </c>
      <c r="AY28">
        <v>0</v>
      </c>
      <c r="AZ28">
        <v>0</v>
      </c>
      <c r="BA28">
        <v>0</v>
      </c>
      <c r="BB28">
        <v>0</v>
      </c>
      <c r="BC28">
        <v>0</v>
      </c>
      <c r="BD28">
        <v>0</v>
      </c>
      <c r="BE28">
        <v>0</v>
      </c>
      <c r="BF28">
        <v>0</v>
      </c>
      <c r="BG28">
        <v>0</v>
      </c>
      <c r="BH28">
        <v>-8.180832042126171E-2</v>
      </c>
      <c r="BI28" s="45" t="s">
        <v>769</v>
      </c>
      <c r="BJ28"/>
      <c r="BK28"/>
      <c r="BL28"/>
      <c r="BM28"/>
      <c r="BN28"/>
      <c r="BO28"/>
      <c r="BP28"/>
      <c r="BQ28"/>
      <c r="BR28"/>
    </row>
    <row r="29" spans="1:70" x14ac:dyDescent="0.3">
      <c r="A29" s="45" t="s">
        <v>776</v>
      </c>
      <c r="B29"/>
      <c r="C29">
        <v>1.141362595963</v>
      </c>
      <c r="D29">
        <v>0.56665339475895182</v>
      </c>
      <c r="E29">
        <v>0.21101990245296712</v>
      </c>
      <c r="F29">
        <v>0</v>
      </c>
      <c r="G29">
        <v>2.4272986869800004</v>
      </c>
      <c r="H29">
        <v>2.4768544768143377</v>
      </c>
      <c r="I29">
        <v>2.5512664138860131</v>
      </c>
      <c r="J29">
        <v>2.6078518791891745</v>
      </c>
      <c r="K29">
        <v>-13.546967176523552</v>
      </c>
      <c r="L29">
        <v>-12.578489281840591</v>
      </c>
      <c r="M29">
        <v>-12.882698821316643</v>
      </c>
      <c r="N29">
        <v>-12.811162978504292</v>
      </c>
      <c r="O29">
        <v>-13.168428881963012</v>
      </c>
      <c r="P29">
        <v>0.5</v>
      </c>
      <c r="Q29">
        <v>0.5</v>
      </c>
      <c r="R29">
        <v>0.5</v>
      </c>
      <c r="S29">
        <v>0.5</v>
      </c>
      <c r="T29">
        <v>0</v>
      </c>
      <c r="U29">
        <v>0</v>
      </c>
      <c r="V29">
        <v>0</v>
      </c>
      <c r="W29">
        <v>0</v>
      </c>
      <c r="X29">
        <v>1.141362595963</v>
      </c>
      <c r="Y29">
        <v>0.56665339475895182</v>
      </c>
      <c r="Z29">
        <v>0.21101990245296712</v>
      </c>
      <c r="AA29">
        <v>0</v>
      </c>
      <c r="AB29">
        <v>0</v>
      </c>
      <c r="AC29">
        <v>0</v>
      </c>
      <c r="AD29">
        <v>0</v>
      </c>
      <c r="AE29">
        <v>0</v>
      </c>
      <c r="AF29">
        <v>0</v>
      </c>
      <c r="AG29">
        <v>0</v>
      </c>
      <c r="AH29">
        <v>0</v>
      </c>
      <c r="AI29">
        <v>0</v>
      </c>
      <c r="AJ29">
        <v>0</v>
      </c>
      <c r="AK29">
        <v>0</v>
      </c>
      <c r="AL29">
        <v>0</v>
      </c>
      <c r="AM29">
        <v>0</v>
      </c>
      <c r="AN29">
        <v>0</v>
      </c>
      <c r="AO29">
        <v>0</v>
      </c>
      <c r="AP29">
        <v>0</v>
      </c>
      <c r="AQ29">
        <v>0</v>
      </c>
      <c r="AR29">
        <v>2.4272986869800004</v>
      </c>
      <c r="AS29">
        <v>2.4768544768143377</v>
      </c>
      <c r="AT29">
        <v>2.5512664138860131</v>
      </c>
      <c r="AU29">
        <v>2.6078518791891745</v>
      </c>
      <c r="AV29">
        <v>0</v>
      </c>
      <c r="AW29">
        <v>0</v>
      </c>
      <c r="AX29">
        <v>0</v>
      </c>
      <c r="AY29">
        <v>0</v>
      </c>
      <c r="AZ29">
        <v>0</v>
      </c>
      <c r="BA29">
        <v>0</v>
      </c>
      <c r="BB29">
        <v>0</v>
      </c>
      <c r="BC29">
        <v>0</v>
      </c>
      <c r="BD29">
        <v>0</v>
      </c>
      <c r="BE29">
        <v>0</v>
      </c>
      <c r="BF29">
        <v>0</v>
      </c>
      <c r="BG29">
        <v>0</v>
      </c>
      <c r="BH29">
        <v>-0.18623036903367937</v>
      </c>
      <c r="BI29" s="45" t="s">
        <v>775</v>
      </c>
      <c r="BJ29"/>
      <c r="BK29"/>
      <c r="BL29"/>
      <c r="BM29"/>
      <c r="BN29"/>
      <c r="BO29"/>
      <c r="BP29"/>
      <c r="BQ29"/>
      <c r="BR29"/>
    </row>
    <row r="30" spans="1:70" x14ac:dyDescent="0.3">
      <c r="A30" s="45" t="s">
        <v>782</v>
      </c>
      <c r="B30"/>
      <c r="C30">
        <v>1.1790655871389999</v>
      </c>
      <c r="D30">
        <v>0.51021764224504118</v>
      </c>
      <c r="E30">
        <v>0.10068312409478798</v>
      </c>
      <c r="F30">
        <v>0</v>
      </c>
      <c r="G30">
        <v>2.6020595848619998</v>
      </c>
      <c r="H30">
        <v>2.6551832974959311</v>
      </c>
      <c r="I30">
        <v>2.734952752785508</v>
      </c>
      <c r="J30">
        <v>2.7956122641780508</v>
      </c>
      <c r="K30">
        <v>-8.9903549241969838</v>
      </c>
      <c r="L30">
        <v>-7.9253363713982834</v>
      </c>
      <c r="M30">
        <v>-8.1569690986559991</v>
      </c>
      <c r="N30">
        <v>-8.1506902272029151</v>
      </c>
      <c r="O30">
        <v>-8.3378854817505879</v>
      </c>
      <c r="P30">
        <v>0.5</v>
      </c>
      <c r="Q30">
        <v>0.5</v>
      </c>
      <c r="R30">
        <v>0.5</v>
      </c>
      <c r="S30">
        <v>0.5</v>
      </c>
      <c r="T30">
        <v>0</v>
      </c>
      <c r="U30">
        <v>0</v>
      </c>
      <c r="V30">
        <v>0</v>
      </c>
      <c r="W30">
        <v>0</v>
      </c>
      <c r="X30">
        <v>1.1790655871389999</v>
      </c>
      <c r="Y30">
        <v>0.51021764224504118</v>
      </c>
      <c r="Z30">
        <v>0.10068312409478798</v>
      </c>
      <c r="AA30">
        <v>0</v>
      </c>
      <c r="AB30">
        <v>0</v>
      </c>
      <c r="AC30">
        <v>0</v>
      </c>
      <c r="AD30">
        <v>0</v>
      </c>
      <c r="AE30">
        <v>0</v>
      </c>
      <c r="AF30">
        <v>0</v>
      </c>
      <c r="AG30">
        <v>0</v>
      </c>
      <c r="AH30">
        <v>0</v>
      </c>
      <c r="AI30">
        <v>0</v>
      </c>
      <c r="AJ30">
        <v>0</v>
      </c>
      <c r="AK30">
        <v>0</v>
      </c>
      <c r="AL30">
        <v>0</v>
      </c>
      <c r="AM30">
        <v>0</v>
      </c>
      <c r="AN30">
        <v>0</v>
      </c>
      <c r="AO30">
        <v>0</v>
      </c>
      <c r="AP30">
        <v>0</v>
      </c>
      <c r="AQ30">
        <v>0</v>
      </c>
      <c r="AR30">
        <v>2.6020595848619998</v>
      </c>
      <c r="AS30">
        <v>2.6551832974959311</v>
      </c>
      <c r="AT30">
        <v>2.734952752785508</v>
      </c>
      <c r="AU30">
        <v>2.7956122641780508</v>
      </c>
      <c r="AV30">
        <v>0</v>
      </c>
      <c r="AW30">
        <v>0</v>
      </c>
      <c r="AX30">
        <v>0</v>
      </c>
      <c r="AY30">
        <v>0</v>
      </c>
      <c r="AZ30">
        <v>0</v>
      </c>
      <c r="BA30">
        <v>0</v>
      </c>
      <c r="BB30">
        <v>0</v>
      </c>
      <c r="BC30">
        <v>0</v>
      </c>
      <c r="BD30">
        <v>0</v>
      </c>
      <c r="BE30">
        <v>0</v>
      </c>
      <c r="BF30">
        <v>0</v>
      </c>
      <c r="BG30">
        <v>0</v>
      </c>
      <c r="BH30">
        <v>-0.35678772092544103</v>
      </c>
      <c r="BI30" s="45" t="s">
        <v>781</v>
      </c>
      <c r="BJ30"/>
      <c r="BK30"/>
      <c r="BL30"/>
      <c r="BM30"/>
      <c r="BN30"/>
      <c r="BO30"/>
      <c r="BP30"/>
      <c r="BQ30"/>
      <c r="BR30"/>
    </row>
    <row r="31" spans="1:70" x14ac:dyDescent="0.3">
      <c r="A31" s="45" t="s">
        <v>99</v>
      </c>
      <c r="B31"/>
      <c r="C31">
        <v>1.1427027797789999</v>
      </c>
      <c r="D31">
        <v>0.67466270370348169</v>
      </c>
      <c r="E31">
        <v>0.38156625089785412</v>
      </c>
      <c r="F31">
        <v>5.4180740956135558E-2</v>
      </c>
      <c r="G31">
        <v>2.154453208139</v>
      </c>
      <c r="H31">
        <v>2.1984385779507747</v>
      </c>
      <c r="I31">
        <v>2.2644860888763345</v>
      </c>
      <c r="J31">
        <v>2.3147109490924924</v>
      </c>
      <c r="K31">
        <v>-13.854363697064459</v>
      </c>
      <c r="L31">
        <v>-12.403047284321826</v>
      </c>
      <c r="M31">
        <v>-13.094006331296354</v>
      </c>
      <c r="N31">
        <v>-13.40305686027474</v>
      </c>
      <c r="O31">
        <v>-13.384423058027133</v>
      </c>
      <c r="P31">
        <v>0.5</v>
      </c>
      <c r="Q31">
        <v>0.5</v>
      </c>
      <c r="R31">
        <v>0.5</v>
      </c>
      <c r="S31">
        <v>0.5</v>
      </c>
      <c r="T31">
        <v>0</v>
      </c>
      <c r="U31">
        <v>0</v>
      </c>
      <c r="V31">
        <v>0</v>
      </c>
      <c r="W31">
        <v>0</v>
      </c>
      <c r="X31">
        <v>1.1427027797789999</v>
      </c>
      <c r="Y31">
        <v>0.67466270370348169</v>
      </c>
      <c r="Z31">
        <v>0.38156625089785412</v>
      </c>
      <c r="AA31">
        <v>5.4180740956135558E-2</v>
      </c>
      <c r="AB31">
        <v>0</v>
      </c>
      <c r="AC31">
        <v>0</v>
      </c>
      <c r="AD31">
        <v>0</v>
      </c>
      <c r="AE31">
        <v>0</v>
      </c>
      <c r="AF31">
        <v>0</v>
      </c>
      <c r="AG31">
        <v>0</v>
      </c>
      <c r="AH31">
        <v>0</v>
      </c>
      <c r="AI31">
        <v>0</v>
      </c>
      <c r="AJ31">
        <v>0</v>
      </c>
      <c r="AK31">
        <v>0</v>
      </c>
      <c r="AL31">
        <v>0</v>
      </c>
      <c r="AM31">
        <v>0</v>
      </c>
      <c r="AN31">
        <v>0</v>
      </c>
      <c r="AO31">
        <v>0</v>
      </c>
      <c r="AP31">
        <v>0</v>
      </c>
      <c r="AQ31">
        <v>0</v>
      </c>
      <c r="AR31">
        <v>2.154453208139</v>
      </c>
      <c r="AS31">
        <v>2.1984385779507747</v>
      </c>
      <c r="AT31">
        <v>2.2644860888763345</v>
      </c>
      <c r="AU31">
        <v>2.3147109490924924</v>
      </c>
      <c r="AV31">
        <v>0</v>
      </c>
      <c r="AW31">
        <v>0</v>
      </c>
      <c r="AX31">
        <v>0</v>
      </c>
      <c r="AY31">
        <v>0</v>
      </c>
      <c r="AZ31">
        <v>0</v>
      </c>
      <c r="BA31">
        <v>0</v>
      </c>
      <c r="BB31">
        <v>0</v>
      </c>
      <c r="BC31">
        <v>0</v>
      </c>
      <c r="BD31">
        <v>0</v>
      </c>
      <c r="BE31">
        <v>0</v>
      </c>
      <c r="BF31">
        <v>0</v>
      </c>
      <c r="BG31">
        <v>0</v>
      </c>
      <c r="BH31">
        <v>0</v>
      </c>
      <c r="BI31" s="45" t="s">
        <v>98</v>
      </c>
      <c r="BJ31"/>
      <c r="BK31"/>
      <c r="BL31"/>
      <c r="BM31"/>
      <c r="BN31"/>
      <c r="BO31"/>
      <c r="BP31"/>
      <c r="BQ31"/>
      <c r="BR31"/>
    </row>
    <row r="32" spans="1:70" x14ac:dyDescent="0.3">
      <c r="A32" s="45" t="s">
        <v>180</v>
      </c>
      <c r="B32"/>
      <c r="C32">
        <v>0.97073209793699999</v>
      </c>
      <c r="D32">
        <v>0.10454882154861837</v>
      </c>
      <c r="E32">
        <v>0</v>
      </c>
      <c r="F32">
        <v>0</v>
      </c>
      <c r="G32">
        <v>2.7612319870299999</v>
      </c>
      <c r="H32">
        <v>2.81760536735072</v>
      </c>
      <c r="I32">
        <v>2.9022544556402261</v>
      </c>
      <c r="J32">
        <v>2.9666246123226996</v>
      </c>
      <c r="K32">
        <v>-22.08869906749981</v>
      </c>
      <c r="L32">
        <v>-21.494633610001124</v>
      </c>
      <c r="M32">
        <v>-22.028296140695744</v>
      </c>
      <c r="N32">
        <v>-21.91946670062007</v>
      </c>
      <c r="O32">
        <v>-22.516869729158621</v>
      </c>
      <c r="P32">
        <v>0.5</v>
      </c>
      <c r="Q32">
        <v>0.5</v>
      </c>
      <c r="R32">
        <v>0.5</v>
      </c>
      <c r="S32">
        <v>0.5</v>
      </c>
      <c r="T32">
        <v>0</v>
      </c>
      <c r="U32">
        <v>0</v>
      </c>
      <c r="V32">
        <v>0</v>
      </c>
      <c r="W32">
        <v>0</v>
      </c>
      <c r="X32">
        <v>0.97073209793699999</v>
      </c>
      <c r="Y32">
        <v>0.10454882154861837</v>
      </c>
      <c r="Z32">
        <v>0</v>
      </c>
      <c r="AA32">
        <v>0</v>
      </c>
      <c r="AB32">
        <v>0</v>
      </c>
      <c r="AC32">
        <v>0</v>
      </c>
      <c r="AD32">
        <v>0</v>
      </c>
      <c r="AE32">
        <v>0</v>
      </c>
      <c r="AF32">
        <v>0</v>
      </c>
      <c r="AG32">
        <v>0</v>
      </c>
      <c r="AH32">
        <v>0</v>
      </c>
      <c r="AI32">
        <v>0</v>
      </c>
      <c r="AJ32">
        <v>0</v>
      </c>
      <c r="AK32">
        <v>0</v>
      </c>
      <c r="AL32">
        <v>0</v>
      </c>
      <c r="AM32">
        <v>0</v>
      </c>
      <c r="AN32">
        <v>0</v>
      </c>
      <c r="AO32">
        <v>0</v>
      </c>
      <c r="AP32">
        <v>0</v>
      </c>
      <c r="AQ32">
        <v>0</v>
      </c>
      <c r="AR32">
        <v>2.7612319870299999</v>
      </c>
      <c r="AS32">
        <v>2.81760536735072</v>
      </c>
      <c r="AT32">
        <v>2.9022544556402261</v>
      </c>
      <c r="AU32">
        <v>2.9666246123226996</v>
      </c>
      <c r="AV32">
        <v>0</v>
      </c>
      <c r="AW32">
        <v>0</v>
      </c>
      <c r="AX32">
        <v>0</v>
      </c>
      <c r="AY32">
        <v>0</v>
      </c>
      <c r="AZ32">
        <v>0</v>
      </c>
      <c r="BA32">
        <v>0</v>
      </c>
      <c r="BB32">
        <v>0</v>
      </c>
      <c r="BC32">
        <v>0</v>
      </c>
      <c r="BD32">
        <v>0</v>
      </c>
      <c r="BE32">
        <v>0</v>
      </c>
      <c r="BF32">
        <v>0</v>
      </c>
      <c r="BG32">
        <v>0</v>
      </c>
      <c r="BH32">
        <v>-0.99312493958193437</v>
      </c>
      <c r="BI32" s="45" t="s">
        <v>179</v>
      </c>
      <c r="BJ32"/>
      <c r="BK32"/>
      <c r="BL32"/>
      <c r="BM32"/>
      <c r="BN32"/>
      <c r="BO32"/>
      <c r="BP32"/>
      <c r="BQ32"/>
      <c r="BR32"/>
    </row>
    <row r="33" spans="1:70" x14ac:dyDescent="0.3">
      <c r="A33" s="45" t="s">
        <v>224</v>
      </c>
      <c r="B33"/>
      <c r="C33">
        <v>1.144559217791</v>
      </c>
      <c r="D33">
        <v>0.35093240921512248</v>
      </c>
      <c r="E33">
        <v>0</v>
      </c>
      <c r="F33">
        <v>0</v>
      </c>
      <c r="G33">
        <v>2.4897724239130001</v>
      </c>
      <c r="H33">
        <v>2.5406036791007462</v>
      </c>
      <c r="I33">
        <v>2.6169308282582793</v>
      </c>
      <c r="J33">
        <v>2.6749726884800156</v>
      </c>
      <c r="K33">
        <v>-15.575996136530776</v>
      </c>
      <c r="L33">
        <v>-14.861120566356394</v>
      </c>
      <c r="M33">
        <v>-15.249747997128228</v>
      </c>
      <c r="N33">
        <v>-15.193591111317156</v>
      </c>
      <c r="O33">
        <v>-15.587977701982567</v>
      </c>
      <c r="P33">
        <v>0.5</v>
      </c>
      <c r="Q33">
        <v>0.5</v>
      </c>
      <c r="R33">
        <v>0.5</v>
      </c>
      <c r="S33">
        <v>0.5</v>
      </c>
      <c r="T33">
        <v>0</v>
      </c>
      <c r="U33">
        <v>0</v>
      </c>
      <c r="V33">
        <v>0</v>
      </c>
      <c r="W33">
        <v>0</v>
      </c>
      <c r="X33">
        <v>1.144559217791</v>
      </c>
      <c r="Y33">
        <v>0.35093240921512248</v>
      </c>
      <c r="Z33">
        <v>0</v>
      </c>
      <c r="AA33">
        <v>0</v>
      </c>
      <c r="AB33">
        <v>0</v>
      </c>
      <c r="AC33">
        <v>0</v>
      </c>
      <c r="AD33">
        <v>0</v>
      </c>
      <c r="AE33">
        <v>0</v>
      </c>
      <c r="AF33">
        <v>0</v>
      </c>
      <c r="AG33">
        <v>0</v>
      </c>
      <c r="AH33">
        <v>0</v>
      </c>
      <c r="AI33">
        <v>0</v>
      </c>
      <c r="AJ33">
        <v>0</v>
      </c>
      <c r="AK33">
        <v>0</v>
      </c>
      <c r="AL33">
        <v>0</v>
      </c>
      <c r="AM33">
        <v>0</v>
      </c>
      <c r="AN33">
        <v>0</v>
      </c>
      <c r="AO33">
        <v>0</v>
      </c>
      <c r="AP33">
        <v>0</v>
      </c>
      <c r="AQ33">
        <v>0</v>
      </c>
      <c r="AR33">
        <v>2.4897724239130001</v>
      </c>
      <c r="AS33">
        <v>2.5406036791007462</v>
      </c>
      <c r="AT33">
        <v>2.6169308282582793</v>
      </c>
      <c r="AU33">
        <v>2.6749726884800156</v>
      </c>
      <c r="AV33">
        <v>0</v>
      </c>
      <c r="AW33">
        <v>0</v>
      </c>
      <c r="AX33">
        <v>0</v>
      </c>
      <c r="AY33">
        <v>0</v>
      </c>
      <c r="AZ33">
        <v>0</v>
      </c>
      <c r="BA33">
        <v>0</v>
      </c>
      <c r="BB33">
        <v>0</v>
      </c>
      <c r="BC33">
        <v>0</v>
      </c>
      <c r="BD33">
        <v>0</v>
      </c>
      <c r="BE33">
        <v>0</v>
      </c>
      <c r="BF33">
        <v>0</v>
      </c>
      <c r="BG33">
        <v>0</v>
      </c>
      <c r="BH33">
        <v>-0.65313529036744689</v>
      </c>
      <c r="BI33" s="45" t="s">
        <v>223</v>
      </c>
      <c r="BJ33"/>
      <c r="BK33"/>
      <c r="BL33"/>
      <c r="BM33"/>
      <c r="BN33"/>
      <c r="BO33"/>
      <c r="BP33"/>
      <c r="BQ33"/>
      <c r="BR33"/>
    </row>
    <row r="34" spans="1:70" x14ac:dyDescent="0.3">
      <c r="A34" s="45" t="s">
        <v>330</v>
      </c>
      <c r="B34"/>
      <c r="C34">
        <v>1.253478646941</v>
      </c>
      <c r="D34">
        <v>0.61311949393784815</v>
      </c>
      <c r="E34">
        <v>0.22101679638041183</v>
      </c>
      <c r="F34">
        <v>0</v>
      </c>
      <c r="G34">
        <v>2.491833093835</v>
      </c>
      <c r="H34">
        <v>2.5427064197106759</v>
      </c>
      <c r="I34">
        <v>2.6190967413328847</v>
      </c>
      <c r="J34">
        <v>2.6771866401281175</v>
      </c>
      <c r="K34">
        <v>-15.217082477193209</v>
      </c>
      <c r="L34">
        <v>-14.599857993724822</v>
      </c>
      <c r="M34">
        <v>-15.084191994101152</v>
      </c>
      <c r="N34">
        <v>-15.128570394649534</v>
      </c>
      <c r="O34">
        <v>-15.418749772176685</v>
      </c>
      <c r="P34">
        <v>0.5</v>
      </c>
      <c r="Q34">
        <v>0.5</v>
      </c>
      <c r="R34">
        <v>0.5</v>
      </c>
      <c r="S34">
        <v>0.5</v>
      </c>
      <c r="T34">
        <v>0</v>
      </c>
      <c r="U34">
        <v>0</v>
      </c>
      <c r="V34">
        <v>0</v>
      </c>
      <c r="W34">
        <v>0</v>
      </c>
      <c r="X34">
        <v>1.253478646941</v>
      </c>
      <c r="Y34">
        <v>0.61311949393784815</v>
      </c>
      <c r="Z34">
        <v>0.22101679638041183</v>
      </c>
      <c r="AA34">
        <v>0</v>
      </c>
      <c r="AB34">
        <v>0</v>
      </c>
      <c r="AC34">
        <v>0</v>
      </c>
      <c r="AD34">
        <v>0</v>
      </c>
      <c r="AE34">
        <v>0</v>
      </c>
      <c r="AF34">
        <v>0</v>
      </c>
      <c r="AG34">
        <v>0</v>
      </c>
      <c r="AH34">
        <v>0</v>
      </c>
      <c r="AI34">
        <v>0</v>
      </c>
      <c r="AJ34">
        <v>0</v>
      </c>
      <c r="AK34">
        <v>0</v>
      </c>
      <c r="AL34">
        <v>0</v>
      </c>
      <c r="AM34">
        <v>0</v>
      </c>
      <c r="AN34">
        <v>0</v>
      </c>
      <c r="AO34">
        <v>0</v>
      </c>
      <c r="AP34">
        <v>0</v>
      </c>
      <c r="AQ34">
        <v>0</v>
      </c>
      <c r="AR34">
        <v>2.491833093835</v>
      </c>
      <c r="AS34">
        <v>2.5427064197106759</v>
      </c>
      <c r="AT34">
        <v>2.6190967413328847</v>
      </c>
      <c r="AU34">
        <v>2.6771866401281175</v>
      </c>
      <c r="AV34">
        <v>0</v>
      </c>
      <c r="AW34">
        <v>0</v>
      </c>
      <c r="AX34">
        <v>0</v>
      </c>
      <c r="AY34">
        <v>0</v>
      </c>
      <c r="AZ34">
        <v>0</v>
      </c>
      <c r="BA34">
        <v>0</v>
      </c>
      <c r="BB34">
        <v>0</v>
      </c>
      <c r="BC34">
        <v>0</v>
      </c>
      <c r="BD34">
        <v>0</v>
      </c>
      <c r="BE34">
        <v>0</v>
      </c>
      <c r="BF34">
        <v>0</v>
      </c>
      <c r="BG34">
        <v>0</v>
      </c>
      <c r="BH34">
        <v>-0.2169817873425223</v>
      </c>
      <c r="BI34" s="45" t="s">
        <v>329</v>
      </c>
      <c r="BJ34"/>
      <c r="BK34"/>
      <c r="BL34"/>
      <c r="BM34"/>
      <c r="BN34"/>
      <c r="BO34"/>
      <c r="BP34"/>
      <c r="BQ34"/>
      <c r="BR34"/>
    </row>
    <row r="35" spans="1:70" x14ac:dyDescent="0.3">
      <c r="A35" s="45" t="s">
        <v>456</v>
      </c>
      <c r="B35"/>
      <c r="C35">
        <v>0.82127996586399998</v>
      </c>
      <c r="D35">
        <v>0</v>
      </c>
      <c r="E35">
        <v>0</v>
      </c>
      <c r="F35">
        <v>0</v>
      </c>
      <c r="G35">
        <v>2.49474589091</v>
      </c>
      <c r="H35">
        <v>2.545678684522569</v>
      </c>
      <c r="I35">
        <v>2.6221583016541485</v>
      </c>
      <c r="J35">
        <v>2.6803161039087726</v>
      </c>
      <c r="K35">
        <v>-12.849870597490206</v>
      </c>
      <c r="L35">
        <v>-12.132531457694435</v>
      </c>
      <c r="M35">
        <v>-12.48033443991141</v>
      </c>
      <c r="N35">
        <v>-12.464127667630969</v>
      </c>
      <c r="O35">
        <v>-12.757140314663545</v>
      </c>
      <c r="P35">
        <v>0.5</v>
      </c>
      <c r="Q35">
        <v>0.5</v>
      </c>
      <c r="R35">
        <v>0.5</v>
      </c>
      <c r="S35">
        <v>0.5</v>
      </c>
      <c r="T35">
        <v>0</v>
      </c>
      <c r="U35">
        <v>0</v>
      </c>
      <c r="V35">
        <v>0</v>
      </c>
      <c r="W35">
        <v>0</v>
      </c>
      <c r="X35">
        <v>0.82127996586399998</v>
      </c>
      <c r="Y35">
        <v>0</v>
      </c>
      <c r="Z35">
        <v>0</v>
      </c>
      <c r="AA35">
        <v>0</v>
      </c>
      <c r="AB35">
        <v>0</v>
      </c>
      <c r="AC35">
        <v>0</v>
      </c>
      <c r="AD35">
        <v>0</v>
      </c>
      <c r="AE35">
        <v>0</v>
      </c>
      <c r="AF35">
        <v>0</v>
      </c>
      <c r="AG35">
        <v>0</v>
      </c>
      <c r="AH35">
        <v>0</v>
      </c>
      <c r="AI35">
        <v>0</v>
      </c>
      <c r="AJ35">
        <v>0</v>
      </c>
      <c r="AK35">
        <v>0</v>
      </c>
      <c r="AL35">
        <v>0</v>
      </c>
      <c r="AM35">
        <v>0</v>
      </c>
      <c r="AN35">
        <v>0</v>
      </c>
      <c r="AO35">
        <v>0</v>
      </c>
      <c r="AP35">
        <v>0</v>
      </c>
      <c r="AQ35">
        <v>0</v>
      </c>
      <c r="AR35">
        <v>2.49474589091</v>
      </c>
      <c r="AS35">
        <v>2.545678684522569</v>
      </c>
      <c r="AT35">
        <v>2.6221583016541485</v>
      </c>
      <c r="AU35">
        <v>2.6803161039087726</v>
      </c>
      <c r="AV35">
        <v>0</v>
      </c>
      <c r="AW35">
        <v>0</v>
      </c>
      <c r="AX35">
        <v>0</v>
      </c>
      <c r="AY35">
        <v>0</v>
      </c>
      <c r="AZ35">
        <v>0</v>
      </c>
      <c r="BA35">
        <v>0</v>
      </c>
      <c r="BB35">
        <v>0</v>
      </c>
      <c r="BC35">
        <v>0</v>
      </c>
      <c r="BD35">
        <v>0</v>
      </c>
      <c r="BE35">
        <v>0</v>
      </c>
      <c r="BF35">
        <v>0</v>
      </c>
      <c r="BG35">
        <v>0</v>
      </c>
      <c r="BH35">
        <v>-1.0707973503174466</v>
      </c>
      <c r="BI35" s="45" t="s">
        <v>455</v>
      </c>
      <c r="BJ35"/>
      <c r="BK35"/>
      <c r="BL35"/>
      <c r="BM35"/>
      <c r="BN35"/>
      <c r="BO35"/>
      <c r="BP35"/>
      <c r="BQ35"/>
      <c r="BR35"/>
    </row>
    <row r="36" spans="1:70" x14ac:dyDescent="0.3">
      <c r="A36" s="45" t="s">
        <v>620</v>
      </c>
      <c r="B36"/>
      <c r="C36">
        <v>0.99836975539700001</v>
      </c>
      <c r="D36">
        <v>0.15515870854622499</v>
      </c>
      <c r="E36">
        <v>0</v>
      </c>
      <c r="F36">
        <v>0</v>
      </c>
      <c r="G36">
        <v>2.3108904552059997</v>
      </c>
      <c r="H36">
        <v>2.3580696517105904</v>
      </c>
      <c r="I36">
        <v>2.4289129459679901</v>
      </c>
      <c r="J36">
        <v>2.4827846892247534</v>
      </c>
      <c r="K36">
        <v>-23.708336057681731</v>
      </c>
      <c r="L36">
        <v>-21.595409780119112</v>
      </c>
      <c r="M36">
        <v>-22.453687626836235</v>
      </c>
      <c r="N36">
        <v>-22.65706625110397</v>
      </c>
      <c r="O36">
        <v>-22.951696127720744</v>
      </c>
      <c r="P36">
        <v>0.5</v>
      </c>
      <c r="Q36">
        <v>0.5</v>
      </c>
      <c r="R36">
        <v>0.5</v>
      </c>
      <c r="S36">
        <v>0.5</v>
      </c>
      <c r="T36">
        <v>0</v>
      </c>
      <c r="U36">
        <v>0</v>
      </c>
      <c r="V36">
        <v>0</v>
      </c>
      <c r="W36">
        <v>0</v>
      </c>
      <c r="X36">
        <v>0.99836975539700001</v>
      </c>
      <c r="Y36">
        <v>0.15515870854622499</v>
      </c>
      <c r="Z36">
        <v>0</v>
      </c>
      <c r="AA36">
        <v>0</v>
      </c>
      <c r="AB36">
        <v>0</v>
      </c>
      <c r="AC36">
        <v>0</v>
      </c>
      <c r="AD36">
        <v>0</v>
      </c>
      <c r="AE36">
        <v>0</v>
      </c>
      <c r="AF36">
        <v>0</v>
      </c>
      <c r="AG36">
        <v>0</v>
      </c>
      <c r="AH36">
        <v>0</v>
      </c>
      <c r="AI36">
        <v>0</v>
      </c>
      <c r="AJ36">
        <v>0</v>
      </c>
      <c r="AK36">
        <v>0</v>
      </c>
      <c r="AL36">
        <v>0</v>
      </c>
      <c r="AM36">
        <v>0</v>
      </c>
      <c r="AN36">
        <v>0</v>
      </c>
      <c r="AO36">
        <v>0</v>
      </c>
      <c r="AP36">
        <v>0</v>
      </c>
      <c r="AQ36">
        <v>0</v>
      </c>
      <c r="AR36">
        <v>2.3108904552059997</v>
      </c>
      <c r="AS36">
        <v>2.3580696517105904</v>
      </c>
      <c r="AT36">
        <v>2.4289129459679901</v>
      </c>
      <c r="AU36">
        <v>2.4827846892247534</v>
      </c>
      <c r="AV36">
        <v>0</v>
      </c>
      <c r="AW36">
        <v>0</v>
      </c>
      <c r="AX36">
        <v>0</v>
      </c>
      <c r="AY36">
        <v>0</v>
      </c>
      <c r="AZ36">
        <v>0</v>
      </c>
      <c r="BA36">
        <v>0</v>
      </c>
      <c r="BB36">
        <v>0</v>
      </c>
      <c r="BC36">
        <v>0</v>
      </c>
      <c r="BD36">
        <v>0</v>
      </c>
      <c r="BE36">
        <v>0</v>
      </c>
      <c r="BF36">
        <v>0</v>
      </c>
      <c r="BG36">
        <v>0</v>
      </c>
      <c r="BH36">
        <v>-0.89782974153752437</v>
      </c>
      <c r="BI36" s="45" t="s">
        <v>619</v>
      </c>
      <c r="BJ36"/>
      <c r="BK36"/>
      <c r="BL36"/>
      <c r="BM36"/>
      <c r="BN36"/>
      <c r="BO36"/>
      <c r="BP36"/>
      <c r="BQ36"/>
      <c r="BR36"/>
    </row>
    <row r="37" spans="1:70" x14ac:dyDescent="0.3">
      <c r="A37" s="45" t="s">
        <v>634</v>
      </c>
      <c r="B37"/>
      <c r="C37">
        <v>1.2358359841509998</v>
      </c>
      <c r="D37">
        <v>0.68996853540127723</v>
      </c>
      <c r="E37">
        <v>0.3512299176858496</v>
      </c>
      <c r="F37">
        <v>0</v>
      </c>
      <c r="G37">
        <v>2.3542530723810002</v>
      </c>
      <c r="H37">
        <v>2.4023175611468681</v>
      </c>
      <c r="I37">
        <v>2.474490191739263</v>
      </c>
      <c r="J37">
        <v>2.5293728092995362</v>
      </c>
      <c r="K37">
        <v>-16.373442513255117</v>
      </c>
      <c r="L37">
        <v>-14.306739752817478</v>
      </c>
      <c r="M37">
        <v>-14.841856124579738</v>
      </c>
      <c r="N37">
        <v>-14.944085026041757</v>
      </c>
      <c r="O37">
        <v>-15.171039047304266</v>
      </c>
      <c r="P37">
        <v>0.5</v>
      </c>
      <c r="Q37">
        <v>0.5</v>
      </c>
      <c r="R37">
        <v>0.5</v>
      </c>
      <c r="S37">
        <v>0.5</v>
      </c>
      <c r="T37">
        <v>0</v>
      </c>
      <c r="U37">
        <v>0</v>
      </c>
      <c r="V37">
        <v>0</v>
      </c>
      <c r="W37">
        <v>0</v>
      </c>
      <c r="X37">
        <v>1.2358359841509998</v>
      </c>
      <c r="Y37">
        <v>0.68996853540127723</v>
      </c>
      <c r="Z37">
        <v>0.3512299176858496</v>
      </c>
      <c r="AA37">
        <v>0</v>
      </c>
      <c r="AB37">
        <v>0</v>
      </c>
      <c r="AC37">
        <v>0</v>
      </c>
      <c r="AD37">
        <v>0</v>
      </c>
      <c r="AE37">
        <v>0</v>
      </c>
      <c r="AF37">
        <v>0</v>
      </c>
      <c r="AG37">
        <v>0</v>
      </c>
      <c r="AH37">
        <v>0</v>
      </c>
      <c r="AI37">
        <v>0</v>
      </c>
      <c r="AJ37">
        <v>0</v>
      </c>
      <c r="AK37">
        <v>0</v>
      </c>
      <c r="AL37">
        <v>0</v>
      </c>
      <c r="AM37">
        <v>0</v>
      </c>
      <c r="AN37">
        <v>0</v>
      </c>
      <c r="AO37">
        <v>0</v>
      </c>
      <c r="AP37">
        <v>0</v>
      </c>
      <c r="AQ37">
        <v>0</v>
      </c>
      <c r="AR37">
        <v>2.3542530723810002</v>
      </c>
      <c r="AS37">
        <v>2.4023175611468681</v>
      </c>
      <c r="AT37">
        <v>2.474490191739263</v>
      </c>
      <c r="AU37">
        <v>2.5293728092995362</v>
      </c>
      <c r="AV37">
        <v>0</v>
      </c>
      <c r="AW37">
        <v>0</v>
      </c>
      <c r="AX37">
        <v>0</v>
      </c>
      <c r="AY37">
        <v>0</v>
      </c>
      <c r="AZ37">
        <v>0</v>
      </c>
      <c r="BA37">
        <v>0</v>
      </c>
      <c r="BB37">
        <v>0</v>
      </c>
      <c r="BC37">
        <v>0</v>
      </c>
      <c r="BD37">
        <v>0</v>
      </c>
      <c r="BE37">
        <v>0</v>
      </c>
      <c r="BF37">
        <v>0</v>
      </c>
      <c r="BG37">
        <v>0</v>
      </c>
      <c r="BH37">
        <v>-2.7145796039077453E-2</v>
      </c>
      <c r="BI37" s="45" t="s">
        <v>633</v>
      </c>
      <c r="BJ37"/>
      <c r="BK37"/>
      <c r="BL37"/>
      <c r="BM37"/>
      <c r="BN37"/>
      <c r="BO37"/>
      <c r="BP37"/>
      <c r="BQ37"/>
      <c r="BR37"/>
    </row>
    <row r="38" spans="1:70" x14ac:dyDescent="0.3">
      <c r="A38" s="45" t="s">
        <v>682</v>
      </c>
      <c r="B38"/>
      <c r="C38">
        <v>0.87419491477799993</v>
      </c>
      <c r="D38">
        <v>0.33605824211998003</v>
      </c>
      <c r="E38">
        <v>1.1791581076715142E-2</v>
      </c>
      <c r="F38">
        <v>0</v>
      </c>
      <c r="G38">
        <v>1.8256071235539999</v>
      </c>
      <c r="H38">
        <v>1.8628787635957418</v>
      </c>
      <c r="I38">
        <v>1.9188450783818798</v>
      </c>
      <c r="J38">
        <v>1.9614038409689418</v>
      </c>
      <c r="K38">
        <v>-8.7175578882215081</v>
      </c>
      <c r="L38">
        <v>-8.05249766624482</v>
      </c>
      <c r="M38">
        <v>-8.3976952644895277</v>
      </c>
      <c r="N38">
        <v>-8.4979600841866247</v>
      </c>
      <c r="O38">
        <v>-8.5839508007318237</v>
      </c>
      <c r="P38">
        <v>0.5</v>
      </c>
      <c r="Q38">
        <v>0.5</v>
      </c>
      <c r="R38">
        <v>0.5</v>
      </c>
      <c r="S38">
        <v>0.5</v>
      </c>
      <c r="T38">
        <v>0</v>
      </c>
      <c r="U38">
        <v>0</v>
      </c>
      <c r="V38">
        <v>0</v>
      </c>
      <c r="W38">
        <v>0</v>
      </c>
      <c r="X38">
        <v>0.87419491477799993</v>
      </c>
      <c r="Y38">
        <v>0.33605824211998003</v>
      </c>
      <c r="Z38">
        <v>1.1791581076715142E-2</v>
      </c>
      <c r="AA38">
        <v>0</v>
      </c>
      <c r="AB38">
        <v>0</v>
      </c>
      <c r="AC38">
        <v>0</v>
      </c>
      <c r="AD38">
        <v>0</v>
      </c>
      <c r="AE38">
        <v>0</v>
      </c>
      <c r="AF38">
        <v>0</v>
      </c>
      <c r="AG38">
        <v>0</v>
      </c>
      <c r="AH38">
        <v>0</v>
      </c>
      <c r="AI38">
        <v>0</v>
      </c>
      <c r="AJ38">
        <v>0</v>
      </c>
      <c r="AK38">
        <v>0</v>
      </c>
      <c r="AL38">
        <v>0</v>
      </c>
      <c r="AM38">
        <v>0</v>
      </c>
      <c r="AN38">
        <v>0</v>
      </c>
      <c r="AO38">
        <v>0</v>
      </c>
      <c r="AP38">
        <v>0</v>
      </c>
      <c r="AQ38">
        <v>0</v>
      </c>
      <c r="AR38">
        <v>1.8256071235539999</v>
      </c>
      <c r="AS38">
        <v>1.8628787635957418</v>
      </c>
      <c r="AT38">
        <v>1.9188450783818798</v>
      </c>
      <c r="AU38">
        <v>1.9614038409689418</v>
      </c>
      <c r="AV38">
        <v>0</v>
      </c>
      <c r="AW38">
        <v>0</v>
      </c>
      <c r="AX38">
        <v>0</v>
      </c>
      <c r="AY38">
        <v>0</v>
      </c>
      <c r="AZ38">
        <v>0</v>
      </c>
      <c r="BA38">
        <v>0</v>
      </c>
      <c r="BB38">
        <v>0</v>
      </c>
      <c r="BC38">
        <v>0</v>
      </c>
      <c r="BD38">
        <v>0</v>
      </c>
      <c r="BE38">
        <v>0</v>
      </c>
      <c r="BF38">
        <v>0</v>
      </c>
      <c r="BG38">
        <v>0</v>
      </c>
      <c r="BH38">
        <v>-0.35044528086594867</v>
      </c>
      <c r="BI38" s="45" t="s">
        <v>681</v>
      </c>
      <c r="BJ38"/>
      <c r="BK38"/>
      <c r="BL38"/>
      <c r="BM38"/>
      <c r="BN38"/>
      <c r="BO38"/>
      <c r="BP38"/>
      <c r="BQ38"/>
      <c r="BR38"/>
    </row>
    <row r="39" spans="1:70" x14ac:dyDescent="0.3">
      <c r="A39" s="45" t="s">
        <v>718</v>
      </c>
      <c r="B39"/>
      <c r="C39">
        <v>1.311304252894</v>
      </c>
      <c r="D39">
        <v>0.56519583799819928</v>
      </c>
      <c r="E39">
        <v>0.11429887527967802</v>
      </c>
      <c r="F39">
        <v>0</v>
      </c>
      <c r="G39">
        <v>2.598319227578</v>
      </c>
      <c r="H39">
        <v>2.6513665769854091</v>
      </c>
      <c r="I39">
        <v>2.7310213668519236</v>
      </c>
      <c r="J39">
        <v>2.791593682606595</v>
      </c>
      <c r="K39">
        <v>-24.79609064532967</v>
      </c>
      <c r="L39">
        <v>-22.121117085791965</v>
      </c>
      <c r="M39">
        <v>-22.855891855349235</v>
      </c>
      <c r="N39">
        <v>-22.924036445792154</v>
      </c>
      <c r="O39">
        <v>-23.362820990038756</v>
      </c>
      <c r="P39">
        <v>0.5</v>
      </c>
      <c r="Q39">
        <v>0.5</v>
      </c>
      <c r="R39">
        <v>0.5</v>
      </c>
      <c r="S39">
        <v>0.5</v>
      </c>
      <c r="T39">
        <v>0</v>
      </c>
      <c r="U39">
        <v>0</v>
      </c>
      <c r="V39">
        <v>0</v>
      </c>
      <c r="W39">
        <v>0</v>
      </c>
      <c r="X39">
        <v>1.311304252894</v>
      </c>
      <c r="Y39">
        <v>0.56519583799819928</v>
      </c>
      <c r="Z39">
        <v>0.11429887527967802</v>
      </c>
      <c r="AA39">
        <v>0</v>
      </c>
      <c r="AB39">
        <v>0</v>
      </c>
      <c r="AC39">
        <v>0</v>
      </c>
      <c r="AD39">
        <v>0</v>
      </c>
      <c r="AE39">
        <v>0</v>
      </c>
      <c r="AF39">
        <v>0</v>
      </c>
      <c r="AG39">
        <v>0</v>
      </c>
      <c r="AH39">
        <v>0</v>
      </c>
      <c r="AI39">
        <v>0</v>
      </c>
      <c r="AJ39">
        <v>0</v>
      </c>
      <c r="AK39">
        <v>0</v>
      </c>
      <c r="AL39">
        <v>0</v>
      </c>
      <c r="AM39">
        <v>0</v>
      </c>
      <c r="AN39">
        <v>0</v>
      </c>
      <c r="AO39">
        <v>0</v>
      </c>
      <c r="AP39">
        <v>0</v>
      </c>
      <c r="AQ39">
        <v>0</v>
      </c>
      <c r="AR39">
        <v>2.598319227578</v>
      </c>
      <c r="AS39">
        <v>2.6513665769854091</v>
      </c>
      <c r="AT39">
        <v>2.7310213668519236</v>
      </c>
      <c r="AU39">
        <v>2.791593682606595</v>
      </c>
      <c r="AV39">
        <v>0</v>
      </c>
      <c r="AW39">
        <v>0</v>
      </c>
      <c r="AX39">
        <v>0</v>
      </c>
      <c r="AY39">
        <v>0</v>
      </c>
      <c r="AZ39">
        <v>0</v>
      </c>
      <c r="BA39">
        <v>0</v>
      </c>
      <c r="BB39">
        <v>0</v>
      </c>
      <c r="BC39">
        <v>0</v>
      </c>
      <c r="BD39">
        <v>0</v>
      </c>
      <c r="BE39">
        <v>0</v>
      </c>
      <c r="BF39">
        <v>0</v>
      </c>
      <c r="BG39">
        <v>0</v>
      </c>
      <c r="BH39">
        <v>-0.38939243550591357</v>
      </c>
      <c r="BI39" s="45" t="s">
        <v>717</v>
      </c>
      <c r="BJ39"/>
      <c r="BK39"/>
      <c r="BL39"/>
      <c r="BM39"/>
      <c r="BN39"/>
      <c r="BO39"/>
      <c r="BP39"/>
      <c r="BQ39"/>
      <c r="BR39"/>
    </row>
    <row r="40" spans="1:70" x14ac:dyDescent="0.3">
      <c r="A40" s="45" t="s">
        <v>728</v>
      </c>
      <c r="B40"/>
      <c r="C40">
        <v>1.306989508399</v>
      </c>
      <c r="D40">
        <v>0.55794130616271864</v>
      </c>
      <c r="E40">
        <v>0.10418435884211957</v>
      </c>
      <c r="F40">
        <v>0</v>
      </c>
      <c r="G40">
        <v>2.664021924669</v>
      </c>
      <c r="H40">
        <v>2.7184106619600077</v>
      </c>
      <c r="I40">
        <v>2.8000796518042996</v>
      </c>
      <c r="J40">
        <v>2.862183636366979</v>
      </c>
      <c r="K40">
        <v>-19.911356173651157</v>
      </c>
      <c r="L40">
        <v>-19.157423239501657</v>
      </c>
      <c r="M40">
        <v>-19.579062190891499</v>
      </c>
      <c r="N40">
        <v>-19.429645161713669</v>
      </c>
      <c r="O40">
        <v>-20.01331332916585</v>
      </c>
      <c r="P40">
        <v>0.5</v>
      </c>
      <c r="Q40">
        <v>0.5</v>
      </c>
      <c r="R40">
        <v>0.5</v>
      </c>
      <c r="S40">
        <v>0.5</v>
      </c>
      <c r="T40">
        <v>0</v>
      </c>
      <c r="U40">
        <v>0</v>
      </c>
      <c r="V40">
        <v>0</v>
      </c>
      <c r="W40">
        <v>0</v>
      </c>
      <c r="X40">
        <v>1.306989508399</v>
      </c>
      <c r="Y40">
        <v>0.55794130616271864</v>
      </c>
      <c r="Z40">
        <v>0.10418435884211957</v>
      </c>
      <c r="AA40">
        <v>0</v>
      </c>
      <c r="AB40">
        <v>0</v>
      </c>
      <c r="AC40">
        <v>0</v>
      </c>
      <c r="AD40">
        <v>0</v>
      </c>
      <c r="AE40">
        <v>0</v>
      </c>
      <c r="AF40">
        <v>0</v>
      </c>
      <c r="AG40">
        <v>0</v>
      </c>
      <c r="AH40">
        <v>0</v>
      </c>
      <c r="AI40">
        <v>0</v>
      </c>
      <c r="AJ40">
        <v>0</v>
      </c>
      <c r="AK40">
        <v>0</v>
      </c>
      <c r="AL40">
        <v>0</v>
      </c>
      <c r="AM40">
        <v>0</v>
      </c>
      <c r="AN40">
        <v>0</v>
      </c>
      <c r="AO40">
        <v>0</v>
      </c>
      <c r="AP40">
        <v>0</v>
      </c>
      <c r="AQ40">
        <v>0</v>
      </c>
      <c r="AR40">
        <v>2.664021924669</v>
      </c>
      <c r="AS40">
        <v>2.7184106619600077</v>
      </c>
      <c r="AT40">
        <v>2.8000796518042996</v>
      </c>
      <c r="AU40">
        <v>2.862183636366979</v>
      </c>
      <c r="AV40">
        <v>0</v>
      </c>
      <c r="AW40">
        <v>0</v>
      </c>
      <c r="AX40">
        <v>0</v>
      </c>
      <c r="AY40">
        <v>0</v>
      </c>
      <c r="AZ40">
        <v>0</v>
      </c>
      <c r="BA40">
        <v>0</v>
      </c>
      <c r="BB40">
        <v>0</v>
      </c>
      <c r="BC40">
        <v>0</v>
      </c>
      <c r="BD40">
        <v>0</v>
      </c>
      <c r="BE40">
        <v>0</v>
      </c>
      <c r="BF40">
        <v>0</v>
      </c>
      <c r="BG40">
        <v>0</v>
      </c>
      <c r="BH40">
        <v>-0.4026987548004482</v>
      </c>
      <c r="BI40" s="45" t="s">
        <v>727</v>
      </c>
      <c r="BJ40"/>
      <c r="BK40"/>
      <c r="BL40"/>
      <c r="BM40"/>
      <c r="BN40"/>
      <c r="BO40"/>
      <c r="BP40"/>
      <c r="BQ40"/>
      <c r="BR40"/>
    </row>
    <row r="41" spans="1:70" x14ac:dyDescent="0.3">
      <c r="A41" s="45" t="s">
        <v>20</v>
      </c>
      <c r="B41">
        <v>0.4</v>
      </c>
      <c r="C41">
        <v>1.26991466005</v>
      </c>
      <c r="D41">
        <v>0.61535727986438016</v>
      </c>
      <c r="E41">
        <v>0</v>
      </c>
      <c r="F41">
        <v>0</v>
      </c>
      <c r="G41">
        <v>2.633557636196</v>
      </c>
      <c r="H41">
        <v>2.6873244138224979</v>
      </c>
      <c r="I41">
        <v>3.0640164820489244</v>
      </c>
      <c r="J41">
        <v>2.8294532796257088</v>
      </c>
      <c r="K41">
        <v>-15.623777413883467</v>
      </c>
      <c r="L41">
        <v>-15.262445222492127</v>
      </c>
      <c r="M41">
        <v>-15.208529426258735</v>
      </c>
      <c r="N41">
        <v>-14.998356442593295</v>
      </c>
      <c r="O41">
        <v>-15.848366067343107</v>
      </c>
      <c r="P41">
        <v>0.5</v>
      </c>
      <c r="Q41">
        <v>0.5</v>
      </c>
      <c r="R41">
        <v>0</v>
      </c>
      <c r="S41">
        <v>0.5</v>
      </c>
      <c r="T41">
        <v>0</v>
      </c>
      <c r="U41">
        <v>0</v>
      </c>
      <c r="V41">
        <v>0</v>
      </c>
      <c r="W41">
        <v>0</v>
      </c>
      <c r="X41">
        <v>1.26991466005</v>
      </c>
      <c r="Y41">
        <v>0.61535727986438016</v>
      </c>
      <c r="Z41">
        <v>0</v>
      </c>
      <c r="AA41">
        <v>0</v>
      </c>
      <c r="AB41">
        <v>0</v>
      </c>
      <c r="AC41">
        <v>0</v>
      </c>
      <c r="AD41">
        <v>0</v>
      </c>
      <c r="AE41">
        <v>0</v>
      </c>
      <c r="AF41">
        <v>0</v>
      </c>
      <c r="AG41">
        <v>0</v>
      </c>
      <c r="AH41">
        <v>0</v>
      </c>
      <c r="AI41">
        <v>0</v>
      </c>
      <c r="AJ41">
        <v>0</v>
      </c>
      <c r="AK41">
        <v>0</v>
      </c>
      <c r="AL41">
        <v>0</v>
      </c>
      <c r="AM41">
        <v>0</v>
      </c>
      <c r="AN41">
        <v>0</v>
      </c>
      <c r="AO41">
        <v>0</v>
      </c>
      <c r="AP41">
        <v>0</v>
      </c>
      <c r="AQ41">
        <v>0</v>
      </c>
      <c r="AR41">
        <v>2.633557636196</v>
      </c>
      <c r="AS41">
        <v>2.6873244138224979</v>
      </c>
      <c r="AT41">
        <v>3.0640161643935846</v>
      </c>
      <c r="AU41">
        <v>2.8294532796257088</v>
      </c>
      <c r="AV41">
        <v>0</v>
      </c>
      <c r="AW41">
        <v>0</v>
      </c>
      <c r="AX41">
        <v>0</v>
      </c>
      <c r="AY41">
        <v>0</v>
      </c>
      <c r="AZ41">
        <v>0</v>
      </c>
      <c r="BA41">
        <v>0</v>
      </c>
      <c r="BB41">
        <v>0</v>
      </c>
      <c r="BC41">
        <v>0</v>
      </c>
      <c r="BD41">
        <v>0</v>
      </c>
      <c r="BE41">
        <v>0</v>
      </c>
      <c r="BF41">
        <v>0</v>
      </c>
      <c r="BG41">
        <v>0</v>
      </c>
      <c r="BH41">
        <v>-0.23672043378292024</v>
      </c>
      <c r="BI41" s="45" t="s">
        <v>19</v>
      </c>
      <c r="BJ41"/>
      <c r="BK41"/>
      <c r="BL41"/>
      <c r="BM41"/>
      <c r="BN41"/>
      <c r="BO41"/>
      <c r="BP41"/>
      <c r="BQ41"/>
      <c r="BR41"/>
    </row>
    <row r="42" spans="1:70" x14ac:dyDescent="0.3">
      <c r="A42" s="45" t="s">
        <v>123</v>
      </c>
      <c r="B42">
        <v>0.4</v>
      </c>
      <c r="C42">
        <v>1.9941812040669999</v>
      </c>
      <c r="D42">
        <v>0.99815205778813365</v>
      </c>
      <c r="E42">
        <v>0</v>
      </c>
      <c r="F42">
        <v>0</v>
      </c>
      <c r="G42">
        <v>4.2897835944710003</v>
      </c>
      <c r="H42">
        <v>4.377363922093096</v>
      </c>
      <c r="I42">
        <v>4.8890537094521163</v>
      </c>
      <c r="J42">
        <v>4.6088766364698586</v>
      </c>
      <c r="K42">
        <v>-16.608807662009749</v>
      </c>
      <c r="L42">
        <v>-15.688280299549078</v>
      </c>
      <c r="M42">
        <v>-15.543918091795708</v>
      </c>
      <c r="N42">
        <v>-15.31528399386506</v>
      </c>
      <c r="O42">
        <v>-16.277285474738239</v>
      </c>
      <c r="P42">
        <v>0.5</v>
      </c>
      <c r="Q42">
        <v>0.5</v>
      </c>
      <c r="R42">
        <v>0</v>
      </c>
      <c r="S42">
        <v>0.5</v>
      </c>
      <c r="T42">
        <v>0</v>
      </c>
      <c r="U42">
        <v>0</v>
      </c>
      <c r="V42">
        <v>0</v>
      </c>
      <c r="W42">
        <v>0</v>
      </c>
      <c r="X42">
        <v>1.9941812040669999</v>
      </c>
      <c r="Y42">
        <v>0.99815205778813365</v>
      </c>
      <c r="Z42">
        <v>0</v>
      </c>
      <c r="AA42">
        <v>0</v>
      </c>
      <c r="AB42">
        <v>0</v>
      </c>
      <c r="AC42">
        <v>0</v>
      </c>
      <c r="AD42">
        <v>0</v>
      </c>
      <c r="AE42">
        <v>0</v>
      </c>
      <c r="AF42">
        <v>0</v>
      </c>
      <c r="AG42">
        <v>0</v>
      </c>
      <c r="AH42">
        <v>0</v>
      </c>
      <c r="AI42">
        <v>0</v>
      </c>
      <c r="AJ42">
        <v>0</v>
      </c>
      <c r="AK42">
        <v>0</v>
      </c>
      <c r="AL42">
        <v>0</v>
      </c>
      <c r="AM42">
        <v>0</v>
      </c>
      <c r="AN42">
        <v>0</v>
      </c>
      <c r="AO42">
        <v>0</v>
      </c>
      <c r="AP42">
        <v>0</v>
      </c>
      <c r="AQ42">
        <v>0</v>
      </c>
      <c r="AR42">
        <v>4.2897835944710003</v>
      </c>
      <c r="AS42">
        <v>4.377363922093096</v>
      </c>
      <c r="AT42">
        <v>4.889054182182373</v>
      </c>
      <c r="AU42">
        <v>4.6088766364698586</v>
      </c>
      <c r="AV42">
        <v>0</v>
      </c>
      <c r="AW42">
        <v>0</v>
      </c>
      <c r="AX42">
        <v>0</v>
      </c>
      <c r="AY42">
        <v>0</v>
      </c>
      <c r="AZ42">
        <v>0</v>
      </c>
      <c r="BA42">
        <v>0</v>
      </c>
      <c r="BB42">
        <v>0</v>
      </c>
      <c r="BC42">
        <v>0</v>
      </c>
      <c r="BD42">
        <v>0</v>
      </c>
      <c r="BE42">
        <v>0</v>
      </c>
      <c r="BF42">
        <v>0</v>
      </c>
      <c r="BG42">
        <v>0</v>
      </c>
      <c r="BH42">
        <v>-0.3101005234802775</v>
      </c>
      <c r="BI42" s="45" t="s">
        <v>122</v>
      </c>
      <c r="BJ42"/>
      <c r="BK42"/>
      <c r="BL42"/>
      <c r="BM42"/>
      <c r="BN42"/>
      <c r="BO42"/>
      <c r="BP42"/>
      <c r="BQ42"/>
      <c r="BR42"/>
    </row>
    <row r="43" spans="1:70" x14ac:dyDescent="0.3">
      <c r="A43" s="45" t="s">
        <v>184</v>
      </c>
      <c r="B43">
        <v>0.4</v>
      </c>
      <c r="C43">
        <v>1.2832085731680001</v>
      </c>
      <c r="D43">
        <v>0.6844816146701127</v>
      </c>
      <c r="E43">
        <v>0</v>
      </c>
      <c r="F43">
        <v>0</v>
      </c>
      <c r="G43">
        <v>2.4855532120309998</v>
      </c>
      <c r="H43">
        <v>2.5362983276849453</v>
      </c>
      <c r="I43">
        <v>2.9273251315209734</v>
      </c>
      <c r="J43">
        <v>2.670439632991545</v>
      </c>
      <c r="K43">
        <v>-30.504644053046167</v>
      </c>
      <c r="L43">
        <v>-27.951440561180142</v>
      </c>
      <c r="M43">
        <v>-28.287893865286105</v>
      </c>
      <c r="N43">
        <v>-28.10493008582117</v>
      </c>
      <c r="O43">
        <v>-29.237113054197888</v>
      </c>
      <c r="P43">
        <v>0.5</v>
      </c>
      <c r="Q43">
        <v>0.5</v>
      </c>
      <c r="R43">
        <v>0</v>
      </c>
      <c r="S43">
        <v>0.5</v>
      </c>
      <c r="T43">
        <v>0</v>
      </c>
      <c r="U43">
        <v>0</v>
      </c>
      <c r="V43">
        <v>0</v>
      </c>
      <c r="W43">
        <v>0</v>
      </c>
      <c r="X43">
        <v>1.2832085731680001</v>
      </c>
      <c r="Y43">
        <v>0.6844816146701127</v>
      </c>
      <c r="Z43">
        <v>0</v>
      </c>
      <c r="AA43">
        <v>0</v>
      </c>
      <c r="AB43">
        <v>0</v>
      </c>
      <c r="AC43">
        <v>0</v>
      </c>
      <c r="AD43">
        <v>0</v>
      </c>
      <c r="AE43">
        <v>0</v>
      </c>
      <c r="AF43">
        <v>0</v>
      </c>
      <c r="AG43">
        <v>0</v>
      </c>
      <c r="AH43">
        <v>0</v>
      </c>
      <c r="AI43">
        <v>0</v>
      </c>
      <c r="AJ43">
        <v>0</v>
      </c>
      <c r="AK43">
        <v>0</v>
      </c>
      <c r="AL43">
        <v>0</v>
      </c>
      <c r="AM43">
        <v>0</v>
      </c>
      <c r="AN43">
        <v>0</v>
      </c>
      <c r="AO43">
        <v>0</v>
      </c>
      <c r="AP43">
        <v>0</v>
      </c>
      <c r="AQ43">
        <v>0</v>
      </c>
      <c r="AR43">
        <v>2.4855532120309998</v>
      </c>
      <c r="AS43">
        <v>2.5362983276849453</v>
      </c>
      <c r="AT43">
        <v>2.9273254420206882</v>
      </c>
      <c r="AU43">
        <v>2.670439632991545</v>
      </c>
      <c r="AV43">
        <v>0</v>
      </c>
      <c r="AW43">
        <v>0</v>
      </c>
      <c r="AX43">
        <v>0</v>
      </c>
      <c r="AY43">
        <v>0</v>
      </c>
      <c r="AZ43">
        <v>0</v>
      </c>
      <c r="BA43">
        <v>0</v>
      </c>
      <c r="BB43">
        <v>0</v>
      </c>
      <c r="BC43">
        <v>0</v>
      </c>
      <c r="BD43">
        <v>0</v>
      </c>
      <c r="BE43">
        <v>0</v>
      </c>
      <c r="BF43">
        <v>0</v>
      </c>
      <c r="BG43">
        <v>0</v>
      </c>
      <c r="BH43">
        <v>-9.8082594907635823E-2</v>
      </c>
      <c r="BI43" s="45" t="s">
        <v>183</v>
      </c>
      <c r="BJ43"/>
      <c r="BK43"/>
      <c r="BL43"/>
      <c r="BM43"/>
      <c r="BN43"/>
      <c r="BO43"/>
      <c r="BP43"/>
      <c r="BQ43"/>
      <c r="BR43"/>
    </row>
    <row r="44" spans="1:70" x14ac:dyDescent="0.3">
      <c r="A44" s="45" t="s">
        <v>206</v>
      </c>
      <c r="B44">
        <v>0.4</v>
      </c>
      <c r="C44">
        <v>1.7579458816090001</v>
      </c>
      <c r="D44">
        <v>1.0268285808118358</v>
      </c>
      <c r="E44">
        <v>0</v>
      </c>
      <c r="F44">
        <v>5.653819228107855E-2</v>
      </c>
      <c r="G44">
        <v>3.3907687208699997</v>
      </c>
      <c r="H44">
        <v>3.4599947386689633</v>
      </c>
      <c r="I44">
        <v>4.1324360784573013</v>
      </c>
      <c r="J44">
        <v>3.6429890676612722</v>
      </c>
      <c r="K44">
        <v>-10.604536997372175</v>
      </c>
      <c r="L44">
        <v>-12.595365261983765</v>
      </c>
      <c r="M44">
        <v>-11.234171270008572</v>
      </c>
      <c r="N44">
        <v>-10.097225903491426</v>
      </c>
      <c r="O44">
        <v>-12.064439851696285</v>
      </c>
      <c r="P44">
        <v>0.5</v>
      </c>
      <c r="Q44">
        <v>0.5</v>
      </c>
      <c r="R44">
        <v>0</v>
      </c>
      <c r="S44">
        <v>0.5</v>
      </c>
      <c r="T44">
        <v>0</v>
      </c>
      <c r="U44">
        <v>0</v>
      </c>
      <c r="V44">
        <v>0</v>
      </c>
      <c r="W44">
        <v>0</v>
      </c>
      <c r="X44">
        <v>1.7579458816090001</v>
      </c>
      <c r="Y44">
        <v>1.0268285808118358</v>
      </c>
      <c r="Z44">
        <v>0</v>
      </c>
      <c r="AA44">
        <v>5.653819228107855E-2</v>
      </c>
      <c r="AB44">
        <v>0</v>
      </c>
      <c r="AC44">
        <v>0</v>
      </c>
      <c r="AD44">
        <v>0</v>
      </c>
      <c r="AE44">
        <v>0</v>
      </c>
      <c r="AF44">
        <v>0</v>
      </c>
      <c r="AG44">
        <v>0</v>
      </c>
      <c r="AH44">
        <v>0</v>
      </c>
      <c r="AI44">
        <v>0</v>
      </c>
      <c r="AJ44">
        <v>0</v>
      </c>
      <c r="AK44">
        <v>0</v>
      </c>
      <c r="AL44">
        <v>0</v>
      </c>
      <c r="AM44">
        <v>0</v>
      </c>
      <c r="AN44">
        <v>0</v>
      </c>
      <c r="AO44">
        <v>0</v>
      </c>
      <c r="AP44">
        <v>0</v>
      </c>
      <c r="AQ44">
        <v>0</v>
      </c>
      <c r="AR44">
        <v>3.3907687208699997</v>
      </c>
      <c r="AS44">
        <v>3.4599947386689633</v>
      </c>
      <c r="AT44">
        <v>4.1324359103172021</v>
      </c>
      <c r="AU44">
        <v>3.6429890676612722</v>
      </c>
      <c r="AV44">
        <v>0</v>
      </c>
      <c r="AW44">
        <v>0</v>
      </c>
      <c r="AX44">
        <v>0</v>
      </c>
      <c r="AY44">
        <v>0</v>
      </c>
      <c r="AZ44">
        <v>0</v>
      </c>
      <c r="BA44">
        <v>0</v>
      </c>
      <c r="BB44">
        <v>0</v>
      </c>
      <c r="BC44">
        <v>0</v>
      </c>
      <c r="BD44">
        <v>0</v>
      </c>
      <c r="BE44">
        <v>0</v>
      </c>
      <c r="BF44">
        <v>0</v>
      </c>
      <c r="BG44">
        <v>0</v>
      </c>
      <c r="BH44">
        <v>0</v>
      </c>
      <c r="BI44" s="45" t="s">
        <v>205</v>
      </c>
      <c r="BJ44"/>
      <c r="BK44"/>
      <c r="BL44"/>
      <c r="BM44"/>
      <c r="BN44"/>
      <c r="BO44"/>
      <c r="BP44"/>
      <c r="BQ44"/>
      <c r="BR44"/>
    </row>
    <row r="45" spans="1:70" x14ac:dyDescent="0.3">
      <c r="A45" s="45" t="s">
        <v>282</v>
      </c>
      <c r="B45">
        <v>0.4</v>
      </c>
      <c r="C45">
        <v>1.2257712102010001</v>
      </c>
      <c r="D45">
        <v>0.59015202373934905</v>
      </c>
      <c r="E45">
        <v>0</v>
      </c>
      <c r="F45">
        <v>0</v>
      </c>
      <c r="G45">
        <v>2.7133468337300002</v>
      </c>
      <c r="H45">
        <v>2.7687425895804201</v>
      </c>
      <c r="I45">
        <v>3.0481886974218915</v>
      </c>
      <c r="J45">
        <v>2.9151775499201595</v>
      </c>
      <c r="K45">
        <v>-6.4524626810952919</v>
      </c>
      <c r="L45">
        <v>-5.8386510273337384</v>
      </c>
      <c r="M45">
        <v>-5.8872631967038007</v>
      </c>
      <c r="N45">
        <v>-5.9547041270027563</v>
      </c>
      <c r="O45">
        <v>-6.2184569802366401</v>
      </c>
      <c r="P45">
        <v>0.5</v>
      </c>
      <c r="Q45">
        <v>0.5</v>
      </c>
      <c r="R45">
        <v>0</v>
      </c>
      <c r="S45">
        <v>0.5</v>
      </c>
      <c r="T45">
        <v>0</v>
      </c>
      <c r="U45">
        <v>0</v>
      </c>
      <c r="V45">
        <v>0</v>
      </c>
      <c r="W45">
        <v>0</v>
      </c>
      <c r="X45">
        <v>1.2257712102010001</v>
      </c>
      <c r="Y45">
        <v>0.59015202373934905</v>
      </c>
      <c r="Z45">
        <v>0</v>
      </c>
      <c r="AA45">
        <v>0</v>
      </c>
      <c r="AB45">
        <v>0</v>
      </c>
      <c r="AC45">
        <v>0</v>
      </c>
      <c r="AD45">
        <v>0</v>
      </c>
      <c r="AE45">
        <v>0</v>
      </c>
      <c r="AF45">
        <v>0</v>
      </c>
      <c r="AG45">
        <v>0</v>
      </c>
      <c r="AH45">
        <v>0</v>
      </c>
      <c r="AI45">
        <v>0</v>
      </c>
      <c r="AJ45">
        <v>0</v>
      </c>
      <c r="AK45">
        <v>0</v>
      </c>
      <c r="AL45">
        <v>0</v>
      </c>
      <c r="AM45">
        <v>0</v>
      </c>
      <c r="AN45">
        <v>0</v>
      </c>
      <c r="AO45">
        <v>0</v>
      </c>
      <c r="AP45">
        <v>0</v>
      </c>
      <c r="AQ45">
        <v>0</v>
      </c>
      <c r="AR45">
        <v>2.7133468337300002</v>
      </c>
      <c r="AS45">
        <v>2.7687425895804201</v>
      </c>
      <c r="AT45">
        <v>3.0481883553328308</v>
      </c>
      <c r="AU45">
        <v>2.9151775499201595</v>
      </c>
      <c r="AV45">
        <v>0</v>
      </c>
      <c r="AW45">
        <v>0</v>
      </c>
      <c r="AX45">
        <v>0</v>
      </c>
      <c r="AY45">
        <v>0</v>
      </c>
      <c r="AZ45">
        <v>0</v>
      </c>
      <c r="BA45">
        <v>0</v>
      </c>
      <c r="BB45">
        <v>0</v>
      </c>
      <c r="BC45">
        <v>0</v>
      </c>
      <c r="BD45">
        <v>0</v>
      </c>
      <c r="BE45">
        <v>0</v>
      </c>
      <c r="BF45">
        <v>0</v>
      </c>
      <c r="BG45">
        <v>0</v>
      </c>
      <c r="BH45">
        <v>-0.24371446807697417</v>
      </c>
      <c r="BI45" s="45" t="s">
        <v>281</v>
      </c>
      <c r="BJ45"/>
      <c r="BK45"/>
      <c r="BL45"/>
      <c r="BM45"/>
      <c r="BN45"/>
      <c r="BO45"/>
      <c r="BP45"/>
      <c r="BQ45"/>
      <c r="BR45"/>
    </row>
    <row r="46" spans="1:70" x14ac:dyDescent="0.3">
      <c r="A46" s="45" t="s">
        <v>404</v>
      </c>
      <c r="B46">
        <v>0.4</v>
      </c>
      <c r="C46">
        <v>0.87017941708200008</v>
      </c>
      <c r="D46">
        <v>0</v>
      </c>
      <c r="E46">
        <v>0</v>
      </c>
      <c r="F46">
        <v>0</v>
      </c>
      <c r="G46">
        <v>2.9833409328160001</v>
      </c>
      <c r="H46">
        <v>3.0442488948496087</v>
      </c>
      <c r="I46">
        <v>3.135707016154103</v>
      </c>
      <c r="J46">
        <v>3.2052550020475885</v>
      </c>
      <c r="K46">
        <v>-19.653700387259768</v>
      </c>
      <c r="L46">
        <v>-18.11063138943549</v>
      </c>
      <c r="M46">
        <v>-18.602194413172846</v>
      </c>
      <c r="N46">
        <v>-18.551193433192271</v>
      </c>
      <c r="O46">
        <v>-19.014779245865757</v>
      </c>
      <c r="P46">
        <v>0.5</v>
      </c>
      <c r="Q46">
        <v>0.5</v>
      </c>
      <c r="R46">
        <v>0</v>
      </c>
      <c r="S46">
        <v>0.5</v>
      </c>
      <c r="T46">
        <v>0</v>
      </c>
      <c r="U46">
        <v>0</v>
      </c>
      <c r="V46">
        <v>0</v>
      </c>
      <c r="W46">
        <v>0</v>
      </c>
      <c r="X46">
        <v>0.87017941708200008</v>
      </c>
      <c r="Y46">
        <v>0</v>
      </c>
      <c r="Z46">
        <v>0</v>
      </c>
      <c r="AA46">
        <v>0</v>
      </c>
      <c r="AB46">
        <v>0</v>
      </c>
      <c r="AC46">
        <v>0</v>
      </c>
      <c r="AD46">
        <v>0</v>
      </c>
      <c r="AE46">
        <v>0</v>
      </c>
      <c r="AF46">
        <v>0</v>
      </c>
      <c r="AG46">
        <v>0</v>
      </c>
      <c r="AH46">
        <v>0</v>
      </c>
      <c r="AI46">
        <v>0</v>
      </c>
      <c r="AJ46">
        <v>0</v>
      </c>
      <c r="AK46">
        <v>0</v>
      </c>
      <c r="AL46">
        <v>0</v>
      </c>
      <c r="AM46">
        <v>0</v>
      </c>
      <c r="AN46">
        <v>0</v>
      </c>
      <c r="AO46">
        <v>0</v>
      </c>
      <c r="AP46">
        <v>0</v>
      </c>
      <c r="AQ46">
        <v>0</v>
      </c>
      <c r="AR46">
        <v>2.9833409328160001</v>
      </c>
      <c r="AS46">
        <v>3.0442488948496087</v>
      </c>
      <c r="AT46">
        <v>3.135707016154103</v>
      </c>
      <c r="AU46">
        <v>3.2052550020475885</v>
      </c>
      <c r="AV46">
        <v>0</v>
      </c>
      <c r="AW46">
        <v>0</v>
      </c>
      <c r="AX46">
        <v>0</v>
      </c>
      <c r="AY46">
        <v>0</v>
      </c>
      <c r="AZ46">
        <v>0</v>
      </c>
      <c r="BA46">
        <v>0</v>
      </c>
      <c r="BB46">
        <v>0</v>
      </c>
      <c r="BC46">
        <v>0</v>
      </c>
      <c r="BD46">
        <v>0</v>
      </c>
      <c r="BE46">
        <v>0</v>
      </c>
      <c r="BF46">
        <v>0</v>
      </c>
      <c r="BG46">
        <v>0</v>
      </c>
      <c r="BH46">
        <v>-1.5886238776037507</v>
      </c>
      <c r="BI46" s="45" t="s">
        <v>403</v>
      </c>
      <c r="BJ46"/>
      <c r="BK46"/>
      <c r="BL46"/>
      <c r="BM46"/>
      <c r="BN46"/>
      <c r="BO46"/>
      <c r="BP46"/>
      <c r="BQ46"/>
      <c r="BR46"/>
    </row>
    <row r="47" spans="1:70" x14ac:dyDescent="0.3">
      <c r="A47" s="45" t="s">
        <v>564</v>
      </c>
      <c r="B47">
        <v>0.4</v>
      </c>
      <c r="C47">
        <v>0.63279128287700004</v>
      </c>
      <c r="D47">
        <v>0</v>
      </c>
      <c r="E47">
        <v>0</v>
      </c>
      <c r="F47">
        <v>0</v>
      </c>
      <c r="G47">
        <v>2.1088068277460001</v>
      </c>
      <c r="H47">
        <v>2.1518602799303368</v>
      </c>
      <c r="I47">
        <v>2.2165084428466986</v>
      </c>
      <c r="J47">
        <v>2.2656691894093548</v>
      </c>
      <c r="K47">
        <v>-12.108519269647168</v>
      </c>
      <c r="L47">
        <v>-11.803048882359407</v>
      </c>
      <c r="M47">
        <v>-12.121162692527628</v>
      </c>
      <c r="N47">
        <v>-12.085742590829797</v>
      </c>
      <c r="O47">
        <v>-12.390002366517418</v>
      </c>
      <c r="P47">
        <v>0.5</v>
      </c>
      <c r="Q47">
        <v>0.5</v>
      </c>
      <c r="R47">
        <v>0</v>
      </c>
      <c r="S47">
        <v>0.5</v>
      </c>
      <c r="T47">
        <v>0</v>
      </c>
      <c r="U47">
        <v>0</v>
      </c>
      <c r="V47">
        <v>0</v>
      </c>
      <c r="W47">
        <v>0</v>
      </c>
      <c r="X47">
        <v>0.63279128287700004</v>
      </c>
      <c r="Y47">
        <v>0</v>
      </c>
      <c r="Z47">
        <v>0</v>
      </c>
      <c r="AA47">
        <v>0</v>
      </c>
      <c r="AB47">
        <v>0</v>
      </c>
      <c r="AC47">
        <v>0</v>
      </c>
      <c r="AD47">
        <v>0</v>
      </c>
      <c r="AE47">
        <v>0</v>
      </c>
      <c r="AF47">
        <v>0</v>
      </c>
      <c r="AG47">
        <v>0</v>
      </c>
      <c r="AH47">
        <v>0</v>
      </c>
      <c r="AI47">
        <v>0</v>
      </c>
      <c r="AJ47">
        <v>0</v>
      </c>
      <c r="AK47">
        <v>0</v>
      </c>
      <c r="AL47">
        <v>0</v>
      </c>
      <c r="AM47">
        <v>0</v>
      </c>
      <c r="AN47">
        <v>0</v>
      </c>
      <c r="AO47">
        <v>0</v>
      </c>
      <c r="AP47">
        <v>0</v>
      </c>
      <c r="AQ47">
        <v>0</v>
      </c>
      <c r="AR47">
        <v>2.1088068277460001</v>
      </c>
      <c r="AS47">
        <v>2.1518602799303368</v>
      </c>
      <c r="AT47">
        <v>2.2165084428466986</v>
      </c>
      <c r="AU47">
        <v>2.2656691894093548</v>
      </c>
      <c r="AV47">
        <v>0</v>
      </c>
      <c r="AW47">
        <v>0</v>
      </c>
      <c r="AX47">
        <v>0</v>
      </c>
      <c r="AY47">
        <v>0</v>
      </c>
      <c r="AZ47">
        <v>0</v>
      </c>
      <c r="BA47">
        <v>0</v>
      </c>
      <c r="BB47">
        <v>0</v>
      </c>
      <c r="BC47">
        <v>0</v>
      </c>
      <c r="BD47">
        <v>0</v>
      </c>
      <c r="BE47">
        <v>0</v>
      </c>
      <c r="BF47">
        <v>0</v>
      </c>
      <c r="BG47">
        <v>0</v>
      </c>
      <c r="BH47">
        <v>-1.0826107575062587</v>
      </c>
      <c r="BI47" s="45" t="s">
        <v>563</v>
      </c>
      <c r="BJ47"/>
      <c r="BK47"/>
      <c r="BL47"/>
      <c r="BM47"/>
      <c r="BN47"/>
      <c r="BO47"/>
      <c r="BP47"/>
      <c r="BQ47"/>
      <c r="BR47"/>
    </row>
    <row r="48" spans="1:70" x14ac:dyDescent="0.3">
      <c r="A48" s="45" t="s">
        <v>568</v>
      </c>
      <c r="B48">
        <v>0.4</v>
      </c>
      <c r="C48">
        <v>1.73622119269</v>
      </c>
      <c r="D48">
        <v>0.84814268542195481</v>
      </c>
      <c r="E48">
        <v>0</v>
      </c>
      <c r="F48">
        <v>0</v>
      </c>
      <c r="G48">
        <v>3.4159668735339999</v>
      </c>
      <c r="H48">
        <v>3.4857073374389698</v>
      </c>
      <c r="I48">
        <v>3.8955631587354196</v>
      </c>
      <c r="J48">
        <v>3.6700615701634955</v>
      </c>
      <c r="K48">
        <v>-6.4039363241570753</v>
      </c>
      <c r="L48">
        <v>-6.08932179885596</v>
      </c>
      <c r="M48">
        <v>-5.6631046954383821</v>
      </c>
      <c r="N48">
        <v>-5.3679489342371545</v>
      </c>
      <c r="O48">
        <v>-6.1006114533892495</v>
      </c>
      <c r="P48">
        <v>0.5</v>
      </c>
      <c r="Q48">
        <v>0.5</v>
      </c>
      <c r="R48">
        <v>0</v>
      </c>
      <c r="S48">
        <v>0.5</v>
      </c>
      <c r="T48">
        <v>0</v>
      </c>
      <c r="U48">
        <v>0</v>
      </c>
      <c r="V48">
        <v>0</v>
      </c>
      <c r="W48">
        <v>0</v>
      </c>
      <c r="X48">
        <v>1.73622119269</v>
      </c>
      <c r="Y48">
        <v>0.84814268542195481</v>
      </c>
      <c r="Z48">
        <v>0</v>
      </c>
      <c r="AA48">
        <v>0</v>
      </c>
      <c r="AB48">
        <v>0</v>
      </c>
      <c r="AC48">
        <v>0</v>
      </c>
      <c r="AD48">
        <v>0</v>
      </c>
      <c r="AE48">
        <v>0</v>
      </c>
      <c r="AF48">
        <v>0</v>
      </c>
      <c r="AG48">
        <v>0</v>
      </c>
      <c r="AH48">
        <v>0</v>
      </c>
      <c r="AI48">
        <v>0</v>
      </c>
      <c r="AJ48">
        <v>0</v>
      </c>
      <c r="AK48">
        <v>0</v>
      </c>
      <c r="AL48">
        <v>0</v>
      </c>
      <c r="AM48">
        <v>0</v>
      </c>
      <c r="AN48">
        <v>0</v>
      </c>
      <c r="AO48">
        <v>0</v>
      </c>
      <c r="AP48">
        <v>0</v>
      </c>
      <c r="AQ48">
        <v>0</v>
      </c>
      <c r="AR48">
        <v>3.4159668735339999</v>
      </c>
      <c r="AS48">
        <v>3.4857073374389698</v>
      </c>
      <c r="AT48">
        <v>3.8955631628946539</v>
      </c>
      <c r="AU48">
        <v>3.6700615701634955</v>
      </c>
      <c r="AV48">
        <v>0</v>
      </c>
      <c r="AW48">
        <v>0</v>
      </c>
      <c r="AX48">
        <v>0</v>
      </c>
      <c r="AY48">
        <v>0</v>
      </c>
      <c r="AZ48">
        <v>0</v>
      </c>
      <c r="BA48">
        <v>0</v>
      </c>
      <c r="BB48">
        <v>0</v>
      </c>
      <c r="BC48">
        <v>0</v>
      </c>
      <c r="BD48">
        <v>0</v>
      </c>
      <c r="BE48">
        <v>0</v>
      </c>
      <c r="BF48">
        <v>0</v>
      </c>
      <c r="BG48">
        <v>0</v>
      </c>
      <c r="BH48">
        <v>-0.30143425469324553</v>
      </c>
      <c r="BI48" s="45" t="s">
        <v>567</v>
      </c>
      <c r="BJ48"/>
      <c r="BK48"/>
      <c r="BL48"/>
      <c r="BM48"/>
      <c r="BN48"/>
      <c r="BO48"/>
      <c r="BP48"/>
      <c r="BQ48"/>
      <c r="BR48"/>
    </row>
    <row r="49" spans="1:70" x14ac:dyDescent="0.3">
      <c r="A49" s="45" t="s">
        <v>658</v>
      </c>
      <c r="B49">
        <v>0.4</v>
      </c>
      <c r="C49">
        <v>2.085950642861</v>
      </c>
      <c r="D49">
        <v>1.2381084858851916</v>
      </c>
      <c r="E49">
        <v>0</v>
      </c>
      <c r="F49">
        <v>0.11314375097558368</v>
      </c>
      <c r="G49">
        <v>3.9264202874920002</v>
      </c>
      <c r="H49">
        <v>4.0065821808807041</v>
      </c>
      <c r="I49">
        <v>4.8336606026239002</v>
      </c>
      <c r="J49">
        <v>4.2184847625663791</v>
      </c>
      <c r="K49">
        <v>-11.614534458068208</v>
      </c>
      <c r="L49">
        <v>-10.872979189645003</v>
      </c>
      <c r="M49">
        <v>-10.593461239679275</v>
      </c>
      <c r="N49">
        <v>-10.691063991056938</v>
      </c>
      <c r="O49">
        <v>-11.550800823588041</v>
      </c>
      <c r="P49">
        <v>0.5</v>
      </c>
      <c r="Q49">
        <v>0.5</v>
      </c>
      <c r="R49">
        <v>0</v>
      </c>
      <c r="S49">
        <v>0.5</v>
      </c>
      <c r="T49">
        <v>0</v>
      </c>
      <c r="U49">
        <v>0</v>
      </c>
      <c r="V49">
        <v>0</v>
      </c>
      <c r="W49">
        <v>0</v>
      </c>
      <c r="X49">
        <v>2.085950642861</v>
      </c>
      <c r="Y49">
        <v>1.2381084858851916</v>
      </c>
      <c r="Z49">
        <v>0</v>
      </c>
      <c r="AA49">
        <v>0.11314375097558368</v>
      </c>
      <c r="AB49">
        <v>0</v>
      </c>
      <c r="AC49">
        <v>0</v>
      </c>
      <c r="AD49">
        <v>0</v>
      </c>
      <c r="AE49">
        <v>0</v>
      </c>
      <c r="AF49">
        <v>0</v>
      </c>
      <c r="AG49">
        <v>0</v>
      </c>
      <c r="AH49">
        <v>0</v>
      </c>
      <c r="AI49">
        <v>0</v>
      </c>
      <c r="AJ49">
        <v>0</v>
      </c>
      <c r="AK49">
        <v>0</v>
      </c>
      <c r="AL49">
        <v>0</v>
      </c>
      <c r="AM49">
        <v>0</v>
      </c>
      <c r="AN49">
        <v>0</v>
      </c>
      <c r="AO49">
        <v>0</v>
      </c>
      <c r="AP49">
        <v>0</v>
      </c>
      <c r="AQ49">
        <v>0</v>
      </c>
      <c r="AR49">
        <v>3.9264202874920002</v>
      </c>
      <c r="AS49">
        <v>4.0065821808807041</v>
      </c>
      <c r="AT49">
        <v>4.8336610124393982</v>
      </c>
      <c r="AU49">
        <v>4.2184847625663791</v>
      </c>
      <c r="AV49">
        <v>0</v>
      </c>
      <c r="AW49">
        <v>0</v>
      </c>
      <c r="AX49">
        <v>0</v>
      </c>
      <c r="AY49">
        <v>0</v>
      </c>
      <c r="AZ49">
        <v>0</v>
      </c>
      <c r="BA49">
        <v>0</v>
      </c>
      <c r="BB49">
        <v>0</v>
      </c>
      <c r="BC49">
        <v>0</v>
      </c>
      <c r="BD49">
        <v>0</v>
      </c>
      <c r="BE49">
        <v>0</v>
      </c>
      <c r="BF49">
        <v>0</v>
      </c>
      <c r="BG49">
        <v>0</v>
      </c>
      <c r="BH49">
        <v>0</v>
      </c>
      <c r="BI49" s="45" t="s">
        <v>657</v>
      </c>
      <c r="BJ49"/>
      <c r="BK49"/>
      <c r="BL49"/>
      <c r="BM49"/>
      <c r="BN49"/>
      <c r="BO49"/>
      <c r="BP49"/>
      <c r="BQ49"/>
      <c r="BR49"/>
    </row>
    <row r="50" spans="1:70" x14ac:dyDescent="0.3">
      <c r="A50" s="45" t="s">
        <v>680</v>
      </c>
      <c r="B50">
        <v>0.4</v>
      </c>
      <c r="C50">
        <v>2.4648915218590002</v>
      </c>
      <c r="D50">
        <v>1.4457755069100522</v>
      </c>
      <c r="E50">
        <v>0</v>
      </c>
      <c r="F50">
        <v>9.7453363579228514E-2</v>
      </c>
      <c r="G50">
        <v>4.6252042261499993</v>
      </c>
      <c r="H50">
        <v>4.7196325096576839</v>
      </c>
      <c r="I50">
        <v>5.6702960442825932</v>
      </c>
      <c r="J50">
        <v>4.969247335525119</v>
      </c>
      <c r="K50">
        <v>-8.6262712075036756</v>
      </c>
      <c r="L50">
        <v>-7.9810288963478744</v>
      </c>
      <c r="M50">
        <v>-7.4339958098500274</v>
      </c>
      <c r="N50">
        <v>-7.4554177455645734</v>
      </c>
      <c r="O50">
        <v>-8.42568937168822</v>
      </c>
      <c r="P50">
        <v>0.5</v>
      </c>
      <c r="Q50">
        <v>0.5</v>
      </c>
      <c r="R50">
        <v>0</v>
      </c>
      <c r="S50">
        <v>0.5</v>
      </c>
      <c r="T50">
        <v>0</v>
      </c>
      <c r="U50">
        <v>0</v>
      </c>
      <c r="V50">
        <v>0</v>
      </c>
      <c r="W50">
        <v>0</v>
      </c>
      <c r="X50">
        <v>2.4648915218590002</v>
      </c>
      <c r="Y50">
        <v>1.4457755069100522</v>
      </c>
      <c r="Z50">
        <v>0</v>
      </c>
      <c r="AA50">
        <v>9.7453363579228514E-2</v>
      </c>
      <c r="AB50">
        <v>0</v>
      </c>
      <c r="AC50">
        <v>0</v>
      </c>
      <c r="AD50">
        <v>0</v>
      </c>
      <c r="AE50">
        <v>0</v>
      </c>
      <c r="AF50">
        <v>0</v>
      </c>
      <c r="AG50">
        <v>0</v>
      </c>
      <c r="AH50">
        <v>0</v>
      </c>
      <c r="AI50">
        <v>0</v>
      </c>
      <c r="AJ50">
        <v>0</v>
      </c>
      <c r="AK50">
        <v>0</v>
      </c>
      <c r="AL50">
        <v>0</v>
      </c>
      <c r="AM50">
        <v>0</v>
      </c>
      <c r="AN50">
        <v>0</v>
      </c>
      <c r="AO50">
        <v>0</v>
      </c>
      <c r="AP50">
        <v>0</v>
      </c>
      <c r="AQ50">
        <v>0</v>
      </c>
      <c r="AR50">
        <v>4.6252042261499993</v>
      </c>
      <c r="AS50">
        <v>4.7196325096576839</v>
      </c>
      <c r="AT50">
        <v>5.6702956026772986</v>
      </c>
      <c r="AU50">
        <v>4.969247335525119</v>
      </c>
      <c r="AV50">
        <v>0</v>
      </c>
      <c r="AW50">
        <v>0</v>
      </c>
      <c r="AX50">
        <v>0</v>
      </c>
      <c r="AY50">
        <v>0</v>
      </c>
      <c r="AZ50">
        <v>0</v>
      </c>
      <c r="BA50">
        <v>0</v>
      </c>
      <c r="BB50">
        <v>0</v>
      </c>
      <c r="BC50">
        <v>0</v>
      </c>
      <c r="BD50">
        <v>0</v>
      </c>
      <c r="BE50">
        <v>0</v>
      </c>
      <c r="BF50">
        <v>0</v>
      </c>
      <c r="BG50">
        <v>0</v>
      </c>
      <c r="BH50">
        <v>0</v>
      </c>
      <c r="BI50" s="45" t="s">
        <v>679</v>
      </c>
      <c r="BJ50"/>
      <c r="BK50"/>
      <c r="BL50"/>
      <c r="BM50"/>
      <c r="BN50"/>
      <c r="BO50"/>
      <c r="BP50"/>
      <c r="BQ50"/>
      <c r="BR50"/>
    </row>
    <row r="51" spans="1:70" x14ac:dyDescent="0.3">
      <c r="A51" s="45" t="s">
        <v>686</v>
      </c>
      <c r="B51">
        <v>0.4</v>
      </c>
      <c r="C51">
        <v>0.65504218889800003</v>
      </c>
      <c r="D51">
        <v>0</v>
      </c>
      <c r="E51">
        <v>0</v>
      </c>
      <c r="F51">
        <v>0</v>
      </c>
      <c r="G51">
        <v>2.106524728333</v>
      </c>
      <c r="H51">
        <v>2.1495315891194595</v>
      </c>
      <c r="I51">
        <v>2.2141097913676835</v>
      </c>
      <c r="J51">
        <v>2.2632173373671596</v>
      </c>
      <c r="K51">
        <v>-20.318138927192514</v>
      </c>
      <c r="L51">
        <v>-19.970635324540492</v>
      </c>
      <c r="M51">
        <v>-20.498842829226039</v>
      </c>
      <c r="N51">
        <v>-20.429167418058622</v>
      </c>
      <c r="O51">
        <v>-20.953494116662501</v>
      </c>
      <c r="P51">
        <v>0.5</v>
      </c>
      <c r="Q51">
        <v>0.5</v>
      </c>
      <c r="R51">
        <v>0</v>
      </c>
      <c r="S51">
        <v>0.5</v>
      </c>
      <c r="T51">
        <v>0</v>
      </c>
      <c r="U51">
        <v>0</v>
      </c>
      <c r="V51">
        <v>0</v>
      </c>
      <c r="W51">
        <v>0</v>
      </c>
      <c r="X51">
        <v>0.65504218889800003</v>
      </c>
      <c r="Y51">
        <v>0</v>
      </c>
      <c r="Z51">
        <v>0</v>
      </c>
      <c r="AA51">
        <v>0</v>
      </c>
      <c r="AB51">
        <v>0</v>
      </c>
      <c r="AC51">
        <v>0</v>
      </c>
      <c r="AD51">
        <v>0</v>
      </c>
      <c r="AE51">
        <v>0</v>
      </c>
      <c r="AF51">
        <v>0</v>
      </c>
      <c r="AG51">
        <v>0</v>
      </c>
      <c r="AH51">
        <v>0</v>
      </c>
      <c r="AI51">
        <v>0</v>
      </c>
      <c r="AJ51">
        <v>0</v>
      </c>
      <c r="AK51">
        <v>0</v>
      </c>
      <c r="AL51">
        <v>0</v>
      </c>
      <c r="AM51">
        <v>0</v>
      </c>
      <c r="AN51">
        <v>0</v>
      </c>
      <c r="AO51">
        <v>0</v>
      </c>
      <c r="AP51">
        <v>0</v>
      </c>
      <c r="AQ51">
        <v>0</v>
      </c>
      <c r="AR51">
        <v>2.106524728333</v>
      </c>
      <c r="AS51">
        <v>2.1495315891194595</v>
      </c>
      <c r="AT51">
        <v>2.2141097913676835</v>
      </c>
      <c r="AU51">
        <v>2.2632173373671596</v>
      </c>
      <c r="AV51">
        <v>0</v>
      </c>
      <c r="AW51">
        <v>0</v>
      </c>
      <c r="AX51">
        <v>0</v>
      </c>
      <c r="AY51">
        <v>0</v>
      </c>
      <c r="AZ51">
        <v>0</v>
      </c>
      <c r="BA51">
        <v>0</v>
      </c>
      <c r="BB51">
        <v>0</v>
      </c>
      <c r="BC51">
        <v>0</v>
      </c>
      <c r="BD51">
        <v>0</v>
      </c>
      <c r="BE51">
        <v>0</v>
      </c>
      <c r="BF51">
        <v>0</v>
      </c>
      <c r="BG51">
        <v>0</v>
      </c>
      <c r="BH51">
        <v>-0.99829613133525286</v>
      </c>
      <c r="BI51" s="45" t="s">
        <v>685</v>
      </c>
      <c r="BJ51"/>
      <c r="BK51"/>
      <c r="BL51"/>
      <c r="BM51"/>
      <c r="BN51"/>
      <c r="BO51"/>
      <c r="BP51"/>
      <c r="BQ51"/>
      <c r="BR51"/>
    </row>
    <row r="52" spans="1:70" x14ac:dyDescent="0.3">
      <c r="A52" s="45" t="s">
        <v>26</v>
      </c>
      <c r="B52"/>
      <c r="C52">
        <v>1.5694206782569999</v>
      </c>
      <c r="D52">
        <v>0.58316307249979671</v>
      </c>
      <c r="E52">
        <v>0</v>
      </c>
      <c r="F52">
        <v>0</v>
      </c>
      <c r="G52">
        <v>3.6451451319559998</v>
      </c>
      <c r="H52">
        <v>3.7195645048349166</v>
      </c>
      <c r="I52">
        <v>3.8313110779415447</v>
      </c>
      <c r="J52">
        <v>3.9162871192073649</v>
      </c>
      <c r="K52">
        <v>-16.156078237004841</v>
      </c>
      <c r="L52">
        <v>-15.488323478320737</v>
      </c>
      <c r="M52">
        <v>-15.967250646067448</v>
      </c>
      <c r="N52">
        <v>-15.980466336637193</v>
      </c>
      <c r="O52">
        <v>-16.321394103019763</v>
      </c>
      <c r="P52">
        <v>0.5</v>
      </c>
      <c r="Q52">
        <v>0.5</v>
      </c>
      <c r="R52">
        <v>0.5</v>
      </c>
      <c r="S52">
        <v>0.5</v>
      </c>
      <c r="T52">
        <v>0</v>
      </c>
      <c r="U52">
        <v>0</v>
      </c>
      <c r="V52">
        <v>0</v>
      </c>
      <c r="W52">
        <v>0</v>
      </c>
      <c r="X52">
        <v>1.5694206782569999</v>
      </c>
      <c r="Y52">
        <v>0.58316307249979671</v>
      </c>
      <c r="Z52">
        <v>0</v>
      </c>
      <c r="AA52">
        <v>0</v>
      </c>
      <c r="AB52">
        <v>0</v>
      </c>
      <c r="AC52">
        <v>0</v>
      </c>
      <c r="AD52">
        <v>0</v>
      </c>
      <c r="AE52">
        <v>0</v>
      </c>
      <c r="AF52">
        <v>0</v>
      </c>
      <c r="AG52">
        <v>0</v>
      </c>
      <c r="AH52">
        <v>0</v>
      </c>
      <c r="AI52">
        <v>0</v>
      </c>
      <c r="AJ52">
        <v>0</v>
      </c>
      <c r="AK52">
        <v>0</v>
      </c>
      <c r="AL52">
        <v>0</v>
      </c>
      <c r="AM52">
        <v>0</v>
      </c>
      <c r="AN52">
        <v>0</v>
      </c>
      <c r="AO52">
        <v>0</v>
      </c>
      <c r="AP52">
        <v>0</v>
      </c>
      <c r="AQ52">
        <v>0</v>
      </c>
      <c r="AR52">
        <v>3.6451451319559998</v>
      </c>
      <c r="AS52">
        <v>3.7195645048349166</v>
      </c>
      <c r="AT52">
        <v>3.8313110779415447</v>
      </c>
      <c r="AU52">
        <v>3.9162871192073649</v>
      </c>
      <c r="AV52">
        <v>0</v>
      </c>
      <c r="AW52">
        <v>0</v>
      </c>
      <c r="AX52">
        <v>0</v>
      </c>
      <c r="AY52">
        <v>0</v>
      </c>
      <c r="AZ52">
        <v>0</v>
      </c>
      <c r="BA52">
        <v>0</v>
      </c>
      <c r="BB52">
        <v>0</v>
      </c>
      <c r="BC52">
        <v>0</v>
      </c>
      <c r="BD52">
        <v>0</v>
      </c>
      <c r="BE52">
        <v>0</v>
      </c>
      <c r="BF52">
        <v>0</v>
      </c>
      <c r="BG52">
        <v>0</v>
      </c>
      <c r="BH52">
        <v>-0.68737100938346984</v>
      </c>
      <c r="BI52" s="45" t="s">
        <v>25</v>
      </c>
      <c r="BJ52"/>
      <c r="BK52"/>
      <c r="BL52"/>
      <c r="BM52"/>
      <c r="BN52"/>
      <c r="BO52"/>
      <c r="BP52"/>
      <c r="BQ52"/>
      <c r="BR52"/>
    </row>
    <row r="53" spans="1:70" x14ac:dyDescent="0.3">
      <c r="A53" s="45" t="s">
        <v>696</v>
      </c>
      <c r="B53">
        <v>0.4</v>
      </c>
      <c r="C53">
        <v>0.83382294813699998</v>
      </c>
      <c r="D53">
        <v>0.20160925472716801</v>
      </c>
      <c r="E53">
        <v>0</v>
      </c>
      <c r="F53">
        <v>0</v>
      </c>
      <c r="G53">
        <v>2.1732708987870004</v>
      </c>
      <c r="H53">
        <v>2.2176404510349625</v>
      </c>
      <c r="I53">
        <v>2.2842648422677727</v>
      </c>
      <c r="J53">
        <v>2.3349283826459395</v>
      </c>
      <c r="K53">
        <v>-17.950482057070754</v>
      </c>
      <c r="L53">
        <v>-17.348655595339483</v>
      </c>
      <c r="M53">
        <v>-17.953572197878863</v>
      </c>
      <c r="N53">
        <v>-18.034842944646741</v>
      </c>
      <c r="O53">
        <v>-18.351771002653383</v>
      </c>
      <c r="P53">
        <v>0.5</v>
      </c>
      <c r="Q53">
        <v>0.5</v>
      </c>
      <c r="R53">
        <v>0</v>
      </c>
      <c r="S53">
        <v>0.5</v>
      </c>
      <c r="T53">
        <v>0</v>
      </c>
      <c r="U53">
        <v>0</v>
      </c>
      <c r="V53">
        <v>0</v>
      </c>
      <c r="W53">
        <v>0</v>
      </c>
      <c r="X53">
        <v>0.83382294813699998</v>
      </c>
      <c r="Y53">
        <v>0.20160925472716801</v>
      </c>
      <c r="Z53">
        <v>0</v>
      </c>
      <c r="AA53">
        <v>0</v>
      </c>
      <c r="AB53">
        <v>0</v>
      </c>
      <c r="AC53">
        <v>0</v>
      </c>
      <c r="AD53">
        <v>0</v>
      </c>
      <c r="AE53">
        <v>0</v>
      </c>
      <c r="AF53">
        <v>0</v>
      </c>
      <c r="AG53">
        <v>0</v>
      </c>
      <c r="AH53">
        <v>0</v>
      </c>
      <c r="AI53">
        <v>0</v>
      </c>
      <c r="AJ53">
        <v>0</v>
      </c>
      <c r="AK53">
        <v>0</v>
      </c>
      <c r="AL53">
        <v>0</v>
      </c>
      <c r="AM53">
        <v>0</v>
      </c>
      <c r="AN53">
        <v>0</v>
      </c>
      <c r="AO53">
        <v>0</v>
      </c>
      <c r="AP53">
        <v>0</v>
      </c>
      <c r="AQ53">
        <v>0</v>
      </c>
      <c r="AR53">
        <v>2.1732708987870004</v>
      </c>
      <c r="AS53">
        <v>2.2176404510349625</v>
      </c>
      <c r="AT53">
        <v>2.2842648422677727</v>
      </c>
      <c r="AU53">
        <v>2.3349283826459395</v>
      </c>
      <c r="AV53">
        <v>0</v>
      </c>
      <c r="AW53">
        <v>0</v>
      </c>
      <c r="AX53">
        <v>0</v>
      </c>
      <c r="AY53">
        <v>0</v>
      </c>
      <c r="AZ53">
        <v>0</v>
      </c>
      <c r="BA53">
        <v>0</v>
      </c>
      <c r="BB53">
        <v>0</v>
      </c>
      <c r="BC53">
        <v>0</v>
      </c>
      <c r="BD53">
        <v>0</v>
      </c>
      <c r="BE53">
        <v>0</v>
      </c>
      <c r="BF53">
        <v>0</v>
      </c>
      <c r="BG53">
        <v>0</v>
      </c>
      <c r="BH53">
        <v>-0.60608621310781685</v>
      </c>
      <c r="BI53" s="45" t="s">
        <v>695</v>
      </c>
      <c r="BJ53"/>
      <c r="BK53"/>
      <c r="BL53"/>
      <c r="BM53"/>
      <c r="BN53"/>
      <c r="BO53"/>
      <c r="BP53"/>
      <c r="BQ53"/>
      <c r="BR53"/>
    </row>
    <row r="54" spans="1:70" x14ac:dyDescent="0.3">
      <c r="A54" s="45" t="s">
        <v>107</v>
      </c>
      <c r="B54"/>
      <c r="C54">
        <v>3.6602098312610001</v>
      </c>
      <c r="D54">
        <v>2.7774756066692174</v>
      </c>
      <c r="E54">
        <v>2.227825057553916</v>
      </c>
      <c r="F54">
        <v>1.6138629276407388</v>
      </c>
      <c r="G54">
        <v>3.902794997645</v>
      </c>
      <c r="H54">
        <v>3.982474556533746</v>
      </c>
      <c r="I54">
        <v>4.1021197148845445</v>
      </c>
      <c r="J54">
        <v>4.1931021193612512</v>
      </c>
      <c r="K54">
        <v>-7.1734713451278171</v>
      </c>
      <c r="L54">
        <v>-5.7221276953225617</v>
      </c>
      <c r="M54">
        <v>-5.8133859356933142</v>
      </c>
      <c r="N54">
        <v>-5.7350870862730119</v>
      </c>
      <c r="O54">
        <v>-5.9423231358099446</v>
      </c>
      <c r="P54">
        <v>0.5</v>
      </c>
      <c r="Q54">
        <v>0.5</v>
      </c>
      <c r="R54">
        <v>0.5</v>
      </c>
      <c r="S54">
        <v>0.5</v>
      </c>
      <c r="T54">
        <v>0</v>
      </c>
      <c r="U54">
        <v>0</v>
      </c>
      <c r="V54">
        <v>0</v>
      </c>
      <c r="W54">
        <v>0</v>
      </c>
      <c r="X54">
        <v>3.6602098312610001</v>
      </c>
      <c r="Y54">
        <v>2.7774756066692174</v>
      </c>
      <c r="Z54">
        <v>2.227825057553916</v>
      </c>
      <c r="AA54">
        <v>1.6138629276407388</v>
      </c>
      <c r="AB54">
        <v>0</v>
      </c>
      <c r="AC54">
        <v>0</v>
      </c>
      <c r="AD54">
        <v>0</v>
      </c>
      <c r="AE54">
        <v>0</v>
      </c>
      <c r="AF54">
        <v>0</v>
      </c>
      <c r="AG54">
        <v>0</v>
      </c>
      <c r="AH54">
        <v>0</v>
      </c>
      <c r="AI54">
        <v>0</v>
      </c>
      <c r="AJ54">
        <v>0</v>
      </c>
      <c r="AK54">
        <v>0</v>
      </c>
      <c r="AL54">
        <v>0</v>
      </c>
      <c r="AM54">
        <v>0</v>
      </c>
      <c r="AN54">
        <v>0</v>
      </c>
      <c r="AO54">
        <v>0</v>
      </c>
      <c r="AP54">
        <v>0</v>
      </c>
      <c r="AQ54">
        <v>0</v>
      </c>
      <c r="AR54">
        <v>3.902794997645</v>
      </c>
      <c r="AS54">
        <v>3.982474556533746</v>
      </c>
      <c r="AT54">
        <v>4.1021197148845445</v>
      </c>
      <c r="AU54">
        <v>4.1931021193612512</v>
      </c>
      <c r="AV54">
        <v>0</v>
      </c>
      <c r="AW54">
        <v>0</v>
      </c>
      <c r="AX54">
        <v>0</v>
      </c>
      <c r="AY54">
        <v>0</v>
      </c>
      <c r="AZ54">
        <v>0</v>
      </c>
      <c r="BA54">
        <v>0</v>
      </c>
      <c r="BB54">
        <v>0</v>
      </c>
      <c r="BC54">
        <v>0</v>
      </c>
      <c r="BD54">
        <v>0</v>
      </c>
      <c r="BE54">
        <v>0</v>
      </c>
      <c r="BF54">
        <v>0</v>
      </c>
      <c r="BG54">
        <v>0</v>
      </c>
      <c r="BH54">
        <v>0</v>
      </c>
      <c r="BI54" s="45" t="s">
        <v>106</v>
      </c>
      <c r="BJ54"/>
      <c r="BK54"/>
      <c r="BL54"/>
      <c r="BM54"/>
      <c r="BN54"/>
      <c r="BO54"/>
      <c r="BP54"/>
      <c r="BQ54"/>
      <c r="BR54"/>
    </row>
    <row r="55" spans="1:70" x14ac:dyDescent="0.3">
      <c r="A55" s="45" t="s">
        <v>152</v>
      </c>
      <c r="B55"/>
      <c r="C55">
        <v>1.370190589708</v>
      </c>
      <c r="D55">
        <v>0.70744201678606033</v>
      </c>
      <c r="E55">
        <v>0.29942968930186981</v>
      </c>
      <c r="F55">
        <v>0</v>
      </c>
      <c r="G55">
        <v>2.691599741304</v>
      </c>
      <c r="H55">
        <v>2.7465515079793126</v>
      </c>
      <c r="I55">
        <v>2.829065930965815</v>
      </c>
      <c r="J55">
        <v>2.8918128127519425</v>
      </c>
      <c r="K55">
        <v>-7.8566618407066153</v>
      </c>
      <c r="L55">
        <v>-6.2031402347716984</v>
      </c>
      <c r="M55">
        <v>-6.2556021355458959</v>
      </c>
      <c r="N55">
        <v>-6.125608974033339</v>
      </c>
      <c r="O55">
        <v>-6.3943474095261816</v>
      </c>
      <c r="P55">
        <v>0.5</v>
      </c>
      <c r="Q55">
        <v>0.5</v>
      </c>
      <c r="R55">
        <v>0.5</v>
      </c>
      <c r="S55">
        <v>0.5</v>
      </c>
      <c r="T55">
        <v>0</v>
      </c>
      <c r="U55">
        <v>0</v>
      </c>
      <c r="V55">
        <v>0</v>
      </c>
      <c r="W55">
        <v>0</v>
      </c>
      <c r="X55">
        <v>1.370190589708</v>
      </c>
      <c r="Y55">
        <v>0.70744201678606033</v>
      </c>
      <c r="Z55">
        <v>0.29942968930186981</v>
      </c>
      <c r="AA55">
        <v>0</v>
      </c>
      <c r="AB55">
        <v>0</v>
      </c>
      <c r="AC55">
        <v>0</v>
      </c>
      <c r="AD55">
        <v>0</v>
      </c>
      <c r="AE55">
        <v>0</v>
      </c>
      <c r="AF55">
        <v>0</v>
      </c>
      <c r="AG55">
        <v>0</v>
      </c>
      <c r="AH55">
        <v>0</v>
      </c>
      <c r="AI55">
        <v>0</v>
      </c>
      <c r="AJ55">
        <v>0</v>
      </c>
      <c r="AK55">
        <v>0</v>
      </c>
      <c r="AL55">
        <v>0</v>
      </c>
      <c r="AM55">
        <v>0</v>
      </c>
      <c r="AN55">
        <v>0</v>
      </c>
      <c r="AO55">
        <v>0</v>
      </c>
      <c r="AP55">
        <v>0</v>
      </c>
      <c r="AQ55">
        <v>0</v>
      </c>
      <c r="AR55">
        <v>2.691599741304</v>
      </c>
      <c r="AS55">
        <v>2.7465515079793126</v>
      </c>
      <c r="AT55">
        <v>2.829065930965815</v>
      </c>
      <c r="AU55">
        <v>2.8918128127519425</v>
      </c>
      <c r="AV55">
        <v>0</v>
      </c>
      <c r="AW55">
        <v>0</v>
      </c>
      <c r="AX55">
        <v>0</v>
      </c>
      <c r="AY55">
        <v>0</v>
      </c>
      <c r="AZ55">
        <v>0</v>
      </c>
      <c r="BA55">
        <v>0</v>
      </c>
      <c r="BB55">
        <v>0</v>
      </c>
      <c r="BC55">
        <v>0</v>
      </c>
      <c r="BD55">
        <v>0</v>
      </c>
      <c r="BE55">
        <v>0</v>
      </c>
      <c r="BF55">
        <v>0</v>
      </c>
      <c r="BG55">
        <v>0</v>
      </c>
      <c r="BH55">
        <v>-0.15633464414391759</v>
      </c>
      <c r="BI55" s="45" t="s">
        <v>151</v>
      </c>
      <c r="BJ55"/>
      <c r="BK55"/>
      <c r="BL55"/>
      <c r="BM55"/>
      <c r="BN55"/>
      <c r="BO55"/>
      <c r="BP55"/>
      <c r="BQ55"/>
      <c r="BR55"/>
    </row>
    <row r="56" spans="1:70" x14ac:dyDescent="0.3">
      <c r="A56" s="45" t="s">
        <v>268</v>
      </c>
      <c r="B56"/>
      <c r="C56">
        <v>0.86064816519199994</v>
      </c>
      <c r="D56">
        <v>0.35362475504610313</v>
      </c>
      <c r="E56">
        <v>4.7107565164195377E-2</v>
      </c>
      <c r="F56">
        <v>0</v>
      </c>
      <c r="G56">
        <v>1.7711782748360001</v>
      </c>
      <c r="H56">
        <v>1.8073386941604637</v>
      </c>
      <c r="I56">
        <v>1.8616364231695763</v>
      </c>
      <c r="J56">
        <v>1.9029263341945526</v>
      </c>
      <c r="K56">
        <v>-8.2469078235404663</v>
      </c>
      <c r="L56">
        <v>-7.6836528011200462</v>
      </c>
      <c r="M56">
        <v>-7.7928073887079004</v>
      </c>
      <c r="N56">
        <v>-7.6746717607917736</v>
      </c>
      <c r="O56">
        <v>-7.9656468968470344</v>
      </c>
      <c r="P56">
        <v>0.5</v>
      </c>
      <c r="Q56">
        <v>0.5</v>
      </c>
      <c r="R56">
        <v>0.5</v>
      </c>
      <c r="S56">
        <v>0.5</v>
      </c>
      <c r="T56">
        <v>0</v>
      </c>
      <c r="U56">
        <v>0</v>
      </c>
      <c r="V56">
        <v>0</v>
      </c>
      <c r="W56">
        <v>0</v>
      </c>
      <c r="X56">
        <v>0.86064816519199994</v>
      </c>
      <c r="Y56">
        <v>0.35362475504610313</v>
      </c>
      <c r="Z56">
        <v>4.7107565164195377E-2</v>
      </c>
      <c r="AA56">
        <v>0</v>
      </c>
      <c r="AB56">
        <v>0</v>
      </c>
      <c r="AC56">
        <v>0</v>
      </c>
      <c r="AD56">
        <v>0</v>
      </c>
      <c r="AE56">
        <v>0</v>
      </c>
      <c r="AF56">
        <v>0</v>
      </c>
      <c r="AG56">
        <v>0</v>
      </c>
      <c r="AH56">
        <v>0</v>
      </c>
      <c r="AI56">
        <v>0</v>
      </c>
      <c r="AJ56">
        <v>0</v>
      </c>
      <c r="AK56">
        <v>0</v>
      </c>
      <c r="AL56">
        <v>0</v>
      </c>
      <c r="AM56">
        <v>0</v>
      </c>
      <c r="AN56">
        <v>0</v>
      </c>
      <c r="AO56">
        <v>0</v>
      </c>
      <c r="AP56">
        <v>0</v>
      </c>
      <c r="AQ56">
        <v>0</v>
      </c>
      <c r="AR56">
        <v>1.7711782748360001</v>
      </c>
      <c r="AS56">
        <v>1.8073386941604637</v>
      </c>
      <c r="AT56">
        <v>1.8616364231695763</v>
      </c>
      <c r="AU56">
        <v>1.9029263341945526</v>
      </c>
      <c r="AV56">
        <v>0</v>
      </c>
      <c r="AW56">
        <v>0</v>
      </c>
      <c r="AX56">
        <v>0</v>
      </c>
      <c r="AY56">
        <v>0</v>
      </c>
      <c r="AZ56">
        <v>0</v>
      </c>
      <c r="BA56">
        <v>0</v>
      </c>
      <c r="BB56">
        <v>0</v>
      </c>
      <c r="BC56">
        <v>0</v>
      </c>
      <c r="BD56">
        <v>0</v>
      </c>
      <c r="BE56">
        <v>0</v>
      </c>
      <c r="BF56">
        <v>0</v>
      </c>
      <c r="BG56">
        <v>0</v>
      </c>
      <c r="BH56">
        <v>-0.29529862129623813</v>
      </c>
      <c r="BI56" s="45" t="s">
        <v>267</v>
      </c>
      <c r="BJ56"/>
      <c r="BK56"/>
      <c r="BL56"/>
      <c r="BM56"/>
      <c r="BN56"/>
      <c r="BO56"/>
      <c r="BP56"/>
      <c r="BQ56"/>
      <c r="BR56"/>
    </row>
    <row r="57" spans="1:70" x14ac:dyDescent="0.3">
      <c r="A57" s="45" t="s">
        <v>346</v>
      </c>
      <c r="B57"/>
      <c r="C57">
        <v>3.1946879871570002</v>
      </c>
      <c r="D57">
        <v>2.4810966704815236</v>
      </c>
      <c r="E57">
        <v>2.0340247538835778</v>
      </c>
      <c r="F57">
        <v>1.5346509066822185</v>
      </c>
      <c r="G57">
        <v>3.2953140492929998</v>
      </c>
      <c r="H57">
        <v>3.3625912621637735</v>
      </c>
      <c r="I57">
        <v>3.4636133172502386</v>
      </c>
      <c r="J57">
        <v>3.5404340562056444</v>
      </c>
      <c r="K57">
        <v>-5.0632380200131584</v>
      </c>
      <c r="L57">
        <v>-3.8160139946579426</v>
      </c>
      <c r="M57">
        <v>-3.8179774667260071</v>
      </c>
      <c r="N57">
        <v>-3.7085832626812296</v>
      </c>
      <c r="O57">
        <v>-3.9026577769812607</v>
      </c>
      <c r="P57">
        <v>0.5</v>
      </c>
      <c r="Q57">
        <v>0.5</v>
      </c>
      <c r="R57">
        <v>0.5</v>
      </c>
      <c r="S57">
        <v>0.5</v>
      </c>
      <c r="T57">
        <v>0</v>
      </c>
      <c r="U57">
        <v>0</v>
      </c>
      <c r="V57">
        <v>0</v>
      </c>
      <c r="W57">
        <v>0</v>
      </c>
      <c r="X57">
        <v>3.1946879871570002</v>
      </c>
      <c r="Y57">
        <v>2.4810966704815236</v>
      </c>
      <c r="Z57">
        <v>2.0340247538835778</v>
      </c>
      <c r="AA57">
        <v>1.5346509066822185</v>
      </c>
      <c r="AB57">
        <v>0</v>
      </c>
      <c r="AC57">
        <v>0</v>
      </c>
      <c r="AD57">
        <v>0</v>
      </c>
      <c r="AE57">
        <v>0</v>
      </c>
      <c r="AF57">
        <v>0</v>
      </c>
      <c r="AG57">
        <v>0</v>
      </c>
      <c r="AH57">
        <v>0</v>
      </c>
      <c r="AI57">
        <v>0</v>
      </c>
      <c r="AJ57">
        <v>0</v>
      </c>
      <c r="AK57">
        <v>0</v>
      </c>
      <c r="AL57">
        <v>0</v>
      </c>
      <c r="AM57">
        <v>0</v>
      </c>
      <c r="AN57">
        <v>0</v>
      </c>
      <c r="AO57">
        <v>0</v>
      </c>
      <c r="AP57">
        <v>0</v>
      </c>
      <c r="AQ57">
        <v>0</v>
      </c>
      <c r="AR57">
        <v>3.2953140492929998</v>
      </c>
      <c r="AS57">
        <v>3.3625912621637735</v>
      </c>
      <c r="AT57">
        <v>3.4636133172502386</v>
      </c>
      <c r="AU57">
        <v>3.5404340562056444</v>
      </c>
      <c r="AV57">
        <v>0</v>
      </c>
      <c r="AW57">
        <v>0</v>
      </c>
      <c r="AX57">
        <v>0</v>
      </c>
      <c r="AY57">
        <v>0</v>
      </c>
      <c r="AZ57">
        <v>0</v>
      </c>
      <c r="BA57">
        <v>0</v>
      </c>
      <c r="BB57">
        <v>0</v>
      </c>
      <c r="BC57">
        <v>0</v>
      </c>
      <c r="BD57">
        <v>0</v>
      </c>
      <c r="BE57">
        <v>0</v>
      </c>
      <c r="BF57">
        <v>0</v>
      </c>
      <c r="BG57">
        <v>0</v>
      </c>
      <c r="BH57">
        <v>0</v>
      </c>
      <c r="BI57" s="45" t="s">
        <v>345</v>
      </c>
      <c r="BJ57"/>
      <c r="BK57"/>
      <c r="BL57"/>
      <c r="BM57"/>
      <c r="BN57"/>
      <c r="BO57"/>
      <c r="BP57"/>
      <c r="BQ57"/>
      <c r="BR57"/>
    </row>
    <row r="58" spans="1:70" x14ac:dyDescent="0.3">
      <c r="A58" s="45" t="s">
        <v>380</v>
      </c>
      <c r="B58"/>
      <c r="C58">
        <v>2.6519073749370001</v>
      </c>
      <c r="D58">
        <v>1.6051794335948639</v>
      </c>
      <c r="E58">
        <v>0.94125933760156111</v>
      </c>
      <c r="F58">
        <v>0.19969082393971085</v>
      </c>
      <c r="G58">
        <v>5.2501885490089997</v>
      </c>
      <c r="H58">
        <v>5.357376527860108</v>
      </c>
      <c r="I58">
        <v>5.518327754018995</v>
      </c>
      <c r="J58">
        <v>5.6407207514562536</v>
      </c>
      <c r="K58">
        <v>-19.927637631206618</v>
      </c>
      <c r="L58">
        <v>-19.373240442137231</v>
      </c>
      <c r="M58">
        <v>-18.848052836798598</v>
      </c>
      <c r="N58">
        <v>-17.77313035705334</v>
      </c>
      <c r="O58">
        <v>-19.266090652851027</v>
      </c>
      <c r="P58">
        <v>0.5</v>
      </c>
      <c r="Q58">
        <v>0.5</v>
      </c>
      <c r="R58">
        <v>0.5</v>
      </c>
      <c r="S58">
        <v>0.5</v>
      </c>
      <c r="T58">
        <v>0</v>
      </c>
      <c r="U58">
        <v>0</v>
      </c>
      <c r="V58">
        <v>0</v>
      </c>
      <c r="W58">
        <v>0</v>
      </c>
      <c r="X58">
        <v>2.6519073749370001</v>
      </c>
      <c r="Y58">
        <v>1.6051794335948639</v>
      </c>
      <c r="Z58">
        <v>0.94125933760156111</v>
      </c>
      <c r="AA58">
        <v>0.19969082393971085</v>
      </c>
      <c r="AB58">
        <v>0</v>
      </c>
      <c r="AC58">
        <v>0</v>
      </c>
      <c r="AD58">
        <v>0</v>
      </c>
      <c r="AE58">
        <v>0</v>
      </c>
      <c r="AF58">
        <v>0</v>
      </c>
      <c r="AG58">
        <v>0</v>
      </c>
      <c r="AH58">
        <v>0</v>
      </c>
      <c r="AI58">
        <v>0</v>
      </c>
      <c r="AJ58">
        <v>0</v>
      </c>
      <c r="AK58">
        <v>0</v>
      </c>
      <c r="AL58">
        <v>0</v>
      </c>
      <c r="AM58">
        <v>0</v>
      </c>
      <c r="AN58">
        <v>0</v>
      </c>
      <c r="AO58">
        <v>0</v>
      </c>
      <c r="AP58">
        <v>0</v>
      </c>
      <c r="AQ58">
        <v>0</v>
      </c>
      <c r="AR58">
        <v>5.2501885490089997</v>
      </c>
      <c r="AS58">
        <v>5.357376527860108</v>
      </c>
      <c r="AT58">
        <v>5.518327754018995</v>
      </c>
      <c r="AU58">
        <v>5.6407207514562536</v>
      </c>
      <c r="AV58">
        <v>0</v>
      </c>
      <c r="AW58">
        <v>0</v>
      </c>
      <c r="AX58">
        <v>0</v>
      </c>
      <c r="AY58">
        <v>0</v>
      </c>
      <c r="AZ58">
        <v>0</v>
      </c>
      <c r="BA58">
        <v>0</v>
      </c>
      <c r="BB58">
        <v>0</v>
      </c>
      <c r="BC58">
        <v>0</v>
      </c>
      <c r="BD58">
        <v>0</v>
      </c>
      <c r="BE58">
        <v>0</v>
      </c>
      <c r="BF58">
        <v>0</v>
      </c>
      <c r="BG58">
        <v>0</v>
      </c>
      <c r="BH58">
        <v>0</v>
      </c>
      <c r="BI58" s="45" t="s">
        <v>379</v>
      </c>
      <c r="BJ58"/>
      <c r="BK58"/>
      <c r="BL58"/>
      <c r="BM58"/>
      <c r="BN58"/>
      <c r="BO58"/>
      <c r="BP58"/>
      <c r="BQ58"/>
      <c r="BR58"/>
    </row>
    <row r="59" spans="1:70" x14ac:dyDescent="0.3">
      <c r="A59" s="45" t="s">
        <v>500</v>
      </c>
      <c r="B59"/>
      <c r="C59">
        <v>3.0127923837249999</v>
      </c>
      <c r="D59">
        <v>2.2103832206004466</v>
      </c>
      <c r="E59">
        <v>1.7072637173638028</v>
      </c>
      <c r="F59">
        <v>1.1452864959019926</v>
      </c>
      <c r="G59">
        <v>3.7260668621850002</v>
      </c>
      <c r="H59">
        <v>3.8021383351032605</v>
      </c>
      <c r="I59">
        <v>3.9163656670591518</v>
      </c>
      <c r="J59">
        <v>4.0032281649784967</v>
      </c>
      <c r="K59">
        <v>-4.093826687115917</v>
      </c>
      <c r="L59">
        <v>-3.2477623344928919</v>
      </c>
      <c r="M59">
        <v>-3.259592738431389</v>
      </c>
      <c r="N59">
        <v>-3.1763516874989706</v>
      </c>
      <c r="O59">
        <v>-3.3318884307977559</v>
      </c>
      <c r="P59">
        <v>0.45423799423206235</v>
      </c>
      <c r="Q59">
        <v>0.45423799423206235</v>
      </c>
      <c r="R59">
        <v>0.45423799423206235</v>
      </c>
      <c r="S59">
        <v>0.45423799423206235</v>
      </c>
      <c r="T59">
        <v>0</v>
      </c>
      <c r="U59">
        <v>0</v>
      </c>
      <c r="V59">
        <v>0</v>
      </c>
      <c r="W59">
        <v>0</v>
      </c>
      <c r="X59">
        <v>3.0127923837249999</v>
      </c>
      <c r="Y59">
        <v>2.2103832206004466</v>
      </c>
      <c r="Z59">
        <v>1.7072637173638028</v>
      </c>
      <c r="AA59">
        <v>1.1452864959019926</v>
      </c>
      <c r="AB59">
        <v>0</v>
      </c>
      <c r="AC59">
        <v>0</v>
      </c>
      <c r="AD59">
        <v>0</v>
      </c>
      <c r="AE59">
        <v>0</v>
      </c>
      <c r="AF59">
        <v>0</v>
      </c>
      <c r="AG59">
        <v>0</v>
      </c>
      <c r="AH59">
        <v>0</v>
      </c>
      <c r="AI59">
        <v>0</v>
      </c>
      <c r="AJ59">
        <v>0</v>
      </c>
      <c r="AK59">
        <v>0</v>
      </c>
      <c r="AL59">
        <v>0</v>
      </c>
      <c r="AM59">
        <v>0</v>
      </c>
      <c r="AN59">
        <v>0</v>
      </c>
      <c r="AO59">
        <v>0</v>
      </c>
      <c r="AP59">
        <v>0</v>
      </c>
      <c r="AQ59">
        <v>0</v>
      </c>
      <c r="AR59">
        <v>3.7260668621850002</v>
      </c>
      <c r="AS59">
        <v>3.8021383351032605</v>
      </c>
      <c r="AT59">
        <v>3.9163656670591518</v>
      </c>
      <c r="AU59">
        <v>4.0032281649784967</v>
      </c>
      <c r="AV59">
        <v>0</v>
      </c>
      <c r="AW59">
        <v>0</v>
      </c>
      <c r="AX59">
        <v>0</v>
      </c>
      <c r="AY59">
        <v>0</v>
      </c>
      <c r="AZ59">
        <v>0</v>
      </c>
      <c r="BA59">
        <v>0</v>
      </c>
      <c r="BB59">
        <v>0</v>
      </c>
      <c r="BC59">
        <v>0</v>
      </c>
      <c r="BD59">
        <v>0</v>
      </c>
      <c r="BE59">
        <v>0</v>
      </c>
      <c r="BF59">
        <v>0</v>
      </c>
      <c r="BG59">
        <v>0</v>
      </c>
      <c r="BH59">
        <v>0</v>
      </c>
      <c r="BI59" s="45" t="s">
        <v>499</v>
      </c>
      <c r="BJ59"/>
      <c r="BK59"/>
      <c r="BL59"/>
      <c r="BM59"/>
      <c r="BN59"/>
      <c r="BO59"/>
      <c r="BP59"/>
      <c r="BQ59"/>
      <c r="BR59"/>
    </row>
    <row r="60" spans="1:70" x14ac:dyDescent="0.3">
      <c r="A60" s="45" t="s">
        <v>510</v>
      </c>
      <c r="B60"/>
      <c r="C60">
        <v>2.5271312359349998</v>
      </c>
      <c r="D60">
        <v>1.3798964420801141</v>
      </c>
      <c r="E60">
        <v>0.66524079904880751</v>
      </c>
      <c r="F60">
        <v>0</v>
      </c>
      <c r="G60">
        <v>5.0880394202889994</v>
      </c>
      <c r="H60">
        <v>5.1919169585306468</v>
      </c>
      <c r="I60">
        <v>5.3478972963405802</v>
      </c>
      <c r="J60">
        <v>5.4665102546972175</v>
      </c>
      <c r="K60">
        <v>-21.927353282786513</v>
      </c>
      <c r="L60">
        <v>-17.104041465708711</v>
      </c>
      <c r="M60">
        <v>-17.452569256777441</v>
      </c>
      <c r="N60">
        <v>-17.292063777856828</v>
      </c>
      <c r="O60">
        <v>-17.839656135182338</v>
      </c>
      <c r="P60">
        <v>0.5</v>
      </c>
      <c r="Q60">
        <v>0.5</v>
      </c>
      <c r="R60">
        <v>0.5</v>
      </c>
      <c r="S60">
        <v>0.5</v>
      </c>
      <c r="T60">
        <v>0</v>
      </c>
      <c r="U60">
        <v>0</v>
      </c>
      <c r="V60">
        <v>0</v>
      </c>
      <c r="W60">
        <v>0</v>
      </c>
      <c r="X60">
        <v>2.5271312359349998</v>
      </c>
      <c r="Y60">
        <v>1.3798964420801141</v>
      </c>
      <c r="Z60">
        <v>0.66524079904880751</v>
      </c>
      <c r="AA60">
        <v>0</v>
      </c>
      <c r="AB60">
        <v>0</v>
      </c>
      <c r="AC60">
        <v>0</v>
      </c>
      <c r="AD60">
        <v>0</v>
      </c>
      <c r="AE60">
        <v>0</v>
      </c>
      <c r="AF60">
        <v>0</v>
      </c>
      <c r="AG60">
        <v>0</v>
      </c>
      <c r="AH60">
        <v>0</v>
      </c>
      <c r="AI60">
        <v>0</v>
      </c>
      <c r="AJ60">
        <v>0</v>
      </c>
      <c r="AK60">
        <v>0</v>
      </c>
      <c r="AL60">
        <v>0</v>
      </c>
      <c r="AM60">
        <v>0</v>
      </c>
      <c r="AN60">
        <v>0</v>
      </c>
      <c r="AO60">
        <v>0</v>
      </c>
      <c r="AP60">
        <v>0</v>
      </c>
      <c r="AQ60">
        <v>0</v>
      </c>
      <c r="AR60">
        <v>5.0880394202889994</v>
      </c>
      <c r="AS60">
        <v>5.1919169585306468</v>
      </c>
      <c r="AT60">
        <v>5.3478972963405802</v>
      </c>
      <c r="AU60">
        <v>5.4665102546972175</v>
      </c>
      <c r="AV60">
        <v>0</v>
      </c>
      <c r="AW60">
        <v>0</v>
      </c>
      <c r="AX60">
        <v>0</v>
      </c>
      <c r="AY60">
        <v>0</v>
      </c>
      <c r="AZ60">
        <v>0</v>
      </c>
      <c r="BA60">
        <v>0</v>
      </c>
      <c r="BB60">
        <v>0</v>
      </c>
      <c r="BC60">
        <v>0</v>
      </c>
      <c r="BD60">
        <v>0</v>
      </c>
      <c r="BE60">
        <v>0</v>
      </c>
      <c r="BF60">
        <v>0</v>
      </c>
      <c r="BG60">
        <v>0</v>
      </c>
      <c r="BH60">
        <v>-0.13303191697509958</v>
      </c>
      <c r="BI60" s="45" t="s">
        <v>509</v>
      </c>
      <c r="BJ60"/>
      <c r="BK60"/>
      <c r="BL60"/>
      <c r="BM60"/>
      <c r="BN60"/>
      <c r="BO60"/>
      <c r="BP60"/>
      <c r="BQ60"/>
      <c r="BR60"/>
    </row>
    <row r="61" spans="1:70" x14ac:dyDescent="0.3">
      <c r="A61" s="45" t="s">
        <v>580</v>
      </c>
      <c r="B61"/>
      <c r="C61">
        <v>0.43581344556000001</v>
      </c>
      <c r="D61">
        <v>5.7310629430627452E-2</v>
      </c>
      <c r="E61">
        <v>0</v>
      </c>
      <c r="F61">
        <v>0</v>
      </c>
      <c r="G61">
        <v>1.011904677073</v>
      </c>
      <c r="H61">
        <v>1.0325637479069247</v>
      </c>
      <c r="I61">
        <v>1.0635849763848153</v>
      </c>
      <c r="J61">
        <v>1.0871746142409877</v>
      </c>
      <c r="K61">
        <v>-11.011909664021474</v>
      </c>
      <c r="L61">
        <v>-10.679575654099322</v>
      </c>
      <c r="M61">
        <v>-11.079617384363711</v>
      </c>
      <c r="N61">
        <v>-11.156503607584158</v>
      </c>
      <c r="O61">
        <v>-11.325356246311991</v>
      </c>
      <c r="P61">
        <v>0.5</v>
      </c>
      <c r="Q61">
        <v>0.5</v>
      </c>
      <c r="R61">
        <v>0.5</v>
      </c>
      <c r="S61">
        <v>0.5</v>
      </c>
      <c r="T61">
        <v>0</v>
      </c>
      <c r="U61">
        <v>0</v>
      </c>
      <c r="V61">
        <v>0</v>
      </c>
      <c r="W61">
        <v>0</v>
      </c>
      <c r="X61">
        <v>0.43581344556000001</v>
      </c>
      <c r="Y61">
        <v>5.7310629430627452E-2</v>
      </c>
      <c r="Z61">
        <v>0</v>
      </c>
      <c r="AA61">
        <v>0</v>
      </c>
      <c r="AB61">
        <v>0</v>
      </c>
      <c r="AC61">
        <v>0</v>
      </c>
      <c r="AD61">
        <v>0</v>
      </c>
      <c r="AE61">
        <v>0</v>
      </c>
      <c r="AF61">
        <v>0</v>
      </c>
      <c r="AG61">
        <v>0</v>
      </c>
      <c r="AH61">
        <v>0</v>
      </c>
      <c r="AI61">
        <v>0</v>
      </c>
      <c r="AJ61">
        <v>0</v>
      </c>
      <c r="AK61">
        <v>0</v>
      </c>
      <c r="AL61">
        <v>0</v>
      </c>
      <c r="AM61">
        <v>0</v>
      </c>
      <c r="AN61">
        <v>0</v>
      </c>
      <c r="AO61">
        <v>0</v>
      </c>
      <c r="AP61">
        <v>0</v>
      </c>
      <c r="AQ61">
        <v>0</v>
      </c>
      <c r="AR61">
        <v>1.011904677073</v>
      </c>
      <c r="AS61">
        <v>1.0325637479069247</v>
      </c>
      <c r="AT61">
        <v>1.0635849763848153</v>
      </c>
      <c r="AU61">
        <v>1.0871746142409877</v>
      </c>
      <c r="AV61">
        <v>0</v>
      </c>
      <c r="AW61">
        <v>0</v>
      </c>
      <c r="AX61">
        <v>0</v>
      </c>
      <c r="AY61">
        <v>0</v>
      </c>
      <c r="AZ61">
        <v>0</v>
      </c>
      <c r="BA61">
        <v>0</v>
      </c>
      <c r="BB61">
        <v>0</v>
      </c>
      <c r="BC61">
        <v>0</v>
      </c>
      <c r="BD61">
        <v>0</v>
      </c>
      <c r="BE61">
        <v>0</v>
      </c>
      <c r="BF61">
        <v>0</v>
      </c>
      <c r="BG61">
        <v>0</v>
      </c>
      <c r="BH61">
        <v>-0.41430809420979209</v>
      </c>
      <c r="BI61" s="45" t="s">
        <v>579</v>
      </c>
      <c r="BJ61"/>
      <c r="BK61"/>
      <c r="BL61"/>
      <c r="BM61"/>
      <c r="BN61"/>
      <c r="BO61"/>
      <c r="BP61"/>
      <c r="BQ61"/>
      <c r="BR61"/>
    </row>
    <row r="62" spans="1:70" x14ac:dyDescent="0.3">
      <c r="A62" s="45" t="s">
        <v>524</v>
      </c>
      <c r="B62"/>
      <c r="C62">
        <v>0.62308749706800004</v>
      </c>
      <c r="D62">
        <v>0.30431868284931685</v>
      </c>
      <c r="E62">
        <v>0.10914891747108288</v>
      </c>
      <c r="F62">
        <v>0</v>
      </c>
      <c r="G62">
        <v>1.239518111997</v>
      </c>
      <c r="H62">
        <v>1.2648241443297583</v>
      </c>
      <c r="I62">
        <v>1.3028231529576908</v>
      </c>
      <c r="J62">
        <v>1.3317189413068009</v>
      </c>
      <c r="K62">
        <v>-4.3614928210936501</v>
      </c>
      <c r="L62">
        <v>-3.9974716253243878</v>
      </c>
      <c r="M62">
        <v>-4.1472616158854203</v>
      </c>
      <c r="N62">
        <v>-4.1760898093164611</v>
      </c>
      <c r="O62">
        <v>-4.2392452389957045</v>
      </c>
      <c r="P62">
        <v>0.5</v>
      </c>
      <c r="Q62">
        <v>0.5</v>
      </c>
      <c r="R62">
        <v>0.5</v>
      </c>
      <c r="S62">
        <v>0.5</v>
      </c>
      <c r="T62">
        <v>0</v>
      </c>
      <c r="U62">
        <v>0</v>
      </c>
      <c r="V62">
        <v>0</v>
      </c>
      <c r="W62">
        <v>0</v>
      </c>
      <c r="X62">
        <v>0.62308749706800004</v>
      </c>
      <c r="Y62">
        <v>0.30431868284931685</v>
      </c>
      <c r="Z62">
        <v>0.10914891747108288</v>
      </c>
      <c r="AA62">
        <v>0</v>
      </c>
      <c r="AB62">
        <v>0</v>
      </c>
      <c r="AC62">
        <v>0</v>
      </c>
      <c r="AD62">
        <v>0</v>
      </c>
      <c r="AE62">
        <v>0</v>
      </c>
      <c r="AF62">
        <v>0</v>
      </c>
      <c r="AG62">
        <v>0</v>
      </c>
      <c r="AH62">
        <v>0</v>
      </c>
      <c r="AI62">
        <v>0</v>
      </c>
      <c r="AJ62">
        <v>0</v>
      </c>
      <c r="AK62">
        <v>0</v>
      </c>
      <c r="AL62">
        <v>0</v>
      </c>
      <c r="AM62">
        <v>0</v>
      </c>
      <c r="AN62">
        <v>0</v>
      </c>
      <c r="AO62">
        <v>0</v>
      </c>
      <c r="AP62">
        <v>0</v>
      </c>
      <c r="AQ62">
        <v>0</v>
      </c>
      <c r="AR62">
        <v>1.239518111997</v>
      </c>
      <c r="AS62">
        <v>1.2648241443297583</v>
      </c>
      <c r="AT62">
        <v>1.3028231529576908</v>
      </c>
      <c r="AU62">
        <v>1.3317189413068009</v>
      </c>
      <c r="AV62">
        <v>0</v>
      </c>
      <c r="AW62">
        <v>0</v>
      </c>
      <c r="AX62">
        <v>0</v>
      </c>
      <c r="AY62">
        <v>0</v>
      </c>
      <c r="AZ62">
        <v>0</v>
      </c>
      <c r="BA62">
        <v>0</v>
      </c>
      <c r="BB62">
        <v>0</v>
      </c>
      <c r="BC62">
        <v>0</v>
      </c>
      <c r="BD62">
        <v>0</v>
      </c>
      <c r="BE62">
        <v>0</v>
      </c>
      <c r="BF62">
        <v>0</v>
      </c>
      <c r="BG62">
        <v>0</v>
      </c>
      <c r="BH62">
        <v>-0.10886565037314035</v>
      </c>
      <c r="BI62" s="45" t="s">
        <v>523</v>
      </c>
      <c r="BJ62"/>
      <c r="BK62"/>
      <c r="BL62"/>
      <c r="BM62"/>
      <c r="BN62"/>
      <c r="BO62"/>
      <c r="BP62"/>
      <c r="BQ62"/>
      <c r="BR62"/>
    </row>
    <row r="63" spans="1:70" x14ac:dyDescent="0.3">
      <c r="A63" s="45" t="s">
        <v>534</v>
      </c>
      <c r="B63"/>
      <c r="C63">
        <v>1.015671475112</v>
      </c>
      <c r="D63">
        <v>0.5032513225096138</v>
      </c>
      <c r="E63">
        <v>0.18947393080816233</v>
      </c>
      <c r="F63">
        <v>0</v>
      </c>
      <c r="G63">
        <v>1.9946949597000001</v>
      </c>
      <c r="H63">
        <v>2.0354187011730738</v>
      </c>
      <c r="I63">
        <v>2.0965686192340676</v>
      </c>
      <c r="J63">
        <v>2.1430691768448522</v>
      </c>
      <c r="K63">
        <v>-3.3057802374178999</v>
      </c>
      <c r="L63">
        <v>-2.6163104022775316</v>
      </c>
      <c r="M63">
        <v>-2.6101988740561795</v>
      </c>
      <c r="N63">
        <v>-2.5279565453415223</v>
      </c>
      <c r="O63">
        <v>-2.6680914238182742</v>
      </c>
      <c r="P63">
        <v>0.5</v>
      </c>
      <c r="Q63">
        <v>0.5</v>
      </c>
      <c r="R63">
        <v>0.5</v>
      </c>
      <c r="S63">
        <v>0.5</v>
      </c>
      <c r="T63">
        <v>0</v>
      </c>
      <c r="U63">
        <v>0</v>
      </c>
      <c r="V63">
        <v>0</v>
      </c>
      <c r="W63">
        <v>0</v>
      </c>
      <c r="X63">
        <v>1.015671475112</v>
      </c>
      <c r="Y63">
        <v>0.5032513225096138</v>
      </c>
      <c r="Z63">
        <v>0.18947393080816233</v>
      </c>
      <c r="AA63">
        <v>0</v>
      </c>
      <c r="AB63">
        <v>0</v>
      </c>
      <c r="AC63">
        <v>0</v>
      </c>
      <c r="AD63">
        <v>0</v>
      </c>
      <c r="AE63">
        <v>0</v>
      </c>
      <c r="AF63">
        <v>0</v>
      </c>
      <c r="AG63">
        <v>0</v>
      </c>
      <c r="AH63">
        <v>0</v>
      </c>
      <c r="AI63">
        <v>0</v>
      </c>
      <c r="AJ63">
        <v>0</v>
      </c>
      <c r="AK63">
        <v>0</v>
      </c>
      <c r="AL63">
        <v>0</v>
      </c>
      <c r="AM63">
        <v>0</v>
      </c>
      <c r="AN63">
        <v>0</v>
      </c>
      <c r="AO63">
        <v>0</v>
      </c>
      <c r="AP63">
        <v>0</v>
      </c>
      <c r="AQ63">
        <v>0</v>
      </c>
      <c r="AR63">
        <v>1.9946949597000001</v>
      </c>
      <c r="AS63">
        <v>2.0354187011730738</v>
      </c>
      <c r="AT63">
        <v>2.0965686192340676</v>
      </c>
      <c r="AU63">
        <v>2.1430691768448522</v>
      </c>
      <c r="AV63">
        <v>0</v>
      </c>
      <c r="AW63">
        <v>0</v>
      </c>
      <c r="AX63">
        <v>0</v>
      </c>
      <c r="AY63">
        <v>0</v>
      </c>
      <c r="AZ63">
        <v>0</v>
      </c>
      <c r="BA63">
        <v>0</v>
      </c>
      <c r="BB63">
        <v>0</v>
      </c>
      <c r="BC63">
        <v>0</v>
      </c>
      <c r="BD63">
        <v>0</v>
      </c>
      <c r="BE63">
        <v>0</v>
      </c>
      <c r="BF63">
        <v>0</v>
      </c>
      <c r="BG63">
        <v>0</v>
      </c>
      <c r="BH63">
        <v>-0.16103127837062814</v>
      </c>
      <c r="BI63" s="45" t="s">
        <v>533</v>
      </c>
      <c r="BJ63"/>
      <c r="BK63"/>
      <c r="BL63"/>
      <c r="BM63"/>
      <c r="BN63"/>
      <c r="BO63"/>
      <c r="BP63"/>
      <c r="BQ63"/>
      <c r="BR63"/>
    </row>
    <row r="64" spans="1:70" x14ac:dyDescent="0.3">
      <c r="A64" s="45" t="s">
        <v>602</v>
      </c>
      <c r="B64"/>
      <c r="C64">
        <v>1.0066512934380001</v>
      </c>
      <c r="D64">
        <v>0.34558434094045126</v>
      </c>
      <c r="E64">
        <v>0</v>
      </c>
      <c r="F64">
        <v>0</v>
      </c>
      <c r="G64">
        <v>2.147430226709</v>
      </c>
      <c r="H64">
        <v>2.1912722151587598</v>
      </c>
      <c r="I64">
        <v>2.2571044276313406</v>
      </c>
      <c r="J64">
        <v>2.3071655672991525</v>
      </c>
      <c r="K64">
        <v>-11.954756714949308</v>
      </c>
      <c r="L64">
        <v>-9.7495562219680689</v>
      </c>
      <c r="M64">
        <v>-9.93398281881705</v>
      </c>
      <c r="N64">
        <v>-9.8286682501172002</v>
      </c>
      <c r="O64">
        <v>-10.154312235242113</v>
      </c>
      <c r="P64">
        <v>0.5</v>
      </c>
      <c r="Q64">
        <v>0.5</v>
      </c>
      <c r="R64">
        <v>0.5</v>
      </c>
      <c r="S64">
        <v>0.5</v>
      </c>
      <c r="T64">
        <v>0</v>
      </c>
      <c r="U64">
        <v>0</v>
      </c>
      <c r="V64">
        <v>0</v>
      </c>
      <c r="W64">
        <v>0</v>
      </c>
      <c r="X64">
        <v>1.0066512934380001</v>
      </c>
      <c r="Y64">
        <v>0.34558434094045126</v>
      </c>
      <c r="Z64">
        <v>0</v>
      </c>
      <c r="AA64">
        <v>0</v>
      </c>
      <c r="AB64">
        <v>0</v>
      </c>
      <c r="AC64">
        <v>0</v>
      </c>
      <c r="AD64">
        <v>0</v>
      </c>
      <c r="AE64">
        <v>0</v>
      </c>
      <c r="AF64">
        <v>0</v>
      </c>
      <c r="AG64">
        <v>0</v>
      </c>
      <c r="AH64">
        <v>0</v>
      </c>
      <c r="AI64">
        <v>0</v>
      </c>
      <c r="AJ64">
        <v>0</v>
      </c>
      <c r="AK64">
        <v>0</v>
      </c>
      <c r="AL64">
        <v>0</v>
      </c>
      <c r="AM64">
        <v>0</v>
      </c>
      <c r="AN64">
        <v>0</v>
      </c>
      <c r="AO64">
        <v>0</v>
      </c>
      <c r="AP64">
        <v>0</v>
      </c>
      <c r="AQ64">
        <v>0</v>
      </c>
      <c r="AR64">
        <v>2.147430226709</v>
      </c>
      <c r="AS64">
        <v>2.1912722151587598</v>
      </c>
      <c r="AT64">
        <v>2.2571044276313406</v>
      </c>
      <c r="AU64">
        <v>2.3071655672991525</v>
      </c>
      <c r="AV64">
        <v>0</v>
      </c>
      <c r="AW64">
        <v>0</v>
      </c>
      <c r="AX64">
        <v>0</v>
      </c>
      <c r="AY64">
        <v>0</v>
      </c>
      <c r="AZ64">
        <v>0</v>
      </c>
      <c r="BA64">
        <v>0</v>
      </c>
      <c r="BB64">
        <v>0</v>
      </c>
      <c r="BC64">
        <v>0</v>
      </c>
      <c r="BD64">
        <v>0</v>
      </c>
      <c r="BE64">
        <v>0</v>
      </c>
      <c r="BF64">
        <v>0</v>
      </c>
      <c r="BG64">
        <v>0</v>
      </c>
      <c r="BH64">
        <v>-0.49380988023832068</v>
      </c>
      <c r="BI64" s="45" t="s">
        <v>601</v>
      </c>
      <c r="BJ64"/>
      <c r="BK64"/>
      <c r="BL64"/>
      <c r="BM64"/>
      <c r="BN64"/>
      <c r="BO64"/>
      <c r="BP64"/>
      <c r="BQ64"/>
      <c r="BR64"/>
    </row>
    <row r="65" spans="1:70" x14ac:dyDescent="0.3">
      <c r="A65" s="45" t="s">
        <v>736</v>
      </c>
      <c r="B65"/>
      <c r="C65">
        <v>1.575625965635</v>
      </c>
      <c r="D65">
        <v>0.87075756999731246</v>
      </c>
      <c r="E65">
        <v>0.43347601936589458</v>
      </c>
      <c r="F65">
        <v>0</v>
      </c>
      <c r="G65">
        <v>3.0335893970220003</v>
      </c>
      <c r="H65">
        <v>3.0955232329396294</v>
      </c>
      <c r="I65">
        <v>3.1885217850021927</v>
      </c>
      <c r="J65">
        <v>3.2592411688547007</v>
      </c>
      <c r="K65">
        <v>-9.6333757034783574</v>
      </c>
      <c r="L65">
        <v>-8.2269216642500194</v>
      </c>
      <c r="M65">
        <v>-8.3671578669234812</v>
      </c>
      <c r="N65">
        <v>-8.2633519651450076</v>
      </c>
      <c r="O65">
        <v>-8.552736103123328</v>
      </c>
      <c r="P65">
        <v>0.5</v>
      </c>
      <c r="Q65">
        <v>0.5</v>
      </c>
      <c r="R65">
        <v>0.5</v>
      </c>
      <c r="S65">
        <v>0.5</v>
      </c>
      <c r="T65">
        <v>0</v>
      </c>
      <c r="U65">
        <v>0</v>
      </c>
      <c r="V65">
        <v>0</v>
      </c>
      <c r="W65">
        <v>0</v>
      </c>
      <c r="X65">
        <v>1.575625965635</v>
      </c>
      <c r="Y65">
        <v>0.87075756999731246</v>
      </c>
      <c r="Z65">
        <v>0.43347601936589458</v>
      </c>
      <c r="AA65">
        <v>0</v>
      </c>
      <c r="AB65">
        <v>0</v>
      </c>
      <c r="AC65">
        <v>0</v>
      </c>
      <c r="AD65">
        <v>0</v>
      </c>
      <c r="AE65">
        <v>0</v>
      </c>
      <c r="AF65">
        <v>0</v>
      </c>
      <c r="AG65">
        <v>0</v>
      </c>
      <c r="AH65">
        <v>0</v>
      </c>
      <c r="AI65">
        <v>0</v>
      </c>
      <c r="AJ65">
        <v>0</v>
      </c>
      <c r="AK65">
        <v>0</v>
      </c>
      <c r="AL65">
        <v>0</v>
      </c>
      <c r="AM65">
        <v>0</v>
      </c>
      <c r="AN65">
        <v>0</v>
      </c>
      <c r="AO65">
        <v>0</v>
      </c>
      <c r="AP65">
        <v>0</v>
      </c>
      <c r="AQ65">
        <v>0</v>
      </c>
      <c r="AR65">
        <v>3.0335893970220003</v>
      </c>
      <c r="AS65">
        <v>3.0955232329396294</v>
      </c>
      <c r="AT65">
        <v>3.1885217850021927</v>
      </c>
      <c r="AU65">
        <v>3.2592411688547007</v>
      </c>
      <c r="AV65">
        <v>0</v>
      </c>
      <c r="AW65">
        <v>0</v>
      </c>
      <c r="AX65">
        <v>0</v>
      </c>
      <c r="AY65">
        <v>0</v>
      </c>
      <c r="AZ65">
        <v>0</v>
      </c>
      <c r="BA65">
        <v>0</v>
      </c>
      <c r="BB65">
        <v>0</v>
      </c>
      <c r="BC65">
        <v>0</v>
      </c>
      <c r="BD65">
        <v>0</v>
      </c>
      <c r="BE65">
        <v>0</v>
      </c>
      <c r="BF65">
        <v>0</v>
      </c>
      <c r="BG65">
        <v>0</v>
      </c>
      <c r="BH65">
        <v>-5.4973854673996569E-2</v>
      </c>
      <c r="BI65" s="45" t="s">
        <v>735</v>
      </c>
      <c r="BJ65"/>
      <c r="BK65"/>
      <c r="BL65"/>
      <c r="BM65"/>
      <c r="BN65"/>
      <c r="BO65"/>
      <c r="BP65"/>
      <c r="BQ65"/>
      <c r="BR65"/>
    </row>
    <row r="66" spans="1:70" x14ac:dyDescent="0.3">
      <c r="A66" s="45" t="s">
        <v>780</v>
      </c>
      <c r="B66"/>
      <c r="C66">
        <v>1.631265629489</v>
      </c>
      <c r="D66">
        <v>0.91219875952683949</v>
      </c>
      <c r="E66">
        <v>0.46561262400147507</v>
      </c>
      <c r="F66">
        <v>0</v>
      </c>
      <c r="G66">
        <v>3.1201014527550002</v>
      </c>
      <c r="H66">
        <v>3.1838015209352832</v>
      </c>
      <c r="I66">
        <v>3.2794522104054415</v>
      </c>
      <c r="J66">
        <v>3.3521883732206059</v>
      </c>
      <c r="K66">
        <v>-7.3525220890198009</v>
      </c>
      <c r="L66">
        <v>-6.406366145183676</v>
      </c>
      <c r="M66">
        <v>-6.5771631223066764</v>
      </c>
      <c r="N66">
        <v>-6.5561261750290667</v>
      </c>
      <c r="O66">
        <v>-6.723040414315407</v>
      </c>
      <c r="P66">
        <v>0.5</v>
      </c>
      <c r="Q66">
        <v>0.5</v>
      </c>
      <c r="R66">
        <v>0.5</v>
      </c>
      <c r="S66">
        <v>0.5</v>
      </c>
      <c r="T66">
        <v>0</v>
      </c>
      <c r="U66">
        <v>0</v>
      </c>
      <c r="V66">
        <v>0</v>
      </c>
      <c r="W66">
        <v>0</v>
      </c>
      <c r="X66">
        <v>1.631265629489</v>
      </c>
      <c r="Y66">
        <v>0.91219875952683949</v>
      </c>
      <c r="Z66">
        <v>0.46561262400147507</v>
      </c>
      <c r="AA66">
        <v>0</v>
      </c>
      <c r="AB66">
        <v>0</v>
      </c>
      <c r="AC66">
        <v>0</v>
      </c>
      <c r="AD66">
        <v>0</v>
      </c>
      <c r="AE66">
        <v>0</v>
      </c>
      <c r="AF66">
        <v>0</v>
      </c>
      <c r="AG66">
        <v>0</v>
      </c>
      <c r="AH66">
        <v>0</v>
      </c>
      <c r="AI66">
        <v>0</v>
      </c>
      <c r="AJ66">
        <v>0</v>
      </c>
      <c r="AK66">
        <v>0</v>
      </c>
      <c r="AL66">
        <v>0</v>
      </c>
      <c r="AM66">
        <v>0</v>
      </c>
      <c r="AN66">
        <v>0</v>
      </c>
      <c r="AO66">
        <v>0</v>
      </c>
      <c r="AP66">
        <v>0</v>
      </c>
      <c r="AQ66">
        <v>0</v>
      </c>
      <c r="AR66">
        <v>3.1201014527550002</v>
      </c>
      <c r="AS66">
        <v>3.1838015209352832</v>
      </c>
      <c r="AT66">
        <v>3.2794522104054415</v>
      </c>
      <c r="AU66">
        <v>3.3521883732206059</v>
      </c>
      <c r="AV66">
        <v>0</v>
      </c>
      <c r="AW66">
        <v>0</v>
      </c>
      <c r="AX66">
        <v>0</v>
      </c>
      <c r="AY66">
        <v>0</v>
      </c>
      <c r="AZ66">
        <v>0</v>
      </c>
      <c r="BA66">
        <v>0</v>
      </c>
      <c r="BB66">
        <v>0</v>
      </c>
      <c r="BC66">
        <v>0</v>
      </c>
      <c r="BD66">
        <v>0</v>
      </c>
      <c r="BE66">
        <v>0</v>
      </c>
      <c r="BF66">
        <v>0</v>
      </c>
      <c r="BG66">
        <v>0</v>
      </c>
      <c r="BH66">
        <v>-3.3229246321281415E-2</v>
      </c>
      <c r="BI66" s="45" t="s">
        <v>779</v>
      </c>
      <c r="BJ66"/>
      <c r="BK66"/>
      <c r="BL66"/>
      <c r="BM66"/>
      <c r="BN66"/>
      <c r="BO66"/>
      <c r="BP66"/>
      <c r="BQ66"/>
      <c r="BR66"/>
    </row>
    <row r="67" spans="1:70" x14ac:dyDescent="0.3">
      <c r="A67" s="45" t="s">
        <v>63</v>
      </c>
      <c r="B67"/>
      <c r="C67">
        <v>0.95228376320800001</v>
      </c>
      <c r="D67">
        <v>0.4671588652070528</v>
      </c>
      <c r="E67">
        <v>0.16711419893111287</v>
      </c>
      <c r="F67">
        <v>0</v>
      </c>
      <c r="G67">
        <v>2.04107732721</v>
      </c>
      <c r="H67">
        <v>2.0827480122416371</v>
      </c>
      <c r="I67">
        <v>2.1453198409355916</v>
      </c>
      <c r="J67">
        <v>2.1929016696159374</v>
      </c>
      <c r="K67">
        <v>-13.913172793454457</v>
      </c>
      <c r="L67">
        <v>-13.681339240107192</v>
      </c>
      <c r="M67">
        <v>-13.975643115783381</v>
      </c>
      <c r="N67">
        <v>-13.862324067249222</v>
      </c>
      <c r="O67">
        <v>-14.285613985275202</v>
      </c>
      <c r="P67">
        <v>0.5</v>
      </c>
      <c r="Q67">
        <v>0.5</v>
      </c>
      <c r="R67">
        <v>0.5</v>
      </c>
      <c r="S67">
        <v>0.5</v>
      </c>
      <c r="T67">
        <v>0</v>
      </c>
      <c r="U67">
        <v>0</v>
      </c>
      <c r="V67">
        <v>0</v>
      </c>
      <c r="W67">
        <v>0</v>
      </c>
      <c r="X67">
        <v>0.95228376320800001</v>
      </c>
      <c r="Y67">
        <v>0.4671588652070528</v>
      </c>
      <c r="Z67">
        <v>0.16711419893111287</v>
      </c>
      <c r="AA67">
        <v>0</v>
      </c>
      <c r="AB67">
        <v>0</v>
      </c>
      <c r="AC67">
        <v>0</v>
      </c>
      <c r="AD67">
        <v>0</v>
      </c>
      <c r="AE67">
        <v>0</v>
      </c>
      <c r="AF67">
        <v>0</v>
      </c>
      <c r="AG67">
        <v>0</v>
      </c>
      <c r="AH67">
        <v>0</v>
      </c>
      <c r="AI67">
        <v>0</v>
      </c>
      <c r="AJ67">
        <v>0</v>
      </c>
      <c r="AK67">
        <v>0</v>
      </c>
      <c r="AL67">
        <v>0</v>
      </c>
      <c r="AM67">
        <v>0</v>
      </c>
      <c r="AN67">
        <v>0</v>
      </c>
      <c r="AO67">
        <v>0</v>
      </c>
      <c r="AP67">
        <v>0</v>
      </c>
      <c r="AQ67">
        <v>0</v>
      </c>
      <c r="AR67">
        <v>2.04107732721</v>
      </c>
      <c r="AS67">
        <v>2.0827480122416371</v>
      </c>
      <c r="AT67">
        <v>2.1453198409355916</v>
      </c>
      <c r="AU67">
        <v>2.1929016696159374</v>
      </c>
      <c r="AV67">
        <v>0</v>
      </c>
      <c r="AW67">
        <v>0</v>
      </c>
      <c r="AX67">
        <v>0</v>
      </c>
      <c r="AY67">
        <v>0</v>
      </c>
      <c r="AZ67">
        <v>0</v>
      </c>
      <c r="BA67">
        <v>0</v>
      </c>
      <c r="BB67">
        <v>0</v>
      </c>
      <c r="BC67">
        <v>0</v>
      </c>
      <c r="BD67">
        <v>0</v>
      </c>
      <c r="BE67">
        <v>0</v>
      </c>
      <c r="BF67">
        <v>0</v>
      </c>
      <c r="BG67">
        <v>0</v>
      </c>
      <c r="BH67">
        <v>-0.16804257854193821</v>
      </c>
      <c r="BI67" s="45" t="s">
        <v>62</v>
      </c>
      <c r="BJ67"/>
      <c r="BK67"/>
      <c r="BL67"/>
      <c r="BM67"/>
      <c r="BN67"/>
      <c r="BO67"/>
      <c r="BP67"/>
      <c r="BQ67"/>
      <c r="BR67"/>
    </row>
    <row r="68" spans="1:70" x14ac:dyDescent="0.3">
      <c r="A68" s="45" t="s">
        <v>131</v>
      </c>
      <c r="B68"/>
      <c r="C68">
        <v>2.0902584159969999</v>
      </c>
      <c r="D68">
        <v>1.2646660833538956</v>
      </c>
      <c r="E68">
        <v>0.74515597425499935</v>
      </c>
      <c r="F68">
        <v>0.16487571454400476</v>
      </c>
      <c r="G68">
        <v>3.9286636744950001</v>
      </c>
      <c r="H68">
        <v>4.0088713689280642</v>
      </c>
      <c r="I68">
        <v>4.1293095645610958</v>
      </c>
      <c r="J68">
        <v>4.2208950225986133</v>
      </c>
      <c r="K68">
        <v>-14.1065664125925</v>
      </c>
      <c r="L68">
        <v>-14.614949526336703</v>
      </c>
      <c r="M68">
        <v>-14.786172853170505</v>
      </c>
      <c r="N68">
        <v>-14.526132805120167</v>
      </c>
      <c r="O68">
        <v>-15.114120756374867</v>
      </c>
      <c r="P68">
        <v>0.5</v>
      </c>
      <c r="Q68">
        <v>0.5</v>
      </c>
      <c r="R68">
        <v>0.5</v>
      </c>
      <c r="S68">
        <v>0.5</v>
      </c>
      <c r="T68">
        <v>0</v>
      </c>
      <c r="U68">
        <v>0</v>
      </c>
      <c r="V68">
        <v>0</v>
      </c>
      <c r="W68">
        <v>0</v>
      </c>
      <c r="X68">
        <v>2.0902584159969999</v>
      </c>
      <c r="Y68">
        <v>1.2646660833538956</v>
      </c>
      <c r="Z68">
        <v>0.74515597425499935</v>
      </c>
      <c r="AA68">
        <v>0.16487571454400476</v>
      </c>
      <c r="AB68">
        <v>0</v>
      </c>
      <c r="AC68">
        <v>0</v>
      </c>
      <c r="AD68">
        <v>0</v>
      </c>
      <c r="AE68">
        <v>0</v>
      </c>
      <c r="AF68">
        <v>0</v>
      </c>
      <c r="AG68">
        <v>0</v>
      </c>
      <c r="AH68">
        <v>0</v>
      </c>
      <c r="AI68">
        <v>0</v>
      </c>
      <c r="AJ68">
        <v>0</v>
      </c>
      <c r="AK68">
        <v>0</v>
      </c>
      <c r="AL68">
        <v>0</v>
      </c>
      <c r="AM68">
        <v>0</v>
      </c>
      <c r="AN68">
        <v>0</v>
      </c>
      <c r="AO68">
        <v>0</v>
      </c>
      <c r="AP68">
        <v>0</v>
      </c>
      <c r="AQ68">
        <v>0</v>
      </c>
      <c r="AR68">
        <v>3.9286636744950001</v>
      </c>
      <c r="AS68">
        <v>4.0088713689280642</v>
      </c>
      <c r="AT68">
        <v>4.1293095645610958</v>
      </c>
      <c r="AU68">
        <v>4.2208950225986133</v>
      </c>
      <c r="AV68">
        <v>0</v>
      </c>
      <c r="AW68">
        <v>0</v>
      </c>
      <c r="AX68">
        <v>0</v>
      </c>
      <c r="AY68">
        <v>0</v>
      </c>
      <c r="AZ68">
        <v>0</v>
      </c>
      <c r="BA68">
        <v>0</v>
      </c>
      <c r="BB68">
        <v>0</v>
      </c>
      <c r="BC68">
        <v>0</v>
      </c>
      <c r="BD68">
        <v>0</v>
      </c>
      <c r="BE68">
        <v>0</v>
      </c>
      <c r="BF68">
        <v>0</v>
      </c>
      <c r="BG68">
        <v>0</v>
      </c>
      <c r="BH68">
        <v>0</v>
      </c>
      <c r="BI68" s="45" t="s">
        <v>130</v>
      </c>
      <c r="BJ68"/>
      <c r="BK68"/>
      <c r="BL68"/>
      <c r="BM68"/>
      <c r="BN68"/>
      <c r="BO68"/>
      <c r="BP68"/>
      <c r="BQ68"/>
      <c r="BR68"/>
    </row>
    <row r="69" spans="1:70" x14ac:dyDescent="0.3">
      <c r="A69" s="45" t="s">
        <v>304</v>
      </c>
      <c r="B69"/>
      <c r="C69">
        <v>0.785267795697</v>
      </c>
      <c r="D69">
        <v>0.30023760625211338</v>
      </c>
      <c r="E69">
        <v>8.4606812962014222E-3</v>
      </c>
      <c r="F69">
        <v>0</v>
      </c>
      <c r="G69">
        <v>1.620400291286</v>
      </c>
      <c r="H69">
        <v>1.6534824235811301</v>
      </c>
      <c r="I69">
        <v>1.7031578611994471</v>
      </c>
      <c r="J69">
        <v>1.7409328185838131</v>
      </c>
      <c r="K69">
        <v>-12.013323536614857</v>
      </c>
      <c r="L69">
        <v>-12.733057973672027</v>
      </c>
      <c r="M69">
        <v>-13.125199069925719</v>
      </c>
      <c r="N69">
        <v>-13.134521859973242</v>
      </c>
      <c r="O69">
        <v>-13.416307631746637</v>
      </c>
      <c r="P69">
        <v>0.5</v>
      </c>
      <c r="Q69">
        <v>0.5</v>
      </c>
      <c r="R69">
        <v>0.5</v>
      </c>
      <c r="S69">
        <v>0.5</v>
      </c>
      <c r="T69">
        <v>0</v>
      </c>
      <c r="U69">
        <v>0</v>
      </c>
      <c r="V69">
        <v>0</v>
      </c>
      <c r="W69">
        <v>0</v>
      </c>
      <c r="X69">
        <v>0.785267795697</v>
      </c>
      <c r="Y69">
        <v>0.30023760625211338</v>
      </c>
      <c r="Z69">
        <v>8.4606812962014222E-3</v>
      </c>
      <c r="AA69">
        <v>0</v>
      </c>
      <c r="AB69">
        <v>0</v>
      </c>
      <c r="AC69">
        <v>0</v>
      </c>
      <c r="AD69">
        <v>0</v>
      </c>
      <c r="AE69">
        <v>0</v>
      </c>
      <c r="AF69">
        <v>0</v>
      </c>
      <c r="AG69">
        <v>0</v>
      </c>
      <c r="AH69">
        <v>0</v>
      </c>
      <c r="AI69">
        <v>0</v>
      </c>
      <c r="AJ69">
        <v>0</v>
      </c>
      <c r="AK69">
        <v>0</v>
      </c>
      <c r="AL69">
        <v>0</v>
      </c>
      <c r="AM69">
        <v>0</v>
      </c>
      <c r="AN69">
        <v>0</v>
      </c>
      <c r="AO69">
        <v>0</v>
      </c>
      <c r="AP69">
        <v>0</v>
      </c>
      <c r="AQ69">
        <v>0</v>
      </c>
      <c r="AR69">
        <v>1.620400291286</v>
      </c>
      <c r="AS69">
        <v>1.6534824235811301</v>
      </c>
      <c r="AT69">
        <v>1.7031578611994471</v>
      </c>
      <c r="AU69">
        <v>1.7409328185838131</v>
      </c>
      <c r="AV69">
        <v>0</v>
      </c>
      <c r="AW69">
        <v>0</v>
      </c>
      <c r="AX69">
        <v>0</v>
      </c>
      <c r="AY69">
        <v>0</v>
      </c>
      <c r="AZ69">
        <v>0</v>
      </c>
      <c r="BA69">
        <v>0</v>
      </c>
      <c r="BB69">
        <v>0</v>
      </c>
      <c r="BC69">
        <v>0</v>
      </c>
      <c r="BD69">
        <v>0</v>
      </c>
      <c r="BE69">
        <v>0</v>
      </c>
      <c r="BF69">
        <v>0</v>
      </c>
      <c r="BG69">
        <v>0</v>
      </c>
      <c r="BH69">
        <v>-0.31748342044366801</v>
      </c>
      <c r="BI69" s="45" t="s">
        <v>303</v>
      </c>
      <c r="BJ69"/>
      <c r="BK69"/>
      <c r="BL69"/>
      <c r="BM69"/>
      <c r="BN69"/>
      <c r="BO69"/>
      <c r="BP69"/>
      <c r="BQ69"/>
      <c r="BR69"/>
    </row>
    <row r="70" spans="1:70" x14ac:dyDescent="0.3">
      <c r="A70" s="45" t="s">
        <v>336</v>
      </c>
      <c r="B70"/>
      <c r="C70">
        <v>1.257386329394</v>
      </c>
      <c r="D70">
        <v>0.75392672965705676</v>
      </c>
      <c r="E70">
        <v>0.43746099155334944</v>
      </c>
      <c r="F70">
        <v>8.3975477082996158E-2</v>
      </c>
      <c r="G70">
        <v>2.378358400088</v>
      </c>
      <c r="H70">
        <v>2.4269150238186104</v>
      </c>
      <c r="I70">
        <v>2.4998266339762507</v>
      </c>
      <c r="J70">
        <v>2.5552711976999287</v>
      </c>
      <c r="K70">
        <v>-9.0419858575283403</v>
      </c>
      <c r="L70">
        <v>-9.0629747235229381</v>
      </c>
      <c r="M70">
        <v>-9.2782666956695437</v>
      </c>
      <c r="N70">
        <v>-9.2229425558591185</v>
      </c>
      <c r="O70">
        <v>-9.4840527458145765</v>
      </c>
      <c r="P70">
        <v>0.5</v>
      </c>
      <c r="Q70">
        <v>0.5</v>
      </c>
      <c r="R70">
        <v>0.5</v>
      </c>
      <c r="S70">
        <v>0.5</v>
      </c>
      <c r="T70">
        <v>0</v>
      </c>
      <c r="U70">
        <v>0</v>
      </c>
      <c r="V70">
        <v>0</v>
      </c>
      <c r="W70">
        <v>0</v>
      </c>
      <c r="X70">
        <v>1.257386329394</v>
      </c>
      <c r="Y70">
        <v>0.75392672965705676</v>
      </c>
      <c r="Z70">
        <v>0.43746099155334944</v>
      </c>
      <c r="AA70">
        <v>8.3975477082996158E-2</v>
      </c>
      <c r="AB70">
        <v>0</v>
      </c>
      <c r="AC70">
        <v>0</v>
      </c>
      <c r="AD70">
        <v>0</v>
      </c>
      <c r="AE70">
        <v>0</v>
      </c>
      <c r="AF70">
        <v>0</v>
      </c>
      <c r="AG70">
        <v>0</v>
      </c>
      <c r="AH70">
        <v>0</v>
      </c>
      <c r="AI70">
        <v>0</v>
      </c>
      <c r="AJ70">
        <v>0</v>
      </c>
      <c r="AK70">
        <v>0</v>
      </c>
      <c r="AL70">
        <v>0</v>
      </c>
      <c r="AM70">
        <v>0</v>
      </c>
      <c r="AN70">
        <v>0</v>
      </c>
      <c r="AO70">
        <v>0</v>
      </c>
      <c r="AP70">
        <v>0</v>
      </c>
      <c r="AQ70">
        <v>0</v>
      </c>
      <c r="AR70">
        <v>2.378358400088</v>
      </c>
      <c r="AS70">
        <v>2.4269150238186104</v>
      </c>
      <c r="AT70">
        <v>2.4998266339762507</v>
      </c>
      <c r="AU70">
        <v>2.5552711976999287</v>
      </c>
      <c r="AV70">
        <v>0</v>
      </c>
      <c r="AW70">
        <v>0</v>
      </c>
      <c r="AX70">
        <v>0</v>
      </c>
      <c r="AY70">
        <v>0</v>
      </c>
      <c r="AZ70">
        <v>0</v>
      </c>
      <c r="BA70">
        <v>0</v>
      </c>
      <c r="BB70">
        <v>0</v>
      </c>
      <c r="BC70">
        <v>0</v>
      </c>
      <c r="BD70">
        <v>0</v>
      </c>
      <c r="BE70">
        <v>0</v>
      </c>
      <c r="BF70">
        <v>0</v>
      </c>
      <c r="BG70">
        <v>0</v>
      </c>
      <c r="BH70">
        <v>0</v>
      </c>
      <c r="BI70" s="45" t="s">
        <v>335</v>
      </c>
      <c r="BJ70"/>
      <c r="BK70"/>
      <c r="BL70"/>
      <c r="BM70"/>
      <c r="BN70"/>
      <c r="BO70"/>
      <c r="BP70"/>
      <c r="BQ70"/>
      <c r="BR70"/>
    </row>
    <row r="71" spans="1:70" x14ac:dyDescent="0.3">
      <c r="A71" s="45" t="s">
        <v>150</v>
      </c>
      <c r="B71"/>
      <c r="C71">
        <v>0.406588824465</v>
      </c>
      <c r="D71">
        <v>0</v>
      </c>
      <c r="E71">
        <v>0</v>
      </c>
      <c r="F71">
        <v>0</v>
      </c>
      <c r="G71">
        <v>1.366555249962</v>
      </c>
      <c r="H71">
        <v>1.3944548756353381</v>
      </c>
      <c r="I71">
        <v>1.4363483697531376</v>
      </c>
      <c r="J71">
        <v>1.4682056624284725</v>
      </c>
      <c r="K71">
        <v>-6.9176794911888591</v>
      </c>
      <c r="L71">
        <v>-6.9582279068596415</v>
      </c>
      <c r="M71">
        <v>-7.197435634335811</v>
      </c>
      <c r="N71">
        <v>-7.22671815581052</v>
      </c>
      <c r="O71">
        <v>-7.3570701758881007</v>
      </c>
      <c r="P71">
        <v>0.5</v>
      </c>
      <c r="Q71">
        <v>0.5</v>
      </c>
      <c r="R71">
        <v>0.5</v>
      </c>
      <c r="S71">
        <v>0.5</v>
      </c>
      <c r="T71">
        <v>0</v>
      </c>
      <c r="U71">
        <v>0</v>
      </c>
      <c r="V71">
        <v>0</v>
      </c>
      <c r="W71">
        <v>0</v>
      </c>
      <c r="X71">
        <v>0.406588824465</v>
      </c>
      <c r="Y71">
        <v>0</v>
      </c>
      <c r="Z71">
        <v>0</v>
      </c>
      <c r="AA71">
        <v>0</v>
      </c>
      <c r="AB71">
        <v>0</v>
      </c>
      <c r="AC71">
        <v>0</v>
      </c>
      <c r="AD71">
        <v>0</v>
      </c>
      <c r="AE71">
        <v>0</v>
      </c>
      <c r="AF71">
        <v>0</v>
      </c>
      <c r="AG71">
        <v>0</v>
      </c>
      <c r="AH71">
        <v>0</v>
      </c>
      <c r="AI71">
        <v>0</v>
      </c>
      <c r="AJ71">
        <v>0</v>
      </c>
      <c r="AK71">
        <v>0</v>
      </c>
      <c r="AL71">
        <v>0</v>
      </c>
      <c r="AM71">
        <v>0</v>
      </c>
      <c r="AN71">
        <v>0</v>
      </c>
      <c r="AO71">
        <v>0</v>
      </c>
      <c r="AP71">
        <v>0</v>
      </c>
      <c r="AQ71">
        <v>0</v>
      </c>
      <c r="AR71">
        <v>1.366555249962</v>
      </c>
      <c r="AS71">
        <v>1.3944548756353381</v>
      </c>
      <c r="AT71">
        <v>1.4363483697531376</v>
      </c>
      <c r="AU71">
        <v>1.4682056624284725</v>
      </c>
      <c r="AV71">
        <v>0</v>
      </c>
      <c r="AW71">
        <v>0</v>
      </c>
      <c r="AX71">
        <v>0</v>
      </c>
      <c r="AY71">
        <v>0</v>
      </c>
      <c r="AZ71">
        <v>0</v>
      </c>
      <c r="BA71">
        <v>0</v>
      </c>
      <c r="BB71">
        <v>0</v>
      </c>
      <c r="BC71">
        <v>0</v>
      </c>
      <c r="BD71">
        <v>0</v>
      </c>
      <c r="BE71">
        <v>0</v>
      </c>
      <c r="BF71">
        <v>0</v>
      </c>
      <c r="BG71">
        <v>0</v>
      </c>
      <c r="BH71">
        <v>-0.84783031292111799</v>
      </c>
      <c r="BI71" s="45" t="s">
        <v>149</v>
      </c>
      <c r="BJ71"/>
      <c r="BK71"/>
      <c r="BL71"/>
      <c r="BM71"/>
      <c r="BN71"/>
      <c r="BO71"/>
      <c r="BP71"/>
      <c r="BQ71"/>
      <c r="BR71"/>
    </row>
    <row r="72" spans="1:70" x14ac:dyDescent="0.3">
      <c r="A72" s="45" t="s">
        <v>416</v>
      </c>
      <c r="B72"/>
      <c r="C72">
        <v>0.57586328359100003</v>
      </c>
      <c r="D72">
        <v>0.25056215602124438</v>
      </c>
      <c r="E72">
        <v>5.2367455920044333E-2</v>
      </c>
      <c r="F72">
        <v>0</v>
      </c>
      <c r="G72">
        <v>1.2150255504429999</v>
      </c>
      <c r="H72">
        <v>1.239831542035249</v>
      </c>
      <c r="I72">
        <v>1.277079699950471</v>
      </c>
      <c r="J72">
        <v>1.3054045148963351</v>
      </c>
      <c r="K72">
        <v>-3.9885845408369582</v>
      </c>
      <c r="L72">
        <v>-4.0496204958021167</v>
      </c>
      <c r="M72">
        <v>-4.1680886739165004</v>
      </c>
      <c r="N72">
        <v>-4.1649875990416536</v>
      </c>
      <c r="O72">
        <v>-4.2605342279185061</v>
      </c>
      <c r="P72">
        <v>0.5</v>
      </c>
      <c r="Q72">
        <v>0.5</v>
      </c>
      <c r="R72">
        <v>0.5</v>
      </c>
      <c r="S72">
        <v>0.5</v>
      </c>
      <c r="T72">
        <v>0</v>
      </c>
      <c r="U72">
        <v>0</v>
      </c>
      <c r="V72">
        <v>0</v>
      </c>
      <c r="W72">
        <v>0</v>
      </c>
      <c r="X72">
        <v>0.57586328359100003</v>
      </c>
      <c r="Y72">
        <v>0.25056215602124438</v>
      </c>
      <c r="Z72">
        <v>5.2367455920044333E-2</v>
      </c>
      <c r="AA72">
        <v>0</v>
      </c>
      <c r="AB72">
        <v>0</v>
      </c>
      <c r="AC72">
        <v>0</v>
      </c>
      <c r="AD72">
        <v>0</v>
      </c>
      <c r="AE72">
        <v>0</v>
      </c>
      <c r="AF72">
        <v>0</v>
      </c>
      <c r="AG72">
        <v>0</v>
      </c>
      <c r="AH72">
        <v>0</v>
      </c>
      <c r="AI72">
        <v>0</v>
      </c>
      <c r="AJ72">
        <v>0</v>
      </c>
      <c r="AK72">
        <v>0</v>
      </c>
      <c r="AL72">
        <v>0</v>
      </c>
      <c r="AM72">
        <v>0</v>
      </c>
      <c r="AN72">
        <v>0</v>
      </c>
      <c r="AO72">
        <v>0</v>
      </c>
      <c r="AP72">
        <v>0</v>
      </c>
      <c r="AQ72">
        <v>0</v>
      </c>
      <c r="AR72">
        <v>1.2150255504429999</v>
      </c>
      <c r="AS72">
        <v>1.239831542035249</v>
      </c>
      <c r="AT72">
        <v>1.277079699950471</v>
      </c>
      <c r="AU72">
        <v>1.3054045148963351</v>
      </c>
      <c r="AV72">
        <v>0</v>
      </c>
      <c r="AW72">
        <v>0</v>
      </c>
      <c r="AX72">
        <v>0</v>
      </c>
      <c r="AY72">
        <v>0</v>
      </c>
      <c r="AZ72">
        <v>0</v>
      </c>
      <c r="BA72">
        <v>0</v>
      </c>
      <c r="BB72">
        <v>0</v>
      </c>
      <c r="BC72">
        <v>0</v>
      </c>
      <c r="BD72">
        <v>0</v>
      </c>
      <c r="BE72">
        <v>0</v>
      </c>
      <c r="BF72">
        <v>0</v>
      </c>
      <c r="BG72">
        <v>0</v>
      </c>
      <c r="BH72">
        <v>-0.16902882603614824</v>
      </c>
      <c r="BI72" s="45" t="s">
        <v>415</v>
      </c>
      <c r="BJ72"/>
      <c r="BK72"/>
      <c r="BL72"/>
      <c r="BM72"/>
      <c r="BN72"/>
      <c r="BO72"/>
      <c r="BP72"/>
      <c r="BQ72"/>
      <c r="BR72"/>
    </row>
    <row r="73" spans="1:70" x14ac:dyDescent="0.3">
      <c r="A73" s="45" t="s">
        <v>470</v>
      </c>
      <c r="B73"/>
      <c r="C73">
        <v>1.1215666241</v>
      </c>
      <c r="D73">
        <v>0.57267065885644686</v>
      </c>
      <c r="E73">
        <v>0.23532566875070893</v>
      </c>
      <c r="F73">
        <v>0</v>
      </c>
      <c r="G73">
        <v>2.1997504850209997</v>
      </c>
      <c r="H73">
        <v>2.2446606451543252</v>
      </c>
      <c r="I73">
        <v>2.3120968018757</v>
      </c>
      <c r="J73">
        <v>2.3633776374042834</v>
      </c>
      <c r="K73">
        <v>-16.972844842516476</v>
      </c>
      <c r="L73">
        <v>-17.009288122838164</v>
      </c>
      <c r="M73">
        <v>-17.523525409042715</v>
      </c>
      <c r="N73">
        <v>-17.526659870816857</v>
      </c>
      <c r="O73">
        <v>-17.912186049744726</v>
      </c>
      <c r="P73">
        <v>0.5</v>
      </c>
      <c r="Q73">
        <v>0.5</v>
      </c>
      <c r="R73">
        <v>0.5</v>
      </c>
      <c r="S73">
        <v>0.5</v>
      </c>
      <c r="T73">
        <v>0</v>
      </c>
      <c r="U73">
        <v>0</v>
      </c>
      <c r="V73">
        <v>0</v>
      </c>
      <c r="W73">
        <v>0</v>
      </c>
      <c r="X73">
        <v>1.1215666241</v>
      </c>
      <c r="Y73">
        <v>0.57267065885644686</v>
      </c>
      <c r="Z73">
        <v>0.23532566875070893</v>
      </c>
      <c r="AA73">
        <v>0</v>
      </c>
      <c r="AB73">
        <v>0</v>
      </c>
      <c r="AC73">
        <v>0</v>
      </c>
      <c r="AD73">
        <v>0</v>
      </c>
      <c r="AE73">
        <v>0</v>
      </c>
      <c r="AF73">
        <v>0</v>
      </c>
      <c r="AG73">
        <v>0</v>
      </c>
      <c r="AH73">
        <v>0</v>
      </c>
      <c r="AI73">
        <v>0</v>
      </c>
      <c r="AJ73">
        <v>0</v>
      </c>
      <c r="AK73">
        <v>0</v>
      </c>
      <c r="AL73">
        <v>0</v>
      </c>
      <c r="AM73">
        <v>0</v>
      </c>
      <c r="AN73">
        <v>0</v>
      </c>
      <c r="AO73">
        <v>0</v>
      </c>
      <c r="AP73">
        <v>0</v>
      </c>
      <c r="AQ73">
        <v>0</v>
      </c>
      <c r="AR73">
        <v>2.1997504850209997</v>
      </c>
      <c r="AS73">
        <v>2.2446606451543252</v>
      </c>
      <c r="AT73">
        <v>2.3120968018757</v>
      </c>
      <c r="AU73">
        <v>2.3633776374042834</v>
      </c>
      <c r="AV73">
        <v>0</v>
      </c>
      <c r="AW73">
        <v>0</v>
      </c>
      <c r="AX73">
        <v>0</v>
      </c>
      <c r="AY73">
        <v>0</v>
      </c>
      <c r="AZ73">
        <v>0</v>
      </c>
      <c r="BA73">
        <v>0</v>
      </c>
      <c r="BB73">
        <v>0</v>
      </c>
      <c r="BC73">
        <v>0</v>
      </c>
      <c r="BD73">
        <v>0</v>
      </c>
      <c r="BE73">
        <v>0</v>
      </c>
      <c r="BF73">
        <v>0</v>
      </c>
      <c r="BG73">
        <v>0</v>
      </c>
      <c r="BH73">
        <v>-0.14150231679486111</v>
      </c>
      <c r="BI73" s="45" t="s">
        <v>469</v>
      </c>
      <c r="BJ73"/>
      <c r="BK73"/>
      <c r="BL73"/>
      <c r="BM73"/>
      <c r="BN73"/>
      <c r="BO73"/>
      <c r="BP73"/>
      <c r="BQ73"/>
      <c r="BR73"/>
    </row>
    <row r="74" spans="1:70" x14ac:dyDescent="0.3">
      <c r="A74" s="45" t="s">
        <v>492</v>
      </c>
      <c r="B74"/>
      <c r="C74">
        <v>0.7182751137090001</v>
      </c>
      <c r="D74">
        <v>0.36037770871457642</v>
      </c>
      <c r="E74">
        <v>0.14086439393124264</v>
      </c>
      <c r="F74">
        <v>0</v>
      </c>
      <c r="G74">
        <v>1.4114620238590001</v>
      </c>
      <c r="H74">
        <v>1.4402784673353202</v>
      </c>
      <c r="I74">
        <v>1.4835486358818748</v>
      </c>
      <c r="J74">
        <v>1.5164528004192741</v>
      </c>
      <c r="K74">
        <v>-3.5411716047691497</v>
      </c>
      <c r="L74">
        <v>-3.5131538431210769</v>
      </c>
      <c r="M74">
        <v>-3.6180459063258845</v>
      </c>
      <c r="N74">
        <v>-3.6174116305961874</v>
      </c>
      <c r="O74">
        <v>-3.6982918618181655</v>
      </c>
      <c r="P74">
        <v>0.5</v>
      </c>
      <c r="Q74">
        <v>0.5</v>
      </c>
      <c r="R74">
        <v>0.5</v>
      </c>
      <c r="S74">
        <v>0.5</v>
      </c>
      <c r="T74">
        <v>0</v>
      </c>
      <c r="U74">
        <v>0</v>
      </c>
      <c r="V74">
        <v>0</v>
      </c>
      <c r="W74">
        <v>0</v>
      </c>
      <c r="X74">
        <v>0.7182751137090001</v>
      </c>
      <c r="Y74">
        <v>0.36037770871457642</v>
      </c>
      <c r="Z74">
        <v>0.14086439393124264</v>
      </c>
      <c r="AA74">
        <v>0</v>
      </c>
      <c r="AB74">
        <v>0</v>
      </c>
      <c r="AC74">
        <v>0</v>
      </c>
      <c r="AD74">
        <v>0</v>
      </c>
      <c r="AE74">
        <v>0</v>
      </c>
      <c r="AF74">
        <v>0</v>
      </c>
      <c r="AG74">
        <v>0</v>
      </c>
      <c r="AH74">
        <v>0</v>
      </c>
      <c r="AI74">
        <v>0</v>
      </c>
      <c r="AJ74">
        <v>0</v>
      </c>
      <c r="AK74">
        <v>0</v>
      </c>
      <c r="AL74">
        <v>0</v>
      </c>
      <c r="AM74">
        <v>0</v>
      </c>
      <c r="AN74">
        <v>0</v>
      </c>
      <c r="AO74">
        <v>0</v>
      </c>
      <c r="AP74">
        <v>0</v>
      </c>
      <c r="AQ74">
        <v>0</v>
      </c>
      <c r="AR74">
        <v>1.4114620238590001</v>
      </c>
      <c r="AS74">
        <v>1.4402784673353202</v>
      </c>
      <c r="AT74">
        <v>1.4835486358818748</v>
      </c>
      <c r="AU74">
        <v>1.5164528004192741</v>
      </c>
      <c r="AV74">
        <v>0</v>
      </c>
      <c r="AW74">
        <v>0</v>
      </c>
      <c r="AX74">
        <v>0</v>
      </c>
      <c r="AY74">
        <v>0</v>
      </c>
      <c r="AZ74">
        <v>0</v>
      </c>
      <c r="BA74">
        <v>0</v>
      </c>
      <c r="BB74">
        <v>0</v>
      </c>
      <c r="BC74">
        <v>0</v>
      </c>
      <c r="BD74">
        <v>0</v>
      </c>
      <c r="BE74">
        <v>0</v>
      </c>
      <c r="BF74">
        <v>0</v>
      </c>
      <c r="BG74">
        <v>0</v>
      </c>
      <c r="BH74">
        <v>-0.10434208407128369</v>
      </c>
      <c r="BI74" s="45" t="s">
        <v>491</v>
      </c>
      <c r="BJ74"/>
      <c r="BK74"/>
      <c r="BL74"/>
      <c r="BM74"/>
      <c r="BN74"/>
      <c r="BO74"/>
      <c r="BP74"/>
      <c r="BQ74"/>
      <c r="BR74"/>
    </row>
    <row r="75" spans="1:70" x14ac:dyDescent="0.3">
      <c r="A75" s="45" t="s">
        <v>73</v>
      </c>
      <c r="B75">
        <v>0.60000000000000009</v>
      </c>
      <c r="C75">
        <v>1.43058875756</v>
      </c>
      <c r="D75">
        <v>0.96891084367763392</v>
      </c>
      <c r="E75">
        <v>0</v>
      </c>
      <c r="F75">
        <v>0.34246888359706523</v>
      </c>
      <c r="G75">
        <v>2.4737203380269999</v>
      </c>
      <c r="H75">
        <v>2.5242238734335603</v>
      </c>
      <c r="I75">
        <v>3.3582949254251262</v>
      </c>
      <c r="J75">
        <v>2.6577265775801679</v>
      </c>
      <c r="K75">
        <v>-5.1727858729940248</v>
      </c>
      <c r="L75">
        <v>-4.8300726016480739</v>
      </c>
      <c r="M75">
        <v>-7.9592506358862822</v>
      </c>
      <c r="N75">
        <v>-7.9299211490974253</v>
      </c>
      <c r="O75">
        <v>-5.0546477682824946</v>
      </c>
      <c r="P75">
        <v>0.5</v>
      </c>
      <c r="Q75">
        <v>0.5</v>
      </c>
      <c r="R75">
        <v>0</v>
      </c>
      <c r="S75">
        <v>0.5</v>
      </c>
      <c r="T75">
        <v>0</v>
      </c>
      <c r="U75">
        <v>0</v>
      </c>
      <c r="V75">
        <v>0</v>
      </c>
      <c r="W75">
        <v>0</v>
      </c>
      <c r="X75">
        <v>1.43058875756</v>
      </c>
      <c r="Y75">
        <v>0.96891084367763392</v>
      </c>
      <c r="Z75">
        <v>0</v>
      </c>
      <c r="AA75">
        <v>0.34246888359706523</v>
      </c>
      <c r="AB75">
        <v>0</v>
      </c>
      <c r="AC75">
        <v>0</v>
      </c>
      <c r="AD75">
        <v>0</v>
      </c>
      <c r="AE75">
        <v>0</v>
      </c>
      <c r="AF75">
        <v>0</v>
      </c>
      <c r="AG75">
        <v>0</v>
      </c>
      <c r="AH75">
        <v>0</v>
      </c>
      <c r="AI75">
        <v>0</v>
      </c>
      <c r="AJ75">
        <v>0</v>
      </c>
      <c r="AK75">
        <v>0</v>
      </c>
      <c r="AL75">
        <v>0</v>
      </c>
      <c r="AM75">
        <v>0</v>
      </c>
      <c r="AN75">
        <v>0</v>
      </c>
      <c r="AO75">
        <v>0</v>
      </c>
      <c r="AP75">
        <v>0</v>
      </c>
      <c r="AQ75">
        <v>0</v>
      </c>
      <c r="AR75">
        <v>2.4737203380269999</v>
      </c>
      <c r="AS75">
        <v>2.5242238734335603</v>
      </c>
      <c r="AT75">
        <v>3.3582952612437866</v>
      </c>
      <c r="AU75">
        <v>2.6577265775801679</v>
      </c>
      <c r="AV75">
        <v>0</v>
      </c>
      <c r="AW75">
        <v>0</v>
      </c>
      <c r="AX75">
        <v>0</v>
      </c>
      <c r="AY75">
        <v>0</v>
      </c>
      <c r="AZ75">
        <v>0</v>
      </c>
      <c r="BA75">
        <v>0</v>
      </c>
      <c r="BB75">
        <v>0</v>
      </c>
      <c r="BC75">
        <v>0</v>
      </c>
      <c r="BD75">
        <v>0</v>
      </c>
      <c r="BE75">
        <v>0</v>
      </c>
      <c r="BF75">
        <v>0</v>
      </c>
      <c r="BG75">
        <v>0</v>
      </c>
      <c r="BH75">
        <v>0</v>
      </c>
      <c r="BI75" s="45" t="s">
        <v>72</v>
      </c>
      <c r="BJ75"/>
      <c r="BK75"/>
      <c r="BL75"/>
      <c r="BM75"/>
      <c r="BN75"/>
      <c r="BO75"/>
      <c r="BP75"/>
      <c r="BQ75"/>
      <c r="BR75"/>
    </row>
    <row r="76" spans="1:70" x14ac:dyDescent="0.3">
      <c r="A76" s="45" t="s">
        <v>226</v>
      </c>
      <c r="B76">
        <v>0.60000000000000009</v>
      </c>
      <c r="C76">
        <v>3.1506370874330001</v>
      </c>
      <c r="D76">
        <v>2.212628070917352</v>
      </c>
      <c r="E76">
        <v>0</v>
      </c>
      <c r="F76">
        <v>0.9149441655063415</v>
      </c>
      <c r="G76">
        <v>5.6293178472210004</v>
      </c>
      <c r="H76">
        <v>5.7442461391711968</v>
      </c>
      <c r="I76">
        <v>8.1807790575153962</v>
      </c>
      <c r="J76">
        <v>6.0480513606232593</v>
      </c>
      <c r="K76">
        <v>-7.2657246393651329</v>
      </c>
      <c r="L76">
        <v>-7.1302839845811388</v>
      </c>
      <c r="M76">
        <v>-11.389254631150642</v>
      </c>
      <c r="N76">
        <v>-11.180885200340688</v>
      </c>
      <c r="O76">
        <v>-7.2880050263817688</v>
      </c>
      <c r="P76">
        <v>0.5</v>
      </c>
      <c r="Q76">
        <v>0.5</v>
      </c>
      <c r="R76">
        <v>0</v>
      </c>
      <c r="S76">
        <v>0.5</v>
      </c>
      <c r="T76">
        <v>0</v>
      </c>
      <c r="U76">
        <v>0</v>
      </c>
      <c r="V76">
        <v>0</v>
      </c>
      <c r="W76">
        <v>0</v>
      </c>
      <c r="X76">
        <v>3.1506370874330001</v>
      </c>
      <c r="Y76">
        <v>2.212628070917352</v>
      </c>
      <c r="Z76">
        <v>0</v>
      </c>
      <c r="AA76">
        <v>0.9149441655063415</v>
      </c>
      <c r="AB76">
        <v>0</v>
      </c>
      <c r="AC76">
        <v>0</v>
      </c>
      <c r="AD76">
        <v>0</v>
      </c>
      <c r="AE76">
        <v>0</v>
      </c>
      <c r="AF76">
        <v>0</v>
      </c>
      <c r="AG76">
        <v>0</v>
      </c>
      <c r="AH76">
        <v>0</v>
      </c>
      <c r="AI76">
        <v>0</v>
      </c>
      <c r="AJ76">
        <v>0</v>
      </c>
      <c r="AK76">
        <v>0</v>
      </c>
      <c r="AL76">
        <v>0</v>
      </c>
      <c r="AM76">
        <v>0</v>
      </c>
      <c r="AN76">
        <v>0</v>
      </c>
      <c r="AO76">
        <v>0</v>
      </c>
      <c r="AP76">
        <v>0</v>
      </c>
      <c r="AQ76">
        <v>0</v>
      </c>
      <c r="AR76">
        <v>5.6293178472210004</v>
      </c>
      <c r="AS76">
        <v>5.7442461391711968</v>
      </c>
      <c r="AT76">
        <v>8.1807785863675306</v>
      </c>
      <c r="AU76">
        <v>6.0480513606232593</v>
      </c>
      <c r="AV76">
        <v>0</v>
      </c>
      <c r="AW76">
        <v>0</v>
      </c>
      <c r="AX76">
        <v>0</v>
      </c>
      <c r="AY76">
        <v>0</v>
      </c>
      <c r="AZ76">
        <v>0</v>
      </c>
      <c r="BA76">
        <v>0</v>
      </c>
      <c r="BB76">
        <v>0</v>
      </c>
      <c r="BC76">
        <v>0</v>
      </c>
      <c r="BD76">
        <v>0</v>
      </c>
      <c r="BE76">
        <v>0</v>
      </c>
      <c r="BF76">
        <v>0</v>
      </c>
      <c r="BG76">
        <v>0</v>
      </c>
      <c r="BH76">
        <v>0</v>
      </c>
      <c r="BI76" s="45" t="s">
        <v>225</v>
      </c>
      <c r="BJ76"/>
      <c r="BK76"/>
      <c r="BL76"/>
      <c r="BM76"/>
      <c r="BN76"/>
      <c r="BO76"/>
      <c r="BP76"/>
      <c r="BQ76"/>
      <c r="BR76"/>
    </row>
    <row r="77" spans="1:70" x14ac:dyDescent="0.3">
      <c r="A77" s="45" t="s">
        <v>396</v>
      </c>
      <c r="B77">
        <v>0.60000000000000009</v>
      </c>
      <c r="C77">
        <v>1.697505306517</v>
      </c>
      <c r="D77">
        <v>0.98061469063382778</v>
      </c>
      <c r="E77">
        <v>0</v>
      </c>
      <c r="F77">
        <v>2.2354045291032642E-2</v>
      </c>
      <c r="G77">
        <v>3.4906818417079997</v>
      </c>
      <c r="H77">
        <v>3.5619476882451813</v>
      </c>
      <c r="I77">
        <v>4.196915992183877</v>
      </c>
      <c r="J77">
        <v>3.7503341675167894</v>
      </c>
      <c r="K77">
        <v>-12.936117794284577</v>
      </c>
      <c r="L77">
        <v>-12.397435658806559</v>
      </c>
      <c r="M77">
        <v>-20.199490226463528</v>
      </c>
      <c r="N77">
        <v>-20.030003126480977</v>
      </c>
      <c r="O77">
        <v>-12.8746678201184</v>
      </c>
      <c r="P77">
        <v>0.5</v>
      </c>
      <c r="Q77">
        <v>0.5</v>
      </c>
      <c r="R77">
        <v>0</v>
      </c>
      <c r="S77">
        <v>0.5</v>
      </c>
      <c r="T77">
        <v>0</v>
      </c>
      <c r="U77">
        <v>0</v>
      </c>
      <c r="V77">
        <v>0</v>
      </c>
      <c r="W77">
        <v>0</v>
      </c>
      <c r="X77">
        <v>1.697505306517</v>
      </c>
      <c r="Y77">
        <v>0.98061469063382778</v>
      </c>
      <c r="Z77">
        <v>0</v>
      </c>
      <c r="AA77">
        <v>2.2354045291032642E-2</v>
      </c>
      <c r="AB77">
        <v>0</v>
      </c>
      <c r="AC77">
        <v>0</v>
      </c>
      <c r="AD77">
        <v>0</v>
      </c>
      <c r="AE77">
        <v>0</v>
      </c>
      <c r="AF77">
        <v>0</v>
      </c>
      <c r="AG77">
        <v>0</v>
      </c>
      <c r="AH77">
        <v>0</v>
      </c>
      <c r="AI77">
        <v>0</v>
      </c>
      <c r="AJ77">
        <v>0</v>
      </c>
      <c r="AK77">
        <v>0</v>
      </c>
      <c r="AL77">
        <v>0</v>
      </c>
      <c r="AM77">
        <v>0</v>
      </c>
      <c r="AN77">
        <v>0</v>
      </c>
      <c r="AO77">
        <v>0</v>
      </c>
      <c r="AP77">
        <v>0</v>
      </c>
      <c r="AQ77">
        <v>0</v>
      </c>
      <c r="AR77">
        <v>3.4906818417079997</v>
      </c>
      <c r="AS77">
        <v>3.5619476882451813</v>
      </c>
      <c r="AT77">
        <v>4.1969162657858483</v>
      </c>
      <c r="AU77">
        <v>3.7503341675167894</v>
      </c>
      <c r="AV77">
        <v>0</v>
      </c>
      <c r="AW77">
        <v>0</v>
      </c>
      <c r="AX77">
        <v>0</v>
      </c>
      <c r="AY77">
        <v>0</v>
      </c>
      <c r="AZ77">
        <v>0</v>
      </c>
      <c r="BA77">
        <v>0</v>
      </c>
      <c r="BB77">
        <v>0</v>
      </c>
      <c r="BC77">
        <v>0</v>
      </c>
      <c r="BD77">
        <v>0</v>
      </c>
      <c r="BE77">
        <v>0</v>
      </c>
      <c r="BF77">
        <v>0</v>
      </c>
      <c r="BG77">
        <v>0</v>
      </c>
      <c r="BH77">
        <v>0</v>
      </c>
      <c r="BI77" s="45" t="s">
        <v>395</v>
      </c>
      <c r="BJ77"/>
      <c r="BK77"/>
      <c r="BL77"/>
      <c r="BM77"/>
      <c r="BN77"/>
      <c r="BO77"/>
      <c r="BP77"/>
      <c r="BQ77"/>
      <c r="BR77"/>
    </row>
    <row r="78" spans="1:70" x14ac:dyDescent="0.3">
      <c r="A78" s="45" t="s">
        <v>458</v>
      </c>
      <c r="B78">
        <v>0.60000000000000009</v>
      </c>
      <c r="C78">
        <v>1.3421479707390001</v>
      </c>
      <c r="D78">
        <v>0.72653438179637486</v>
      </c>
      <c r="E78">
        <v>0</v>
      </c>
      <c r="F78">
        <v>0</v>
      </c>
      <c r="G78">
        <v>2.8496242450749998</v>
      </c>
      <c r="H78">
        <v>2.9078022439151292</v>
      </c>
      <c r="I78">
        <v>3.6953911096121494</v>
      </c>
      <c r="J78">
        <v>3.0615918767491599</v>
      </c>
      <c r="K78">
        <v>-6.2183591902555753</v>
      </c>
      <c r="L78">
        <v>-6.1594995024111032</v>
      </c>
      <c r="M78">
        <v>-10.195818156702563</v>
      </c>
      <c r="N78">
        <v>-10.119215741074596</v>
      </c>
      <c r="O78">
        <v>-6.4046130877598779</v>
      </c>
      <c r="P78">
        <v>0.5</v>
      </c>
      <c r="Q78">
        <v>0.5</v>
      </c>
      <c r="R78">
        <v>0</v>
      </c>
      <c r="S78">
        <v>0.5</v>
      </c>
      <c r="T78">
        <v>0</v>
      </c>
      <c r="U78">
        <v>0</v>
      </c>
      <c r="V78">
        <v>0</v>
      </c>
      <c r="W78">
        <v>0</v>
      </c>
      <c r="X78">
        <v>1.3421479707390001</v>
      </c>
      <c r="Y78">
        <v>0.72653438179637486</v>
      </c>
      <c r="Z78">
        <v>0</v>
      </c>
      <c r="AA78">
        <v>0</v>
      </c>
      <c r="AB78">
        <v>0</v>
      </c>
      <c r="AC78">
        <v>0</v>
      </c>
      <c r="AD78">
        <v>0</v>
      </c>
      <c r="AE78">
        <v>0</v>
      </c>
      <c r="AF78">
        <v>0</v>
      </c>
      <c r="AG78">
        <v>0</v>
      </c>
      <c r="AH78">
        <v>0</v>
      </c>
      <c r="AI78">
        <v>0</v>
      </c>
      <c r="AJ78">
        <v>0</v>
      </c>
      <c r="AK78">
        <v>0</v>
      </c>
      <c r="AL78">
        <v>0</v>
      </c>
      <c r="AM78">
        <v>0</v>
      </c>
      <c r="AN78">
        <v>0</v>
      </c>
      <c r="AO78">
        <v>0</v>
      </c>
      <c r="AP78">
        <v>0</v>
      </c>
      <c r="AQ78">
        <v>0</v>
      </c>
      <c r="AR78">
        <v>2.8496242450749998</v>
      </c>
      <c r="AS78">
        <v>2.9078022439151292</v>
      </c>
      <c r="AT78">
        <v>3.6953914498082328</v>
      </c>
      <c r="AU78">
        <v>3.0615918767491599</v>
      </c>
      <c r="AV78">
        <v>0</v>
      </c>
      <c r="AW78">
        <v>0</v>
      </c>
      <c r="AX78">
        <v>0</v>
      </c>
      <c r="AY78">
        <v>0</v>
      </c>
      <c r="AZ78">
        <v>0</v>
      </c>
      <c r="BA78">
        <v>0</v>
      </c>
      <c r="BB78">
        <v>0</v>
      </c>
      <c r="BC78">
        <v>0</v>
      </c>
      <c r="BD78">
        <v>0</v>
      </c>
      <c r="BE78">
        <v>0</v>
      </c>
      <c r="BF78">
        <v>0</v>
      </c>
      <c r="BG78">
        <v>0</v>
      </c>
      <c r="BH78">
        <v>-9.0241555138885973E-2</v>
      </c>
      <c r="BI78" s="45" t="s">
        <v>457</v>
      </c>
      <c r="BJ78"/>
      <c r="BK78"/>
      <c r="BL78"/>
      <c r="BM78"/>
      <c r="BN78"/>
      <c r="BO78"/>
      <c r="BP78"/>
      <c r="BQ78"/>
      <c r="BR78"/>
    </row>
    <row r="79" spans="1:70" x14ac:dyDescent="0.3">
      <c r="A79" s="45" t="s">
        <v>590</v>
      </c>
      <c r="B79">
        <v>0.60000000000000009</v>
      </c>
      <c r="C79">
        <v>1.6655577582090002</v>
      </c>
      <c r="D79">
        <v>1.0716312622596249</v>
      </c>
      <c r="E79">
        <v>0</v>
      </c>
      <c r="F79">
        <v>0.2707142364873355</v>
      </c>
      <c r="G79">
        <v>3.0619635592780003</v>
      </c>
      <c r="H79">
        <v>3.1244766827917649</v>
      </c>
      <c r="I79">
        <v>4.0708280809872255</v>
      </c>
      <c r="J79">
        <v>3.2897259265636056</v>
      </c>
      <c r="K79">
        <v>-6.7505567309350489</v>
      </c>
      <c r="L79">
        <v>-5.172642225094144</v>
      </c>
      <c r="M79">
        <v>-9.259502188640651</v>
      </c>
      <c r="N79">
        <v>-9.5900692608192148</v>
      </c>
      <c r="O79">
        <v>-5.7942664140375921</v>
      </c>
      <c r="P79">
        <v>0.5</v>
      </c>
      <c r="Q79">
        <v>0.5</v>
      </c>
      <c r="R79">
        <v>0</v>
      </c>
      <c r="S79">
        <v>0.5</v>
      </c>
      <c r="T79">
        <v>0</v>
      </c>
      <c r="U79">
        <v>0</v>
      </c>
      <c r="V79">
        <v>0</v>
      </c>
      <c r="W79">
        <v>0</v>
      </c>
      <c r="X79">
        <v>1.6655577582090002</v>
      </c>
      <c r="Y79">
        <v>1.0716312622596249</v>
      </c>
      <c r="Z79">
        <v>0</v>
      </c>
      <c r="AA79">
        <v>0.2707142364873355</v>
      </c>
      <c r="AB79">
        <v>0</v>
      </c>
      <c r="AC79">
        <v>0</v>
      </c>
      <c r="AD79">
        <v>0</v>
      </c>
      <c r="AE79">
        <v>0</v>
      </c>
      <c r="AF79">
        <v>0</v>
      </c>
      <c r="AG79">
        <v>0</v>
      </c>
      <c r="AH79">
        <v>0</v>
      </c>
      <c r="AI79">
        <v>0</v>
      </c>
      <c r="AJ79">
        <v>0</v>
      </c>
      <c r="AK79">
        <v>0</v>
      </c>
      <c r="AL79">
        <v>0</v>
      </c>
      <c r="AM79">
        <v>0</v>
      </c>
      <c r="AN79">
        <v>0</v>
      </c>
      <c r="AO79">
        <v>0</v>
      </c>
      <c r="AP79">
        <v>0</v>
      </c>
      <c r="AQ79">
        <v>0</v>
      </c>
      <c r="AR79">
        <v>3.0619635592780003</v>
      </c>
      <c r="AS79">
        <v>3.1244766827917649</v>
      </c>
      <c r="AT79">
        <v>4.0708277349252642</v>
      </c>
      <c r="AU79">
        <v>3.2897259265636056</v>
      </c>
      <c r="AV79">
        <v>0</v>
      </c>
      <c r="AW79">
        <v>0</v>
      </c>
      <c r="AX79">
        <v>0</v>
      </c>
      <c r="AY79">
        <v>0</v>
      </c>
      <c r="AZ79">
        <v>0</v>
      </c>
      <c r="BA79">
        <v>0</v>
      </c>
      <c r="BB79">
        <v>0</v>
      </c>
      <c r="BC79">
        <v>0</v>
      </c>
      <c r="BD79">
        <v>0</v>
      </c>
      <c r="BE79">
        <v>0</v>
      </c>
      <c r="BF79">
        <v>0</v>
      </c>
      <c r="BG79">
        <v>0</v>
      </c>
      <c r="BH79">
        <v>0</v>
      </c>
      <c r="BI79" s="45" t="s">
        <v>589</v>
      </c>
      <c r="BJ79"/>
      <c r="BK79"/>
      <c r="BL79"/>
      <c r="BM79"/>
      <c r="BN79"/>
      <c r="BO79"/>
      <c r="BP79"/>
      <c r="BQ79"/>
      <c r="BR79"/>
    </row>
    <row r="80" spans="1:70" x14ac:dyDescent="0.3">
      <c r="A80" s="45" t="s">
        <v>592</v>
      </c>
      <c r="B80">
        <v>0.60000000000000009</v>
      </c>
      <c r="C80">
        <v>1.699697494112</v>
      </c>
      <c r="D80">
        <v>0.95659141761346533</v>
      </c>
      <c r="E80">
        <v>0</v>
      </c>
      <c r="F80">
        <v>0</v>
      </c>
      <c r="G80">
        <v>3.3580435335269998</v>
      </c>
      <c r="H80">
        <v>3.4266014330943846</v>
      </c>
      <c r="I80">
        <v>4.316624540526405</v>
      </c>
      <c r="J80">
        <v>3.6078296364107896</v>
      </c>
      <c r="K80">
        <v>-12.871470239446868</v>
      </c>
      <c r="L80">
        <v>-12.432120688236925</v>
      </c>
      <c r="M80">
        <v>-20.059445654035251</v>
      </c>
      <c r="N80">
        <v>-19.9774578530734</v>
      </c>
      <c r="O80">
        <v>-13.003314308453231</v>
      </c>
      <c r="P80">
        <v>0.5</v>
      </c>
      <c r="Q80">
        <v>0.5</v>
      </c>
      <c r="R80">
        <v>0</v>
      </c>
      <c r="S80">
        <v>0.5</v>
      </c>
      <c r="T80">
        <v>0</v>
      </c>
      <c r="U80">
        <v>0</v>
      </c>
      <c r="V80">
        <v>0</v>
      </c>
      <c r="W80">
        <v>0</v>
      </c>
      <c r="X80">
        <v>1.699697494112</v>
      </c>
      <c r="Y80">
        <v>0.95659141761346533</v>
      </c>
      <c r="Z80">
        <v>0</v>
      </c>
      <c r="AA80">
        <v>0</v>
      </c>
      <c r="AB80">
        <v>0</v>
      </c>
      <c r="AC80">
        <v>0</v>
      </c>
      <c r="AD80">
        <v>0</v>
      </c>
      <c r="AE80">
        <v>0</v>
      </c>
      <c r="AF80">
        <v>0</v>
      </c>
      <c r="AG80">
        <v>0</v>
      </c>
      <c r="AH80">
        <v>0</v>
      </c>
      <c r="AI80">
        <v>0</v>
      </c>
      <c r="AJ80">
        <v>0</v>
      </c>
      <c r="AK80">
        <v>0</v>
      </c>
      <c r="AL80">
        <v>0</v>
      </c>
      <c r="AM80">
        <v>0</v>
      </c>
      <c r="AN80">
        <v>0</v>
      </c>
      <c r="AO80">
        <v>0</v>
      </c>
      <c r="AP80">
        <v>0</v>
      </c>
      <c r="AQ80">
        <v>0</v>
      </c>
      <c r="AR80">
        <v>3.3580435335269998</v>
      </c>
      <c r="AS80">
        <v>3.4266014330943846</v>
      </c>
      <c r="AT80">
        <v>4.3166247285146842</v>
      </c>
      <c r="AU80">
        <v>3.6078296364107896</v>
      </c>
      <c r="AV80">
        <v>0</v>
      </c>
      <c r="AW80">
        <v>0</v>
      </c>
      <c r="AX80">
        <v>0</v>
      </c>
      <c r="AY80">
        <v>0</v>
      </c>
      <c r="AZ80">
        <v>0</v>
      </c>
      <c r="BA80">
        <v>0</v>
      </c>
      <c r="BB80">
        <v>0</v>
      </c>
      <c r="BC80">
        <v>0</v>
      </c>
      <c r="BD80">
        <v>0</v>
      </c>
      <c r="BE80">
        <v>0</v>
      </c>
      <c r="BF80">
        <v>0</v>
      </c>
      <c r="BG80">
        <v>0</v>
      </c>
      <c r="BH80">
        <v>-2.5962019776290281E-2</v>
      </c>
      <c r="BI80" s="45" t="s">
        <v>591</v>
      </c>
      <c r="BJ80"/>
      <c r="BK80"/>
      <c r="BL80"/>
      <c r="BM80"/>
      <c r="BN80"/>
      <c r="BO80"/>
      <c r="BP80"/>
      <c r="BQ80"/>
      <c r="BR80"/>
    </row>
    <row r="81" spans="1:70" x14ac:dyDescent="0.3">
      <c r="A81" s="45" t="s">
        <v>738</v>
      </c>
      <c r="B81">
        <v>0.60000000000000009</v>
      </c>
      <c r="C81">
        <v>1.3873454922249999</v>
      </c>
      <c r="D81">
        <v>0.76080142257447725</v>
      </c>
      <c r="E81">
        <v>0</v>
      </c>
      <c r="F81">
        <v>0</v>
      </c>
      <c r="G81">
        <v>2.766319208269</v>
      </c>
      <c r="H81">
        <v>2.8227964494239526</v>
      </c>
      <c r="I81">
        <v>3.7525974929688779</v>
      </c>
      <c r="J81">
        <v>2.9720902435361718</v>
      </c>
      <c r="K81">
        <v>-3.4918644722995915</v>
      </c>
      <c r="L81">
        <v>-3.3885222690470247</v>
      </c>
      <c r="M81">
        <v>-5.7780751617087773</v>
      </c>
      <c r="N81">
        <v>-5.7352195780707902</v>
      </c>
      <c r="O81">
        <v>-3.5226143620300352</v>
      </c>
      <c r="P81">
        <v>0.5</v>
      </c>
      <c r="Q81">
        <v>0.5</v>
      </c>
      <c r="R81">
        <v>0</v>
      </c>
      <c r="S81">
        <v>0.5</v>
      </c>
      <c r="T81">
        <v>0</v>
      </c>
      <c r="U81">
        <v>0</v>
      </c>
      <c r="V81">
        <v>0</v>
      </c>
      <c r="W81">
        <v>0</v>
      </c>
      <c r="X81">
        <v>1.3873454922249999</v>
      </c>
      <c r="Y81">
        <v>0.76080142257447725</v>
      </c>
      <c r="Z81">
        <v>0</v>
      </c>
      <c r="AA81">
        <v>0</v>
      </c>
      <c r="AB81">
        <v>0</v>
      </c>
      <c r="AC81">
        <v>0</v>
      </c>
      <c r="AD81">
        <v>0</v>
      </c>
      <c r="AE81">
        <v>0</v>
      </c>
      <c r="AF81">
        <v>0</v>
      </c>
      <c r="AG81">
        <v>0</v>
      </c>
      <c r="AH81">
        <v>0</v>
      </c>
      <c r="AI81">
        <v>0</v>
      </c>
      <c r="AJ81">
        <v>0</v>
      </c>
      <c r="AK81">
        <v>0</v>
      </c>
      <c r="AL81">
        <v>0</v>
      </c>
      <c r="AM81">
        <v>0</v>
      </c>
      <c r="AN81">
        <v>0</v>
      </c>
      <c r="AO81">
        <v>0</v>
      </c>
      <c r="AP81">
        <v>0</v>
      </c>
      <c r="AQ81">
        <v>0</v>
      </c>
      <c r="AR81">
        <v>2.766319208269</v>
      </c>
      <c r="AS81">
        <v>2.8227964494239526</v>
      </c>
      <c r="AT81">
        <v>3.7525979264628821</v>
      </c>
      <c r="AU81">
        <v>2.9720902435361718</v>
      </c>
      <c r="AV81">
        <v>0</v>
      </c>
      <c r="AW81">
        <v>0</v>
      </c>
      <c r="AX81">
        <v>0</v>
      </c>
      <c r="AY81">
        <v>0</v>
      </c>
      <c r="AZ81">
        <v>0</v>
      </c>
      <c r="BA81">
        <v>0</v>
      </c>
      <c r="BB81">
        <v>0</v>
      </c>
      <c r="BC81">
        <v>0</v>
      </c>
      <c r="BD81">
        <v>0</v>
      </c>
      <c r="BE81">
        <v>0</v>
      </c>
      <c r="BF81">
        <v>0</v>
      </c>
      <c r="BG81">
        <v>0</v>
      </c>
      <c r="BH81">
        <v>-6.4946942114916625E-2</v>
      </c>
      <c r="BI81" s="45" t="s">
        <v>737</v>
      </c>
      <c r="BJ81"/>
      <c r="BK81"/>
      <c r="BL81"/>
      <c r="BM81"/>
      <c r="BN81"/>
      <c r="BO81"/>
      <c r="BP81"/>
      <c r="BQ81"/>
      <c r="BR81"/>
    </row>
    <row r="82" spans="1:70" x14ac:dyDescent="0.3">
      <c r="A82" s="45" t="s">
        <v>83</v>
      </c>
      <c r="B82"/>
      <c r="C82">
        <v>2.0282429298459999</v>
      </c>
      <c r="D82">
        <v>1.4512014617943856</v>
      </c>
      <c r="E82">
        <v>1.0709503997359908</v>
      </c>
      <c r="F82">
        <v>0.64626548590454458</v>
      </c>
      <c r="G82">
        <v>3.6235891229989998</v>
      </c>
      <c r="H82">
        <v>3.6975684078676236</v>
      </c>
      <c r="I82">
        <v>3.8086541540267365</v>
      </c>
      <c r="J82">
        <v>3.893127679140155</v>
      </c>
      <c r="K82">
        <v>-7.9677367988614005</v>
      </c>
      <c r="L82">
        <v>-7.9748413928637545</v>
      </c>
      <c r="M82">
        <v>-8.1909980042524957</v>
      </c>
      <c r="N82">
        <v>-8.1682505071838722</v>
      </c>
      <c r="O82">
        <v>-8.372669126815472</v>
      </c>
      <c r="P82">
        <v>0.5</v>
      </c>
      <c r="Q82">
        <v>0.5</v>
      </c>
      <c r="R82">
        <v>0.5</v>
      </c>
      <c r="S82">
        <v>0.5</v>
      </c>
      <c r="T82">
        <v>0</v>
      </c>
      <c r="U82">
        <v>0</v>
      </c>
      <c r="V82">
        <v>0</v>
      </c>
      <c r="W82">
        <v>0</v>
      </c>
      <c r="X82">
        <v>2.0282429298459999</v>
      </c>
      <c r="Y82">
        <v>1.4512014617943856</v>
      </c>
      <c r="Z82">
        <v>1.0709503997359908</v>
      </c>
      <c r="AA82">
        <v>0.64626548590454458</v>
      </c>
      <c r="AB82">
        <v>0</v>
      </c>
      <c r="AC82">
        <v>0</v>
      </c>
      <c r="AD82">
        <v>0</v>
      </c>
      <c r="AE82">
        <v>0</v>
      </c>
      <c r="AF82">
        <v>0</v>
      </c>
      <c r="AG82">
        <v>0</v>
      </c>
      <c r="AH82">
        <v>0</v>
      </c>
      <c r="AI82">
        <v>0</v>
      </c>
      <c r="AJ82">
        <v>0</v>
      </c>
      <c r="AK82">
        <v>0</v>
      </c>
      <c r="AL82">
        <v>0</v>
      </c>
      <c r="AM82">
        <v>0</v>
      </c>
      <c r="AN82">
        <v>0</v>
      </c>
      <c r="AO82">
        <v>0</v>
      </c>
      <c r="AP82">
        <v>0</v>
      </c>
      <c r="AQ82">
        <v>0</v>
      </c>
      <c r="AR82">
        <v>3.6235891229989998</v>
      </c>
      <c r="AS82">
        <v>3.6975684078676236</v>
      </c>
      <c r="AT82">
        <v>3.8086541540267365</v>
      </c>
      <c r="AU82">
        <v>3.893127679140155</v>
      </c>
      <c r="AV82">
        <v>0</v>
      </c>
      <c r="AW82">
        <v>0</v>
      </c>
      <c r="AX82">
        <v>0</v>
      </c>
      <c r="AY82">
        <v>0</v>
      </c>
      <c r="AZ82">
        <v>0</v>
      </c>
      <c r="BA82">
        <v>0</v>
      </c>
      <c r="BB82">
        <v>0</v>
      </c>
      <c r="BC82">
        <v>0</v>
      </c>
      <c r="BD82">
        <v>0</v>
      </c>
      <c r="BE82">
        <v>0</v>
      </c>
      <c r="BF82">
        <v>0</v>
      </c>
      <c r="BG82">
        <v>0</v>
      </c>
      <c r="BH82">
        <v>0</v>
      </c>
      <c r="BI82" s="45" t="s">
        <v>82</v>
      </c>
      <c r="BJ82"/>
      <c r="BK82"/>
      <c r="BL82"/>
      <c r="BM82"/>
      <c r="BN82"/>
      <c r="BO82"/>
      <c r="BP82"/>
      <c r="BQ82"/>
      <c r="BR82"/>
    </row>
    <row r="83" spans="1:70" x14ac:dyDescent="0.3">
      <c r="A83" s="45" t="s">
        <v>93</v>
      </c>
      <c r="B83"/>
      <c r="C83">
        <v>1.389408672461</v>
      </c>
      <c r="D83">
        <v>0.8037407895322759</v>
      </c>
      <c r="E83">
        <v>0.43823843993329814</v>
      </c>
      <c r="F83">
        <v>2.997293091050815E-2</v>
      </c>
      <c r="G83">
        <v>2.6316544573680001</v>
      </c>
      <c r="H83">
        <v>2.6853823796486256</v>
      </c>
      <c r="I83">
        <v>2.76605910350073</v>
      </c>
      <c r="J83">
        <v>2.8274085339544586</v>
      </c>
      <c r="K83">
        <v>-8.9957882201261246</v>
      </c>
      <c r="L83">
        <v>-8.4713617113534987</v>
      </c>
      <c r="M83">
        <v>-8.6533985114658325</v>
      </c>
      <c r="N83">
        <v>-8.5830445216604137</v>
      </c>
      <c r="O83">
        <v>-8.8453253829833969</v>
      </c>
      <c r="P83">
        <v>0.5</v>
      </c>
      <c r="Q83">
        <v>0.5</v>
      </c>
      <c r="R83">
        <v>0.5</v>
      </c>
      <c r="S83">
        <v>0.5</v>
      </c>
      <c r="T83">
        <v>0</v>
      </c>
      <c r="U83">
        <v>0</v>
      </c>
      <c r="V83">
        <v>0</v>
      </c>
      <c r="W83">
        <v>0</v>
      </c>
      <c r="X83">
        <v>1.389408672461</v>
      </c>
      <c r="Y83">
        <v>0.8037407895322759</v>
      </c>
      <c r="Z83">
        <v>0.43823843993329814</v>
      </c>
      <c r="AA83">
        <v>2.997293091050815E-2</v>
      </c>
      <c r="AB83">
        <v>0</v>
      </c>
      <c r="AC83">
        <v>0</v>
      </c>
      <c r="AD83">
        <v>0</v>
      </c>
      <c r="AE83">
        <v>0</v>
      </c>
      <c r="AF83">
        <v>0</v>
      </c>
      <c r="AG83">
        <v>0</v>
      </c>
      <c r="AH83">
        <v>0</v>
      </c>
      <c r="AI83">
        <v>0</v>
      </c>
      <c r="AJ83">
        <v>0</v>
      </c>
      <c r="AK83">
        <v>0</v>
      </c>
      <c r="AL83">
        <v>0</v>
      </c>
      <c r="AM83">
        <v>0</v>
      </c>
      <c r="AN83">
        <v>0</v>
      </c>
      <c r="AO83">
        <v>0</v>
      </c>
      <c r="AP83">
        <v>0</v>
      </c>
      <c r="AQ83">
        <v>0</v>
      </c>
      <c r="AR83">
        <v>2.6316544573680001</v>
      </c>
      <c r="AS83">
        <v>2.6853823796486256</v>
      </c>
      <c r="AT83">
        <v>2.76605910350073</v>
      </c>
      <c r="AU83">
        <v>2.8274085339544586</v>
      </c>
      <c r="AV83">
        <v>0</v>
      </c>
      <c r="AW83">
        <v>0</v>
      </c>
      <c r="AX83">
        <v>0</v>
      </c>
      <c r="AY83">
        <v>0</v>
      </c>
      <c r="AZ83">
        <v>0</v>
      </c>
      <c r="BA83">
        <v>0</v>
      </c>
      <c r="BB83">
        <v>0</v>
      </c>
      <c r="BC83">
        <v>0</v>
      </c>
      <c r="BD83">
        <v>0</v>
      </c>
      <c r="BE83">
        <v>0</v>
      </c>
      <c r="BF83">
        <v>0</v>
      </c>
      <c r="BG83">
        <v>0</v>
      </c>
      <c r="BH83">
        <v>0</v>
      </c>
      <c r="BI83" s="45" t="s">
        <v>92</v>
      </c>
      <c r="BJ83"/>
      <c r="BK83"/>
      <c r="BL83"/>
      <c r="BM83"/>
      <c r="BN83"/>
      <c r="BO83"/>
      <c r="BP83"/>
      <c r="BQ83"/>
      <c r="BR83"/>
    </row>
    <row r="84" spans="1:70" x14ac:dyDescent="0.3">
      <c r="A84" s="45" t="s">
        <v>284</v>
      </c>
      <c r="B84"/>
      <c r="C84">
        <v>3.7396674825260003</v>
      </c>
      <c r="D84">
        <v>3.0066726482624131</v>
      </c>
      <c r="E84">
        <v>2.5449048124625291</v>
      </c>
      <c r="F84">
        <v>2.0291226995759093</v>
      </c>
      <c r="G84">
        <v>3.514927249136</v>
      </c>
      <c r="H84">
        <v>3.5866880905089613</v>
      </c>
      <c r="I84">
        <v>3.6944426683354101</v>
      </c>
      <c r="J84">
        <v>3.7763830553862436</v>
      </c>
      <c r="K84">
        <v>-8.7291584976638141</v>
      </c>
      <c r="L84">
        <v>-7.943147154579405</v>
      </c>
      <c r="M84">
        <v>-8.0822867038848205</v>
      </c>
      <c r="N84">
        <v>-7.9856928909935982</v>
      </c>
      <c r="O84">
        <v>-8.2615466789950922</v>
      </c>
      <c r="P84">
        <v>0.5</v>
      </c>
      <c r="Q84">
        <v>0.5</v>
      </c>
      <c r="R84">
        <v>0.5</v>
      </c>
      <c r="S84">
        <v>0.5</v>
      </c>
      <c r="T84">
        <v>0</v>
      </c>
      <c r="U84">
        <v>0</v>
      </c>
      <c r="V84">
        <v>0</v>
      </c>
      <c r="W84">
        <v>0</v>
      </c>
      <c r="X84">
        <v>3.7396674825260003</v>
      </c>
      <c r="Y84">
        <v>3.0066726482624131</v>
      </c>
      <c r="Z84">
        <v>2.5449048124625291</v>
      </c>
      <c r="AA84">
        <v>2.0291226995759093</v>
      </c>
      <c r="AB84">
        <v>0</v>
      </c>
      <c r="AC84">
        <v>0</v>
      </c>
      <c r="AD84">
        <v>0</v>
      </c>
      <c r="AE84">
        <v>0</v>
      </c>
      <c r="AF84">
        <v>0</v>
      </c>
      <c r="AG84">
        <v>0</v>
      </c>
      <c r="AH84">
        <v>0</v>
      </c>
      <c r="AI84">
        <v>0</v>
      </c>
      <c r="AJ84">
        <v>0</v>
      </c>
      <c r="AK84">
        <v>0</v>
      </c>
      <c r="AL84">
        <v>0</v>
      </c>
      <c r="AM84">
        <v>0</v>
      </c>
      <c r="AN84">
        <v>0</v>
      </c>
      <c r="AO84">
        <v>0</v>
      </c>
      <c r="AP84">
        <v>0</v>
      </c>
      <c r="AQ84">
        <v>0</v>
      </c>
      <c r="AR84">
        <v>3.514927249136</v>
      </c>
      <c r="AS84">
        <v>3.5866880905089613</v>
      </c>
      <c r="AT84">
        <v>3.6944426683354101</v>
      </c>
      <c r="AU84">
        <v>3.7763830553862436</v>
      </c>
      <c r="AV84">
        <v>0</v>
      </c>
      <c r="AW84">
        <v>0</v>
      </c>
      <c r="AX84">
        <v>0</v>
      </c>
      <c r="AY84">
        <v>0</v>
      </c>
      <c r="AZ84">
        <v>0</v>
      </c>
      <c r="BA84">
        <v>0</v>
      </c>
      <c r="BB84">
        <v>0</v>
      </c>
      <c r="BC84">
        <v>0</v>
      </c>
      <c r="BD84">
        <v>0</v>
      </c>
      <c r="BE84">
        <v>0</v>
      </c>
      <c r="BF84">
        <v>0</v>
      </c>
      <c r="BG84">
        <v>0</v>
      </c>
      <c r="BH84">
        <v>0</v>
      </c>
      <c r="BI84" s="45" t="s">
        <v>283</v>
      </c>
      <c r="BJ84"/>
      <c r="BK84"/>
      <c r="BL84"/>
      <c r="BM84"/>
      <c r="BN84"/>
      <c r="BO84"/>
      <c r="BP84"/>
      <c r="BQ84"/>
      <c r="BR84"/>
    </row>
    <row r="85" spans="1:70" x14ac:dyDescent="0.3">
      <c r="A85" s="45" t="s">
        <v>462</v>
      </c>
      <c r="B85"/>
      <c r="C85">
        <v>1.5751465146029999</v>
      </c>
      <c r="D85">
        <v>0.93603452798231135</v>
      </c>
      <c r="E85">
        <v>0.5356187989479182</v>
      </c>
      <c r="F85">
        <v>8.8359356840707365E-2</v>
      </c>
      <c r="G85">
        <v>2.951672714636</v>
      </c>
      <c r="H85">
        <v>3.0119341375465187</v>
      </c>
      <c r="I85">
        <v>3.1024214292324657</v>
      </c>
      <c r="J85">
        <v>3.1712311619926843</v>
      </c>
      <c r="K85">
        <v>-6.8050508756030164</v>
      </c>
      <c r="L85">
        <v>-7.4282644095872721</v>
      </c>
      <c r="M85">
        <v>-7.6880993032516605</v>
      </c>
      <c r="N85">
        <v>-7.723697967237876</v>
      </c>
      <c r="O85">
        <v>-7.8586164526969728</v>
      </c>
      <c r="P85">
        <v>0.5</v>
      </c>
      <c r="Q85">
        <v>0.5</v>
      </c>
      <c r="R85">
        <v>0.5</v>
      </c>
      <c r="S85">
        <v>0.5</v>
      </c>
      <c r="T85">
        <v>0</v>
      </c>
      <c r="U85">
        <v>0</v>
      </c>
      <c r="V85">
        <v>0</v>
      </c>
      <c r="W85">
        <v>0</v>
      </c>
      <c r="X85">
        <v>1.5751465146029999</v>
      </c>
      <c r="Y85">
        <v>0.93603452798231135</v>
      </c>
      <c r="Z85">
        <v>0.5356187989479182</v>
      </c>
      <c r="AA85">
        <v>8.8359356840707365E-2</v>
      </c>
      <c r="AB85">
        <v>0</v>
      </c>
      <c r="AC85">
        <v>0</v>
      </c>
      <c r="AD85">
        <v>0</v>
      </c>
      <c r="AE85">
        <v>0</v>
      </c>
      <c r="AF85">
        <v>0</v>
      </c>
      <c r="AG85">
        <v>0</v>
      </c>
      <c r="AH85">
        <v>0</v>
      </c>
      <c r="AI85">
        <v>0</v>
      </c>
      <c r="AJ85">
        <v>0</v>
      </c>
      <c r="AK85">
        <v>0</v>
      </c>
      <c r="AL85">
        <v>0</v>
      </c>
      <c r="AM85">
        <v>0</v>
      </c>
      <c r="AN85">
        <v>0</v>
      </c>
      <c r="AO85">
        <v>0</v>
      </c>
      <c r="AP85">
        <v>0</v>
      </c>
      <c r="AQ85">
        <v>0</v>
      </c>
      <c r="AR85">
        <v>2.951672714636</v>
      </c>
      <c r="AS85">
        <v>3.0119341375465187</v>
      </c>
      <c r="AT85">
        <v>3.1024214292324657</v>
      </c>
      <c r="AU85">
        <v>3.1712311619926843</v>
      </c>
      <c r="AV85">
        <v>0</v>
      </c>
      <c r="AW85">
        <v>0</v>
      </c>
      <c r="AX85">
        <v>0</v>
      </c>
      <c r="AY85">
        <v>0</v>
      </c>
      <c r="AZ85">
        <v>0</v>
      </c>
      <c r="BA85">
        <v>0</v>
      </c>
      <c r="BB85">
        <v>0</v>
      </c>
      <c r="BC85">
        <v>0</v>
      </c>
      <c r="BD85">
        <v>0</v>
      </c>
      <c r="BE85">
        <v>0</v>
      </c>
      <c r="BF85">
        <v>0</v>
      </c>
      <c r="BG85">
        <v>0</v>
      </c>
      <c r="BH85">
        <v>0</v>
      </c>
      <c r="BI85" s="45" t="s">
        <v>461</v>
      </c>
      <c r="BJ85"/>
      <c r="BK85"/>
      <c r="BL85"/>
      <c r="BM85"/>
      <c r="BN85"/>
      <c r="BO85"/>
      <c r="BP85"/>
      <c r="BQ85"/>
      <c r="BR85"/>
    </row>
    <row r="86" spans="1:70" x14ac:dyDescent="0.3">
      <c r="A86" s="45" t="s">
        <v>482</v>
      </c>
      <c r="B86"/>
      <c r="C86">
        <v>2.7557142209029997</v>
      </c>
      <c r="D86">
        <v>1.6708543120048382</v>
      </c>
      <c r="E86">
        <v>0.98201788857960326</v>
      </c>
      <c r="F86">
        <v>0.21262092964813764</v>
      </c>
      <c r="G86">
        <v>5.4788208667729998</v>
      </c>
      <c r="H86">
        <v>5.5906766086601216</v>
      </c>
      <c r="I86">
        <v>5.7586368501220129</v>
      </c>
      <c r="J86">
        <v>5.8863597503657994</v>
      </c>
      <c r="K86">
        <v>-26.100933793369421</v>
      </c>
      <c r="L86">
        <v>-25.032784281045274</v>
      </c>
      <c r="M86">
        <v>-25.49652037772174</v>
      </c>
      <c r="N86">
        <v>-25.216607963381328</v>
      </c>
      <c r="O86">
        <v>-26.062016972406028</v>
      </c>
      <c r="P86">
        <v>0.5</v>
      </c>
      <c r="Q86">
        <v>0.5</v>
      </c>
      <c r="R86">
        <v>0.5</v>
      </c>
      <c r="S86">
        <v>0.5</v>
      </c>
      <c r="T86">
        <v>0</v>
      </c>
      <c r="U86">
        <v>0</v>
      </c>
      <c r="V86">
        <v>0</v>
      </c>
      <c r="W86">
        <v>0</v>
      </c>
      <c r="X86">
        <v>2.7557142209029997</v>
      </c>
      <c r="Y86">
        <v>1.6708543120048382</v>
      </c>
      <c r="Z86">
        <v>0.98201788857960326</v>
      </c>
      <c r="AA86">
        <v>0.21262092964813764</v>
      </c>
      <c r="AB86">
        <v>0</v>
      </c>
      <c r="AC86">
        <v>0</v>
      </c>
      <c r="AD86">
        <v>0</v>
      </c>
      <c r="AE86">
        <v>0</v>
      </c>
      <c r="AF86">
        <v>0</v>
      </c>
      <c r="AG86">
        <v>0</v>
      </c>
      <c r="AH86">
        <v>0</v>
      </c>
      <c r="AI86">
        <v>0</v>
      </c>
      <c r="AJ86">
        <v>0</v>
      </c>
      <c r="AK86">
        <v>0</v>
      </c>
      <c r="AL86">
        <v>0</v>
      </c>
      <c r="AM86">
        <v>0</v>
      </c>
      <c r="AN86">
        <v>0</v>
      </c>
      <c r="AO86">
        <v>0</v>
      </c>
      <c r="AP86">
        <v>0</v>
      </c>
      <c r="AQ86">
        <v>0</v>
      </c>
      <c r="AR86">
        <v>5.4788208667729998</v>
      </c>
      <c r="AS86">
        <v>5.5906766086601216</v>
      </c>
      <c r="AT86">
        <v>5.7586368501220129</v>
      </c>
      <c r="AU86">
        <v>5.8863597503657994</v>
      </c>
      <c r="AV86">
        <v>0</v>
      </c>
      <c r="AW86">
        <v>0</v>
      </c>
      <c r="AX86">
        <v>0</v>
      </c>
      <c r="AY86">
        <v>0</v>
      </c>
      <c r="AZ86">
        <v>0</v>
      </c>
      <c r="BA86">
        <v>0</v>
      </c>
      <c r="BB86">
        <v>0</v>
      </c>
      <c r="BC86">
        <v>0</v>
      </c>
      <c r="BD86">
        <v>0</v>
      </c>
      <c r="BE86">
        <v>0</v>
      </c>
      <c r="BF86">
        <v>0</v>
      </c>
      <c r="BG86">
        <v>0</v>
      </c>
      <c r="BH86">
        <v>0</v>
      </c>
      <c r="BI86" s="45" t="s">
        <v>481</v>
      </c>
      <c r="BJ86"/>
      <c r="BK86"/>
      <c r="BL86"/>
      <c r="BM86"/>
      <c r="BN86"/>
      <c r="BO86"/>
      <c r="BP86"/>
      <c r="BQ86"/>
      <c r="BR86"/>
    </row>
    <row r="87" spans="1:70" x14ac:dyDescent="0.3">
      <c r="A87" s="45" t="s">
        <v>596</v>
      </c>
      <c r="B87"/>
      <c r="C87">
        <v>1.5020464274650001</v>
      </c>
      <c r="D87">
        <v>0.83195595319525706</v>
      </c>
      <c r="E87">
        <v>0.41678138780049423</v>
      </c>
      <c r="F87">
        <v>0</v>
      </c>
      <c r="G87">
        <v>2.8566927575249998</v>
      </c>
      <c r="H87">
        <v>2.9150150672895698</v>
      </c>
      <c r="I87">
        <v>3.0025906272510587</v>
      </c>
      <c r="J87">
        <v>3.0691861763607737</v>
      </c>
      <c r="K87">
        <v>-8.2383625912489915</v>
      </c>
      <c r="L87">
        <v>-7.66490941746346</v>
      </c>
      <c r="M87">
        <v>-7.8431954677198457</v>
      </c>
      <c r="N87">
        <v>-7.7927216501677359</v>
      </c>
      <c r="O87">
        <v>-8.0171525513819049</v>
      </c>
      <c r="P87">
        <v>0.5</v>
      </c>
      <c r="Q87">
        <v>0.5</v>
      </c>
      <c r="R87">
        <v>0.5</v>
      </c>
      <c r="S87">
        <v>0.5</v>
      </c>
      <c r="T87">
        <v>0</v>
      </c>
      <c r="U87">
        <v>0</v>
      </c>
      <c r="V87">
        <v>0</v>
      </c>
      <c r="W87">
        <v>0</v>
      </c>
      <c r="X87">
        <v>1.5020464274650001</v>
      </c>
      <c r="Y87">
        <v>0.83195595319525706</v>
      </c>
      <c r="Z87">
        <v>0.41678138780049423</v>
      </c>
      <c r="AA87">
        <v>0</v>
      </c>
      <c r="AB87">
        <v>0</v>
      </c>
      <c r="AC87">
        <v>0</v>
      </c>
      <c r="AD87">
        <v>0</v>
      </c>
      <c r="AE87">
        <v>0</v>
      </c>
      <c r="AF87">
        <v>0</v>
      </c>
      <c r="AG87">
        <v>0</v>
      </c>
      <c r="AH87">
        <v>0</v>
      </c>
      <c r="AI87">
        <v>0</v>
      </c>
      <c r="AJ87">
        <v>0</v>
      </c>
      <c r="AK87">
        <v>0</v>
      </c>
      <c r="AL87">
        <v>0</v>
      </c>
      <c r="AM87">
        <v>0</v>
      </c>
      <c r="AN87">
        <v>0</v>
      </c>
      <c r="AO87">
        <v>0</v>
      </c>
      <c r="AP87">
        <v>0</v>
      </c>
      <c r="AQ87">
        <v>0</v>
      </c>
      <c r="AR87">
        <v>2.8566927575249998</v>
      </c>
      <c r="AS87">
        <v>2.9150150672895698</v>
      </c>
      <c r="AT87">
        <v>3.0025906272510587</v>
      </c>
      <c r="AU87">
        <v>3.0691861763607737</v>
      </c>
      <c r="AV87">
        <v>0</v>
      </c>
      <c r="AW87">
        <v>0</v>
      </c>
      <c r="AX87">
        <v>0</v>
      </c>
      <c r="AY87">
        <v>0</v>
      </c>
      <c r="AZ87">
        <v>0</v>
      </c>
      <c r="BA87">
        <v>0</v>
      </c>
      <c r="BB87">
        <v>0</v>
      </c>
      <c r="BC87">
        <v>0</v>
      </c>
      <c r="BD87">
        <v>0</v>
      </c>
      <c r="BE87">
        <v>0</v>
      </c>
      <c r="BF87">
        <v>0</v>
      </c>
      <c r="BG87">
        <v>0</v>
      </c>
      <c r="BH87">
        <v>-4.6976119171763774E-2</v>
      </c>
      <c r="BI87" s="45" t="s">
        <v>595</v>
      </c>
      <c r="BJ87"/>
      <c r="BK87"/>
      <c r="BL87"/>
      <c r="BM87"/>
      <c r="BN87"/>
      <c r="BO87"/>
      <c r="BP87"/>
      <c r="BQ87"/>
      <c r="BR87"/>
    </row>
    <row r="88" spans="1:70" x14ac:dyDescent="0.3">
      <c r="A88" s="45" t="s">
        <v>364</v>
      </c>
      <c r="B88"/>
      <c r="C88">
        <v>2.770262059537</v>
      </c>
      <c r="D88">
        <v>1.8578669146533859</v>
      </c>
      <c r="E88">
        <v>1.2703799302653707</v>
      </c>
      <c r="F88">
        <v>0.61420724930619541</v>
      </c>
      <c r="G88">
        <v>5.0254783268029994</v>
      </c>
      <c r="H88">
        <v>5.1280786162176986</v>
      </c>
      <c r="I88">
        <v>5.2821410639152253</v>
      </c>
      <c r="J88">
        <v>5.3992955908873093</v>
      </c>
      <c r="K88">
        <v>-11.8198341209278</v>
      </c>
      <c r="L88">
        <v>-10.452245723763269</v>
      </c>
      <c r="M88">
        <v>-10.969117960456968</v>
      </c>
      <c r="N88">
        <v>-11.166057589970672</v>
      </c>
      <c r="O88">
        <v>-11.212406015510497</v>
      </c>
      <c r="P88">
        <v>0.5</v>
      </c>
      <c r="Q88">
        <v>0.5</v>
      </c>
      <c r="R88">
        <v>0.5</v>
      </c>
      <c r="S88">
        <v>0.5</v>
      </c>
      <c r="T88">
        <v>0</v>
      </c>
      <c r="U88">
        <v>0</v>
      </c>
      <c r="V88">
        <v>0</v>
      </c>
      <c r="W88">
        <v>0</v>
      </c>
      <c r="X88">
        <v>2.770262059537</v>
      </c>
      <c r="Y88">
        <v>1.8578669146533859</v>
      </c>
      <c r="Z88">
        <v>1.2703799302653707</v>
      </c>
      <c r="AA88">
        <v>0.61420724930619541</v>
      </c>
      <c r="AB88">
        <v>0</v>
      </c>
      <c r="AC88">
        <v>0</v>
      </c>
      <c r="AD88">
        <v>0</v>
      </c>
      <c r="AE88">
        <v>0</v>
      </c>
      <c r="AF88">
        <v>0</v>
      </c>
      <c r="AG88">
        <v>0</v>
      </c>
      <c r="AH88">
        <v>0</v>
      </c>
      <c r="AI88">
        <v>0</v>
      </c>
      <c r="AJ88">
        <v>0</v>
      </c>
      <c r="AK88">
        <v>0</v>
      </c>
      <c r="AL88">
        <v>0</v>
      </c>
      <c r="AM88">
        <v>0</v>
      </c>
      <c r="AN88">
        <v>0</v>
      </c>
      <c r="AO88">
        <v>0</v>
      </c>
      <c r="AP88">
        <v>0</v>
      </c>
      <c r="AQ88">
        <v>0</v>
      </c>
      <c r="AR88">
        <v>5.0254783268029994</v>
      </c>
      <c r="AS88">
        <v>5.1280786162176986</v>
      </c>
      <c r="AT88">
        <v>5.2821410639152253</v>
      </c>
      <c r="AU88">
        <v>5.3992955908873093</v>
      </c>
      <c r="AV88">
        <v>0</v>
      </c>
      <c r="AW88">
        <v>0</v>
      </c>
      <c r="AX88">
        <v>0</v>
      </c>
      <c r="AY88">
        <v>0</v>
      </c>
      <c r="AZ88">
        <v>0</v>
      </c>
      <c r="BA88">
        <v>0</v>
      </c>
      <c r="BB88">
        <v>0</v>
      </c>
      <c r="BC88">
        <v>0</v>
      </c>
      <c r="BD88">
        <v>0</v>
      </c>
      <c r="BE88">
        <v>0</v>
      </c>
      <c r="BF88">
        <v>0</v>
      </c>
      <c r="BG88">
        <v>0</v>
      </c>
      <c r="BH88">
        <v>0</v>
      </c>
      <c r="BI88" s="45" t="s">
        <v>363</v>
      </c>
      <c r="BJ88"/>
      <c r="BK88"/>
      <c r="BL88"/>
      <c r="BM88"/>
      <c r="BN88"/>
      <c r="BO88"/>
      <c r="BP88"/>
      <c r="BQ88"/>
      <c r="BR88"/>
    </row>
    <row r="89" spans="1:70" x14ac:dyDescent="0.3">
      <c r="A89" s="45" t="s">
        <v>164</v>
      </c>
      <c r="B89"/>
      <c r="C89">
        <v>1.0422585041170001</v>
      </c>
      <c r="D89">
        <v>0.64206607112834513</v>
      </c>
      <c r="E89">
        <v>0.38963989323357678</v>
      </c>
      <c r="F89">
        <v>0.10768756971275434</v>
      </c>
      <c r="G89">
        <v>1.9351818098220002</v>
      </c>
      <c r="H89">
        <v>1.9746905293599684</v>
      </c>
      <c r="I89">
        <v>2.0340159959072635</v>
      </c>
      <c r="J89">
        <v>2.0791291761443582</v>
      </c>
      <c r="K89">
        <v>-10.576266293223126</v>
      </c>
      <c r="L89">
        <v>-9.4947811259248507</v>
      </c>
      <c r="M89">
        <v>-9.8947388494075561</v>
      </c>
      <c r="N89">
        <v>-10.006100023115875</v>
      </c>
      <c r="O89">
        <v>-10.114197859567994</v>
      </c>
      <c r="P89">
        <v>0.5</v>
      </c>
      <c r="Q89">
        <v>0.5</v>
      </c>
      <c r="R89">
        <v>0.5</v>
      </c>
      <c r="S89">
        <v>0.5</v>
      </c>
      <c r="T89">
        <v>0</v>
      </c>
      <c r="U89">
        <v>0</v>
      </c>
      <c r="V89">
        <v>0</v>
      </c>
      <c r="W89">
        <v>0</v>
      </c>
      <c r="X89">
        <v>1.0422585041170001</v>
      </c>
      <c r="Y89">
        <v>0.64206607112834513</v>
      </c>
      <c r="Z89">
        <v>0.38963989323357678</v>
      </c>
      <c r="AA89">
        <v>0.10768756971275434</v>
      </c>
      <c r="AB89">
        <v>0</v>
      </c>
      <c r="AC89">
        <v>0</v>
      </c>
      <c r="AD89">
        <v>0</v>
      </c>
      <c r="AE89">
        <v>0</v>
      </c>
      <c r="AF89">
        <v>0</v>
      </c>
      <c r="AG89">
        <v>0</v>
      </c>
      <c r="AH89">
        <v>0</v>
      </c>
      <c r="AI89">
        <v>0</v>
      </c>
      <c r="AJ89">
        <v>0</v>
      </c>
      <c r="AK89">
        <v>0</v>
      </c>
      <c r="AL89">
        <v>0</v>
      </c>
      <c r="AM89">
        <v>0</v>
      </c>
      <c r="AN89">
        <v>0</v>
      </c>
      <c r="AO89">
        <v>0</v>
      </c>
      <c r="AP89">
        <v>0</v>
      </c>
      <c r="AQ89">
        <v>0</v>
      </c>
      <c r="AR89">
        <v>1.9351818098220002</v>
      </c>
      <c r="AS89">
        <v>1.9746905293599684</v>
      </c>
      <c r="AT89">
        <v>2.0340159959072635</v>
      </c>
      <c r="AU89">
        <v>2.0791291761443582</v>
      </c>
      <c r="AV89">
        <v>0</v>
      </c>
      <c r="AW89">
        <v>0</v>
      </c>
      <c r="AX89">
        <v>0</v>
      </c>
      <c r="AY89">
        <v>0</v>
      </c>
      <c r="AZ89">
        <v>0</v>
      </c>
      <c r="BA89">
        <v>0</v>
      </c>
      <c r="BB89">
        <v>0</v>
      </c>
      <c r="BC89">
        <v>0</v>
      </c>
      <c r="BD89">
        <v>0</v>
      </c>
      <c r="BE89">
        <v>0</v>
      </c>
      <c r="BF89">
        <v>0</v>
      </c>
      <c r="BG89">
        <v>0</v>
      </c>
      <c r="BH89">
        <v>0</v>
      </c>
      <c r="BI89" s="45" t="s">
        <v>163</v>
      </c>
      <c r="BJ89"/>
      <c r="BK89"/>
      <c r="BL89"/>
      <c r="BM89"/>
      <c r="BN89"/>
      <c r="BO89"/>
      <c r="BP89"/>
      <c r="BQ89"/>
      <c r="BR89"/>
    </row>
    <row r="90" spans="1:70" x14ac:dyDescent="0.3">
      <c r="A90" s="45" t="s">
        <v>186</v>
      </c>
      <c r="B90"/>
      <c r="C90">
        <v>0.88048323895899994</v>
      </c>
      <c r="D90">
        <v>0.43426978285443224</v>
      </c>
      <c r="E90">
        <v>0.15710254610051122</v>
      </c>
      <c r="F90">
        <v>0</v>
      </c>
      <c r="G90">
        <v>1.9382310102009999</v>
      </c>
      <c r="H90">
        <v>1.9778019822890787</v>
      </c>
      <c r="I90">
        <v>2.0372209259629992</v>
      </c>
      <c r="J90">
        <v>2.0824051895089482</v>
      </c>
      <c r="K90">
        <v>-12.821636826613815</v>
      </c>
      <c r="L90">
        <v>-11.772338129276232</v>
      </c>
      <c r="M90">
        <v>-12.245759470809153</v>
      </c>
      <c r="N90">
        <v>-12.362012827776807</v>
      </c>
      <c r="O90">
        <v>-12.517362622042143</v>
      </c>
      <c r="P90">
        <v>0.5</v>
      </c>
      <c r="Q90">
        <v>0.5</v>
      </c>
      <c r="R90">
        <v>0.5</v>
      </c>
      <c r="S90">
        <v>0.5</v>
      </c>
      <c r="T90">
        <v>0</v>
      </c>
      <c r="U90">
        <v>0</v>
      </c>
      <c r="V90">
        <v>0</v>
      </c>
      <c r="W90">
        <v>0</v>
      </c>
      <c r="X90">
        <v>0.88048323895899994</v>
      </c>
      <c r="Y90">
        <v>0.43426978285443224</v>
      </c>
      <c r="Z90">
        <v>0.15710254610051122</v>
      </c>
      <c r="AA90">
        <v>0</v>
      </c>
      <c r="AB90">
        <v>0</v>
      </c>
      <c r="AC90">
        <v>0</v>
      </c>
      <c r="AD90">
        <v>0</v>
      </c>
      <c r="AE90">
        <v>0</v>
      </c>
      <c r="AF90">
        <v>0</v>
      </c>
      <c r="AG90">
        <v>0</v>
      </c>
      <c r="AH90">
        <v>0</v>
      </c>
      <c r="AI90">
        <v>0</v>
      </c>
      <c r="AJ90">
        <v>0</v>
      </c>
      <c r="AK90">
        <v>0</v>
      </c>
      <c r="AL90">
        <v>0</v>
      </c>
      <c r="AM90">
        <v>0</v>
      </c>
      <c r="AN90">
        <v>0</v>
      </c>
      <c r="AO90">
        <v>0</v>
      </c>
      <c r="AP90">
        <v>0</v>
      </c>
      <c r="AQ90">
        <v>0</v>
      </c>
      <c r="AR90">
        <v>1.9382310102009999</v>
      </c>
      <c r="AS90">
        <v>1.9778019822890787</v>
      </c>
      <c r="AT90">
        <v>2.0372209259629992</v>
      </c>
      <c r="AU90">
        <v>2.0824051895089482</v>
      </c>
      <c r="AV90">
        <v>0</v>
      </c>
      <c r="AW90">
        <v>0</v>
      </c>
      <c r="AX90">
        <v>0</v>
      </c>
      <c r="AY90">
        <v>0</v>
      </c>
      <c r="AZ90">
        <v>0</v>
      </c>
      <c r="BA90">
        <v>0</v>
      </c>
      <c r="BB90">
        <v>0</v>
      </c>
      <c r="BC90">
        <v>0</v>
      </c>
      <c r="BD90">
        <v>0</v>
      </c>
      <c r="BE90">
        <v>0</v>
      </c>
      <c r="BF90">
        <v>0</v>
      </c>
      <c r="BG90">
        <v>0</v>
      </c>
      <c r="BH90">
        <v>-0.15249634732690315</v>
      </c>
      <c r="BI90" s="45" t="s">
        <v>185</v>
      </c>
      <c r="BJ90"/>
      <c r="BK90"/>
      <c r="BL90"/>
      <c r="BM90"/>
      <c r="BN90"/>
      <c r="BO90"/>
      <c r="BP90"/>
      <c r="BQ90"/>
      <c r="BR90"/>
    </row>
    <row r="91" spans="1:70" x14ac:dyDescent="0.3">
      <c r="A91" s="45" t="s">
        <v>778</v>
      </c>
      <c r="B91"/>
      <c r="C91">
        <v>1.4902458284960001</v>
      </c>
      <c r="D91">
        <v>0.63512180860327183</v>
      </c>
      <c r="E91">
        <v>0.11669392400904559</v>
      </c>
      <c r="F91">
        <v>0</v>
      </c>
      <c r="G91">
        <v>3.0624054531999998</v>
      </c>
      <c r="H91">
        <v>3.1249275984309701</v>
      </c>
      <c r="I91">
        <v>3.2188095434482094</v>
      </c>
      <c r="J91">
        <v>3.2902006905063668</v>
      </c>
      <c r="K91">
        <v>-25.012310358215586</v>
      </c>
      <c r="L91">
        <v>-23.62615544450896</v>
      </c>
      <c r="M91">
        <v>-24.27097171236742</v>
      </c>
      <c r="N91">
        <v>-24.207884638615166</v>
      </c>
      <c r="O91">
        <v>-24.809286417656185</v>
      </c>
      <c r="P91">
        <v>0.5</v>
      </c>
      <c r="Q91">
        <v>0.5</v>
      </c>
      <c r="R91">
        <v>0.5</v>
      </c>
      <c r="S91">
        <v>0.5</v>
      </c>
      <c r="T91">
        <v>0</v>
      </c>
      <c r="U91">
        <v>0</v>
      </c>
      <c r="V91">
        <v>0</v>
      </c>
      <c r="W91">
        <v>0</v>
      </c>
      <c r="X91">
        <v>1.4902458284960001</v>
      </c>
      <c r="Y91">
        <v>0.63512180860327183</v>
      </c>
      <c r="Z91">
        <v>0.11669392400904559</v>
      </c>
      <c r="AA91">
        <v>0</v>
      </c>
      <c r="AB91">
        <v>0</v>
      </c>
      <c r="AC91">
        <v>0</v>
      </c>
      <c r="AD91">
        <v>0</v>
      </c>
      <c r="AE91">
        <v>0</v>
      </c>
      <c r="AF91">
        <v>0</v>
      </c>
      <c r="AG91">
        <v>0</v>
      </c>
      <c r="AH91">
        <v>0</v>
      </c>
      <c r="AI91">
        <v>0</v>
      </c>
      <c r="AJ91">
        <v>0</v>
      </c>
      <c r="AK91">
        <v>0</v>
      </c>
      <c r="AL91">
        <v>0</v>
      </c>
      <c r="AM91">
        <v>0</v>
      </c>
      <c r="AN91">
        <v>0</v>
      </c>
      <c r="AO91">
        <v>0</v>
      </c>
      <c r="AP91">
        <v>0</v>
      </c>
      <c r="AQ91">
        <v>0</v>
      </c>
      <c r="AR91">
        <v>3.0624054531999998</v>
      </c>
      <c r="AS91">
        <v>3.1249275984309701</v>
      </c>
      <c r="AT91">
        <v>3.2188095434482094</v>
      </c>
      <c r="AU91">
        <v>3.2902006905063668</v>
      </c>
      <c r="AV91">
        <v>0</v>
      </c>
      <c r="AW91">
        <v>0</v>
      </c>
      <c r="AX91">
        <v>0</v>
      </c>
      <c r="AY91">
        <v>0</v>
      </c>
      <c r="AZ91">
        <v>0</v>
      </c>
      <c r="BA91">
        <v>0</v>
      </c>
      <c r="BB91">
        <v>0</v>
      </c>
      <c r="BC91">
        <v>0</v>
      </c>
      <c r="BD91">
        <v>0</v>
      </c>
      <c r="BE91">
        <v>0</v>
      </c>
      <c r="BF91">
        <v>0</v>
      </c>
      <c r="BG91">
        <v>0</v>
      </c>
      <c r="BH91">
        <v>-0.46243068483571148</v>
      </c>
      <c r="BI91" s="45" t="s">
        <v>777</v>
      </c>
      <c r="BJ91"/>
      <c r="BK91"/>
      <c r="BL91"/>
      <c r="BM91"/>
      <c r="BN91"/>
      <c r="BO91"/>
      <c r="BP91"/>
      <c r="BQ91"/>
      <c r="BR91"/>
    </row>
    <row r="92" spans="1:70" x14ac:dyDescent="0.3">
      <c r="A92" s="45" t="s">
        <v>228</v>
      </c>
      <c r="B92"/>
      <c r="C92">
        <v>1.168478269667</v>
      </c>
      <c r="D92">
        <v>0.70537662354804576</v>
      </c>
      <c r="E92">
        <v>0.41393126006863873</v>
      </c>
      <c r="F92">
        <v>8.8393914804979698E-2</v>
      </c>
      <c r="G92">
        <v>2.2055182172460004</v>
      </c>
      <c r="H92">
        <v>2.2505461315426247</v>
      </c>
      <c r="I92">
        <v>2.3181591054516311</v>
      </c>
      <c r="J92">
        <v>2.3695743990151676</v>
      </c>
      <c r="K92">
        <v>-5.896282128724625</v>
      </c>
      <c r="L92">
        <v>-5.0707850107048644</v>
      </c>
      <c r="M92">
        <v>-5.3862120966045142</v>
      </c>
      <c r="N92">
        <v>-5.544541329686532</v>
      </c>
      <c r="O92">
        <v>-5.5056748528455008</v>
      </c>
      <c r="P92">
        <v>0.5</v>
      </c>
      <c r="Q92">
        <v>0.5</v>
      </c>
      <c r="R92">
        <v>0.5</v>
      </c>
      <c r="S92">
        <v>0.5</v>
      </c>
      <c r="T92">
        <v>0</v>
      </c>
      <c r="U92">
        <v>0</v>
      </c>
      <c r="V92">
        <v>0</v>
      </c>
      <c r="W92">
        <v>0</v>
      </c>
      <c r="X92">
        <v>1.168478269667</v>
      </c>
      <c r="Y92">
        <v>0.70537662354804576</v>
      </c>
      <c r="Z92">
        <v>0.41393126006863873</v>
      </c>
      <c r="AA92">
        <v>8.8393914804979698E-2</v>
      </c>
      <c r="AB92">
        <v>0</v>
      </c>
      <c r="AC92">
        <v>0</v>
      </c>
      <c r="AD92">
        <v>0</v>
      </c>
      <c r="AE92">
        <v>0</v>
      </c>
      <c r="AF92">
        <v>0</v>
      </c>
      <c r="AG92">
        <v>0</v>
      </c>
      <c r="AH92">
        <v>0</v>
      </c>
      <c r="AI92">
        <v>0</v>
      </c>
      <c r="AJ92">
        <v>0</v>
      </c>
      <c r="AK92">
        <v>0</v>
      </c>
      <c r="AL92">
        <v>0</v>
      </c>
      <c r="AM92">
        <v>0</v>
      </c>
      <c r="AN92">
        <v>0</v>
      </c>
      <c r="AO92">
        <v>0</v>
      </c>
      <c r="AP92">
        <v>0</v>
      </c>
      <c r="AQ92">
        <v>0</v>
      </c>
      <c r="AR92">
        <v>2.2055182172460004</v>
      </c>
      <c r="AS92">
        <v>2.2505461315426247</v>
      </c>
      <c r="AT92">
        <v>2.3181591054516311</v>
      </c>
      <c r="AU92">
        <v>2.3695743990151676</v>
      </c>
      <c r="AV92">
        <v>0</v>
      </c>
      <c r="AW92">
        <v>0</v>
      </c>
      <c r="AX92">
        <v>0</v>
      </c>
      <c r="AY92">
        <v>0</v>
      </c>
      <c r="AZ92">
        <v>0</v>
      </c>
      <c r="BA92">
        <v>0</v>
      </c>
      <c r="BB92">
        <v>0</v>
      </c>
      <c r="BC92">
        <v>0</v>
      </c>
      <c r="BD92">
        <v>0</v>
      </c>
      <c r="BE92">
        <v>0</v>
      </c>
      <c r="BF92">
        <v>0</v>
      </c>
      <c r="BG92">
        <v>0</v>
      </c>
      <c r="BH92">
        <v>0</v>
      </c>
      <c r="BI92" s="45" t="s">
        <v>227</v>
      </c>
      <c r="BJ92"/>
      <c r="BK92"/>
      <c r="BL92"/>
      <c r="BM92"/>
      <c r="BN92"/>
      <c r="BO92"/>
      <c r="BP92"/>
      <c r="BQ92"/>
      <c r="BR92"/>
    </row>
    <row r="93" spans="1:70" x14ac:dyDescent="0.3">
      <c r="A93" s="45" t="s">
        <v>362</v>
      </c>
      <c r="B93"/>
      <c r="C93">
        <v>1.1604179389259999</v>
      </c>
      <c r="D93">
        <v>0.54564173790725512</v>
      </c>
      <c r="E93">
        <v>0.17080655115635412</v>
      </c>
      <c r="F93">
        <v>0</v>
      </c>
      <c r="G93">
        <v>2.310232921206</v>
      </c>
      <c r="H93">
        <v>2.3573986934802358</v>
      </c>
      <c r="I93">
        <v>2.4282218301942344</v>
      </c>
      <c r="J93">
        <v>2.4820782449429974</v>
      </c>
      <c r="K93">
        <v>-9.0634484862421498</v>
      </c>
      <c r="L93">
        <v>-7.8672451457811698</v>
      </c>
      <c r="M93">
        <v>-8.2989303435917527</v>
      </c>
      <c r="N93">
        <v>-8.4885634063809103</v>
      </c>
      <c r="O93">
        <v>-8.4829953367475959</v>
      </c>
      <c r="P93">
        <v>0.5</v>
      </c>
      <c r="Q93">
        <v>0.5</v>
      </c>
      <c r="R93">
        <v>0.5</v>
      </c>
      <c r="S93">
        <v>0.5</v>
      </c>
      <c r="T93">
        <v>0</v>
      </c>
      <c r="U93">
        <v>0</v>
      </c>
      <c r="V93">
        <v>0</v>
      </c>
      <c r="W93">
        <v>0</v>
      </c>
      <c r="X93">
        <v>1.1604179389259999</v>
      </c>
      <c r="Y93">
        <v>0.54564173790725512</v>
      </c>
      <c r="Z93">
        <v>0.17080655115635412</v>
      </c>
      <c r="AA93">
        <v>0</v>
      </c>
      <c r="AB93">
        <v>0</v>
      </c>
      <c r="AC93">
        <v>0</v>
      </c>
      <c r="AD93">
        <v>0</v>
      </c>
      <c r="AE93">
        <v>0</v>
      </c>
      <c r="AF93">
        <v>0</v>
      </c>
      <c r="AG93">
        <v>0</v>
      </c>
      <c r="AH93">
        <v>0</v>
      </c>
      <c r="AI93">
        <v>0</v>
      </c>
      <c r="AJ93">
        <v>0</v>
      </c>
      <c r="AK93">
        <v>0</v>
      </c>
      <c r="AL93">
        <v>0</v>
      </c>
      <c r="AM93">
        <v>0</v>
      </c>
      <c r="AN93">
        <v>0</v>
      </c>
      <c r="AO93">
        <v>0</v>
      </c>
      <c r="AP93">
        <v>0</v>
      </c>
      <c r="AQ93">
        <v>0</v>
      </c>
      <c r="AR93">
        <v>2.310232921206</v>
      </c>
      <c r="AS93">
        <v>2.3573986934802358</v>
      </c>
      <c r="AT93">
        <v>2.4282218301942344</v>
      </c>
      <c r="AU93">
        <v>2.4820782449429974</v>
      </c>
      <c r="AV93">
        <v>0</v>
      </c>
      <c r="AW93">
        <v>0</v>
      </c>
      <c r="AX93">
        <v>0</v>
      </c>
      <c r="AY93">
        <v>0</v>
      </c>
      <c r="AZ93">
        <v>0</v>
      </c>
      <c r="BA93">
        <v>0</v>
      </c>
      <c r="BB93">
        <v>0</v>
      </c>
      <c r="BC93">
        <v>0</v>
      </c>
      <c r="BD93">
        <v>0</v>
      </c>
      <c r="BE93">
        <v>0</v>
      </c>
      <c r="BF93">
        <v>0</v>
      </c>
      <c r="BG93">
        <v>0</v>
      </c>
      <c r="BH93">
        <v>-0.24790780076760427</v>
      </c>
      <c r="BI93" s="45" t="s">
        <v>361</v>
      </c>
      <c r="BJ93"/>
      <c r="BK93"/>
      <c r="BL93"/>
      <c r="BM93"/>
      <c r="BN93"/>
      <c r="BO93"/>
      <c r="BP93"/>
      <c r="BQ93"/>
      <c r="BR93"/>
    </row>
    <row r="94" spans="1:70" x14ac:dyDescent="0.3">
      <c r="A94" s="45" t="s">
        <v>476</v>
      </c>
      <c r="B94"/>
      <c r="C94">
        <v>3.2563821326209998</v>
      </c>
      <c r="D94">
        <v>1.7929756448486744</v>
      </c>
      <c r="E94">
        <v>0.88601400978518841</v>
      </c>
      <c r="F94">
        <v>0</v>
      </c>
      <c r="G94">
        <v>6.2522522470790003</v>
      </c>
      <c r="H94">
        <v>6.379898383094095</v>
      </c>
      <c r="I94">
        <v>6.5715691499681661</v>
      </c>
      <c r="J94">
        <v>6.7173223712307193</v>
      </c>
      <c r="K94">
        <v>-32.999723381683481</v>
      </c>
      <c r="L94">
        <v>-29.036260797972055</v>
      </c>
      <c r="M94">
        <v>-29.99498423963043</v>
      </c>
      <c r="N94">
        <v>-30.078853974299591</v>
      </c>
      <c r="O94">
        <v>-30.660253899718668</v>
      </c>
      <c r="P94">
        <v>0.5</v>
      </c>
      <c r="Q94">
        <v>0.5</v>
      </c>
      <c r="R94">
        <v>0.5</v>
      </c>
      <c r="S94">
        <v>0.5</v>
      </c>
      <c r="T94">
        <v>0</v>
      </c>
      <c r="U94">
        <v>0</v>
      </c>
      <c r="V94">
        <v>0</v>
      </c>
      <c r="W94">
        <v>0</v>
      </c>
      <c r="X94">
        <v>3.2563821326209998</v>
      </c>
      <c r="Y94">
        <v>1.7929756448486744</v>
      </c>
      <c r="Z94">
        <v>0.88601400978518841</v>
      </c>
      <c r="AA94">
        <v>0</v>
      </c>
      <c r="AB94">
        <v>0</v>
      </c>
      <c r="AC94">
        <v>0</v>
      </c>
      <c r="AD94">
        <v>0</v>
      </c>
      <c r="AE94">
        <v>0</v>
      </c>
      <c r="AF94">
        <v>0</v>
      </c>
      <c r="AG94">
        <v>0</v>
      </c>
      <c r="AH94">
        <v>0</v>
      </c>
      <c r="AI94">
        <v>0</v>
      </c>
      <c r="AJ94">
        <v>0</v>
      </c>
      <c r="AK94">
        <v>0</v>
      </c>
      <c r="AL94">
        <v>0</v>
      </c>
      <c r="AM94">
        <v>0</v>
      </c>
      <c r="AN94">
        <v>0</v>
      </c>
      <c r="AO94">
        <v>0</v>
      </c>
      <c r="AP94">
        <v>0</v>
      </c>
      <c r="AQ94">
        <v>0</v>
      </c>
      <c r="AR94">
        <v>6.2522522470790003</v>
      </c>
      <c r="AS94">
        <v>6.379898383094095</v>
      </c>
      <c r="AT94">
        <v>6.5715691499681661</v>
      </c>
      <c r="AU94">
        <v>6.7173223712307193</v>
      </c>
      <c r="AV94">
        <v>0</v>
      </c>
      <c r="AW94">
        <v>0</v>
      </c>
      <c r="AX94">
        <v>0</v>
      </c>
      <c r="AY94">
        <v>0</v>
      </c>
      <c r="AZ94">
        <v>0</v>
      </c>
      <c r="BA94">
        <v>0</v>
      </c>
      <c r="BB94">
        <v>0</v>
      </c>
      <c r="BC94">
        <v>0</v>
      </c>
      <c r="BD94">
        <v>0</v>
      </c>
      <c r="BE94">
        <v>0</v>
      </c>
      <c r="BF94">
        <v>0</v>
      </c>
      <c r="BG94">
        <v>0</v>
      </c>
      <c r="BH94">
        <v>-0.12707783250845597</v>
      </c>
      <c r="BI94" s="45" t="s">
        <v>475</v>
      </c>
      <c r="BJ94"/>
      <c r="BK94"/>
      <c r="BL94"/>
      <c r="BM94"/>
      <c r="BN94"/>
      <c r="BO94"/>
      <c r="BP94"/>
      <c r="BQ94"/>
      <c r="BR94"/>
    </row>
    <row r="95" spans="1:70" x14ac:dyDescent="0.3">
      <c r="A95" s="45" t="s">
        <v>598</v>
      </c>
      <c r="B95"/>
      <c r="C95">
        <v>0.81166743204299996</v>
      </c>
      <c r="D95">
        <v>0.28711386967621372</v>
      </c>
      <c r="E95">
        <v>0</v>
      </c>
      <c r="F95">
        <v>0</v>
      </c>
      <c r="G95">
        <v>1.7258643403060001</v>
      </c>
      <c r="H95">
        <v>1.7610996292259606</v>
      </c>
      <c r="I95">
        <v>1.8140082017778134</v>
      </c>
      <c r="J95">
        <v>1.8542417491653638</v>
      </c>
      <c r="K95">
        <v>-6.3963002907560167</v>
      </c>
      <c r="L95">
        <v>-6.0994937468220911</v>
      </c>
      <c r="M95">
        <v>-6.3480522065057245</v>
      </c>
      <c r="N95">
        <v>-6.4114591434996084</v>
      </c>
      <c r="O95">
        <v>-6.4888479642199304</v>
      </c>
      <c r="P95">
        <v>0.5</v>
      </c>
      <c r="Q95">
        <v>0.5</v>
      </c>
      <c r="R95">
        <v>0.5</v>
      </c>
      <c r="S95">
        <v>0.5</v>
      </c>
      <c r="T95">
        <v>0</v>
      </c>
      <c r="U95">
        <v>0</v>
      </c>
      <c r="V95">
        <v>0</v>
      </c>
      <c r="W95">
        <v>0</v>
      </c>
      <c r="X95">
        <v>0.81166743204299996</v>
      </c>
      <c r="Y95">
        <v>0.28711386967621372</v>
      </c>
      <c r="Z95">
        <v>0</v>
      </c>
      <c r="AA95">
        <v>0</v>
      </c>
      <c r="AB95">
        <v>0</v>
      </c>
      <c r="AC95">
        <v>0</v>
      </c>
      <c r="AD95">
        <v>0</v>
      </c>
      <c r="AE95">
        <v>0</v>
      </c>
      <c r="AF95">
        <v>0</v>
      </c>
      <c r="AG95">
        <v>0</v>
      </c>
      <c r="AH95">
        <v>0</v>
      </c>
      <c r="AI95">
        <v>0</v>
      </c>
      <c r="AJ95">
        <v>0</v>
      </c>
      <c r="AK95">
        <v>0</v>
      </c>
      <c r="AL95">
        <v>0</v>
      </c>
      <c r="AM95">
        <v>0</v>
      </c>
      <c r="AN95">
        <v>0</v>
      </c>
      <c r="AO95">
        <v>0</v>
      </c>
      <c r="AP95">
        <v>0</v>
      </c>
      <c r="AQ95">
        <v>0</v>
      </c>
      <c r="AR95">
        <v>1.7258643403060001</v>
      </c>
      <c r="AS95">
        <v>1.7610996292259606</v>
      </c>
      <c r="AT95">
        <v>1.8140082017778134</v>
      </c>
      <c r="AU95">
        <v>1.8542417491653638</v>
      </c>
      <c r="AV95">
        <v>0</v>
      </c>
      <c r="AW95">
        <v>0</v>
      </c>
      <c r="AX95">
        <v>0</v>
      </c>
      <c r="AY95">
        <v>0</v>
      </c>
      <c r="AZ95">
        <v>0</v>
      </c>
      <c r="BA95">
        <v>0</v>
      </c>
      <c r="BB95">
        <v>0</v>
      </c>
      <c r="BC95">
        <v>0</v>
      </c>
      <c r="BD95">
        <v>0</v>
      </c>
      <c r="BE95">
        <v>0</v>
      </c>
      <c r="BF95">
        <v>0</v>
      </c>
      <c r="BG95">
        <v>0</v>
      </c>
      <c r="BH95">
        <v>-0.37984548804157042</v>
      </c>
      <c r="BI95" s="45" t="s">
        <v>597</v>
      </c>
      <c r="BJ95"/>
      <c r="BK95"/>
      <c r="BL95"/>
      <c r="BM95"/>
      <c r="BN95"/>
      <c r="BO95"/>
      <c r="BP95"/>
      <c r="BQ95"/>
      <c r="BR95"/>
    </row>
    <row r="96" spans="1:70" x14ac:dyDescent="0.3">
      <c r="A96" s="45" t="s">
        <v>726</v>
      </c>
      <c r="B96"/>
      <c r="C96">
        <v>1.238676174136</v>
      </c>
      <c r="D96">
        <v>0.80605487099716677</v>
      </c>
      <c r="E96">
        <v>0.53076795837838253</v>
      </c>
      <c r="F96">
        <v>0.22328738207176141</v>
      </c>
      <c r="G96">
        <v>2.21516557133</v>
      </c>
      <c r="H96">
        <v>2.2603904462454429</v>
      </c>
      <c r="I96">
        <v>2.3282991720983102</v>
      </c>
      <c r="J96">
        <v>2.3799393658864116</v>
      </c>
      <c r="K96">
        <v>-8.7139880860875341</v>
      </c>
      <c r="L96">
        <v>-7.495905750623395</v>
      </c>
      <c r="M96">
        <v>-7.8039248332535038</v>
      </c>
      <c r="N96">
        <v>-7.8843294415803857</v>
      </c>
      <c r="O96">
        <v>-7.9770109192369469</v>
      </c>
      <c r="P96">
        <v>0.5</v>
      </c>
      <c r="Q96">
        <v>0.5</v>
      </c>
      <c r="R96">
        <v>0.5</v>
      </c>
      <c r="S96">
        <v>0.5</v>
      </c>
      <c r="T96">
        <v>0</v>
      </c>
      <c r="U96">
        <v>0</v>
      </c>
      <c r="V96">
        <v>0</v>
      </c>
      <c r="W96">
        <v>0</v>
      </c>
      <c r="X96">
        <v>1.238676174136</v>
      </c>
      <c r="Y96">
        <v>0.80605487099716677</v>
      </c>
      <c r="Z96">
        <v>0.53076795837838253</v>
      </c>
      <c r="AA96">
        <v>0.22328738207176141</v>
      </c>
      <c r="AB96">
        <v>0</v>
      </c>
      <c r="AC96">
        <v>0</v>
      </c>
      <c r="AD96">
        <v>0</v>
      </c>
      <c r="AE96">
        <v>0</v>
      </c>
      <c r="AF96">
        <v>0</v>
      </c>
      <c r="AG96">
        <v>0</v>
      </c>
      <c r="AH96">
        <v>0</v>
      </c>
      <c r="AI96">
        <v>0</v>
      </c>
      <c r="AJ96">
        <v>0</v>
      </c>
      <c r="AK96">
        <v>0</v>
      </c>
      <c r="AL96">
        <v>0</v>
      </c>
      <c r="AM96">
        <v>0</v>
      </c>
      <c r="AN96">
        <v>0</v>
      </c>
      <c r="AO96">
        <v>0</v>
      </c>
      <c r="AP96">
        <v>0</v>
      </c>
      <c r="AQ96">
        <v>0</v>
      </c>
      <c r="AR96">
        <v>2.21516557133</v>
      </c>
      <c r="AS96">
        <v>2.2603904462454429</v>
      </c>
      <c r="AT96">
        <v>2.3282991720983102</v>
      </c>
      <c r="AU96">
        <v>2.3799393658864116</v>
      </c>
      <c r="AV96">
        <v>0</v>
      </c>
      <c r="AW96">
        <v>0</v>
      </c>
      <c r="AX96">
        <v>0</v>
      </c>
      <c r="AY96">
        <v>0</v>
      </c>
      <c r="AZ96">
        <v>0</v>
      </c>
      <c r="BA96">
        <v>0</v>
      </c>
      <c r="BB96">
        <v>0</v>
      </c>
      <c r="BC96">
        <v>0</v>
      </c>
      <c r="BD96">
        <v>0</v>
      </c>
      <c r="BE96">
        <v>0</v>
      </c>
      <c r="BF96">
        <v>0</v>
      </c>
      <c r="BG96">
        <v>0</v>
      </c>
      <c r="BH96">
        <v>0</v>
      </c>
      <c r="BI96" s="45" t="s">
        <v>725</v>
      </c>
      <c r="BJ96"/>
      <c r="BK96"/>
      <c r="BL96"/>
      <c r="BM96"/>
      <c r="BN96"/>
      <c r="BO96"/>
      <c r="BP96"/>
      <c r="BQ96"/>
      <c r="BR96"/>
    </row>
    <row r="97" spans="1:70" x14ac:dyDescent="0.3">
      <c r="A97" s="45" t="s">
        <v>113</v>
      </c>
      <c r="B97"/>
      <c r="C97">
        <v>1.954431319252</v>
      </c>
      <c r="D97">
        <v>1.1035754481602609</v>
      </c>
      <c r="E97">
        <v>0.5708913255496062</v>
      </c>
      <c r="F97">
        <v>0</v>
      </c>
      <c r="G97">
        <v>3.909462233283</v>
      </c>
      <c r="H97">
        <v>3.9892779106189007</v>
      </c>
      <c r="I97">
        <v>4.1091274615816999</v>
      </c>
      <c r="J97">
        <v>4.2002652934200597</v>
      </c>
      <c r="K97">
        <v>-33.82305092666234</v>
      </c>
      <c r="L97">
        <v>-35.212923889796031</v>
      </c>
      <c r="M97">
        <v>-35.843087804576761</v>
      </c>
      <c r="N97">
        <v>-35.427828325057334</v>
      </c>
      <c r="O97">
        <v>-36.638064679702381</v>
      </c>
      <c r="P97">
        <v>0.5</v>
      </c>
      <c r="Q97">
        <v>0.5</v>
      </c>
      <c r="R97">
        <v>0.5</v>
      </c>
      <c r="S97">
        <v>0.5</v>
      </c>
      <c r="T97">
        <v>0</v>
      </c>
      <c r="U97">
        <v>0</v>
      </c>
      <c r="V97">
        <v>0</v>
      </c>
      <c r="W97">
        <v>0</v>
      </c>
      <c r="X97">
        <v>1.954431319252</v>
      </c>
      <c r="Y97">
        <v>1.1035754481602609</v>
      </c>
      <c r="Z97">
        <v>0.5708913255496062</v>
      </c>
      <c r="AA97">
        <v>0</v>
      </c>
      <c r="AB97">
        <v>0</v>
      </c>
      <c r="AC97">
        <v>0</v>
      </c>
      <c r="AD97">
        <v>0</v>
      </c>
      <c r="AE97">
        <v>0</v>
      </c>
      <c r="AF97">
        <v>0</v>
      </c>
      <c r="AG97">
        <v>0</v>
      </c>
      <c r="AH97">
        <v>0</v>
      </c>
      <c r="AI97">
        <v>0</v>
      </c>
      <c r="AJ97">
        <v>0</v>
      </c>
      <c r="AK97">
        <v>0</v>
      </c>
      <c r="AL97">
        <v>0</v>
      </c>
      <c r="AM97">
        <v>0</v>
      </c>
      <c r="AN97">
        <v>0</v>
      </c>
      <c r="AO97">
        <v>0</v>
      </c>
      <c r="AP97">
        <v>0</v>
      </c>
      <c r="AQ97">
        <v>0</v>
      </c>
      <c r="AR97">
        <v>3.909462233283</v>
      </c>
      <c r="AS97">
        <v>3.9892779106189007</v>
      </c>
      <c r="AT97">
        <v>4.1091274615816999</v>
      </c>
      <c r="AU97">
        <v>4.2002652934200597</v>
      </c>
      <c r="AV97">
        <v>0</v>
      </c>
      <c r="AW97">
        <v>0</v>
      </c>
      <c r="AX97">
        <v>0</v>
      </c>
      <c r="AY97">
        <v>0</v>
      </c>
      <c r="AZ97">
        <v>0</v>
      </c>
      <c r="BA97">
        <v>0</v>
      </c>
      <c r="BB97">
        <v>0</v>
      </c>
      <c r="BC97">
        <v>0</v>
      </c>
      <c r="BD97">
        <v>0</v>
      </c>
      <c r="BE97">
        <v>0</v>
      </c>
      <c r="BF97">
        <v>0</v>
      </c>
      <c r="BG97">
        <v>0</v>
      </c>
      <c r="BH97">
        <v>-2.4111352163064294E-2</v>
      </c>
      <c r="BI97" s="45" t="s">
        <v>112</v>
      </c>
      <c r="BJ97"/>
      <c r="BK97"/>
      <c r="BL97"/>
      <c r="BM97"/>
      <c r="BN97"/>
      <c r="BO97"/>
      <c r="BP97"/>
      <c r="BQ97"/>
      <c r="BR97"/>
    </row>
    <row r="98" spans="1:70" x14ac:dyDescent="0.3">
      <c r="A98" s="45" t="s">
        <v>172</v>
      </c>
      <c r="B98"/>
      <c r="C98">
        <v>0.69734884017499998</v>
      </c>
      <c r="D98">
        <v>0.35267587017698215</v>
      </c>
      <c r="E98">
        <v>0.14126920272313151</v>
      </c>
      <c r="F98">
        <v>0</v>
      </c>
      <c r="G98">
        <v>1.3595356682559998</v>
      </c>
      <c r="H98">
        <v>1.3872919819761724</v>
      </c>
      <c r="I98">
        <v>1.4289702818638685</v>
      </c>
      <c r="J98">
        <v>1.4606639332456131</v>
      </c>
      <c r="K98">
        <v>-5.8759705279887333</v>
      </c>
      <c r="L98">
        <v>-5.6375490319510888</v>
      </c>
      <c r="M98">
        <v>-5.7733190478070924</v>
      </c>
      <c r="N98">
        <v>-5.7407005914353908</v>
      </c>
      <c r="O98">
        <v>-5.9013675898510298</v>
      </c>
      <c r="P98">
        <v>0.5</v>
      </c>
      <c r="Q98">
        <v>0.5</v>
      </c>
      <c r="R98">
        <v>0.5</v>
      </c>
      <c r="S98">
        <v>0.5</v>
      </c>
      <c r="T98">
        <v>0</v>
      </c>
      <c r="U98">
        <v>0</v>
      </c>
      <c r="V98">
        <v>0</v>
      </c>
      <c r="W98">
        <v>0</v>
      </c>
      <c r="X98">
        <v>0.69734884017499998</v>
      </c>
      <c r="Y98">
        <v>0.35267587017698215</v>
      </c>
      <c r="Z98">
        <v>0.14126920272313151</v>
      </c>
      <c r="AA98">
        <v>0</v>
      </c>
      <c r="AB98">
        <v>0</v>
      </c>
      <c r="AC98">
        <v>0</v>
      </c>
      <c r="AD98">
        <v>0</v>
      </c>
      <c r="AE98">
        <v>0</v>
      </c>
      <c r="AF98">
        <v>0</v>
      </c>
      <c r="AG98">
        <v>0</v>
      </c>
      <c r="AH98">
        <v>0</v>
      </c>
      <c r="AI98">
        <v>0</v>
      </c>
      <c r="AJ98">
        <v>0</v>
      </c>
      <c r="AK98">
        <v>0</v>
      </c>
      <c r="AL98">
        <v>0</v>
      </c>
      <c r="AM98">
        <v>0</v>
      </c>
      <c r="AN98">
        <v>0</v>
      </c>
      <c r="AO98">
        <v>0</v>
      </c>
      <c r="AP98">
        <v>0</v>
      </c>
      <c r="AQ98">
        <v>0</v>
      </c>
      <c r="AR98">
        <v>1.3595356682559998</v>
      </c>
      <c r="AS98">
        <v>1.3872919819761724</v>
      </c>
      <c r="AT98">
        <v>1.4289702818638685</v>
      </c>
      <c r="AU98">
        <v>1.4606639332456131</v>
      </c>
      <c r="AV98">
        <v>0</v>
      </c>
      <c r="AW98">
        <v>0</v>
      </c>
      <c r="AX98">
        <v>0</v>
      </c>
      <c r="AY98">
        <v>0</v>
      </c>
      <c r="AZ98">
        <v>0</v>
      </c>
      <c r="BA98">
        <v>0</v>
      </c>
      <c r="BB98">
        <v>0</v>
      </c>
      <c r="BC98">
        <v>0</v>
      </c>
      <c r="BD98">
        <v>0</v>
      </c>
      <c r="BE98">
        <v>0</v>
      </c>
      <c r="BF98">
        <v>0</v>
      </c>
      <c r="BG98">
        <v>0</v>
      </c>
      <c r="BH98">
        <v>-9.4881764684678516E-2</v>
      </c>
      <c r="BI98" s="45" t="s">
        <v>171</v>
      </c>
      <c r="BJ98"/>
      <c r="BK98"/>
      <c r="BL98"/>
      <c r="BM98"/>
      <c r="BN98"/>
      <c r="BO98"/>
      <c r="BP98"/>
      <c r="BQ98"/>
      <c r="BR98"/>
    </row>
    <row r="99" spans="1:70" x14ac:dyDescent="0.3">
      <c r="A99" s="45" t="s">
        <v>296</v>
      </c>
      <c r="B99"/>
      <c r="C99">
        <v>1.0207478960859999</v>
      </c>
      <c r="D99">
        <v>0.62164015439812703</v>
      </c>
      <c r="E99">
        <v>0.37027669503799593</v>
      </c>
      <c r="F99">
        <v>8.9510374645290894E-2</v>
      </c>
      <c r="G99">
        <v>1.9105569929249999</v>
      </c>
      <c r="H99">
        <v>1.9495629715941156</v>
      </c>
      <c r="I99">
        <v>2.0081335329724799</v>
      </c>
      <c r="J99">
        <v>2.0526726566546079</v>
      </c>
      <c r="K99">
        <v>-8.9349839428700601</v>
      </c>
      <c r="L99">
        <v>-8.4716252348356669</v>
      </c>
      <c r="M99">
        <v>-8.730817580329763</v>
      </c>
      <c r="N99">
        <v>-8.7353610797309074</v>
      </c>
      <c r="O99">
        <v>-8.924461557521262</v>
      </c>
      <c r="P99">
        <v>0.5</v>
      </c>
      <c r="Q99">
        <v>0.5</v>
      </c>
      <c r="R99">
        <v>0.5</v>
      </c>
      <c r="S99">
        <v>0.5</v>
      </c>
      <c r="T99">
        <v>0</v>
      </c>
      <c r="U99">
        <v>0</v>
      </c>
      <c r="V99">
        <v>0</v>
      </c>
      <c r="W99">
        <v>0</v>
      </c>
      <c r="X99">
        <v>1.0207478960859999</v>
      </c>
      <c r="Y99">
        <v>0.62164015439812703</v>
      </c>
      <c r="Z99">
        <v>0.37027669503799593</v>
      </c>
      <c r="AA99">
        <v>8.9510374645290894E-2</v>
      </c>
      <c r="AB99">
        <v>0</v>
      </c>
      <c r="AC99">
        <v>0</v>
      </c>
      <c r="AD99">
        <v>0</v>
      </c>
      <c r="AE99">
        <v>0</v>
      </c>
      <c r="AF99">
        <v>0</v>
      </c>
      <c r="AG99">
        <v>0</v>
      </c>
      <c r="AH99">
        <v>0</v>
      </c>
      <c r="AI99">
        <v>0</v>
      </c>
      <c r="AJ99">
        <v>0</v>
      </c>
      <c r="AK99">
        <v>0</v>
      </c>
      <c r="AL99">
        <v>0</v>
      </c>
      <c r="AM99">
        <v>0</v>
      </c>
      <c r="AN99">
        <v>0</v>
      </c>
      <c r="AO99">
        <v>0</v>
      </c>
      <c r="AP99">
        <v>0</v>
      </c>
      <c r="AQ99">
        <v>0</v>
      </c>
      <c r="AR99">
        <v>1.9105569929249999</v>
      </c>
      <c r="AS99">
        <v>1.9495629715941156</v>
      </c>
      <c r="AT99">
        <v>2.0081335329724799</v>
      </c>
      <c r="AU99">
        <v>2.0526726566546079</v>
      </c>
      <c r="AV99">
        <v>0</v>
      </c>
      <c r="AW99">
        <v>0</v>
      </c>
      <c r="AX99">
        <v>0</v>
      </c>
      <c r="AY99">
        <v>0</v>
      </c>
      <c r="AZ99">
        <v>0</v>
      </c>
      <c r="BA99">
        <v>0</v>
      </c>
      <c r="BB99">
        <v>0</v>
      </c>
      <c r="BC99">
        <v>0</v>
      </c>
      <c r="BD99">
        <v>0</v>
      </c>
      <c r="BE99">
        <v>0</v>
      </c>
      <c r="BF99">
        <v>0</v>
      </c>
      <c r="BG99">
        <v>0</v>
      </c>
      <c r="BH99">
        <v>0</v>
      </c>
      <c r="BI99" s="45" t="s">
        <v>295</v>
      </c>
      <c r="BJ99"/>
      <c r="BK99"/>
      <c r="BL99"/>
      <c r="BM99"/>
      <c r="BN99"/>
      <c r="BO99"/>
      <c r="BP99"/>
      <c r="BQ99"/>
      <c r="BR99"/>
    </row>
    <row r="100" spans="1:70" x14ac:dyDescent="0.3">
      <c r="A100" s="45" t="s">
        <v>528</v>
      </c>
      <c r="B100"/>
      <c r="C100">
        <v>0.61093234839800004</v>
      </c>
      <c r="D100">
        <v>0.24037760540348524</v>
      </c>
      <c r="E100">
        <v>1.4755678387654946E-2</v>
      </c>
      <c r="F100">
        <v>0</v>
      </c>
      <c r="G100">
        <v>1.376667249257</v>
      </c>
      <c r="H100">
        <v>1.4047733217572391</v>
      </c>
      <c r="I100">
        <v>1.4469768121104609</v>
      </c>
      <c r="J100">
        <v>1.479069836872795</v>
      </c>
      <c r="K100">
        <v>-3.7624183433045917</v>
      </c>
      <c r="L100">
        <v>-3.7546411468858341</v>
      </c>
      <c r="M100">
        <v>-3.7142666526038806</v>
      </c>
      <c r="N100">
        <v>-3.5655593809543142</v>
      </c>
      <c r="O100">
        <v>-3.7966467230087884</v>
      </c>
      <c r="P100">
        <v>0.5</v>
      </c>
      <c r="Q100">
        <v>0.5</v>
      </c>
      <c r="R100">
        <v>0.5</v>
      </c>
      <c r="S100">
        <v>0.5</v>
      </c>
      <c r="T100">
        <v>0</v>
      </c>
      <c r="U100">
        <v>0</v>
      </c>
      <c r="V100">
        <v>0</v>
      </c>
      <c r="W100">
        <v>0</v>
      </c>
      <c r="X100">
        <v>0.61093234839800004</v>
      </c>
      <c r="Y100">
        <v>0.24037760540348524</v>
      </c>
      <c r="Z100">
        <v>1.4755678387654946E-2</v>
      </c>
      <c r="AA100">
        <v>0</v>
      </c>
      <c r="AB100">
        <v>0</v>
      </c>
      <c r="AC100">
        <v>0</v>
      </c>
      <c r="AD100">
        <v>0</v>
      </c>
      <c r="AE100">
        <v>0</v>
      </c>
      <c r="AF100">
        <v>0</v>
      </c>
      <c r="AG100">
        <v>0</v>
      </c>
      <c r="AH100">
        <v>0</v>
      </c>
      <c r="AI100">
        <v>0</v>
      </c>
      <c r="AJ100">
        <v>0</v>
      </c>
      <c r="AK100">
        <v>0</v>
      </c>
      <c r="AL100">
        <v>0</v>
      </c>
      <c r="AM100">
        <v>0</v>
      </c>
      <c r="AN100">
        <v>0</v>
      </c>
      <c r="AO100">
        <v>0</v>
      </c>
      <c r="AP100">
        <v>0</v>
      </c>
      <c r="AQ100">
        <v>0</v>
      </c>
      <c r="AR100">
        <v>1.376667249257</v>
      </c>
      <c r="AS100">
        <v>1.4047733217572391</v>
      </c>
      <c r="AT100">
        <v>1.4469768121104609</v>
      </c>
      <c r="AU100">
        <v>1.479069836872795</v>
      </c>
      <c r="AV100">
        <v>0</v>
      </c>
      <c r="AW100">
        <v>0</v>
      </c>
      <c r="AX100">
        <v>0</v>
      </c>
      <c r="AY100">
        <v>0</v>
      </c>
      <c r="AZ100">
        <v>0</v>
      </c>
      <c r="BA100">
        <v>0</v>
      </c>
      <c r="BB100">
        <v>0</v>
      </c>
      <c r="BC100">
        <v>0</v>
      </c>
      <c r="BD100">
        <v>0</v>
      </c>
      <c r="BE100">
        <v>0</v>
      </c>
      <c r="BF100">
        <v>0</v>
      </c>
      <c r="BG100">
        <v>0</v>
      </c>
      <c r="BH100">
        <v>-0.2372789903802853</v>
      </c>
      <c r="BI100" s="45" t="s">
        <v>527</v>
      </c>
      <c r="BJ100"/>
      <c r="BK100"/>
      <c r="BL100"/>
      <c r="BM100"/>
      <c r="BN100"/>
      <c r="BO100"/>
      <c r="BP100"/>
      <c r="BQ100"/>
      <c r="BR100"/>
    </row>
    <row r="101" spans="1:70" x14ac:dyDescent="0.3">
      <c r="A101" s="45" t="s">
        <v>556</v>
      </c>
      <c r="B101"/>
      <c r="C101">
        <v>2.1285053716650002</v>
      </c>
      <c r="D101">
        <v>1.2305938774266447</v>
      </c>
      <c r="E101">
        <v>0.67241797398626801</v>
      </c>
      <c r="F101">
        <v>4.893045756752696E-2</v>
      </c>
      <c r="G101">
        <v>3.9225385501160002</v>
      </c>
      <c r="H101">
        <v>4.0026211938587384</v>
      </c>
      <c r="I101">
        <v>4.1228716159918335</v>
      </c>
      <c r="J101">
        <v>4.214314284427525</v>
      </c>
      <c r="K101">
        <v>-9.1688458172394434</v>
      </c>
      <c r="L101">
        <v>-9.8761730695862955</v>
      </c>
      <c r="M101">
        <v>-10.099582905151465</v>
      </c>
      <c r="N101">
        <v>-10.028421572649716</v>
      </c>
      <c r="O101">
        <v>-10.323585226095036</v>
      </c>
      <c r="P101">
        <v>0.5</v>
      </c>
      <c r="Q101">
        <v>0.5</v>
      </c>
      <c r="R101">
        <v>0.5</v>
      </c>
      <c r="S101">
        <v>0.5</v>
      </c>
      <c r="T101">
        <v>0</v>
      </c>
      <c r="U101">
        <v>0</v>
      </c>
      <c r="V101">
        <v>0</v>
      </c>
      <c r="W101">
        <v>0</v>
      </c>
      <c r="X101">
        <v>2.1285053716650002</v>
      </c>
      <c r="Y101">
        <v>1.2305938774266447</v>
      </c>
      <c r="Z101">
        <v>0.67241797398626801</v>
      </c>
      <c r="AA101">
        <v>4.893045756752696E-2</v>
      </c>
      <c r="AB101">
        <v>0</v>
      </c>
      <c r="AC101">
        <v>0</v>
      </c>
      <c r="AD101">
        <v>0</v>
      </c>
      <c r="AE101">
        <v>0</v>
      </c>
      <c r="AF101">
        <v>0</v>
      </c>
      <c r="AG101">
        <v>0</v>
      </c>
      <c r="AH101">
        <v>0</v>
      </c>
      <c r="AI101">
        <v>0</v>
      </c>
      <c r="AJ101">
        <v>0</v>
      </c>
      <c r="AK101">
        <v>0</v>
      </c>
      <c r="AL101">
        <v>0</v>
      </c>
      <c r="AM101">
        <v>0</v>
      </c>
      <c r="AN101">
        <v>0</v>
      </c>
      <c r="AO101">
        <v>0</v>
      </c>
      <c r="AP101">
        <v>0</v>
      </c>
      <c r="AQ101">
        <v>0</v>
      </c>
      <c r="AR101">
        <v>3.9225385501160002</v>
      </c>
      <c r="AS101">
        <v>4.0026211938587384</v>
      </c>
      <c r="AT101">
        <v>4.1228716159918335</v>
      </c>
      <c r="AU101">
        <v>4.214314284427525</v>
      </c>
      <c r="AV101">
        <v>0</v>
      </c>
      <c r="AW101">
        <v>0</v>
      </c>
      <c r="AX101">
        <v>0</v>
      </c>
      <c r="AY101">
        <v>0</v>
      </c>
      <c r="AZ101">
        <v>0</v>
      </c>
      <c r="BA101">
        <v>0</v>
      </c>
      <c r="BB101">
        <v>0</v>
      </c>
      <c r="BC101">
        <v>0</v>
      </c>
      <c r="BD101">
        <v>0</v>
      </c>
      <c r="BE101">
        <v>0</v>
      </c>
      <c r="BF101">
        <v>0</v>
      </c>
      <c r="BG101">
        <v>0</v>
      </c>
      <c r="BH101">
        <v>0</v>
      </c>
      <c r="BI101" s="45" t="s">
        <v>555</v>
      </c>
      <c r="BJ101"/>
      <c r="BK101"/>
      <c r="BL101"/>
      <c r="BM101"/>
      <c r="BN101"/>
      <c r="BO101"/>
      <c r="BP101"/>
      <c r="BQ101"/>
      <c r="BR101"/>
    </row>
    <row r="102" spans="1:70" x14ac:dyDescent="0.3">
      <c r="A102" s="45" t="s">
        <v>18</v>
      </c>
      <c r="B102"/>
      <c r="C102">
        <v>1.85939196073</v>
      </c>
      <c r="D102">
        <v>1.1482061925386302</v>
      </c>
      <c r="E102">
        <v>0.69733867523623161</v>
      </c>
      <c r="F102">
        <v>0.19373958807766622</v>
      </c>
      <c r="G102">
        <v>3.5556838304610001</v>
      </c>
      <c r="H102">
        <v>3.6282767592030774</v>
      </c>
      <c r="I102">
        <v>3.7372807820117533</v>
      </c>
      <c r="J102">
        <v>3.8201712911595553</v>
      </c>
      <c r="K102">
        <v>-9.3501668743142918</v>
      </c>
      <c r="L102">
        <v>-9.0870505505947161</v>
      </c>
      <c r="M102">
        <v>-9.4133431052899521</v>
      </c>
      <c r="N102">
        <v>-9.4650798194142336</v>
      </c>
      <c r="O102">
        <v>-9.6221250642308114</v>
      </c>
      <c r="P102">
        <v>0.5</v>
      </c>
      <c r="Q102">
        <v>0.5</v>
      </c>
      <c r="R102">
        <v>0.5</v>
      </c>
      <c r="S102">
        <v>0.5</v>
      </c>
      <c r="T102">
        <v>0</v>
      </c>
      <c r="U102">
        <v>0</v>
      </c>
      <c r="V102">
        <v>0</v>
      </c>
      <c r="W102">
        <v>0</v>
      </c>
      <c r="X102">
        <v>1.85939196073</v>
      </c>
      <c r="Y102">
        <v>1.1482061925386302</v>
      </c>
      <c r="Z102">
        <v>0.69733867523623161</v>
      </c>
      <c r="AA102">
        <v>0.19373958807766622</v>
      </c>
      <c r="AB102">
        <v>0</v>
      </c>
      <c r="AC102">
        <v>0</v>
      </c>
      <c r="AD102">
        <v>0</v>
      </c>
      <c r="AE102">
        <v>0</v>
      </c>
      <c r="AF102">
        <v>0</v>
      </c>
      <c r="AG102">
        <v>0</v>
      </c>
      <c r="AH102">
        <v>0</v>
      </c>
      <c r="AI102">
        <v>0</v>
      </c>
      <c r="AJ102">
        <v>0</v>
      </c>
      <c r="AK102">
        <v>0</v>
      </c>
      <c r="AL102">
        <v>0</v>
      </c>
      <c r="AM102">
        <v>0</v>
      </c>
      <c r="AN102">
        <v>0</v>
      </c>
      <c r="AO102">
        <v>0</v>
      </c>
      <c r="AP102">
        <v>0</v>
      </c>
      <c r="AQ102">
        <v>0</v>
      </c>
      <c r="AR102">
        <v>3.5556838304610001</v>
      </c>
      <c r="AS102">
        <v>3.6282767592030774</v>
      </c>
      <c r="AT102">
        <v>3.7372807820117533</v>
      </c>
      <c r="AU102">
        <v>3.8201712911595553</v>
      </c>
      <c r="AV102">
        <v>0</v>
      </c>
      <c r="AW102">
        <v>0</v>
      </c>
      <c r="AX102">
        <v>0</v>
      </c>
      <c r="AY102">
        <v>0</v>
      </c>
      <c r="AZ102">
        <v>0</v>
      </c>
      <c r="BA102">
        <v>0</v>
      </c>
      <c r="BB102">
        <v>0</v>
      </c>
      <c r="BC102">
        <v>0</v>
      </c>
      <c r="BD102">
        <v>0</v>
      </c>
      <c r="BE102">
        <v>0</v>
      </c>
      <c r="BF102">
        <v>0</v>
      </c>
      <c r="BG102">
        <v>0</v>
      </c>
      <c r="BH102">
        <v>0</v>
      </c>
      <c r="BI102" s="45" t="s">
        <v>17</v>
      </c>
      <c r="BJ102"/>
      <c r="BK102"/>
      <c r="BL102"/>
      <c r="BM102"/>
      <c r="BN102"/>
      <c r="BO102"/>
      <c r="BP102"/>
      <c r="BQ102"/>
      <c r="BR102"/>
    </row>
    <row r="103" spans="1:70" x14ac:dyDescent="0.3">
      <c r="A103" s="45" t="s">
        <v>216</v>
      </c>
      <c r="B103"/>
      <c r="C103">
        <v>1.1489163400469999</v>
      </c>
      <c r="D103">
        <v>0.65999855166960508</v>
      </c>
      <c r="E103">
        <v>0.35370345100655592</v>
      </c>
      <c r="F103">
        <v>1.1575535241293721E-2</v>
      </c>
      <c r="G103">
        <v>2.25693470588</v>
      </c>
      <c r="H103">
        <v>2.3030123404761627</v>
      </c>
      <c r="I103">
        <v>2.3722015524217985</v>
      </c>
      <c r="J103">
        <v>2.4248154730637479</v>
      </c>
      <c r="K103">
        <v>-4.7827552248154257</v>
      </c>
      <c r="L103">
        <v>-4.9617388589708327</v>
      </c>
      <c r="M103">
        <v>-5.0144399393314085</v>
      </c>
      <c r="N103">
        <v>-4.920886521461485</v>
      </c>
      <c r="O103">
        <v>-5.1256570257389518</v>
      </c>
      <c r="P103">
        <v>0.5</v>
      </c>
      <c r="Q103">
        <v>0.5</v>
      </c>
      <c r="R103">
        <v>0.5</v>
      </c>
      <c r="S103">
        <v>0.5</v>
      </c>
      <c r="T103">
        <v>0</v>
      </c>
      <c r="U103">
        <v>0</v>
      </c>
      <c r="V103">
        <v>0</v>
      </c>
      <c r="W103">
        <v>0</v>
      </c>
      <c r="X103">
        <v>1.1489163400469999</v>
      </c>
      <c r="Y103">
        <v>0.65999855166960508</v>
      </c>
      <c r="Z103">
        <v>0.35370345100655592</v>
      </c>
      <c r="AA103">
        <v>1.1575535241293721E-2</v>
      </c>
      <c r="AB103">
        <v>0</v>
      </c>
      <c r="AC103">
        <v>0</v>
      </c>
      <c r="AD103">
        <v>0</v>
      </c>
      <c r="AE103">
        <v>0</v>
      </c>
      <c r="AF103">
        <v>0</v>
      </c>
      <c r="AG103">
        <v>0</v>
      </c>
      <c r="AH103">
        <v>0</v>
      </c>
      <c r="AI103">
        <v>0</v>
      </c>
      <c r="AJ103">
        <v>0</v>
      </c>
      <c r="AK103">
        <v>0</v>
      </c>
      <c r="AL103">
        <v>0</v>
      </c>
      <c r="AM103">
        <v>0</v>
      </c>
      <c r="AN103">
        <v>0</v>
      </c>
      <c r="AO103">
        <v>0</v>
      </c>
      <c r="AP103">
        <v>0</v>
      </c>
      <c r="AQ103">
        <v>0</v>
      </c>
      <c r="AR103">
        <v>2.25693470588</v>
      </c>
      <c r="AS103">
        <v>2.3030123404761627</v>
      </c>
      <c r="AT103">
        <v>2.3722015524217985</v>
      </c>
      <c r="AU103">
        <v>2.4248154730637479</v>
      </c>
      <c r="AV103">
        <v>0</v>
      </c>
      <c r="AW103">
        <v>0</v>
      </c>
      <c r="AX103">
        <v>0</v>
      </c>
      <c r="AY103">
        <v>0</v>
      </c>
      <c r="AZ103">
        <v>0</v>
      </c>
      <c r="BA103">
        <v>0</v>
      </c>
      <c r="BB103">
        <v>0</v>
      </c>
      <c r="BC103">
        <v>0</v>
      </c>
      <c r="BD103">
        <v>0</v>
      </c>
      <c r="BE103">
        <v>0</v>
      </c>
      <c r="BF103">
        <v>0</v>
      </c>
      <c r="BG103">
        <v>0</v>
      </c>
      <c r="BH103">
        <v>0</v>
      </c>
      <c r="BI103" s="45" t="s">
        <v>215</v>
      </c>
      <c r="BJ103"/>
      <c r="BK103"/>
      <c r="BL103"/>
      <c r="BM103"/>
      <c r="BN103"/>
      <c r="BO103"/>
      <c r="BP103"/>
      <c r="BQ103"/>
      <c r="BR103"/>
    </row>
    <row r="104" spans="1:70" x14ac:dyDescent="0.3">
      <c r="A104" s="45" t="s">
        <v>44</v>
      </c>
      <c r="B104"/>
      <c r="C104">
        <v>1.9070598746160001</v>
      </c>
      <c r="D104">
        <v>1.1907021649805698</v>
      </c>
      <c r="E104">
        <v>0.73400380107877217</v>
      </c>
      <c r="F104">
        <v>0.22389876448981091</v>
      </c>
      <c r="G104">
        <v>3.7121952386250001</v>
      </c>
      <c r="H104">
        <v>3.7879835081346784</v>
      </c>
      <c r="I104">
        <v>3.9017855877782091</v>
      </c>
      <c r="J104">
        <v>3.9883247088186131</v>
      </c>
      <c r="K104">
        <v>-15.410787539687284</v>
      </c>
      <c r="L104">
        <v>-12.390207940852303</v>
      </c>
      <c r="M104">
        <v>-12.314289582253526</v>
      </c>
      <c r="N104">
        <v>-11.879204444172352</v>
      </c>
      <c r="O104">
        <v>-12.587412687742273</v>
      </c>
      <c r="P104">
        <v>0.5</v>
      </c>
      <c r="Q104">
        <v>0.5</v>
      </c>
      <c r="R104">
        <v>0.5</v>
      </c>
      <c r="S104">
        <v>0.5</v>
      </c>
      <c r="T104">
        <v>0</v>
      </c>
      <c r="U104">
        <v>0</v>
      </c>
      <c r="V104">
        <v>0</v>
      </c>
      <c r="W104">
        <v>0</v>
      </c>
      <c r="X104">
        <v>1.9070598746160001</v>
      </c>
      <c r="Y104">
        <v>1.1907021649805698</v>
      </c>
      <c r="Z104">
        <v>0.73400380107877217</v>
      </c>
      <c r="AA104">
        <v>0.22389876448981091</v>
      </c>
      <c r="AB104">
        <v>0</v>
      </c>
      <c r="AC104">
        <v>0</v>
      </c>
      <c r="AD104">
        <v>0</v>
      </c>
      <c r="AE104">
        <v>0</v>
      </c>
      <c r="AF104">
        <v>0</v>
      </c>
      <c r="AG104">
        <v>0</v>
      </c>
      <c r="AH104">
        <v>0</v>
      </c>
      <c r="AI104">
        <v>0</v>
      </c>
      <c r="AJ104">
        <v>0</v>
      </c>
      <c r="AK104">
        <v>0</v>
      </c>
      <c r="AL104">
        <v>0</v>
      </c>
      <c r="AM104">
        <v>0</v>
      </c>
      <c r="AN104">
        <v>0</v>
      </c>
      <c r="AO104">
        <v>0</v>
      </c>
      <c r="AP104">
        <v>0</v>
      </c>
      <c r="AQ104">
        <v>0</v>
      </c>
      <c r="AR104">
        <v>3.7121952386250001</v>
      </c>
      <c r="AS104">
        <v>3.7879835081346784</v>
      </c>
      <c r="AT104">
        <v>3.9017855877782091</v>
      </c>
      <c r="AU104">
        <v>3.9883247088186131</v>
      </c>
      <c r="AV104">
        <v>0</v>
      </c>
      <c r="AW104">
        <v>0</v>
      </c>
      <c r="AX104">
        <v>0</v>
      </c>
      <c r="AY104">
        <v>0</v>
      </c>
      <c r="AZ104">
        <v>0</v>
      </c>
      <c r="BA104">
        <v>0</v>
      </c>
      <c r="BB104">
        <v>0</v>
      </c>
      <c r="BC104">
        <v>0</v>
      </c>
      <c r="BD104">
        <v>0</v>
      </c>
      <c r="BE104">
        <v>0</v>
      </c>
      <c r="BF104">
        <v>0</v>
      </c>
      <c r="BG104">
        <v>0</v>
      </c>
      <c r="BH104">
        <v>0</v>
      </c>
      <c r="BI104" s="45" t="s">
        <v>43</v>
      </c>
      <c r="BJ104"/>
      <c r="BK104"/>
      <c r="BL104"/>
      <c r="BM104"/>
      <c r="BN104"/>
      <c r="BO104"/>
      <c r="BP104"/>
      <c r="BQ104"/>
      <c r="BR104"/>
    </row>
    <row r="105" spans="1:70" x14ac:dyDescent="0.3">
      <c r="A105" s="45" t="s">
        <v>101</v>
      </c>
      <c r="B105"/>
      <c r="C105">
        <v>1.4134610396449998</v>
      </c>
      <c r="D105">
        <v>0.80233606911221422</v>
      </c>
      <c r="E105">
        <v>0.42278887423585726</v>
      </c>
      <c r="F105">
        <v>0</v>
      </c>
      <c r="G105">
        <v>2.651722062822</v>
      </c>
      <c r="H105">
        <v>2.705859685830307</v>
      </c>
      <c r="I105">
        <v>2.7871516077222047</v>
      </c>
      <c r="J105">
        <v>2.848968856495214</v>
      </c>
      <c r="K105">
        <v>-7.2142826762985006</v>
      </c>
      <c r="L105">
        <v>-7.2899654445167181</v>
      </c>
      <c r="M105">
        <v>-7.7132458029915156</v>
      </c>
      <c r="N105">
        <v>-7.9115564922123953</v>
      </c>
      <c r="O105">
        <v>-7.8843206857965358</v>
      </c>
      <c r="P105">
        <v>0.5</v>
      </c>
      <c r="Q105">
        <v>0.5</v>
      </c>
      <c r="R105">
        <v>0.5</v>
      </c>
      <c r="S105">
        <v>0.5</v>
      </c>
      <c r="T105">
        <v>0</v>
      </c>
      <c r="U105">
        <v>0</v>
      </c>
      <c r="V105">
        <v>0</v>
      </c>
      <c r="W105">
        <v>0</v>
      </c>
      <c r="X105">
        <v>1.4134610396449998</v>
      </c>
      <c r="Y105">
        <v>0.80233606911221422</v>
      </c>
      <c r="Z105">
        <v>0.42278887423585726</v>
      </c>
      <c r="AA105">
        <v>0</v>
      </c>
      <c r="AB105">
        <v>0</v>
      </c>
      <c r="AC105">
        <v>0</v>
      </c>
      <c r="AD105">
        <v>0</v>
      </c>
      <c r="AE105">
        <v>0</v>
      </c>
      <c r="AF105">
        <v>0</v>
      </c>
      <c r="AG105">
        <v>0</v>
      </c>
      <c r="AH105">
        <v>0</v>
      </c>
      <c r="AI105">
        <v>0</v>
      </c>
      <c r="AJ105">
        <v>0</v>
      </c>
      <c r="AK105">
        <v>0</v>
      </c>
      <c r="AL105">
        <v>0</v>
      </c>
      <c r="AM105">
        <v>0</v>
      </c>
      <c r="AN105">
        <v>0</v>
      </c>
      <c r="AO105">
        <v>0</v>
      </c>
      <c r="AP105">
        <v>0</v>
      </c>
      <c r="AQ105">
        <v>0</v>
      </c>
      <c r="AR105">
        <v>2.651722062822</v>
      </c>
      <c r="AS105">
        <v>2.705859685830307</v>
      </c>
      <c r="AT105">
        <v>2.7871516077222047</v>
      </c>
      <c r="AU105">
        <v>2.848968856495214</v>
      </c>
      <c r="AV105">
        <v>0</v>
      </c>
      <c r="AW105">
        <v>0</v>
      </c>
      <c r="AX105">
        <v>0</v>
      </c>
      <c r="AY105">
        <v>0</v>
      </c>
      <c r="AZ105">
        <v>0</v>
      </c>
      <c r="BA105">
        <v>0</v>
      </c>
      <c r="BB105">
        <v>0</v>
      </c>
      <c r="BC105">
        <v>0</v>
      </c>
      <c r="BD105">
        <v>0</v>
      </c>
      <c r="BE105">
        <v>0</v>
      </c>
      <c r="BF105">
        <v>0</v>
      </c>
      <c r="BG105">
        <v>0</v>
      </c>
      <c r="BH105">
        <v>-1.1697257297206671E-3</v>
      </c>
      <c r="BI105" s="45" t="s">
        <v>100</v>
      </c>
      <c r="BJ105"/>
      <c r="BK105"/>
      <c r="BL105"/>
      <c r="BM105"/>
      <c r="BN105"/>
      <c r="BO105"/>
      <c r="BP105"/>
      <c r="BQ105"/>
      <c r="BR105"/>
    </row>
    <row r="106" spans="1:70" x14ac:dyDescent="0.3">
      <c r="A106" s="45" t="s">
        <v>272</v>
      </c>
      <c r="B106"/>
      <c r="C106">
        <v>1.415714289771</v>
      </c>
      <c r="D106">
        <v>0.78053858083184624</v>
      </c>
      <c r="E106">
        <v>0.38489352754429729</v>
      </c>
      <c r="F106">
        <v>0</v>
      </c>
      <c r="G106">
        <v>2.8155104364180001</v>
      </c>
      <c r="H106">
        <v>2.8729919668995691</v>
      </c>
      <c r="I106">
        <v>2.9593050302828177</v>
      </c>
      <c r="J106">
        <v>3.0249405324009517</v>
      </c>
      <c r="K106">
        <v>-5.5278660363002086</v>
      </c>
      <c r="L106">
        <v>-5.514755213911668</v>
      </c>
      <c r="M106">
        <v>-5.6537354299378206</v>
      </c>
      <c r="N106">
        <v>-5.6278150292574542</v>
      </c>
      <c r="O106">
        <v>-5.7791316834465674</v>
      </c>
      <c r="P106">
        <v>0.5</v>
      </c>
      <c r="Q106">
        <v>0.5</v>
      </c>
      <c r="R106">
        <v>0.5</v>
      </c>
      <c r="S106">
        <v>0.5</v>
      </c>
      <c r="T106">
        <v>0</v>
      </c>
      <c r="U106">
        <v>0</v>
      </c>
      <c r="V106">
        <v>0</v>
      </c>
      <c r="W106">
        <v>0</v>
      </c>
      <c r="X106">
        <v>1.415714289771</v>
      </c>
      <c r="Y106">
        <v>0.78053858083184624</v>
      </c>
      <c r="Z106">
        <v>0.38489352754429729</v>
      </c>
      <c r="AA106">
        <v>0</v>
      </c>
      <c r="AB106">
        <v>0</v>
      </c>
      <c r="AC106">
        <v>0</v>
      </c>
      <c r="AD106">
        <v>0</v>
      </c>
      <c r="AE106">
        <v>0</v>
      </c>
      <c r="AF106">
        <v>0</v>
      </c>
      <c r="AG106">
        <v>0</v>
      </c>
      <c r="AH106">
        <v>0</v>
      </c>
      <c r="AI106">
        <v>0</v>
      </c>
      <c r="AJ106">
        <v>0</v>
      </c>
      <c r="AK106">
        <v>0</v>
      </c>
      <c r="AL106">
        <v>0</v>
      </c>
      <c r="AM106">
        <v>0</v>
      </c>
      <c r="AN106">
        <v>0</v>
      </c>
      <c r="AO106">
        <v>0</v>
      </c>
      <c r="AP106">
        <v>0</v>
      </c>
      <c r="AQ106">
        <v>0</v>
      </c>
      <c r="AR106">
        <v>2.8155104364180001</v>
      </c>
      <c r="AS106">
        <v>2.8729919668995691</v>
      </c>
      <c r="AT106">
        <v>2.9593050302828177</v>
      </c>
      <c r="AU106">
        <v>3.0249405324009517</v>
      </c>
      <c r="AV106">
        <v>0</v>
      </c>
      <c r="AW106">
        <v>0</v>
      </c>
      <c r="AX106">
        <v>0</v>
      </c>
      <c r="AY106">
        <v>0</v>
      </c>
      <c r="AZ106">
        <v>0</v>
      </c>
      <c r="BA106">
        <v>0</v>
      </c>
      <c r="BB106">
        <v>0</v>
      </c>
      <c r="BC106">
        <v>0</v>
      </c>
      <c r="BD106">
        <v>0</v>
      </c>
      <c r="BE106">
        <v>0</v>
      </c>
      <c r="BF106">
        <v>0</v>
      </c>
      <c r="BG106">
        <v>0</v>
      </c>
      <c r="BH106">
        <v>-5.7043386296592655E-2</v>
      </c>
      <c r="BI106" s="45" t="s">
        <v>271</v>
      </c>
      <c r="BJ106"/>
      <c r="BK106"/>
      <c r="BL106"/>
      <c r="BM106"/>
      <c r="BN106"/>
      <c r="BO106"/>
      <c r="BP106"/>
      <c r="BQ106"/>
      <c r="BR106"/>
    </row>
    <row r="107" spans="1:70" x14ac:dyDescent="0.3">
      <c r="A107" s="45" t="s">
        <v>412</v>
      </c>
      <c r="B107"/>
      <c r="C107">
        <v>1.858759408766</v>
      </c>
      <c r="D107">
        <v>1.168760443956554</v>
      </c>
      <c r="E107">
        <v>0.73199405251528138</v>
      </c>
      <c r="F107">
        <v>0.24414350321572273</v>
      </c>
      <c r="G107">
        <v>3.4154855548470002</v>
      </c>
      <c r="H107">
        <v>3.48521619213779</v>
      </c>
      <c r="I107">
        <v>3.5899222579960064</v>
      </c>
      <c r="J107">
        <v>3.6695444488676632</v>
      </c>
      <c r="K107">
        <v>-7.4760222055781176</v>
      </c>
      <c r="L107">
        <v>-7.002732380333919</v>
      </c>
      <c r="M107">
        <v>-7.1046581824319865</v>
      </c>
      <c r="N107">
        <v>-6.9993647875424552</v>
      </c>
      <c r="O107">
        <v>-7.2622349791493788</v>
      </c>
      <c r="P107">
        <v>0.5</v>
      </c>
      <c r="Q107">
        <v>0.5</v>
      </c>
      <c r="R107">
        <v>0.5</v>
      </c>
      <c r="S107">
        <v>0.5</v>
      </c>
      <c r="T107">
        <v>0</v>
      </c>
      <c r="U107">
        <v>0</v>
      </c>
      <c r="V107">
        <v>0</v>
      </c>
      <c r="W107">
        <v>0</v>
      </c>
      <c r="X107">
        <v>1.858759408766</v>
      </c>
      <c r="Y107">
        <v>1.168760443956554</v>
      </c>
      <c r="Z107">
        <v>0.73199405251528138</v>
      </c>
      <c r="AA107">
        <v>0.24414350321572273</v>
      </c>
      <c r="AB107">
        <v>0</v>
      </c>
      <c r="AC107">
        <v>0</v>
      </c>
      <c r="AD107">
        <v>0</v>
      </c>
      <c r="AE107">
        <v>0</v>
      </c>
      <c r="AF107">
        <v>0</v>
      </c>
      <c r="AG107">
        <v>0</v>
      </c>
      <c r="AH107">
        <v>0</v>
      </c>
      <c r="AI107">
        <v>0</v>
      </c>
      <c r="AJ107">
        <v>0</v>
      </c>
      <c r="AK107">
        <v>0</v>
      </c>
      <c r="AL107">
        <v>0</v>
      </c>
      <c r="AM107">
        <v>0</v>
      </c>
      <c r="AN107">
        <v>0</v>
      </c>
      <c r="AO107">
        <v>0</v>
      </c>
      <c r="AP107">
        <v>0</v>
      </c>
      <c r="AQ107">
        <v>0</v>
      </c>
      <c r="AR107">
        <v>3.4154855548470002</v>
      </c>
      <c r="AS107">
        <v>3.48521619213779</v>
      </c>
      <c r="AT107">
        <v>3.5899222579960064</v>
      </c>
      <c r="AU107">
        <v>3.6695444488676632</v>
      </c>
      <c r="AV107">
        <v>0</v>
      </c>
      <c r="AW107">
        <v>0</v>
      </c>
      <c r="AX107">
        <v>0</v>
      </c>
      <c r="AY107">
        <v>0</v>
      </c>
      <c r="AZ107">
        <v>0</v>
      </c>
      <c r="BA107">
        <v>0</v>
      </c>
      <c r="BB107">
        <v>0</v>
      </c>
      <c r="BC107">
        <v>0</v>
      </c>
      <c r="BD107">
        <v>0</v>
      </c>
      <c r="BE107">
        <v>0</v>
      </c>
      <c r="BF107">
        <v>0</v>
      </c>
      <c r="BG107">
        <v>0</v>
      </c>
      <c r="BH107">
        <v>0</v>
      </c>
      <c r="BI107" s="45" t="s">
        <v>411</v>
      </c>
      <c r="BJ107"/>
      <c r="BK107"/>
      <c r="BL107"/>
      <c r="BM107"/>
      <c r="BN107"/>
      <c r="BO107"/>
      <c r="BP107"/>
      <c r="BQ107"/>
      <c r="BR107"/>
    </row>
    <row r="108" spans="1:70" x14ac:dyDescent="0.3">
      <c r="A108" s="45" t="s">
        <v>438</v>
      </c>
      <c r="B108"/>
      <c r="C108">
        <v>1.7766682786200001</v>
      </c>
      <c r="D108">
        <v>1.0485916037488263</v>
      </c>
      <c r="E108">
        <v>0.59237422108980264</v>
      </c>
      <c r="F108">
        <v>8.2785191231682903E-2</v>
      </c>
      <c r="G108">
        <v>3.3658028369920001</v>
      </c>
      <c r="H108">
        <v>3.4345191506902188</v>
      </c>
      <c r="I108">
        <v>3.5377021294663198</v>
      </c>
      <c r="J108">
        <v>3.616166111122757</v>
      </c>
      <c r="K108">
        <v>-10.535446448163723</v>
      </c>
      <c r="L108">
        <v>-10.799881410632866</v>
      </c>
      <c r="M108">
        <v>-10.954501748979384</v>
      </c>
      <c r="N108">
        <v>-10.789615786314005</v>
      </c>
      <c r="O108">
        <v>-11.197465625764849</v>
      </c>
      <c r="P108">
        <v>0.5</v>
      </c>
      <c r="Q108">
        <v>0.5</v>
      </c>
      <c r="R108">
        <v>0.5</v>
      </c>
      <c r="S108">
        <v>0.5</v>
      </c>
      <c r="T108">
        <v>0</v>
      </c>
      <c r="U108">
        <v>0</v>
      </c>
      <c r="V108">
        <v>0</v>
      </c>
      <c r="W108">
        <v>0</v>
      </c>
      <c r="X108">
        <v>1.7766682786200001</v>
      </c>
      <c r="Y108">
        <v>1.0485916037488263</v>
      </c>
      <c r="Z108">
        <v>0.59237422108980264</v>
      </c>
      <c r="AA108">
        <v>8.2785191231682903E-2</v>
      </c>
      <c r="AB108">
        <v>0</v>
      </c>
      <c r="AC108">
        <v>0</v>
      </c>
      <c r="AD108">
        <v>0</v>
      </c>
      <c r="AE108">
        <v>0</v>
      </c>
      <c r="AF108">
        <v>0</v>
      </c>
      <c r="AG108">
        <v>0</v>
      </c>
      <c r="AH108">
        <v>0</v>
      </c>
      <c r="AI108">
        <v>0</v>
      </c>
      <c r="AJ108">
        <v>0</v>
      </c>
      <c r="AK108">
        <v>0</v>
      </c>
      <c r="AL108">
        <v>0</v>
      </c>
      <c r="AM108">
        <v>0</v>
      </c>
      <c r="AN108">
        <v>0</v>
      </c>
      <c r="AO108">
        <v>0</v>
      </c>
      <c r="AP108">
        <v>0</v>
      </c>
      <c r="AQ108">
        <v>0</v>
      </c>
      <c r="AR108">
        <v>3.3658028369920001</v>
      </c>
      <c r="AS108">
        <v>3.4345191506902188</v>
      </c>
      <c r="AT108">
        <v>3.5377021294663198</v>
      </c>
      <c r="AU108">
        <v>3.616166111122757</v>
      </c>
      <c r="AV108">
        <v>0</v>
      </c>
      <c r="AW108">
        <v>0</v>
      </c>
      <c r="AX108">
        <v>0</v>
      </c>
      <c r="AY108">
        <v>0</v>
      </c>
      <c r="AZ108">
        <v>0</v>
      </c>
      <c r="BA108">
        <v>0</v>
      </c>
      <c r="BB108">
        <v>0</v>
      </c>
      <c r="BC108">
        <v>0</v>
      </c>
      <c r="BD108">
        <v>0</v>
      </c>
      <c r="BE108">
        <v>0</v>
      </c>
      <c r="BF108">
        <v>0</v>
      </c>
      <c r="BG108">
        <v>0</v>
      </c>
      <c r="BH108">
        <v>0</v>
      </c>
      <c r="BI108" s="45" t="s">
        <v>437</v>
      </c>
      <c r="BJ108"/>
      <c r="BK108"/>
      <c r="BL108"/>
      <c r="BM108"/>
      <c r="BN108"/>
      <c r="BO108"/>
      <c r="BP108"/>
      <c r="BQ108"/>
      <c r="BR108"/>
    </row>
    <row r="109" spans="1:70" x14ac:dyDescent="0.3">
      <c r="A109" s="45" t="s">
        <v>544</v>
      </c>
      <c r="B109"/>
      <c r="C109">
        <v>1.033742643141</v>
      </c>
      <c r="D109">
        <v>0.47319141245493107</v>
      </c>
      <c r="E109">
        <v>0.12994049720124343</v>
      </c>
      <c r="F109">
        <v>0</v>
      </c>
      <c r="G109">
        <v>2.1820928238690001</v>
      </c>
      <c r="H109">
        <v>2.2266424847569266</v>
      </c>
      <c r="I109">
        <v>2.2935373233547742</v>
      </c>
      <c r="J109">
        <v>2.344406521461968</v>
      </c>
      <c r="K109">
        <v>-8.9287704553192739</v>
      </c>
      <c r="L109">
        <v>-7.8466405201280081</v>
      </c>
      <c r="M109">
        <v>-7.8557765733290132</v>
      </c>
      <c r="N109">
        <v>-7.6357858098079214</v>
      </c>
      <c r="O109">
        <v>-8.0300126979062245</v>
      </c>
      <c r="P109">
        <v>0.5</v>
      </c>
      <c r="Q109">
        <v>0.5</v>
      </c>
      <c r="R109">
        <v>0.5</v>
      </c>
      <c r="S109">
        <v>0.5</v>
      </c>
      <c r="T109">
        <v>0</v>
      </c>
      <c r="U109">
        <v>0</v>
      </c>
      <c r="V109">
        <v>0</v>
      </c>
      <c r="W109">
        <v>0</v>
      </c>
      <c r="X109">
        <v>1.033742643141</v>
      </c>
      <c r="Y109">
        <v>0.47319141245493107</v>
      </c>
      <c r="Z109">
        <v>0.12994049720124343</v>
      </c>
      <c r="AA109">
        <v>0</v>
      </c>
      <c r="AB109">
        <v>0</v>
      </c>
      <c r="AC109">
        <v>0</v>
      </c>
      <c r="AD109">
        <v>0</v>
      </c>
      <c r="AE109">
        <v>0</v>
      </c>
      <c r="AF109">
        <v>0</v>
      </c>
      <c r="AG109">
        <v>0</v>
      </c>
      <c r="AH109">
        <v>0</v>
      </c>
      <c r="AI109">
        <v>0</v>
      </c>
      <c r="AJ109">
        <v>0</v>
      </c>
      <c r="AK109">
        <v>0</v>
      </c>
      <c r="AL109">
        <v>0</v>
      </c>
      <c r="AM109">
        <v>0</v>
      </c>
      <c r="AN109">
        <v>0</v>
      </c>
      <c r="AO109">
        <v>0</v>
      </c>
      <c r="AP109">
        <v>0</v>
      </c>
      <c r="AQ109">
        <v>0</v>
      </c>
      <c r="AR109">
        <v>2.1820928238690001</v>
      </c>
      <c r="AS109">
        <v>2.2266424847569266</v>
      </c>
      <c r="AT109">
        <v>2.2935373233547742</v>
      </c>
      <c r="AU109">
        <v>2.344406521461968</v>
      </c>
      <c r="AV109">
        <v>0</v>
      </c>
      <c r="AW109">
        <v>0</v>
      </c>
      <c r="AX109">
        <v>0</v>
      </c>
      <c r="AY109">
        <v>0</v>
      </c>
      <c r="AZ109">
        <v>0</v>
      </c>
      <c r="BA109">
        <v>0</v>
      </c>
      <c r="BB109">
        <v>0</v>
      </c>
      <c r="BC109">
        <v>0</v>
      </c>
      <c r="BD109">
        <v>0</v>
      </c>
      <c r="BE109">
        <v>0</v>
      </c>
      <c r="BF109">
        <v>0</v>
      </c>
      <c r="BG109">
        <v>0</v>
      </c>
      <c r="BH109">
        <v>-0.25348812570662421</v>
      </c>
      <c r="BI109" s="45" t="s">
        <v>543</v>
      </c>
      <c r="BJ109"/>
      <c r="BK109"/>
      <c r="BL109"/>
      <c r="BM109"/>
      <c r="BN109"/>
      <c r="BO109"/>
      <c r="BP109"/>
      <c r="BQ109"/>
      <c r="BR109"/>
    </row>
    <row r="110" spans="1:70" x14ac:dyDescent="0.3">
      <c r="A110" s="45" t="s">
        <v>137</v>
      </c>
      <c r="B110"/>
      <c r="C110">
        <v>1.8511831558809999</v>
      </c>
      <c r="D110">
        <v>1.1054333767229989</v>
      </c>
      <c r="E110">
        <v>0.63721537159059938</v>
      </c>
      <c r="F110">
        <v>0.11422431428776308</v>
      </c>
      <c r="G110">
        <v>3.494938926084</v>
      </c>
      <c r="H110">
        <v>3.5662916853607536</v>
      </c>
      <c r="I110">
        <v>3.6734334956505612</v>
      </c>
      <c r="J110">
        <v>3.7549079126225604</v>
      </c>
      <c r="K110">
        <v>-23.943446241481983</v>
      </c>
      <c r="L110">
        <v>-27.093098122007998</v>
      </c>
      <c r="M110">
        <v>-27.965251182858651</v>
      </c>
      <c r="N110">
        <v>-28.021751084209257</v>
      </c>
      <c r="O110">
        <v>-28.585502655573933</v>
      </c>
      <c r="P110">
        <v>0.5</v>
      </c>
      <c r="Q110">
        <v>0.5</v>
      </c>
      <c r="R110">
        <v>0.5</v>
      </c>
      <c r="S110">
        <v>0.5</v>
      </c>
      <c r="T110">
        <v>0</v>
      </c>
      <c r="U110">
        <v>0</v>
      </c>
      <c r="V110">
        <v>0</v>
      </c>
      <c r="W110">
        <v>0</v>
      </c>
      <c r="X110">
        <v>1.8511831558809999</v>
      </c>
      <c r="Y110">
        <v>1.1054333767229989</v>
      </c>
      <c r="Z110">
        <v>0.63721537159059938</v>
      </c>
      <c r="AA110">
        <v>0.11422431428776308</v>
      </c>
      <c r="AB110">
        <v>0</v>
      </c>
      <c r="AC110">
        <v>0</v>
      </c>
      <c r="AD110">
        <v>0</v>
      </c>
      <c r="AE110">
        <v>0</v>
      </c>
      <c r="AF110">
        <v>0</v>
      </c>
      <c r="AG110">
        <v>0</v>
      </c>
      <c r="AH110">
        <v>0</v>
      </c>
      <c r="AI110">
        <v>0</v>
      </c>
      <c r="AJ110">
        <v>0</v>
      </c>
      <c r="AK110">
        <v>0</v>
      </c>
      <c r="AL110">
        <v>0</v>
      </c>
      <c r="AM110">
        <v>0</v>
      </c>
      <c r="AN110">
        <v>0</v>
      </c>
      <c r="AO110">
        <v>0</v>
      </c>
      <c r="AP110">
        <v>0</v>
      </c>
      <c r="AQ110">
        <v>0</v>
      </c>
      <c r="AR110">
        <v>3.494938926084</v>
      </c>
      <c r="AS110">
        <v>3.5662916853607536</v>
      </c>
      <c r="AT110">
        <v>3.6734334956505612</v>
      </c>
      <c r="AU110">
        <v>3.7549079126225604</v>
      </c>
      <c r="AV110">
        <v>0</v>
      </c>
      <c r="AW110">
        <v>0</v>
      </c>
      <c r="AX110">
        <v>0</v>
      </c>
      <c r="AY110">
        <v>0</v>
      </c>
      <c r="AZ110">
        <v>0</v>
      </c>
      <c r="BA110">
        <v>0</v>
      </c>
      <c r="BB110">
        <v>0</v>
      </c>
      <c r="BC110">
        <v>0</v>
      </c>
      <c r="BD110">
        <v>0</v>
      </c>
      <c r="BE110">
        <v>0</v>
      </c>
      <c r="BF110">
        <v>0</v>
      </c>
      <c r="BG110">
        <v>0</v>
      </c>
      <c r="BH110">
        <v>0</v>
      </c>
      <c r="BI110" s="45" t="s">
        <v>136</v>
      </c>
      <c r="BJ110"/>
      <c r="BK110"/>
      <c r="BL110"/>
      <c r="BM110"/>
      <c r="BN110"/>
      <c r="BO110"/>
      <c r="BP110"/>
      <c r="BQ110"/>
      <c r="BR110"/>
    </row>
    <row r="111" spans="1:70" x14ac:dyDescent="0.3">
      <c r="A111" s="45" t="s">
        <v>496</v>
      </c>
      <c r="B111"/>
      <c r="C111">
        <v>2.7938277990690001</v>
      </c>
      <c r="D111">
        <v>1.4581273353900015</v>
      </c>
      <c r="E111">
        <v>0.62987833286989858</v>
      </c>
      <c r="F111">
        <v>0</v>
      </c>
      <c r="G111">
        <v>5.7288875972840003</v>
      </c>
      <c r="H111">
        <v>5.8458487077062085</v>
      </c>
      <c r="I111">
        <v>6.0214750637317156</v>
      </c>
      <c r="J111">
        <v>6.1550275482696426</v>
      </c>
      <c r="K111">
        <v>-27.709264756479072</v>
      </c>
      <c r="L111">
        <v>-28.595639925623324</v>
      </c>
      <c r="M111">
        <v>-29.239904985121477</v>
      </c>
      <c r="N111">
        <v>-29.031339482553591</v>
      </c>
      <c r="O111">
        <v>-29.888427467915882</v>
      </c>
      <c r="P111">
        <v>0.5</v>
      </c>
      <c r="Q111">
        <v>0.5</v>
      </c>
      <c r="R111">
        <v>0.5</v>
      </c>
      <c r="S111">
        <v>0.5</v>
      </c>
      <c r="T111">
        <v>0</v>
      </c>
      <c r="U111">
        <v>0</v>
      </c>
      <c r="V111">
        <v>0</v>
      </c>
      <c r="W111">
        <v>0</v>
      </c>
      <c r="X111">
        <v>2.7938277990690001</v>
      </c>
      <c r="Y111">
        <v>1.4581273353900015</v>
      </c>
      <c r="Z111">
        <v>0.62987833286989858</v>
      </c>
      <c r="AA111">
        <v>0</v>
      </c>
      <c r="AB111">
        <v>0</v>
      </c>
      <c r="AC111">
        <v>0</v>
      </c>
      <c r="AD111">
        <v>0</v>
      </c>
      <c r="AE111">
        <v>0</v>
      </c>
      <c r="AF111">
        <v>0</v>
      </c>
      <c r="AG111">
        <v>0</v>
      </c>
      <c r="AH111">
        <v>0</v>
      </c>
      <c r="AI111">
        <v>0</v>
      </c>
      <c r="AJ111">
        <v>0</v>
      </c>
      <c r="AK111">
        <v>0</v>
      </c>
      <c r="AL111">
        <v>0</v>
      </c>
      <c r="AM111">
        <v>0</v>
      </c>
      <c r="AN111">
        <v>0</v>
      </c>
      <c r="AO111">
        <v>0</v>
      </c>
      <c r="AP111">
        <v>0</v>
      </c>
      <c r="AQ111">
        <v>0</v>
      </c>
      <c r="AR111">
        <v>5.7288875972840003</v>
      </c>
      <c r="AS111">
        <v>5.8458487077062085</v>
      </c>
      <c r="AT111">
        <v>6.0214750637317156</v>
      </c>
      <c r="AU111">
        <v>6.1550275482696426</v>
      </c>
      <c r="AV111">
        <v>0</v>
      </c>
      <c r="AW111">
        <v>0</v>
      </c>
      <c r="AX111">
        <v>0</v>
      </c>
      <c r="AY111">
        <v>0</v>
      </c>
      <c r="AZ111">
        <v>0</v>
      </c>
      <c r="BA111">
        <v>0</v>
      </c>
      <c r="BB111">
        <v>0</v>
      </c>
      <c r="BC111">
        <v>0</v>
      </c>
      <c r="BD111">
        <v>0</v>
      </c>
      <c r="BE111">
        <v>0</v>
      </c>
      <c r="BF111">
        <v>0</v>
      </c>
      <c r="BG111">
        <v>0</v>
      </c>
      <c r="BH111">
        <v>-0.2952889438649714</v>
      </c>
      <c r="BI111" s="45" t="s">
        <v>495</v>
      </c>
      <c r="BJ111"/>
      <c r="BK111"/>
      <c r="BL111"/>
      <c r="BM111"/>
      <c r="BN111"/>
      <c r="BO111"/>
      <c r="BP111"/>
      <c r="BQ111"/>
      <c r="BR111"/>
    </row>
    <row r="112" spans="1:70" x14ac:dyDescent="0.3">
      <c r="A112" s="45" t="s">
        <v>600</v>
      </c>
      <c r="B112"/>
      <c r="C112">
        <v>1.1948647260990002</v>
      </c>
      <c r="D112">
        <v>0.57238588223146836</v>
      </c>
      <c r="E112">
        <v>0.19197973766631632</v>
      </c>
      <c r="F112">
        <v>0</v>
      </c>
      <c r="G112">
        <v>2.3839534549799999</v>
      </c>
      <c r="H112">
        <v>2.4326243074892213</v>
      </c>
      <c r="I112">
        <v>2.5057074411906144</v>
      </c>
      <c r="J112">
        <v>2.5612824374754593</v>
      </c>
      <c r="K112">
        <v>-15.00205915897755</v>
      </c>
      <c r="L112">
        <v>-15.272457225804436</v>
      </c>
      <c r="M112">
        <v>-15.766114959041948</v>
      </c>
      <c r="N112">
        <v>-15.799927672640736</v>
      </c>
      <c r="O112">
        <v>-16.115797354469109</v>
      </c>
      <c r="P112">
        <v>0.5</v>
      </c>
      <c r="Q112">
        <v>0.5</v>
      </c>
      <c r="R112">
        <v>0.5</v>
      </c>
      <c r="S112">
        <v>0.5</v>
      </c>
      <c r="T112">
        <v>0</v>
      </c>
      <c r="U112">
        <v>0</v>
      </c>
      <c r="V112">
        <v>0</v>
      </c>
      <c r="W112">
        <v>0</v>
      </c>
      <c r="X112">
        <v>1.1948647260990002</v>
      </c>
      <c r="Y112">
        <v>0.57238588223146836</v>
      </c>
      <c r="Z112">
        <v>0.19197973766631632</v>
      </c>
      <c r="AA112">
        <v>0</v>
      </c>
      <c r="AB112">
        <v>0</v>
      </c>
      <c r="AC112">
        <v>0</v>
      </c>
      <c r="AD112">
        <v>0</v>
      </c>
      <c r="AE112">
        <v>0</v>
      </c>
      <c r="AF112">
        <v>0</v>
      </c>
      <c r="AG112">
        <v>0</v>
      </c>
      <c r="AH112">
        <v>0</v>
      </c>
      <c r="AI112">
        <v>0</v>
      </c>
      <c r="AJ112">
        <v>0</v>
      </c>
      <c r="AK112">
        <v>0</v>
      </c>
      <c r="AL112">
        <v>0</v>
      </c>
      <c r="AM112">
        <v>0</v>
      </c>
      <c r="AN112">
        <v>0</v>
      </c>
      <c r="AO112">
        <v>0</v>
      </c>
      <c r="AP112">
        <v>0</v>
      </c>
      <c r="AQ112">
        <v>0</v>
      </c>
      <c r="AR112">
        <v>2.3839534549799999</v>
      </c>
      <c r="AS112">
        <v>2.4326243074892213</v>
      </c>
      <c r="AT112">
        <v>2.5057074411906144</v>
      </c>
      <c r="AU112">
        <v>2.5612824374754593</v>
      </c>
      <c r="AV112">
        <v>0</v>
      </c>
      <c r="AW112">
        <v>0</v>
      </c>
      <c r="AX112">
        <v>0</v>
      </c>
      <c r="AY112">
        <v>0</v>
      </c>
      <c r="AZ112">
        <v>0</v>
      </c>
      <c r="BA112">
        <v>0</v>
      </c>
      <c r="BB112">
        <v>0</v>
      </c>
      <c r="BC112">
        <v>0</v>
      </c>
      <c r="BD112">
        <v>0</v>
      </c>
      <c r="BE112">
        <v>0</v>
      </c>
      <c r="BF112">
        <v>0</v>
      </c>
      <c r="BG112">
        <v>0</v>
      </c>
      <c r="BH112">
        <v>-0.23295528227772563</v>
      </c>
      <c r="BI112" s="45" t="s">
        <v>599</v>
      </c>
      <c r="BJ112"/>
      <c r="BK112"/>
      <c r="BL112"/>
      <c r="BM112"/>
      <c r="BN112"/>
      <c r="BO112"/>
      <c r="BP112"/>
      <c r="BQ112"/>
      <c r="BR112"/>
    </row>
    <row r="113" spans="1:70" x14ac:dyDescent="0.3">
      <c r="A113" s="45" t="s">
        <v>262</v>
      </c>
      <c r="B113"/>
      <c r="C113">
        <v>1.6987311746420002</v>
      </c>
      <c r="D113">
        <v>0.92495827240118755</v>
      </c>
      <c r="E113">
        <v>0.44380202305778021</v>
      </c>
      <c r="F113">
        <v>0</v>
      </c>
      <c r="G113">
        <v>3.387896984623</v>
      </c>
      <c r="H113">
        <v>3.4570643729839468</v>
      </c>
      <c r="I113">
        <v>3.5609246760349667</v>
      </c>
      <c r="J113">
        <v>3.6399037189942764</v>
      </c>
      <c r="K113">
        <v>-6.3895674092149166</v>
      </c>
      <c r="L113">
        <v>-5.6488998456954249</v>
      </c>
      <c r="M113">
        <v>-5.7977475063723096</v>
      </c>
      <c r="N113">
        <v>-5.7774941981133354</v>
      </c>
      <c r="O113">
        <v>-5.9263378560796998</v>
      </c>
      <c r="P113">
        <v>0.5</v>
      </c>
      <c r="Q113">
        <v>0.5</v>
      </c>
      <c r="R113">
        <v>0.5</v>
      </c>
      <c r="S113">
        <v>0.5</v>
      </c>
      <c r="T113">
        <v>0</v>
      </c>
      <c r="U113">
        <v>0</v>
      </c>
      <c r="V113">
        <v>0</v>
      </c>
      <c r="W113">
        <v>0</v>
      </c>
      <c r="X113">
        <v>1.6987311746420002</v>
      </c>
      <c r="Y113">
        <v>0.92495827240118755</v>
      </c>
      <c r="Z113">
        <v>0.44380202305778021</v>
      </c>
      <c r="AA113">
        <v>0</v>
      </c>
      <c r="AB113">
        <v>0</v>
      </c>
      <c r="AC113">
        <v>0</v>
      </c>
      <c r="AD113">
        <v>0</v>
      </c>
      <c r="AE113">
        <v>0</v>
      </c>
      <c r="AF113">
        <v>0</v>
      </c>
      <c r="AG113">
        <v>0</v>
      </c>
      <c r="AH113">
        <v>0</v>
      </c>
      <c r="AI113">
        <v>0</v>
      </c>
      <c r="AJ113">
        <v>0</v>
      </c>
      <c r="AK113">
        <v>0</v>
      </c>
      <c r="AL113">
        <v>0</v>
      </c>
      <c r="AM113">
        <v>0</v>
      </c>
      <c r="AN113">
        <v>0</v>
      </c>
      <c r="AO113">
        <v>0</v>
      </c>
      <c r="AP113">
        <v>0</v>
      </c>
      <c r="AQ113">
        <v>0</v>
      </c>
      <c r="AR113">
        <v>3.387896984623</v>
      </c>
      <c r="AS113">
        <v>3.4570643729839468</v>
      </c>
      <c r="AT113">
        <v>3.5609246760349667</v>
      </c>
      <c r="AU113">
        <v>3.6399037189942764</v>
      </c>
      <c r="AV113">
        <v>0</v>
      </c>
      <c r="AW113">
        <v>0</v>
      </c>
      <c r="AX113">
        <v>0</v>
      </c>
      <c r="AY113">
        <v>0</v>
      </c>
      <c r="AZ113">
        <v>0</v>
      </c>
      <c r="BA113">
        <v>0</v>
      </c>
      <c r="BB113">
        <v>0</v>
      </c>
      <c r="BC113">
        <v>0</v>
      </c>
      <c r="BD113">
        <v>0</v>
      </c>
      <c r="BE113">
        <v>0</v>
      </c>
      <c r="BF113">
        <v>0</v>
      </c>
      <c r="BG113">
        <v>0</v>
      </c>
      <c r="BH113">
        <v>-9.3653435904112639E-2</v>
      </c>
      <c r="BI113" s="45" t="s">
        <v>261</v>
      </c>
      <c r="BJ113"/>
      <c r="BK113"/>
      <c r="BL113"/>
      <c r="BM113"/>
      <c r="BN113"/>
      <c r="BO113"/>
      <c r="BP113"/>
      <c r="BQ113"/>
      <c r="BR113"/>
    </row>
    <row r="114" spans="1:70" x14ac:dyDescent="0.3">
      <c r="A114" s="45" t="s">
        <v>702</v>
      </c>
      <c r="B114"/>
      <c r="C114">
        <v>1.082453932395</v>
      </c>
      <c r="D114">
        <v>0.51271701796353231</v>
      </c>
      <c r="E114">
        <v>0.16479494191755167</v>
      </c>
      <c r="F114">
        <v>0</v>
      </c>
      <c r="G114">
        <v>2.1690272176520002</v>
      </c>
      <c r="H114">
        <v>2.2133101308012892</v>
      </c>
      <c r="I114">
        <v>2.279804426576435</v>
      </c>
      <c r="J114">
        <v>2.330369037773405</v>
      </c>
      <c r="K114">
        <v>-21.054110215703584</v>
      </c>
      <c r="L114">
        <v>-19.615005640282558</v>
      </c>
      <c r="M114">
        <v>-19.98185751247868</v>
      </c>
      <c r="N114">
        <v>-19.765905207227508</v>
      </c>
      <c r="O114">
        <v>-20.425042394626232</v>
      </c>
      <c r="P114">
        <v>0.5</v>
      </c>
      <c r="Q114">
        <v>0.5</v>
      </c>
      <c r="R114">
        <v>0.5</v>
      </c>
      <c r="S114">
        <v>0.5</v>
      </c>
      <c r="T114">
        <v>0</v>
      </c>
      <c r="U114">
        <v>0</v>
      </c>
      <c r="V114">
        <v>0</v>
      </c>
      <c r="W114">
        <v>0</v>
      </c>
      <c r="X114">
        <v>1.082453932395</v>
      </c>
      <c r="Y114">
        <v>0.51271701796353231</v>
      </c>
      <c r="Z114">
        <v>0.16479494191755167</v>
      </c>
      <c r="AA114">
        <v>0</v>
      </c>
      <c r="AB114">
        <v>0</v>
      </c>
      <c r="AC114">
        <v>0</v>
      </c>
      <c r="AD114">
        <v>0</v>
      </c>
      <c r="AE114">
        <v>0</v>
      </c>
      <c r="AF114">
        <v>0</v>
      </c>
      <c r="AG114">
        <v>0</v>
      </c>
      <c r="AH114">
        <v>0</v>
      </c>
      <c r="AI114">
        <v>0</v>
      </c>
      <c r="AJ114">
        <v>0</v>
      </c>
      <c r="AK114">
        <v>0</v>
      </c>
      <c r="AL114">
        <v>0</v>
      </c>
      <c r="AM114">
        <v>0</v>
      </c>
      <c r="AN114">
        <v>0</v>
      </c>
      <c r="AO114">
        <v>0</v>
      </c>
      <c r="AP114">
        <v>0</v>
      </c>
      <c r="AQ114">
        <v>0</v>
      </c>
      <c r="AR114">
        <v>2.1690272176520002</v>
      </c>
      <c r="AS114">
        <v>2.2133101308012892</v>
      </c>
      <c r="AT114">
        <v>2.279804426576435</v>
      </c>
      <c r="AU114">
        <v>2.330369037773405</v>
      </c>
      <c r="AV114">
        <v>0</v>
      </c>
      <c r="AW114">
        <v>0</v>
      </c>
      <c r="AX114">
        <v>0</v>
      </c>
      <c r="AY114">
        <v>0</v>
      </c>
      <c r="AZ114">
        <v>0</v>
      </c>
      <c r="BA114">
        <v>0</v>
      </c>
      <c r="BB114">
        <v>0</v>
      </c>
      <c r="BC114">
        <v>0</v>
      </c>
      <c r="BD114">
        <v>0</v>
      </c>
      <c r="BE114">
        <v>0</v>
      </c>
      <c r="BF114">
        <v>0</v>
      </c>
      <c r="BG114">
        <v>0</v>
      </c>
      <c r="BH114">
        <v>-0.22385425324788039</v>
      </c>
      <c r="BI114" s="45" t="s">
        <v>701</v>
      </c>
      <c r="BJ114"/>
      <c r="BK114"/>
      <c r="BL114"/>
      <c r="BM114"/>
      <c r="BN114"/>
      <c r="BO114"/>
      <c r="BP114"/>
      <c r="BQ114"/>
      <c r="BR114"/>
    </row>
    <row r="115" spans="1:70" x14ac:dyDescent="0.3">
      <c r="A115" s="45" t="s">
        <v>742</v>
      </c>
      <c r="B115"/>
      <c r="C115">
        <v>1.057446279264</v>
      </c>
      <c r="D115">
        <v>0.63659699773393297</v>
      </c>
      <c r="E115">
        <v>0.37252855408260505</v>
      </c>
      <c r="F115">
        <v>7.7568433854212512E-2</v>
      </c>
      <c r="G115">
        <v>1.9640466241480001</v>
      </c>
      <c r="H115">
        <v>2.0041446484468612</v>
      </c>
      <c r="I115">
        <v>2.0643550026920456</v>
      </c>
      <c r="J115">
        <v>2.1101410827903262</v>
      </c>
      <c r="K115">
        <v>-10.385880875741801</v>
      </c>
      <c r="L115">
        <v>-11.239870091596082</v>
      </c>
      <c r="M115">
        <v>-11.57681346934344</v>
      </c>
      <c r="N115">
        <v>-11.576099787568282</v>
      </c>
      <c r="O115">
        <v>-11.833579824015477</v>
      </c>
      <c r="P115">
        <v>0.5</v>
      </c>
      <c r="Q115">
        <v>0.5</v>
      </c>
      <c r="R115">
        <v>0.5</v>
      </c>
      <c r="S115">
        <v>0.5</v>
      </c>
      <c r="T115">
        <v>0</v>
      </c>
      <c r="U115">
        <v>0</v>
      </c>
      <c r="V115">
        <v>0</v>
      </c>
      <c r="W115">
        <v>0</v>
      </c>
      <c r="X115">
        <v>1.057446279264</v>
      </c>
      <c r="Y115">
        <v>0.63659699773393297</v>
      </c>
      <c r="Z115">
        <v>0.37252855408260505</v>
      </c>
      <c r="AA115">
        <v>7.7568433854212512E-2</v>
      </c>
      <c r="AB115">
        <v>0</v>
      </c>
      <c r="AC115">
        <v>0</v>
      </c>
      <c r="AD115">
        <v>0</v>
      </c>
      <c r="AE115">
        <v>0</v>
      </c>
      <c r="AF115">
        <v>0</v>
      </c>
      <c r="AG115">
        <v>0</v>
      </c>
      <c r="AH115">
        <v>0</v>
      </c>
      <c r="AI115">
        <v>0</v>
      </c>
      <c r="AJ115">
        <v>0</v>
      </c>
      <c r="AK115">
        <v>0</v>
      </c>
      <c r="AL115">
        <v>0</v>
      </c>
      <c r="AM115">
        <v>0</v>
      </c>
      <c r="AN115">
        <v>0</v>
      </c>
      <c r="AO115">
        <v>0</v>
      </c>
      <c r="AP115">
        <v>0</v>
      </c>
      <c r="AQ115">
        <v>0</v>
      </c>
      <c r="AR115">
        <v>1.9640466241480001</v>
      </c>
      <c r="AS115">
        <v>2.0041446484468612</v>
      </c>
      <c r="AT115">
        <v>2.0643550026920456</v>
      </c>
      <c r="AU115">
        <v>2.1101410827903262</v>
      </c>
      <c r="AV115">
        <v>0</v>
      </c>
      <c r="AW115">
        <v>0</v>
      </c>
      <c r="AX115">
        <v>0</v>
      </c>
      <c r="AY115">
        <v>0</v>
      </c>
      <c r="AZ115">
        <v>0</v>
      </c>
      <c r="BA115">
        <v>0</v>
      </c>
      <c r="BB115">
        <v>0</v>
      </c>
      <c r="BC115">
        <v>0</v>
      </c>
      <c r="BD115">
        <v>0</v>
      </c>
      <c r="BE115">
        <v>0</v>
      </c>
      <c r="BF115">
        <v>0</v>
      </c>
      <c r="BG115">
        <v>0</v>
      </c>
      <c r="BH115">
        <v>0</v>
      </c>
      <c r="BI115" s="45" t="s">
        <v>741</v>
      </c>
      <c r="BJ115"/>
      <c r="BK115"/>
      <c r="BL115"/>
      <c r="BM115"/>
      <c r="BN115"/>
      <c r="BO115"/>
      <c r="BP115"/>
      <c r="BQ115"/>
      <c r="BR115"/>
    </row>
    <row r="116" spans="1:70" x14ac:dyDescent="0.3">
      <c r="A116" s="45" t="s">
        <v>418</v>
      </c>
      <c r="B116"/>
      <c r="C116">
        <v>1.403342933147</v>
      </c>
      <c r="D116">
        <v>0.77216875123314277</v>
      </c>
      <c r="E116">
        <v>0.38170901766474546</v>
      </c>
      <c r="F116">
        <v>0</v>
      </c>
      <c r="G116">
        <v>2.6599114898009999</v>
      </c>
      <c r="H116">
        <v>2.7142163083524071</v>
      </c>
      <c r="I116">
        <v>2.7957592875732948</v>
      </c>
      <c r="J116">
        <v>2.857767449207032</v>
      </c>
      <c r="K116">
        <v>-10.042598270769716</v>
      </c>
      <c r="L116">
        <v>-9.596488505000055</v>
      </c>
      <c r="M116">
        <v>-10.067942350464046</v>
      </c>
      <c r="N116">
        <v>-10.245747877372837</v>
      </c>
      <c r="O116">
        <v>-10.291242904042324</v>
      </c>
      <c r="P116">
        <v>0.5</v>
      </c>
      <c r="Q116">
        <v>0.5</v>
      </c>
      <c r="R116">
        <v>0.5</v>
      </c>
      <c r="S116">
        <v>0.5</v>
      </c>
      <c r="T116">
        <v>0</v>
      </c>
      <c r="U116">
        <v>0</v>
      </c>
      <c r="V116">
        <v>0</v>
      </c>
      <c r="W116">
        <v>0</v>
      </c>
      <c r="X116">
        <v>1.403342933147</v>
      </c>
      <c r="Y116">
        <v>0.77216875123314277</v>
      </c>
      <c r="Z116">
        <v>0.38170901766474546</v>
      </c>
      <c r="AA116">
        <v>0</v>
      </c>
      <c r="AB116">
        <v>0</v>
      </c>
      <c r="AC116">
        <v>0</v>
      </c>
      <c r="AD116">
        <v>0</v>
      </c>
      <c r="AE116">
        <v>0</v>
      </c>
      <c r="AF116">
        <v>0</v>
      </c>
      <c r="AG116">
        <v>0</v>
      </c>
      <c r="AH116">
        <v>0</v>
      </c>
      <c r="AI116">
        <v>0</v>
      </c>
      <c r="AJ116">
        <v>0</v>
      </c>
      <c r="AK116">
        <v>0</v>
      </c>
      <c r="AL116">
        <v>0</v>
      </c>
      <c r="AM116">
        <v>0</v>
      </c>
      <c r="AN116">
        <v>0</v>
      </c>
      <c r="AO116">
        <v>0</v>
      </c>
      <c r="AP116">
        <v>0</v>
      </c>
      <c r="AQ116">
        <v>0</v>
      </c>
      <c r="AR116">
        <v>2.6599114898009999</v>
      </c>
      <c r="AS116">
        <v>2.7142163083524071</v>
      </c>
      <c r="AT116">
        <v>2.7957592875732948</v>
      </c>
      <c r="AU116">
        <v>2.857767449207032</v>
      </c>
      <c r="AV116">
        <v>0</v>
      </c>
      <c r="AW116">
        <v>0</v>
      </c>
      <c r="AX116">
        <v>0</v>
      </c>
      <c r="AY116">
        <v>0</v>
      </c>
      <c r="AZ116">
        <v>0</v>
      </c>
      <c r="BA116">
        <v>0</v>
      </c>
      <c r="BB116">
        <v>0</v>
      </c>
      <c r="BC116">
        <v>0</v>
      </c>
      <c r="BD116">
        <v>0</v>
      </c>
      <c r="BE116">
        <v>0</v>
      </c>
      <c r="BF116">
        <v>0</v>
      </c>
      <c r="BG116">
        <v>0</v>
      </c>
      <c r="BH116">
        <v>-5.4443230635875833E-2</v>
      </c>
      <c r="BI116" s="45" t="s">
        <v>417</v>
      </c>
      <c r="BJ116"/>
      <c r="BK116"/>
      <c r="BL116"/>
      <c r="BM116"/>
      <c r="BN116"/>
      <c r="BO116"/>
      <c r="BP116"/>
      <c r="BQ116"/>
      <c r="BR116"/>
    </row>
    <row r="117" spans="1:70" x14ac:dyDescent="0.3">
      <c r="A117" s="45" t="s">
        <v>558</v>
      </c>
      <c r="B117"/>
      <c r="C117">
        <v>1.581042631748</v>
      </c>
      <c r="D117">
        <v>0.91298197989418362</v>
      </c>
      <c r="E117">
        <v>0.49118396178313156</v>
      </c>
      <c r="F117">
        <v>2.0049578651959075E-2</v>
      </c>
      <c r="G117">
        <v>3.2515216701340002</v>
      </c>
      <c r="H117">
        <v>3.3179048167122365</v>
      </c>
      <c r="I117">
        <v>3.4175843605619605</v>
      </c>
      <c r="J117">
        <v>3.4933842065532095</v>
      </c>
      <c r="K117">
        <v>-10.643091576105267</v>
      </c>
      <c r="L117">
        <v>-10.219662898643181</v>
      </c>
      <c r="M117">
        <v>-10.541871275043759</v>
      </c>
      <c r="N117">
        <v>-10.556608405922228</v>
      </c>
      <c r="O117">
        <v>-10.775683270536534</v>
      </c>
      <c r="P117">
        <v>0.5</v>
      </c>
      <c r="Q117">
        <v>0.5</v>
      </c>
      <c r="R117">
        <v>0.5</v>
      </c>
      <c r="S117">
        <v>0.5</v>
      </c>
      <c r="T117">
        <v>0</v>
      </c>
      <c r="U117">
        <v>0</v>
      </c>
      <c r="V117">
        <v>0</v>
      </c>
      <c r="W117">
        <v>0</v>
      </c>
      <c r="X117">
        <v>1.581042631748</v>
      </c>
      <c r="Y117">
        <v>0.91298197989418362</v>
      </c>
      <c r="Z117">
        <v>0.49118396178313156</v>
      </c>
      <c r="AA117">
        <v>2.0049578651959075E-2</v>
      </c>
      <c r="AB117">
        <v>0</v>
      </c>
      <c r="AC117">
        <v>0</v>
      </c>
      <c r="AD117">
        <v>0</v>
      </c>
      <c r="AE117">
        <v>0</v>
      </c>
      <c r="AF117">
        <v>0</v>
      </c>
      <c r="AG117">
        <v>0</v>
      </c>
      <c r="AH117">
        <v>0</v>
      </c>
      <c r="AI117">
        <v>0</v>
      </c>
      <c r="AJ117">
        <v>0</v>
      </c>
      <c r="AK117">
        <v>0</v>
      </c>
      <c r="AL117">
        <v>0</v>
      </c>
      <c r="AM117">
        <v>0</v>
      </c>
      <c r="AN117">
        <v>0</v>
      </c>
      <c r="AO117">
        <v>0</v>
      </c>
      <c r="AP117">
        <v>0</v>
      </c>
      <c r="AQ117">
        <v>0</v>
      </c>
      <c r="AR117">
        <v>3.2515216701340002</v>
      </c>
      <c r="AS117">
        <v>3.3179048167122365</v>
      </c>
      <c r="AT117">
        <v>3.4175843605619605</v>
      </c>
      <c r="AU117">
        <v>3.4933842065532095</v>
      </c>
      <c r="AV117">
        <v>0</v>
      </c>
      <c r="AW117">
        <v>0</v>
      </c>
      <c r="AX117">
        <v>0</v>
      </c>
      <c r="AY117">
        <v>0</v>
      </c>
      <c r="AZ117">
        <v>0</v>
      </c>
      <c r="BA117">
        <v>0</v>
      </c>
      <c r="BB117">
        <v>0</v>
      </c>
      <c r="BC117">
        <v>0</v>
      </c>
      <c r="BD117">
        <v>0</v>
      </c>
      <c r="BE117">
        <v>0</v>
      </c>
      <c r="BF117">
        <v>0</v>
      </c>
      <c r="BG117">
        <v>0</v>
      </c>
      <c r="BH117">
        <v>0</v>
      </c>
      <c r="BI117" s="45" t="s">
        <v>557</v>
      </c>
      <c r="BJ117"/>
      <c r="BK117"/>
      <c r="BL117"/>
      <c r="BM117"/>
      <c r="BN117"/>
      <c r="BO117"/>
      <c r="BP117"/>
      <c r="BQ117"/>
      <c r="BR117"/>
    </row>
    <row r="118" spans="1:70" x14ac:dyDescent="0.3">
      <c r="A118" s="45" t="s">
        <v>668</v>
      </c>
      <c r="B118"/>
      <c r="C118">
        <v>1.2351367103399999</v>
      </c>
      <c r="D118">
        <v>0.64480126942490512</v>
      </c>
      <c r="E118">
        <v>0.27978846115870404</v>
      </c>
      <c r="F118">
        <v>0</v>
      </c>
      <c r="G118">
        <v>2.4784344993730003</v>
      </c>
      <c r="H118">
        <v>2.5290342792138203</v>
      </c>
      <c r="I118">
        <v>2.6050138498339779</v>
      </c>
      <c r="J118">
        <v>2.6627913990588397</v>
      </c>
      <c r="K118">
        <v>-13.843420664090415</v>
      </c>
      <c r="L118">
        <v>-12.262201245434419</v>
      </c>
      <c r="M118">
        <v>-12.780893266380188</v>
      </c>
      <c r="N118">
        <v>-12.926809233723201</v>
      </c>
      <c r="O118">
        <v>-13.064365344612341</v>
      </c>
      <c r="P118">
        <v>0.5</v>
      </c>
      <c r="Q118">
        <v>0.5</v>
      </c>
      <c r="R118">
        <v>0.5</v>
      </c>
      <c r="S118">
        <v>0.5</v>
      </c>
      <c r="T118">
        <v>0</v>
      </c>
      <c r="U118">
        <v>0</v>
      </c>
      <c r="V118">
        <v>0</v>
      </c>
      <c r="W118">
        <v>0</v>
      </c>
      <c r="X118">
        <v>1.2351367103399999</v>
      </c>
      <c r="Y118">
        <v>0.64480126942490512</v>
      </c>
      <c r="Z118">
        <v>0.27978846115870404</v>
      </c>
      <c r="AA118">
        <v>0</v>
      </c>
      <c r="AB118">
        <v>0</v>
      </c>
      <c r="AC118">
        <v>0</v>
      </c>
      <c r="AD118">
        <v>0</v>
      </c>
      <c r="AE118">
        <v>0</v>
      </c>
      <c r="AF118">
        <v>0</v>
      </c>
      <c r="AG118">
        <v>0</v>
      </c>
      <c r="AH118">
        <v>0</v>
      </c>
      <c r="AI118">
        <v>0</v>
      </c>
      <c r="AJ118">
        <v>0</v>
      </c>
      <c r="AK118">
        <v>0</v>
      </c>
      <c r="AL118">
        <v>0</v>
      </c>
      <c r="AM118">
        <v>0</v>
      </c>
      <c r="AN118">
        <v>0</v>
      </c>
      <c r="AO118">
        <v>0</v>
      </c>
      <c r="AP118">
        <v>0</v>
      </c>
      <c r="AQ118">
        <v>0</v>
      </c>
      <c r="AR118">
        <v>2.4784344993730003</v>
      </c>
      <c r="AS118">
        <v>2.5290342792138203</v>
      </c>
      <c r="AT118">
        <v>2.6050138498339779</v>
      </c>
      <c r="AU118">
        <v>2.6627913990588397</v>
      </c>
      <c r="AV118">
        <v>0</v>
      </c>
      <c r="AW118">
        <v>0</v>
      </c>
      <c r="AX118">
        <v>0</v>
      </c>
      <c r="AY118">
        <v>0</v>
      </c>
      <c r="AZ118">
        <v>0</v>
      </c>
      <c r="BA118">
        <v>0</v>
      </c>
      <c r="BB118">
        <v>0</v>
      </c>
      <c r="BC118">
        <v>0</v>
      </c>
      <c r="BD118">
        <v>0</v>
      </c>
      <c r="BE118">
        <v>0</v>
      </c>
      <c r="BF118">
        <v>0</v>
      </c>
      <c r="BG118">
        <v>0</v>
      </c>
      <c r="BH118">
        <v>-0.12793950640068016</v>
      </c>
      <c r="BI118" s="45" t="s">
        <v>667</v>
      </c>
      <c r="BJ118"/>
      <c r="BK118"/>
      <c r="BL118"/>
      <c r="BM118"/>
      <c r="BN118"/>
      <c r="BO118"/>
      <c r="BP118"/>
      <c r="BQ118"/>
      <c r="BR118"/>
    </row>
    <row r="119" spans="1:70" x14ac:dyDescent="0.3">
      <c r="A119" s="45" t="s">
        <v>744</v>
      </c>
      <c r="B119"/>
      <c r="C119">
        <v>0.55031971465200002</v>
      </c>
      <c r="D119">
        <v>0.31688541024380923</v>
      </c>
      <c r="E119">
        <v>0.17019293006166211</v>
      </c>
      <c r="F119">
        <v>6.3404336101107765E-3</v>
      </c>
      <c r="G119">
        <v>1.100694363193</v>
      </c>
      <c r="H119">
        <v>1.1231661664477104</v>
      </c>
      <c r="I119">
        <v>1.1569093559976416</v>
      </c>
      <c r="J119">
        <v>1.1825688691972036</v>
      </c>
      <c r="K119">
        <v>-3.0616692369208001</v>
      </c>
      <c r="L119">
        <v>-6.0583687083447941</v>
      </c>
      <c r="M119">
        <v>-4.9134708196071744</v>
      </c>
      <c r="N119">
        <v>-3.6252633652976787</v>
      </c>
      <c r="O119">
        <v>-5.0224484752011618</v>
      </c>
      <c r="P119">
        <v>0.5</v>
      </c>
      <c r="Q119">
        <v>0.5</v>
      </c>
      <c r="R119">
        <v>0.5</v>
      </c>
      <c r="S119">
        <v>0.5</v>
      </c>
      <c r="T119">
        <v>0</v>
      </c>
      <c r="U119">
        <v>0</v>
      </c>
      <c r="V119">
        <v>0</v>
      </c>
      <c r="W119">
        <v>0</v>
      </c>
      <c r="X119">
        <v>0.55031971465200002</v>
      </c>
      <c r="Y119">
        <v>0.31688541024380923</v>
      </c>
      <c r="Z119">
        <v>0.17019293006166211</v>
      </c>
      <c r="AA119">
        <v>6.3404336101107765E-3</v>
      </c>
      <c r="AB119">
        <v>0</v>
      </c>
      <c r="AC119">
        <v>0</v>
      </c>
      <c r="AD119">
        <v>0</v>
      </c>
      <c r="AE119">
        <v>0</v>
      </c>
      <c r="AF119">
        <v>0</v>
      </c>
      <c r="AG119">
        <v>0</v>
      </c>
      <c r="AH119">
        <v>0</v>
      </c>
      <c r="AI119">
        <v>0</v>
      </c>
      <c r="AJ119">
        <v>0</v>
      </c>
      <c r="AK119">
        <v>0</v>
      </c>
      <c r="AL119">
        <v>0</v>
      </c>
      <c r="AM119">
        <v>0</v>
      </c>
      <c r="AN119">
        <v>0</v>
      </c>
      <c r="AO119">
        <v>0</v>
      </c>
      <c r="AP119">
        <v>0</v>
      </c>
      <c r="AQ119">
        <v>0</v>
      </c>
      <c r="AR119">
        <v>1.100694363193</v>
      </c>
      <c r="AS119">
        <v>1.1231661664477104</v>
      </c>
      <c r="AT119">
        <v>1.1569093559976416</v>
      </c>
      <c r="AU119">
        <v>1.1825688691972036</v>
      </c>
      <c r="AV119">
        <v>0</v>
      </c>
      <c r="AW119">
        <v>0</v>
      </c>
      <c r="AX119">
        <v>0</v>
      </c>
      <c r="AY119">
        <v>0</v>
      </c>
      <c r="AZ119">
        <v>0</v>
      </c>
      <c r="BA119">
        <v>0</v>
      </c>
      <c r="BB119">
        <v>0</v>
      </c>
      <c r="BC119">
        <v>0</v>
      </c>
      <c r="BD119">
        <v>0</v>
      </c>
      <c r="BE119">
        <v>0</v>
      </c>
      <c r="BF119">
        <v>0</v>
      </c>
      <c r="BG119">
        <v>0</v>
      </c>
      <c r="BH119">
        <v>0</v>
      </c>
      <c r="BI119" s="45" t="s">
        <v>743</v>
      </c>
      <c r="BJ119"/>
      <c r="BK119"/>
      <c r="BL119"/>
      <c r="BM119"/>
      <c r="BN119"/>
      <c r="BO119"/>
      <c r="BP119"/>
      <c r="BQ119"/>
      <c r="BR119"/>
    </row>
    <row r="120" spans="1:70" x14ac:dyDescent="0.3">
      <c r="A120" s="45" t="s">
        <v>604</v>
      </c>
      <c r="B120"/>
      <c r="C120">
        <v>1.6755495587889999</v>
      </c>
      <c r="D120">
        <v>0.80261993810735266</v>
      </c>
      <c r="E120">
        <v>0.26890446516278571</v>
      </c>
      <c r="F120">
        <v>0</v>
      </c>
      <c r="G120">
        <v>3.3561839485709997</v>
      </c>
      <c r="H120">
        <v>3.4247038828060776</v>
      </c>
      <c r="I120">
        <v>3.5275919822895219</v>
      </c>
      <c r="J120">
        <v>3.6058317273161942</v>
      </c>
      <c r="K120">
        <v>-14.065381226865743</v>
      </c>
      <c r="L120">
        <v>-13.138794650118328</v>
      </c>
      <c r="M120">
        <v>-13.336056768342575</v>
      </c>
      <c r="N120">
        <v>-13.144350564156831</v>
      </c>
      <c r="O120">
        <v>-13.631842019713723</v>
      </c>
      <c r="P120">
        <v>0.5</v>
      </c>
      <c r="Q120">
        <v>0.5</v>
      </c>
      <c r="R120">
        <v>0.5</v>
      </c>
      <c r="S120">
        <v>0.5</v>
      </c>
      <c r="T120">
        <v>0</v>
      </c>
      <c r="U120">
        <v>0</v>
      </c>
      <c r="V120">
        <v>0</v>
      </c>
      <c r="W120">
        <v>0</v>
      </c>
      <c r="X120">
        <v>1.6755495587889999</v>
      </c>
      <c r="Y120">
        <v>0.80261993810735266</v>
      </c>
      <c r="Z120">
        <v>0.26890446516278571</v>
      </c>
      <c r="AA120">
        <v>0</v>
      </c>
      <c r="AB120">
        <v>0</v>
      </c>
      <c r="AC120">
        <v>0</v>
      </c>
      <c r="AD120">
        <v>0</v>
      </c>
      <c r="AE120">
        <v>0</v>
      </c>
      <c r="AF120">
        <v>0</v>
      </c>
      <c r="AG120">
        <v>0</v>
      </c>
      <c r="AH120">
        <v>0</v>
      </c>
      <c r="AI120">
        <v>0</v>
      </c>
      <c r="AJ120">
        <v>0</v>
      </c>
      <c r="AK120">
        <v>0</v>
      </c>
      <c r="AL120">
        <v>0</v>
      </c>
      <c r="AM120">
        <v>0</v>
      </c>
      <c r="AN120">
        <v>0</v>
      </c>
      <c r="AO120">
        <v>0</v>
      </c>
      <c r="AP120">
        <v>0</v>
      </c>
      <c r="AQ120">
        <v>0</v>
      </c>
      <c r="AR120">
        <v>3.3561839485709997</v>
      </c>
      <c r="AS120">
        <v>3.4247038828060776</v>
      </c>
      <c r="AT120">
        <v>3.5275919822895219</v>
      </c>
      <c r="AU120">
        <v>3.6058317273161942</v>
      </c>
      <c r="AV120">
        <v>0</v>
      </c>
      <c r="AW120">
        <v>0</v>
      </c>
      <c r="AX120">
        <v>0</v>
      </c>
      <c r="AY120">
        <v>0</v>
      </c>
      <c r="AZ120">
        <v>0</v>
      </c>
      <c r="BA120">
        <v>0</v>
      </c>
      <c r="BB120">
        <v>0</v>
      </c>
      <c r="BC120">
        <v>0</v>
      </c>
      <c r="BD120">
        <v>0</v>
      </c>
      <c r="BE120">
        <v>0</v>
      </c>
      <c r="BF120">
        <v>0</v>
      </c>
      <c r="BG120">
        <v>0</v>
      </c>
      <c r="BH120">
        <v>-0.32728497135833651</v>
      </c>
      <c r="BI120" s="45" t="s">
        <v>603</v>
      </c>
      <c r="BJ120"/>
      <c r="BK120"/>
      <c r="BL120"/>
      <c r="BM120"/>
      <c r="BN120"/>
      <c r="BO120"/>
      <c r="BP120"/>
      <c r="BQ120"/>
      <c r="BR120"/>
    </row>
    <row r="121" spans="1:70" x14ac:dyDescent="0.3">
      <c r="A121" s="45" t="s">
        <v>121</v>
      </c>
      <c r="B121"/>
      <c r="C121">
        <v>1.405767022</v>
      </c>
      <c r="D121">
        <v>0.77611135317005031</v>
      </c>
      <c r="E121">
        <v>0.3839786968952697</v>
      </c>
      <c r="F121">
        <v>0</v>
      </c>
      <c r="G121">
        <v>2.7872527358019998</v>
      </c>
      <c r="H121">
        <v>2.8441573563711473</v>
      </c>
      <c r="I121">
        <v>2.9296041439016109</v>
      </c>
      <c r="J121">
        <v>2.9945808992629774</v>
      </c>
      <c r="K121">
        <v>-10.619878358491599</v>
      </c>
      <c r="L121">
        <v>-8.8038305847576144</v>
      </c>
      <c r="M121">
        <v>-9.1146009469935443</v>
      </c>
      <c r="N121">
        <v>-9.1595287816088291</v>
      </c>
      <c r="O121">
        <v>-9.3167569949982241</v>
      </c>
      <c r="P121">
        <v>0.5</v>
      </c>
      <c r="Q121">
        <v>0.5</v>
      </c>
      <c r="R121">
        <v>0.5</v>
      </c>
      <c r="S121">
        <v>0.5</v>
      </c>
      <c r="T121">
        <v>0</v>
      </c>
      <c r="U121">
        <v>0</v>
      </c>
      <c r="V121">
        <v>0</v>
      </c>
      <c r="W121">
        <v>0</v>
      </c>
      <c r="X121">
        <v>1.405767022</v>
      </c>
      <c r="Y121">
        <v>0.77611135317005031</v>
      </c>
      <c r="Z121">
        <v>0.3839786968952697</v>
      </c>
      <c r="AA121">
        <v>0</v>
      </c>
      <c r="AB121">
        <v>0</v>
      </c>
      <c r="AC121">
        <v>0</v>
      </c>
      <c r="AD121">
        <v>0</v>
      </c>
      <c r="AE121">
        <v>0</v>
      </c>
      <c r="AF121">
        <v>0</v>
      </c>
      <c r="AG121">
        <v>0</v>
      </c>
      <c r="AH121">
        <v>0</v>
      </c>
      <c r="AI121">
        <v>0</v>
      </c>
      <c r="AJ121">
        <v>0</v>
      </c>
      <c r="AK121">
        <v>0</v>
      </c>
      <c r="AL121">
        <v>0</v>
      </c>
      <c r="AM121">
        <v>0</v>
      </c>
      <c r="AN121">
        <v>0</v>
      </c>
      <c r="AO121">
        <v>0</v>
      </c>
      <c r="AP121">
        <v>0</v>
      </c>
      <c r="AQ121">
        <v>0</v>
      </c>
      <c r="AR121">
        <v>2.7872527358019998</v>
      </c>
      <c r="AS121">
        <v>2.8441573563711473</v>
      </c>
      <c r="AT121">
        <v>2.9296041439016109</v>
      </c>
      <c r="AU121">
        <v>2.9945808992629774</v>
      </c>
      <c r="AV121">
        <v>0</v>
      </c>
      <c r="AW121">
        <v>0</v>
      </c>
      <c r="AX121">
        <v>0</v>
      </c>
      <c r="AY121">
        <v>0</v>
      </c>
      <c r="AZ121">
        <v>0</v>
      </c>
      <c r="BA121">
        <v>0</v>
      </c>
      <c r="BB121">
        <v>0</v>
      </c>
      <c r="BC121">
        <v>0</v>
      </c>
      <c r="BD121">
        <v>0</v>
      </c>
      <c r="BE121">
        <v>0</v>
      </c>
      <c r="BF121">
        <v>0</v>
      </c>
      <c r="BG121">
        <v>0</v>
      </c>
      <c r="BH121">
        <v>-5.4035059304571711E-2</v>
      </c>
      <c r="BI121" s="45" t="s">
        <v>120</v>
      </c>
      <c r="BJ121"/>
      <c r="BK121"/>
      <c r="BL121"/>
      <c r="BM121"/>
      <c r="BN121"/>
      <c r="BO121"/>
      <c r="BP121"/>
      <c r="BQ121"/>
      <c r="BR121"/>
    </row>
    <row r="122" spans="1:70" x14ac:dyDescent="0.3">
      <c r="A122" s="45" t="s">
        <v>232</v>
      </c>
      <c r="B122"/>
      <c r="C122">
        <v>1.507687542652</v>
      </c>
      <c r="D122">
        <v>0.81276867356387528</v>
      </c>
      <c r="E122">
        <v>0.38288657592934838</v>
      </c>
      <c r="F122">
        <v>0</v>
      </c>
      <c r="G122">
        <v>2.9279494939770001</v>
      </c>
      <c r="H122">
        <v>2.9877265830296889</v>
      </c>
      <c r="I122">
        <v>3.0774866091292927</v>
      </c>
      <c r="J122">
        <v>3.145743303449422</v>
      </c>
      <c r="K122">
        <v>-18.835106439030199</v>
      </c>
      <c r="L122">
        <v>-17.871348168440459</v>
      </c>
      <c r="M122">
        <v>-18.192894307735738</v>
      </c>
      <c r="N122">
        <v>-17.983814363055394</v>
      </c>
      <c r="O122">
        <v>-18.596401124590049</v>
      </c>
      <c r="P122">
        <v>0.5</v>
      </c>
      <c r="Q122">
        <v>0.5</v>
      </c>
      <c r="R122">
        <v>0.5</v>
      </c>
      <c r="S122">
        <v>0.5</v>
      </c>
      <c r="T122">
        <v>0</v>
      </c>
      <c r="U122">
        <v>0</v>
      </c>
      <c r="V122">
        <v>0</v>
      </c>
      <c r="W122">
        <v>0</v>
      </c>
      <c r="X122">
        <v>1.507687542652</v>
      </c>
      <c r="Y122">
        <v>0.81276867356387528</v>
      </c>
      <c r="Z122">
        <v>0.38288657592934838</v>
      </c>
      <c r="AA122">
        <v>0</v>
      </c>
      <c r="AB122">
        <v>0</v>
      </c>
      <c r="AC122">
        <v>0</v>
      </c>
      <c r="AD122">
        <v>0</v>
      </c>
      <c r="AE122">
        <v>0</v>
      </c>
      <c r="AF122">
        <v>0</v>
      </c>
      <c r="AG122">
        <v>0</v>
      </c>
      <c r="AH122">
        <v>0</v>
      </c>
      <c r="AI122">
        <v>0</v>
      </c>
      <c r="AJ122">
        <v>0</v>
      </c>
      <c r="AK122">
        <v>0</v>
      </c>
      <c r="AL122">
        <v>0</v>
      </c>
      <c r="AM122">
        <v>0</v>
      </c>
      <c r="AN122">
        <v>0</v>
      </c>
      <c r="AO122">
        <v>0</v>
      </c>
      <c r="AP122">
        <v>0</v>
      </c>
      <c r="AQ122">
        <v>0</v>
      </c>
      <c r="AR122">
        <v>2.9279494939770001</v>
      </c>
      <c r="AS122">
        <v>2.9877265830296889</v>
      </c>
      <c r="AT122">
        <v>3.0774866091292927</v>
      </c>
      <c r="AU122">
        <v>3.145743303449422</v>
      </c>
      <c r="AV122">
        <v>0</v>
      </c>
      <c r="AW122">
        <v>0</v>
      </c>
      <c r="AX122">
        <v>0</v>
      </c>
      <c r="AY122">
        <v>0</v>
      </c>
      <c r="AZ122">
        <v>0</v>
      </c>
      <c r="BA122">
        <v>0</v>
      </c>
      <c r="BB122">
        <v>0</v>
      </c>
      <c r="BC122">
        <v>0</v>
      </c>
      <c r="BD122">
        <v>0</v>
      </c>
      <c r="BE122">
        <v>0</v>
      </c>
      <c r="BF122">
        <v>0</v>
      </c>
      <c r="BG122">
        <v>0</v>
      </c>
      <c r="BH122">
        <v>-9.7301366082634774E-2</v>
      </c>
      <c r="BI122" s="45" t="s">
        <v>231</v>
      </c>
      <c r="BJ122"/>
      <c r="BK122"/>
      <c r="BL122"/>
      <c r="BM122"/>
      <c r="BN122"/>
      <c r="BO122"/>
      <c r="BP122"/>
      <c r="BQ122"/>
      <c r="BR122"/>
    </row>
    <row r="123" spans="1:70" x14ac:dyDescent="0.3">
      <c r="A123" s="45" t="s">
        <v>394</v>
      </c>
      <c r="B123"/>
      <c r="C123">
        <v>0.77344424166000003</v>
      </c>
      <c r="D123">
        <v>0.23643597590592691</v>
      </c>
      <c r="E123">
        <v>0</v>
      </c>
      <c r="F123">
        <v>0</v>
      </c>
      <c r="G123">
        <v>1.937216492148</v>
      </c>
      <c r="H123">
        <v>1.9767667518104977</v>
      </c>
      <c r="I123">
        <v>2.0361545941395685</v>
      </c>
      <c r="J123">
        <v>2.0813152071243417</v>
      </c>
      <c r="K123">
        <v>-11.269405350628151</v>
      </c>
      <c r="L123">
        <v>-11.025733411725305</v>
      </c>
      <c r="M123">
        <v>-11.189162671740579</v>
      </c>
      <c r="N123">
        <v>-11.026241353830086</v>
      </c>
      <c r="O123">
        <v>-11.437331178442637</v>
      </c>
      <c r="P123">
        <v>0.5</v>
      </c>
      <c r="Q123">
        <v>0.5</v>
      </c>
      <c r="R123">
        <v>0.5</v>
      </c>
      <c r="S123">
        <v>0.5</v>
      </c>
      <c r="T123">
        <v>0</v>
      </c>
      <c r="U123">
        <v>0</v>
      </c>
      <c r="V123">
        <v>0</v>
      </c>
      <c r="W123">
        <v>0</v>
      </c>
      <c r="X123">
        <v>0.77344424166000003</v>
      </c>
      <c r="Y123">
        <v>0.23643597590592691</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1.937216492148</v>
      </c>
      <c r="AS123">
        <v>1.9767667518104977</v>
      </c>
      <c r="AT123">
        <v>2.0361545941395685</v>
      </c>
      <c r="AU123">
        <v>2.0813152071243417</v>
      </c>
      <c r="AV123">
        <v>0</v>
      </c>
      <c r="AW123">
        <v>0</v>
      </c>
      <c r="AX123">
        <v>0</v>
      </c>
      <c r="AY123">
        <v>0</v>
      </c>
      <c r="AZ123">
        <v>0</v>
      </c>
      <c r="BA123">
        <v>0</v>
      </c>
      <c r="BB123">
        <v>0</v>
      </c>
      <c r="BC123">
        <v>0</v>
      </c>
      <c r="BD123">
        <v>0</v>
      </c>
      <c r="BE123">
        <v>0</v>
      </c>
      <c r="BF123">
        <v>0</v>
      </c>
      <c r="BG123">
        <v>0</v>
      </c>
      <c r="BH123">
        <v>-0.45339529867199901</v>
      </c>
      <c r="BI123" s="45" t="s">
        <v>393</v>
      </c>
      <c r="BJ123"/>
      <c r="BK123"/>
      <c r="BL123"/>
      <c r="BM123"/>
      <c r="BN123"/>
      <c r="BO123"/>
      <c r="BP123"/>
      <c r="BQ123"/>
      <c r="BR123"/>
    </row>
    <row r="124" spans="1:70" x14ac:dyDescent="0.3">
      <c r="A124" s="45" t="s">
        <v>442</v>
      </c>
      <c r="B124"/>
      <c r="C124">
        <v>1.813983746863</v>
      </c>
      <c r="D124">
        <v>1.0599562636708244</v>
      </c>
      <c r="E124">
        <v>0.5887793775697332</v>
      </c>
      <c r="F124">
        <v>6.24772386102872E-2</v>
      </c>
      <c r="G124">
        <v>3.4191414178719999</v>
      </c>
      <c r="H124">
        <v>3.4889466933524376</v>
      </c>
      <c r="I124">
        <v>3.5937648343544422</v>
      </c>
      <c r="J124">
        <v>3.6734722511241165</v>
      </c>
      <c r="K124">
        <v>-9.5869963458914356</v>
      </c>
      <c r="L124">
        <v>-8.9807378961254454</v>
      </c>
      <c r="M124">
        <v>-9.0057087026675795</v>
      </c>
      <c r="N124">
        <v>-8.7680130053819081</v>
      </c>
      <c r="O124">
        <v>-9.205449589997718</v>
      </c>
      <c r="P124">
        <v>0.5</v>
      </c>
      <c r="Q124">
        <v>0.5</v>
      </c>
      <c r="R124">
        <v>0.5</v>
      </c>
      <c r="S124">
        <v>0.5</v>
      </c>
      <c r="T124">
        <v>0</v>
      </c>
      <c r="U124">
        <v>0</v>
      </c>
      <c r="V124">
        <v>0</v>
      </c>
      <c r="W124">
        <v>0</v>
      </c>
      <c r="X124">
        <v>1.813983746863</v>
      </c>
      <c r="Y124">
        <v>1.0599562636708244</v>
      </c>
      <c r="Z124">
        <v>0.5887793775697332</v>
      </c>
      <c r="AA124">
        <v>6.24772386102872E-2</v>
      </c>
      <c r="AB124">
        <v>0</v>
      </c>
      <c r="AC124">
        <v>0</v>
      </c>
      <c r="AD124">
        <v>0</v>
      </c>
      <c r="AE124">
        <v>0</v>
      </c>
      <c r="AF124">
        <v>0</v>
      </c>
      <c r="AG124">
        <v>0</v>
      </c>
      <c r="AH124">
        <v>0</v>
      </c>
      <c r="AI124">
        <v>0</v>
      </c>
      <c r="AJ124">
        <v>0</v>
      </c>
      <c r="AK124">
        <v>0</v>
      </c>
      <c r="AL124">
        <v>0</v>
      </c>
      <c r="AM124">
        <v>0</v>
      </c>
      <c r="AN124">
        <v>0</v>
      </c>
      <c r="AO124">
        <v>0</v>
      </c>
      <c r="AP124">
        <v>0</v>
      </c>
      <c r="AQ124">
        <v>0</v>
      </c>
      <c r="AR124">
        <v>3.4191414178719999</v>
      </c>
      <c r="AS124">
        <v>3.4889466933524376</v>
      </c>
      <c r="AT124">
        <v>3.5937648343544422</v>
      </c>
      <c r="AU124">
        <v>3.6734722511241165</v>
      </c>
      <c r="AV124">
        <v>0</v>
      </c>
      <c r="AW124">
        <v>0</v>
      </c>
      <c r="AX124">
        <v>0</v>
      </c>
      <c r="AY124">
        <v>0</v>
      </c>
      <c r="AZ124">
        <v>0</v>
      </c>
      <c r="BA124">
        <v>0</v>
      </c>
      <c r="BB124">
        <v>0</v>
      </c>
      <c r="BC124">
        <v>0</v>
      </c>
      <c r="BD124">
        <v>0</v>
      </c>
      <c r="BE124">
        <v>0</v>
      </c>
      <c r="BF124">
        <v>0</v>
      </c>
      <c r="BG124">
        <v>0</v>
      </c>
      <c r="BH124">
        <v>0</v>
      </c>
      <c r="BI124" s="45" t="s">
        <v>441</v>
      </c>
      <c r="BJ124"/>
      <c r="BK124"/>
      <c r="BL124"/>
      <c r="BM124"/>
      <c r="BN124"/>
      <c r="BO124"/>
      <c r="BP124"/>
      <c r="BQ124"/>
      <c r="BR124"/>
    </row>
    <row r="125" spans="1:70" x14ac:dyDescent="0.3">
      <c r="A125" s="45" t="s">
        <v>606</v>
      </c>
      <c r="B125"/>
      <c r="C125">
        <v>1.1435124128759999</v>
      </c>
      <c r="D125">
        <v>0.69318495904279687</v>
      </c>
      <c r="E125">
        <v>0.40970024062610416</v>
      </c>
      <c r="F125">
        <v>9.305495369320177E-2</v>
      </c>
      <c r="G125">
        <v>2.1487043051180001</v>
      </c>
      <c r="H125">
        <v>2.1925723051839685</v>
      </c>
      <c r="I125">
        <v>2.2584435761551607</v>
      </c>
      <c r="J125">
        <v>2.3085344172849278</v>
      </c>
      <c r="K125">
        <v>-5.8709439050564498</v>
      </c>
      <c r="L125">
        <v>-5.459737970340492</v>
      </c>
      <c r="M125">
        <v>-5.6722610989579323</v>
      </c>
      <c r="N125">
        <v>-5.7193432788557672</v>
      </c>
      <c r="O125">
        <v>-5.7980682400148584</v>
      </c>
      <c r="P125">
        <v>0.5</v>
      </c>
      <c r="Q125">
        <v>0.5</v>
      </c>
      <c r="R125">
        <v>0.5</v>
      </c>
      <c r="S125">
        <v>0.5</v>
      </c>
      <c r="T125">
        <v>0</v>
      </c>
      <c r="U125">
        <v>0</v>
      </c>
      <c r="V125">
        <v>0</v>
      </c>
      <c r="W125">
        <v>0</v>
      </c>
      <c r="X125">
        <v>1.1435124128759999</v>
      </c>
      <c r="Y125">
        <v>0.69318495904279687</v>
      </c>
      <c r="Z125">
        <v>0.40970024062610416</v>
      </c>
      <c r="AA125">
        <v>9.305495369320177E-2</v>
      </c>
      <c r="AB125">
        <v>0</v>
      </c>
      <c r="AC125">
        <v>0</v>
      </c>
      <c r="AD125">
        <v>0</v>
      </c>
      <c r="AE125">
        <v>0</v>
      </c>
      <c r="AF125">
        <v>0</v>
      </c>
      <c r="AG125">
        <v>0</v>
      </c>
      <c r="AH125">
        <v>0</v>
      </c>
      <c r="AI125">
        <v>0</v>
      </c>
      <c r="AJ125">
        <v>0</v>
      </c>
      <c r="AK125">
        <v>0</v>
      </c>
      <c r="AL125">
        <v>0</v>
      </c>
      <c r="AM125">
        <v>0</v>
      </c>
      <c r="AN125">
        <v>0</v>
      </c>
      <c r="AO125">
        <v>0</v>
      </c>
      <c r="AP125">
        <v>0</v>
      </c>
      <c r="AQ125">
        <v>0</v>
      </c>
      <c r="AR125">
        <v>2.1487043051180001</v>
      </c>
      <c r="AS125">
        <v>2.1925723051839685</v>
      </c>
      <c r="AT125">
        <v>2.2584435761551607</v>
      </c>
      <c r="AU125">
        <v>2.3085344172849278</v>
      </c>
      <c r="AV125">
        <v>0</v>
      </c>
      <c r="AW125">
        <v>0</v>
      </c>
      <c r="AX125">
        <v>0</v>
      </c>
      <c r="AY125">
        <v>0</v>
      </c>
      <c r="AZ125">
        <v>0</v>
      </c>
      <c r="BA125">
        <v>0</v>
      </c>
      <c r="BB125">
        <v>0</v>
      </c>
      <c r="BC125">
        <v>0</v>
      </c>
      <c r="BD125">
        <v>0</v>
      </c>
      <c r="BE125">
        <v>0</v>
      </c>
      <c r="BF125">
        <v>0</v>
      </c>
      <c r="BG125">
        <v>0</v>
      </c>
      <c r="BH125">
        <v>0</v>
      </c>
      <c r="BI125" s="45" t="s">
        <v>605</v>
      </c>
      <c r="BJ125"/>
      <c r="BK125"/>
      <c r="BL125"/>
      <c r="BM125"/>
      <c r="BN125"/>
      <c r="BO125"/>
      <c r="BP125"/>
      <c r="BQ125"/>
      <c r="BR125"/>
    </row>
    <row r="126" spans="1:70" x14ac:dyDescent="0.3">
      <c r="A126" s="45" t="s">
        <v>626</v>
      </c>
      <c r="B126"/>
      <c r="C126">
        <v>1.2884093632</v>
      </c>
      <c r="D126">
        <v>0.61823496263675015</v>
      </c>
      <c r="E126">
        <v>0.20832491547509935</v>
      </c>
      <c r="F126">
        <v>0</v>
      </c>
      <c r="G126">
        <v>2.5848647357259997</v>
      </c>
      <c r="H126">
        <v>2.6376373978960603</v>
      </c>
      <c r="I126">
        <v>2.7168797231547401</v>
      </c>
      <c r="J126">
        <v>2.7771383862526755</v>
      </c>
      <c r="K126">
        <v>-14.493676632846126</v>
      </c>
      <c r="L126">
        <v>-13.472337111042844</v>
      </c>
      <c r="M126">
        <v>-14.173976166076409</v>
      </c>
      <c r="N126">
        <v>-14.462207582932747</v>
      </c>
      <c r="O126">
        <v>-14.488345936394401</v>
      </c>
      <c r="P126">
        <v>0.5</v>
      </c>
      <c r="Q126">
        <v>0.5</v>
      </c>
      <c r="R126">
        <v>0.5</v>
      </c>
      <c r="S126">
        <v>0.5</v>
      </c>
      <c r="T126">
        <v>0</v>
      </c>
      <c r="U126">
        <v>0</v>
      </c>
      <c r="V126">
        <v>0</v>
      </c>
      <c r="W126">
        <v>0</v>
      </c>
      <c r="X126">
        <v>1.2884093632</v>
      </c>
      <c r="Y126">
        <v>0.61823496263675015</v>
      </c>
      <c r="Z126">
        <v>0.20832491547509935</v>
      </c>
      <c r="AA126">
        <v>0</v>
      </c>
      <c r="AB126">
        <v>0</v>
      </c>
      <c r="AC126">
        <v>0</v>
      </c>
      <c r="AD126">
        <v>0</v>
      </c>
      <c r="AE126">
        <v>0</v>
      </c>
      <c r="AF126">
        <v>0</v>
      </c>
      <c r="AG126">
        <v>0</v>
      </c>
      <c r="AH126">
        <v>0</v>
      </c>
      <c r="AI126">
        <v>0</v>
      </c>
      <c r="AJ126">
        <v>0</v>
      </c>
      <c r="AK126">
        <v>0</v>
      </c>
      <c r="AL126">
        <v>0</v>
      </c>
      <c r="AM126">
        <v>0</v>
      </c>
      <c r="AN126">
        <v>0</v>
      </c>
      <c r="AO126">
        <v>0</v>
      </c>
      <c r="AP126">
        <v>0</v>
      </c>
      <c r="AQ126">
        <v>0</v>
      </c>
      <c r="AR126">
        <v>2.5848647357259997</v>
      </c>
      <c r="AS126">
        <v>2.6376373978960603</v>
      </c>
      <c r="AT126">
        <v>2.7168797231547401</v>
      </c>
      <c r="AU126">
        <v>2.7771383862526755</v>
      </c>
      <c r="AV126">
        <v>0</v>
      </c>
      <c r="AW126">
        <v>0</v>
      </c>
      <c r="AX126">
        <v>0</v>
      </c>
      <c r="AY126">
        <v>0</v>
      </c>
      <c r="AZ126">
        <v>0</v>
      </c>
      <c r="BA126">
        <v>0</v>
      </c>
      <c r="BB126">
        <v>0</v>
      </c>
      <c r="BC126">
        <v>0</v>
      </c>
      <c r="BD126">
        <v>0</v>
      </c>
      <c r="BE126">
        <v>0</v>
      </c>
      <c r="BF126">
        <v>0</v>
      </c>
      <c r="BG126">
        <v>0</v>
      </c>
      <c r="BH126">
        <v>-0.24956662777706048</v>
      </c>
      <c r="BI126" s="45" t="s">
        <v>625</v>
      </c>
      <c r="BJ126"/>
      <c r="BK126"/>
      <c r="BL126"/>
      <c r="BM126"/>
      <c r="BN126"/>
      <c r="BO126"/>
      <c r="BP126"/>
      <c r="BQ126"/>
      <c r="BR126"/>
    </row>
    <row r="127" spans="1:70" x14ac:dyDescent="0.3">
      <c r="A127" s="45" t="s">
        <v>632</v>
      </c>
      <c r="B127"/>
      <c r="C127">
        <v>1.2462905062980001</v>
      </c>
      <c r="D127">
        <v>0.69144773506536339</v>
      </c>
      <c r="E127">
        <v>0.34700199469226695</v>
      </c>
      <c r="F127">
        <v>0</v>
      </c>
      <c r="G127">
        <v>2.4000007364610001</v>
      </c>
      <c r="H127">
        <v>2.4489992106645562</v>
      </c>
      <c r="I127">
        <v>2.5225742942467533</v>
      </c>
      <c r="J127">
        <v>2.5785233865974528</v>
      </c>
      <c r="K127">
        <v>-4.7552425798210658</v>
      </c>
      <c r="L127">
        <v>-5.1623300200470128</v>
      </c>
      <c r="M127">
        <v>-5.1994783752540439</v>
      </c>
      <c r="N127">
        <v>-5.0849752778494999</v>
      </c>
      <c r="O127">
        <v>-5.314799496402399</v>
      </c>
      <c r="P127">
        <v>0.5</v>
      </c>
      <c r="Q127">
        <v>0.5</v>
      </c>
      <c r="R127">
        <v>0.5</v>
      </c>
      <c r="S127">
        <v>0.5</v>
      </c>
      <c r="T127">
        <v>0</v>
      </c>
      <c r="U127">
        <v>0</v>
      </c>
      <c r="V127">
        <v>0</v>
      </c>
      <c r="W127">
        <v>0</v>
      </c>
      <c r="X127">
        <v>1.2462905062980001</v>
      </c>
      <c r="Y127">
        <v>0.69144773506536339</v>
      </c>
      <c r="Z127">
        <v>0.34700199469226695</v>
      </c>
      <c r="AA127">
        <v>0</v>
      </c>
      <c r="AB127">
        <v>0</v>
      </c>
      <c r="AC127">
        <v>0</v>
      </c>
      <c r="AD127">
        <v>0</v>
      </c>
      <c r="AE127">
        <v>0</v>
      </c>
      <c r="AF127">
        <v>0</v>
      </c>
      <c r="AG127">
        <v>0</v>
      </c>
      <c r="AH127">
        <v>0</v>
      </c>
      <c r="AI127">
        <v>0</v>
      </c>
      <c r="AJ127">
        <v>0</v>
      </c>
      <c r="AK127">
        <v>0</v>
      </c>
      <c r="AL127">
        <v>0</v>
      </c>
      <c r="AM127">
        <v>0</v>
      </c>
      <c r="AN127">
        <v>0</v>
      </c>
      <c r="AO127">
        <v>0</v>
      </c>
      <c r="AP127">
        <v>0</v>
      </c>
      <c r="AQ127">
        <v>0</v>
      </c>
      <c r="AR127">
        <v>2.4000007364610001</v>
      </c>
      <c r="AS127">
        <v>2.4489992106645562</v>
      </c>
      <c r="AT127">
        <v>2.5225742942467533</v>
      </c>
      <c r="AU127">
        <v>2.5785233865974528</v>
      </c>
      <c r="AV127">
        <v>0</v>
      </c>
      <c r="AW127">
        <v>0</v>
      </c>
      <c r="AX127">
        <v>0</v>
      </c>
      <c r="AY127">
        <v>0</v>
      </c>
      <c r="AZ127">
        <v>0</v>
      </c>
      <c r="BA127">
        <v>0</v>
      </c>
      <c r="BB127">
        <v>0</v>
      </c>
      <c r="BC127">
        <v>0</v>
      </c>
      <c r="BD127">
        <v>0</v>
      </c>
      <c r="BE127">
        <v>0</v>
      </c>
      <c r="BF127">
        <v>0</v>
      </c>
      <c r="BG127">
        <v>0</v>
      </c>
      <c r="BH127">
        <v>-3.7748276949590071E-2</v>
      </c>
      <c r="BI127" s="45" t="s">
        <v>631</v>
      </c>
      <c r="BJ127"/>
      <c r="BK127"/>
      <c r="BL127"/>
      <c r="BM127"/>
      <c r="BN127"/>
      <c r="BO127"/>
      <c r="BP127"/>
      <c r="BQ127"/>
      <c r="BR127"/>
    </row>
    <row r="128" spans="1:70" x14ac:dyDescent="0.3">
      <c r="A128" s="45" t="s">
        <v>664</v>
      </c>
      <c r="B128"/>
      <c r="C128">
        <v>1.2096032946099999</v>
      </c>
      <c r="D128">
        <v>0.77099628306237045</v>
      </c>
      <c r="E128">
        <v>0.49396420284431147</v>
      </c>
      <c r="F128">
        <v>0.18452885133156832</v>
      </c>
      <c r="G128">
        <v>2.1401618640680002</v>
      </c>
      <c r="H128">
        <v>2.1838554614468921</v>
      </c>
      <c r="I128">
        <v>2.2494648529925065</v>
      </c>
      <c r="J128">
        <v>2.2993565517570467</v>
      </c>
      <c r="K128">
        <v>-10.639952173819834</v>
      </c>
      <c r="L128">
        <v>-9.791708010620134</v>
      </c>
      <c r="M128">
        <v>-10.009626760879121</v>
      </c>
      <c r="N128">
        <v>-9.9355980639457986</v>
      </c>
      <c r="O128">
        <v>-10.231633911795436</v>
      </c>
      <c r="P128">
        <v>0.5</v>
      </c>
      <c r="Q128">
        <v>0.5</v>
      </c>
      <c r="R128">
        <v>0.5</v>
      </c>
      <c r="S128">
        <v>0.5</v>
      </c>
      <c r="T128">
        <v>0</v>
      </c>
      <c r="U128">
        <v>0</v>
      </c>
      <c r="V128">
        <v>0</v>
      </c>
      <c r="W128">
        <v>0</v>
      </c>
      <c r="X128">
        <v>1.2096032946099999</v>
      </c>
      <c r="Y128">
        <v>0.77099628306237045</v>
      </c>
      <c r="Z128">
        <v>0.49396420284431147</v>
      </c>
      <c r="AA128">
        <v>0.18452885133156832</v>
      </c>
      <c r="AB128">
        <v>0</v>
      </c>
      <c r="AC128">
        <v>0</v>
      </c>
      <c r="AD128">
        <v>0</v>
      </c>
      <c r="AE128">
        <v>0</v>
      </c>
      <c r="AF128">
        <v>0</v>
      </c>
      <c r="AG128">
        <v>0</v>
      </c>
      <c r="AH128">
        <v>0</v>
      </c>
      <c r="AI128">
        <v>0</v>
      </c>
      <c r="AJ128">
        <v>0</v>
      </c>
      <c r="AK128">
        <v>0</v>
      </c>
      <c r="AL128">
        <v>0</v>
      </c>
      <c r="AM128">
        <v>0</v>
      </c>
      <c r="AN128">
        <v>0</v>
      </c>
      <c r="AO128">
        <v>0</v>
      </c>
      <c r="AP128">
        <v>0</v>
      </c>
      <c r="AQ128">
        <v>0</v>
      </c>
      <c r="AR128">
        <v>2.1401618640680002</v>
      </c>
      <c r="AS128">
        <v>2.1838554614468921</v>
      </c>
      <c r="AT128">
        <v>2.2494648529925065</v>
      </c>
      <c r="AU128">
        <v>2.2993565517570467</v>
      </c>
      <c r="AV128">
        <v>0</v>
      </c>
      <c r="AW128">
        <v>0</v>
      </c>
      <c r="AX128">
        <v>0</v>
      </c>
      <c r="AY128">
        <v>0</v>
      </c>
      <c r="AZ128">
        <v>0</v>
      </c>
      <c r="BA128">
        <v>0</v>
      </c>
      <c r="BB128">
        <v>0</v>
      </c>
      <c r="BC128">
        <v>0</v>
      </c>
      <c r="BD128">
        <v>0</v>
      </c>
      <c r="BE128">
        <v>0</v>
      </c>
      <c r="BF128">
        <v>0</v>
      </c>
      <c r="BG128">
        <v>0</v>
      </c>
      <c r="BH128">
        <v>0</v>
      </c>
      <c r="BI128" s="45" t="s">
        <v>663</v>
      </c>
      <c r="BJ128"/>
      <c r="BK128"/>
      <c r="BL128"/>
      <c r="BM128"/>
      <c r="BN128"/>
      <c r="BO128"/>
      <c r="BP128"/>
      <c r="BQ128"/>
      <c r="BR128"/>
    </row>
    <row r="129" spans="1:70" x14ac:dyDescent="0.3">
      <c r="A129" s="45" t="s">
        <v>29</v>
      </c>
      <c r="B129">
        <v>0.8</v>
      </c>
      <c r="C129">
        <v>0.99154643834300005</v>
      </c>
      <c r="D129">
        <v>0.50387436876994374</v>
      </c>
      <c r="E129">
        <v>0</v>
      </c>
      <c r="F129">
        <v>0</v>
      </c>
      <c r="G129">
        <v>1.9572997569550001</v>
      </c>
      <c r="H129">
        <v>1.9972600370469162</v>
      </c>
      <c r="I129">
        <v>2.4881265574732181</v>
      </c>
      <c r="J129">
        <v>2.1028923538299051</v>
      </c>
      <c r="K129">
        <v>-7.2667638372655343</v>
      </c>
      <c r="L129">
        <v>-6.7157075186223443</v>
      </c>
      <c r="M129">
        <v>-15.468854107114197</v>
      </c>
      <c r="N129">
        <v>-15.472504249046661</v>
      </c>
      <c r="O129">
        <v>-7.0747351796621292</v>
      </c>
      <c r="P129">
        <v>0.5</v>
      </c>
      <c r="Q129">
        <v>0.5</v>
      </c>
      <c r="R129">
        <v>0</v>
      </c>
      <c r="S129">
        <v>0.5</v>
      </c>
      <c r="T129">
        <v>0</v>
      </c>
      <c r="U129">
        <v>0</v>
      </c>
      <c r="V129">
        <v>0</v>
      </c>
      <c r="W129">
        <v>0</v>
      </c>
      <c r="X129">
        <v>0.99154643834300005</v>
      </c>
      <c r="Y129">
        <v>0.50387436876994374</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1.9572997569550001</v>
      </c>
      <c r="AS129">
        <v>1.9972600370469162</v>
      </c>
      <c r="AT129">
        <v>2.4881265884601094</v>
      </c>
      <c r="AU129">
        <v>2.1028923538299051</v>
      </c>
      <c r="AV129">
        <v>0</v>
      </c>
      <c r="AW129">
        <v>0</v>
      </c>
      <c r="AX129">
        <v>0</v>
      </c>
      <c r="AY129">
        <v>0</v>
      </c>
      <c r="AZ129">
        <v>0</v>
      </c>
      <c r="BA129">
        <v>0</v>
      </c>
      <c r="BB129">
        <v>0</v>
      </c>
      <c r="BC129">
        <v>0</v>
      </c>
      <c r="BD129">
        <v>0</v>
      </c>
      <c r="BE129">
        <v>0</v>
      </c>
      <c r="BF129">
        <v>0</v>
      </c>
      <c r="BG129">
        <v>0</v>
      </c>
      <c r="BH129">
        <v>-0.13075986041983123</v>
      </c>
      <c r="BI129" s="45" t="s">
        <v>28</v>
      </c>
      <c r="BJ129"/>
      <c r="BK129"/>
      <c r="BL129"/>
      <c r="BM129"/>
      <c r="BN129"/>
      <c r="BO129"/>
      <c r="BP129"/>
      <c r="BQ129"/>
      <c r="BR129"/>
    </row>
    <row r="130" spans="1:70" x14ac:dyDescent="0.3">
      <c r="A130" s="45" t="s">
        <v>264</v>
      </c>
      <c r="B130">
        <v>0.8</v>
      </c>
      <c r="C130">
        <v>1.0042151790280001</v>
      </c>
      <c r="D130">
        <v>0.66113247753797566</v>
      </c>
      <c r="E130">
        <v>0</v>
      </c>
      <c r="F130">
        <v>0.19578167553468795</v>
      </c>
      <c r="G130">
        <v>1.834119700459</v>
      </c>
      <c r="H130">
        <v>1.8715651334806973</v>
      </c>
      <c r="I130">
        <v>2.3909454121689588</v>
      </c>
      <c r="J130">
        <v>1.9705496209248758</v>
      </c>
      <c r="K130">
        <v>-7.023477054608116</v>
      </c>
      <c r="L130">
        <v>-7.3409916064666749</v>
      </c>
      <c r="M130">
        <v>-16.445846861898932</v>
      </c>
      <c r="N130">
        <v>-16.376983038322713</v>
      </c>
      <c r="O130">
        <v>-7.6567405480787345</v>
      </c>
      <c r="P130">
        <v>0.5</v>
      </c>
      <c r="Q130">
        <v>0.5</v>
      </c>
      <c r="R130">
        <v>0</v>
      </c>
      <c r="S130">
        <v>0.5</v>
      </c>
      <c r="T130">
        <v>0</v>
      </c>
      <c r="U130">
        <v>0</v>
      </c>
      <c r="V130">
        <v>0</v>
      </c>
      <c r="W130">
        <v>0</v>
      </c>
      <c r="X130">
        <v>1.0042151790280001</v>
      </c>
      <c r="Y130">
        <v>0.66113247753797566</v>
      </c>
      <c r="Z130">
        <v>0</v>
      </c>
      <c r="AA130">
        <v>0.19578167553468795</v>
      </c>
      <c r="AB130">
        <v>0</v>
      </c>
      <c r="AC130">
        <v>0</v>
      </c>
      <c r="AD130">
        <v>0</v>
      </c>
      <c r="AE130">
        <v>0</v>
      </c>
      <c r="AF130">
        <v>0</v>
      </c>
      <c r="AG130">
        <v>0</v>
      </c>
      <c r="AH130">
        <v>0</v>
      </c>
      <c r="AI130">
        <v>0</v>
      </c>
      <c r="AJ130">
        <v>0</v>
      </c>
      <c r="AK130">
        <v>0</v>
      </c>
      <c r="AL130">
        <v>0</v>
      </c>
      <c r="AM130">
        <v>0</v>
      </c>
      <c r="AN130">
        <v>0</v>
      </c>
      <c r="AO130">
        <v>0</v>
      </c>
      <c r="AP130">
        <v>0</v>
      </c>
      <c r="AQ130">
        <v>0</v>
      </c>
      <c r="AR130">
        <v>1.834119700459</v>
      </c>
      <c r="AS130">
        <v>1.8715651334806973</v>
      </c>
      <c r="AT130">
        <v>2.390945201804616</v>
      </c>
      <c r="AU130">
        <v>1.9705496209248758</v>
      </c>
      <c r="AV130">
        <v>0</v>
      </c>
      <c r="AW130">
        <v>0</v>
      </c>
      <c r="AX130">
        <v>0</v>
      </c>
      <c r="AY130">
        <v>0</v>
      </c>
      <c r="AZ130">
        <v>0</v>
      </c>
      <c r="BA130">
        <v>0</v>
      </c>
      <c r="BB130">
        <v>0</v>
      </c>
      <c r="BC130">
        <v>0</v>
      </c>
      <c r="BD130">
        <v>0</v>
      </c>
      <c r="BE130">
        <v>0</v>
      </c>
      <c r="BF130">
        <v>0</v>
      </c>
      <c r="BG130">
        <v>0</v>
      </c>
      <c r="BH130">
        <v>0</v>
      </c>
      <c r="BI130" s="45" t="s">
        <v>263</v>
      </c>
      <c r="BJ130"/>
      <c r="BK130"/>
      <c r="BL130"/>
      <c r="BM130"/>
      <c r="BN130"/>
      <c r="BO130"/>
      <c r="BP130"/>
      <c r="BQ130"/>
      <c r="BR130"/>
    </row>
    <row r="131" spans="1:70" x14ac:dyDescent="0.3">
      <c r="A131" s="45" t="s">
        <v>348</v>
      </c>
      <c r="B131">
        <v>0.8</v>
      </c>
      <c r="C131">
        <v>1.5685750088079999</v>
      </c>
      <c r="D131">
        <v>0.44027596517107637</v>
      </c>
      <c r="E131">
        <v>0</v>
      </c>
      <c r="F131">
        <v>0</v>
      </c>
      <c r="G131">
        <v>3.9876658759240002</v>
      </c>
      <c r="H131">
        <v>4.0690781607560389</v>
      </c>
      <c r="I131">
        <v>4.1913251441263917</v>
      </c>
      <c r="J131">
        <v>4.28428606824877</v>
      </c>
      <c r="K131">
        <v>-18.076601412596101</v>
      </c>
      <c r="L131">
        <v>-15.959147145495127</v>
      </c>
      <c r="M131">
        <v>-37.193550136335809</v>
      </c>
      <c r="N131">
        <v>-37.25423303914237</v>
      </c>
      <c r="O131">
        <v>-16.867096669113824</v>
      </c>
      <c r="P131">
        <v>0.5</v>
      </c>
      <c r="Q131">
        <v>0.5</v>
      </c>
      <c r="R131">
        <v>0</v>
      </c>
      <c r="S131">
        <v>0.5</v>
      </c>
      <c r="T131">
        <v>0</v>
      </c>
      <c r="U131">
        <v>0</v>
      </c>
      <c r="V131">
        <v>0</v>
      </c>
      <c r="W131">
        <v>0</v>
      </c>
      <c r="X131">
        <v>1.5685750088079999</v>
      </c>
      <c r="Y131">
        <v>0.44027596517107637</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3.9876658759240002</v>
      </c>
      <c r="AS131">
        <v>4.0690781607560389</v>
      </c>
      <c r="AT131">
        <v>4.1913251441263917</v>
      </c>
      <c r="AU131">
        <v>4.28428606824877</v>
      </c>
      <c r="AV131">
        <v>0</v>
      </c>
      <c r="AW131">
        <v>0</v>
      </c>
      <c r="AX131">
        <v>0</v>
      </c>
      <c r="AY131">
        <v>0</v>
      </c>
      <c r="AZ131">
        <v>0</v>
      </c>
      <c r="BA131">
        <v>0</v>
      </c>
      <c r="BB131">
        <v>0</v>
      </c>
      <c r="BC131">
        <v>0</v>
      </c>
      <c r="BD131">
        <v>0</v>
      </c>
      <c r="BE131">
        <v>0</v>
      </c>
      <c r="BF131">
        <v>0</v>
      </c>
      <c r="BG131">
        <v>0</v>
      </c>
      <c r="BH131">
        <v>-1.0057063004942219</v>
      </c>
      <c r="BI131" s="45" t="s">
        <v>347</v>
      </c>
      <c r="BJ131"/>
      <c r="BK131"/>
      <c r="BL131"/>
      <c r="BM131"/>
      <c r="BN131"/>
      <c r="BO131"/>
      <c r="BP131"/>
      <c r="BQ131"/>
      <c r="BR131"/>
    </row>
    <row r="132" spans="1:70" x14ac:dyDescent="0.3">
      <c r="A132" s="45" t="s">
        <v>426</v>
      </c>
      <c r="B132">
        <v>0.8</v>
      </c>
      <c r="C132">
        <v>0.91789230999600002</v>
      </c>
      <c r="D132">
        <v>0.37039083916061372</v>
      </c>
      <c r="E132">
        <v>0</v>
      </c>
      <c r="F132">
        <v>0</v>
      </c>
      <c r="G132">
        <v>2.0813076534800001</v>
      </c>
      <c r="H132">
        <v>2.1237996818445763</v>
      </c>
      <c r="I132">
        <v>2.6566968225008512</v>
      </c>
      <c r="J132">
        <v>2.236124505159983</v>
      </c>
      <c r="K132">
        <v>-6.6152084576117831</v>
      </c>
      <c r="L132">
        <v>-6.5093228242810852</v>
      </c>
      <c r="M132">
        <v>-14.805160325357136</v>
      </c>
      <c r="N132">
        <v>-14.648314309754781</v>
      </c>
      <c r="O132">
        <v>-6.6884505077285041</v>
      </c>
      <c r="P132">
        <v>0.5</v>
      </c>
      <c r="Q132">
        <v>0.5</v>
      </c>
      <c r="R132">
        <v>0</v>
      </c>
      <c r="S132">
        <v>0.5</v>
      </c>
      <c r="T132">
        <v>0</v>
      </c>
      <c r="U132">
        <v>0</v>
      </c>
      <c r="V132">
        <v>0</v>
      </c>
      <c r="W132">
        <v>0</v>
      </c>
      <c r="X132">
        <v>0.91789230999600002</v>
      </c>
      <c r="Y132">
        <v>0.37039083916061372</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2.0813076534800001</v>
      </c>
      <c r="AS132">
        <v>2.1237996818445763</v>
      </c>
      <c r="AT132">
        <v>2.6566970572423778</v>
      </c>
      <c r="AU132">
        <v>2.236124505159983</v>
      </c>
      <c r="AV132">
        <v>0</v>
      </c>
      <c r="AW132">
        <v>0</v>
      </c>
      <c r="AX132">
        <v>0</v>
      </c>
      <c r="AY132">
        <v>0</v>
      </c>
      <c r="AZ132">
        <v>0</v>
      </c>
      <c r="BA132">
        <v>0</v>
      </c>
      <c r="BB132">
        <v>0</v>
      </c>
      <c r="BC132">
        <v>0</v>
      </c>
      <c r="BD132">
        <v>0</v>
      </c>
      <c r="BE132">
        <v>0</v>
      </c>
      <c r="BF132">
        <v>0</v>
      </c>
      <c r="BG132">
        <v>0</v>
      </c>
      <c r="BH132">
        <v>-0.33730716129580324</v>
      </c>
      <c r="BI132" s="45" t="s">
        <v>425</v>
      </c>
      <c r="BJ132"/>
      <c r="BK132"/>
      <c r="BL132"/>
      <c r="BM132"/>
      <c r="BN132"/>
      <c r="BO132"/>
      <c r="BP132"/>
      <c r="BQ132"/>
      <c r="BR132"/>
    </row>
    <row r="133" spans="1:70" x14ac:dyDescent="0.3">
      <c r="A133" s="45" t="s">
        <v>622</v>
      </c>
      <c r="B133">
        <v>0.8</v>
      </c>
      <c r="C133">
        <v>1.1407434197780002</v>
      </c>
      <c r="D133">
        <v>0.52109286485218997</v>
      </c>
      <c r="E133">
        <v>0</v>
      </c>
      <c r="F133">
        <v>0</v>
      </c>
      <c r="G133">
        <v>2.3059340324749997</v>
      </c>
      <c r="H133">
        <v>2.3530120385309221</v>
      </c>
      <c r="I133">
        <v>2.7184623873279881</v>
      </c>
      <c r="J133">
        <v>2.477459585889747</v>
      </c>
      <c r="K133">
        <v>-16.048735791812625</v>
      </c>
      <c r="L133">
        <v>-14.638619278747207</v>
      </c>
      <c r="M133">
        <v>-32.310416725903956</v>
      </c>
      <c r="N133">
        <v>-32.32238714484042</v>
      </c>
      <c r="O133">
        <v>-15.425439093004027</v>
      </c>
      <c r="P133">
        <v>0.5</v>
      </c>
      <c r="Q133">
        <v>0.5</v>
      </c>
      <c r="R133">
        <v>0</v>
      </c>
      <c r="S133">
        <v>0.5</v>
      </c>
      <c r="T133">
        <v>0</v>
      </c>
      <c r="U133">
        <v>0</v>
      </c>
      <c r="V133">
        <v>0</v>
      </c>
      <c r="W133">
        <v>0</v>
      </c>
      <c r="X133">
        <v>1.1407434197780002</v>
      </c>
      <c r="Y133">
        <v>0.52109286485218997</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2.3059340324749997</v>
      </c>
      <c r="AS133">
        <v>2.3530120385309221</v>
      </c>
      <c r="AT133">
        <v>2.7184628732028684</v>
      </c>
      <c r="AU133">
        <v>2.477459585889747</v>
      </c>
      <c r="AV133">
        <v>0</v>
      </c>
      <c r="AW133">
        <v>0</v>
      </c>
      <c r="AX133">
        <v>0</v>
      </c>
      <c r="AY133">
        <v>0</v>
      </c>
      <c r="AZ133">
        <v>0</v>
      </c>
      <c r="BA133">
        <v>0</v>
      </c>
      <c r="BB133">
        <v>0</v>
      </c>
      <c r="BC133">
        <v>0</v>
      </c>
      <c r="BD133">
        <v>0</v>
      </c>
      <c r="BE133">
        <v>0</v>
      </c>
      <c r="BF133">
        <v>0</v>
      </c>
      <c r="BG133">
        <v>0</v>
      </c>
      <c r="BH133">
        <v>-0.27781448166965039</v>
      </c>
      <c r="BI133" s="45" t="s">
        <v>621</v>
      </c>
      <c r="BJ133"/>
      <c r="BK133"/>
      <c r="BL133"/>
      <c r="BM133"/>
      <c r="BN133"/>
      <c r="BO133"/>
      <c r="BP133"/>
      <c r="BQ133"/>
      <c r="BR133"/>
    </row>
    <row r="134" spans="1:70" x14ac:dyDescent="0.3">
      <c r="A134" s="45" t="s">
        <v>648</v>
      </c>
      <c r="B134">
        <v>0.8</v>
      </c>
      <c r="C134">
        <v>1.304078142464</v>
      </c>
      <c r="D134">
        <v>0.59784957897838675</v>
      </c>
      <c r="E134">
        <v>0</v>
      </c>
      <c r="F134">
        <v>0</v>
      </c>
      <c r="G134">
        <v>2.636554952474</v>
      </c>
      <c r="H134">
        <v>2.6903829233835226</v>
      </c>
      <c r="I134">
        <v>3.1869008781632853</v>
      </c>
      <c r="J134">
        <v>2.8326735495208126</v>
      </c>
      <c r="K134">
        <v>-17.116332418708598</v>
      </c>
      <c r="L134">
        <v>-14.813660406384006</v>
      </c>
      <c r="M134">
        <v>-30.733733942859569</v>
      </c>
      <c r="N134">
        <v>-29.695332099130738</v>
      </c>
      <c r="O134">
        <v>-14.503812906740214</v>
      </c>
      <c r="P134">
        <v>0.5</v>
      </c>
      <c r="Q134">
        <v>0.5</v>
      </c>
      <c r="R134">
        <v>0</v>
      </c>
      <c r="S134">
        <v>0.5</v>
      </c>
      <c r="T134">
        <v>0</v>
      </c>
      <c r="U134">
        <v>0</v>
      </c>
      <c r="V134">
        <v>0</v>
      </c>
      <c r="W134">
        <v>0</v>
      </c>
      <c r="X134">
        <v>1.304078142464</v>
      </c>
      <c r="Y134">
        <v>0.59784957897838675</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2.636554952474</v>
      </c>
      <c r="AS134">
        <v>2.6903829233835226</v>
      </c>
      <c r="AT134">
        <v>3.1869005810980791</v>
      </c>
      <c r="AU134">
        <v>2.8326735495208126</v>
      </c>
      <c r="AV134">
        <v>0</v>
      </c>
      <c r="AW134">
        <v>0</v>
      </c>
      <c r="AX134">
        <v>0</v>
      </c>
      <c r="AY134">
        <v>0</v>
      </c>
      <c r="AZ134">
        <v>0</v>
      </c>
      <c r="BA134">
        <v>0</v>
      </c>
      <c r="BB134">
        <v>0</v>
      </c>
      <c r="BC134">
        <v>0</v>
      </c>
      <c r="BD134">
        <v>0</v>
      </c>
      <c r="BE134">
        <v>0</v>
      </c>
      <c r="BF134">
        <v>0</v>
      </c>
      <c r="BG134">
        <v>0</v>
      </c>
      <c r="BH134">
        <v>-0.31302997100795621</v>
      </c>
      <c r="BI134" s="45" t="s">
        <v>647</v>
      </c>
      <c r="BJ134"/>
      <c r="BK134"/>
      <c r="BL134"/>
      <c r="BM134"/>
      <c r="BN134"/>
      <c r="BO134"/>
      <c r="BP134"/>
      <c r="BQ134"/>
      <c r="BR134"/>
    </row>
    <row r="135" spans="1:70" x14ac:dyDescent="0.3">
      <c r="A135" s="45" t="s">
        <v>720</v>
      </c>
      <c r="B135">
        <v>0.8</v>
      </c>
      <c r="C135">
        <v>2.0181774981519998</v>
      </c>
      <c r="D135">
        <v>1.2957276208990514</v>
      </c>
      <c r="E135">
        <v>0</v>
      </c>
      <c r="F135">
        <v>0.32246557013595289</v>
      </c>
      <c r="G135">
        <v>3.7010650972980002</v>
      </c>
      <c r="H135">
        <v>3.7766261335679512</v>
      </c>
      <c r="I135">
        <v>4.7260660045335117</v>
      </c>
      <c r="J135">
        <v>3.9763666584431268</v>
      </c>
      <c r="K135">
        <v>-7.0807562420142176</v>
      </c>
      <c r="L135">
        <v>-6.9906287690096578</v>
      </c>
      <c r="M135">
        <v>-17.371793452822942</v>
      </c>
      <c r="N135">
        <v>-17.331207828503729</v>
      </c>
      <c r="O135">
        <v>-7.3176212995114218</v>
      </c>
      <c r="P135">
        <v>0.5</v>
      </c>
      <c r="Q135">
        <v>0.5</v>
      </c>
      <c r="R135">
        <v>0</v>
      </c>
      <c r="S135">
        <v>0.5</v>
      </c>
      <c r="T135">
        <v>0</v>
      </c>
      <c r="U135">
        <v>0</v>
      </c>
      <c r="V135">
        <v>0</v>
      </c>
      <c r="W135">
        <v>0</v>
      </c>
      <c r="X135">
        <v>2.0181774981519998</v>
      </c>
      <c r="Y135">
        <v>1.2957276208990514</v>
      </c>
      <c r="Z135">
        <v>0</v>
      </c>
      <c r="AA135">
        <v>0.32246557013595289</v>
      </c>
      <c r="AB135">
        <v>0</v>
      </c>
      <c r="AC135">
        <v>0</v>
      </c>
      <c r="AD135">
        <v>0</v>
      </c>
      <c r="AE135">
        <v>0</v>
      </c>
      <c r="AF135">
        <v>0</v>
      </c>
      <c r="AG135">
        <v>0</v>
      </c>
      <c r="AH135">
        <v>0</v>
      </c>
      <c r="AI135">
        <v>0</v>
      </c>
      <c r="AJ135">
        <v>0</v>
      </c>
      <c r="AK135">
        <v>0</v>
      </c>
      <c r="AL135">
        <v>0</v>
      </c>
      <c r="AM135">
        <v>0</v>
      </c>
      <c r="AN135">
        <v>0</v>
      </c>
      <c r="AO135">
        <v>0</v>
      </c>
      <c r="AP135">
        <v>0</v>
      </c>
      <c r="AQ135">
        <v>0</v>
      </c>
      <c r="AR135">
        <v>3.7010650972980002</v>
      </c>
      <c r="AS135">
        <v>3.7766261335679512</v>
      </c>
      <c r="AT135">
        <v>4.7260663772055773</v>
      </c>
      <c r="AU135">
        <v>3.9763666584431268</v>
      </c>
      <c r="AV135">
        <v>0</v>
      </c>
      <c r="AW135">
        <v>0</v>
      </c>
      <c r="AX135">
        <v>0</v>
      </c>
      <c r="AY135">
        <v>0</v>
      </c>
      <c r="AZ135">
        <v>0</v>
      </c>
      <c r="BA135">
        <v>0</v>
      </c>
      <c r="BB135">
        <v>0</v>
      </c>
      <c r="BC135">
        <v>0</v>
      </c>
      <c r="BD135">
        <v>0</v>
      </c>
      <c r="BE135">
        <v>0</v>
      </c>
      <c r="BF135">
        <v>0</v>
      </c>
      <c r="BG135">
        <v>0</v>
      </c>
      <c r="BH135">
        <v>0</v>
      </c>
      <c r="BI135" s="45" t="s">
        <v>719</v>
      </c>
      <c r="BJ135"/>
      <c r="BK135"/>
      <c r="BL135"/>
      <c r="BM135"/>
      <c r="BN135"/>
      <c r="BO135"/>
      <c r="BP135"/>
      <c r="BQ135"/>
      <c r="BR135"/>
    </row>
    <row r="136" spans="1:70" x14ac:dyDescent="0.3">
      <c r="A136" s="45" t="s">
        <v>244</v>
      </c>
      <c r="B136">
        <v>0.30000000000000004</v>
      </c>
      <c r="C136">
        <v>0.66730462313500005</v>
      </c>
      <c r="D136">
        <v>0</v>
      </c>
      <c r="E136">
        <v>0</v>
      </c>
      <c r="F136">
        <v>0</v>
      </c>
      <c r="G136">
        <v>2.1308541361489999</v>
      </c>
      <c r="H136">
        <v>2.1743577067252313</v>
      </c>
      <c r="I136">
        <v>2.2396817580002382</v>
      </c>
      <c r="J136">
        <v>2.2893564739443133</v>
      </c>
      <c r="K136">
        <v>-18.920926966140833</v>
      </c>
      <c r="L136">
        <v>-21.944153031584317</v>
      </c>
      <c r="M136">
        <v>-16.111346227238158</v>
      </c>
      <c r="N136">
        <v>-15.747221714264208</v>
      </c>
      <c r="O136">
        <v>-22.721366334608657</v>
      </c>
      <c r="P136">
        <v>0.5</v>
      </c>
      <c r="Q136">
        <v>0.5</v>
      </c>
      <c r="R136">
        <v>0</v>
      </c>
      <c r="S136">
        <v>0.5</v>
      </c>
      <c r="T136">
        <v>0</v>
      </c>
      <c r="U136">
        <v>0</v>
      </c>
      <c r="V136">
        <v>0</v>
      </c>
      <c r="W136">
        <v>0</v>
      </c>
      <c r="X136">
        <v>0.66730462313500005</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2.1308541361489999</v>
      </c>
      <c r="AS136">
        <v>2.1743577067252313</v>
      </c>
      <c r="AT136">
        <v>2.2396817580002382</v>
      </c>
      <c r="AU136">
        <v>2.2893564739443133</v>
      </c>
      <c r="AV136">
        <v>0</v>
      </c>
      <c r="AW136">
        <v>0</v>
      </c>
      <c r="AX136">
        <v>0</v>
      </c>
      <c r="AY136">
        <v>0</v>
      </c>
      <c r="AZ136">
        <v>0</v>
      </c>
      <c r="BA136">
        <v>0</v>
      </c>
      <c r="BB136">
        <v>0</v>
      </c>
      <c r="BC136">
        <v>0</v>
      </c>
      <c r="BD136">
        <v>0</v>
      </c>
      <c r="BE136">
        <v>0</v>
      </c>
      <c r="BF136">
        <v>0</v>
      </c>
      <c r="BG136">
        <v>0</v>
      </c>
      <c r="BH136">
        <v>-1.4804171513638347</v>
      </c>
      <c r="BI136" s="45" t="s">
        <v>243</v>
      </c>
      <c r="BJ136"/>
      <c r="BK136"/>
      <c r="BL136"/>
      <c r="BM136"/>
      <c r="BN136"/>
      <c r="BO136"/>
      <c r="BP136"/>
      <c r="BQ136"/>
      <c r="BR136"/>
    </row>
    <row r="137" spans="1:70" x14ac:dyDescent="0.3">
      <c r="A137" s="45" t="s">
        <v>582</v>
      </c>
      <c r="B137"/>
      <c r="C137">
        <v>0.92575385468100002</v>
      </c>
      <c r="D137">
        <v>0.22974470000902564</v>
      </c>
      <c r="E137">
        <v>0</v>
      </c>
      <c r="F137">
        <v>0</v>
      </c>
      <c r="G137">
        <v>2.4226355672220001</v>
      </c>
      <c r="H137">
        <v>2.4720961546883964</v>
      </c>
      <c r="I137">
        <v>2.5463651378764598</v>
      </c>
      <c r="J137">
        <v>2.6028418959971531</v>
      </c>
      <c r="K137">
        <v>-24.25083941337915</v>
      </c>
      <c r="L137">
        <v>-24.740003855452407</v>
      </c>
      <c r="M137">
        <v>-25.473786785561025</v>
      </c>
      <c r="N137">
        <v>-25.464584267757449</v>
      </c>
      <c r="O137">
        <v>-26.038779163640008</v>
      </c>
      <c r="P137">
        <v>0.5</v>
      </c>
      <c r="Q137">
        <v>0.5</v>
      </c>
      <c r="R137">
        <v>0.5</v>
      </c>
      <c r="S137">
        <v>0.5</v>
      </c>
      <c r="T137">
        <v>0</v>
      </c>
      <c r="U137">
        <v>0</v>
      </c>
      <c r="V137">
        <v>0</v>
      </c>
      <c r="W137">
        <v>0</v>
      </c>
      <c r="X137">
        <v>0.92575385468100002</v>
      </c>
      <c r="Y137">
        <v>0.22974470000902564</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2.4226355672220001</v>
      </c>
      <c r="AS137">
        <v>2.4720961546883964</v>
      </c>
      <c r="AT137">
        <v>2.5463651378764598</v>
      </c>
      <c r="AU137">
        <v>2.6028418959971531</v>
      </c>
      <c r="AV137">
        <v>0</v>
      </c>
      <c r="AW137">
        <v>0</v>
      </c>
      <c r="AX137">
        <v>0</v>
      </c>
      <c r="AY137">
        <v>0</v>
      </c>
      <c r="AZ137">
        <v>0</v>
      </c>
      <c r="BA137">
        <v>0</v>
      </c>
      <c r="BB137">
        <v>0</v>
      </c>
      <c r="BC137">
        <v>0</v>
      </c>
      <c r="BD137">
        <v>0</v>
      </c>
      <c r="BE137">
        <v>0</v>
      </c>
      <c r="BF137">
        <v>0</v>
      </c>
      <c r="BG137">
        <v>0</v>
      </c>
      <c r="BH137">
        <v>-0.66069532479821336</v>
      </c>
      <c r="BI137" s="45" t="s">
        <v>581</v>
      </c>
      <c r="BJ137"/>
      <c r="BK137"/>
      <c r="BL137"/>
      <c r="BM137"/>
      <c r="BN137"/>
      <c r="BO137"/>
      <c r="BP137"/>
      <c r="BQ137"/>
      <c r="BR137"/>
    </row>
    <row r="138" spans="1:70" x14ac:dyDescent="0.3">
      <c r="A138" s="45" t="s">
        <v>250</v>
      </c>
      <c r="B138">
        <v>0.30000000000000004</v>
      </c>
      <c r="C138">
        <v>0.41685023175500002</v>
      </c>
      <c r="D138">
        <v>0</v>
      </c>
      <c r="E138">
        <v>0</v>
      </c>
      <c r="F138">
        <v>0</v>
      </c>
      <c r="G138">
        <v>1.299304290814</v>
      </c>
      <c r="H138">
        <v>1.3258309192474136</v>
      </c>
      <c r="I138">
        <v>1.3656627494393958</v>
      </c>
      <c r="J138">
        <v>1.3959522800441269</v>
      </c>
      <c r="K138">
        <v>-8.2583426492633922</v>
      </c>
      <c r="L138">
        <v>-8.4309805028383007</v>
      </c>
      <c r="M138">
        <v>-6.1078452598196948</v>
      </c>
      <c r="N138">
        <v>-6.0250747608308828</v>
      </c>
      <c r="O138">
        <v>-8.7897352671303821</v>
      </c>
      <c r="P138">
        <v>0.5</v>
      </c>
      <c r="Q138">
        <v>0.5</v>
      </c>
      <c r="R138">
        <v>0</v>
      </c>
      <c r="S138">
        <v>0.5</v>
      </c>
      <c r="T138">
        <v>0</v>
      </c>
      <c r="U138">
        <v>0</v>
      </c>
      <c r="V138">
        <v>0</v>
      </c>
      <c r="W138">
        <v>0</v>
      </c>
      <c r="X138">
        <v>0.41685023175500002</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1.299304290814</v>
      </c>
      <c r="AS138">
        <v>1.3258309192474136</v>
      </c>
      <c r="AT138">
        <v>1.3656627494393958</v>
      </c>
      <c r="AU138">
        <v>1.3959522800441269</v>
      </c>
      <c r="AV138">
        <v>0</v>
      </c>
      <c r="AW138">
        <v>0</v>
      </c>
      <c r="AX138">
        <v>0</v>
      </c>
      <c r="AY138">
        <v>0</v>
      </c>
      <c r="AZ138">
        <v>0</v>
      </c>
      <c r="BA138">
        <v>0</v>
      </c>
      <c r="BB138">
        <v>0</v>
      </c>
      <c r="BC138">
        <v>0</v>
      </c>
      <c r="BD138">
        <v>0</v>
      </c>
      <c r="BE138">
        <v>0</v>
      </c>
      <c r="BF138">
        <v>0</v>
      </c>
      <c r="BG138">
        <v>0</v>
      </c>
      <c r="BH138">
        <v>-0.624645852384204</v>
      </c>
      <c r="BI138" s="45" t="s">
        <v>1334</v>
      </c>
      <c r="BJ138"/>
      <c r="BK138"/>
      <c r="BL138"/>
      <c r="BM138"/>
      <c r="BN138"/>
      <c r="BO138"/>
      <c r="BP138"/>
      <c r="BQ138"/>
      <c r="BR138"/>
    </row>
    <row r="139" spans="1:70" x14ac:dyDescent="0.3">
      <c r="A139" s="45" t="s">
        <v>290</v>
      </c>
      <c r="B139">
        <v>0.30000000000000004</v>
      </c>
      <c r="C139">
        <v>1.09674900619</v>
      </c>
      <c r="D139">
        <v>0.31940692875387333</v>
      </c>
      <c r="E139">
        <v>0</v>
      </c>
      <c r="F139">
        <v>0</v>
      </c>
      <c r="G139">
        <v>2.680140753601</v>
      </c>
      <c r="H139">
        <v>2.7348585733008663</v>
      </c>
      <c r="I139">
        <v>2.8170217064043257</v>
      </c>
      <c r="J139">
        <v>2.8795014549552413</v>
      </c>
      <c r="K139">
        <v>-28.293585421671626</v>
      </c>
      <c r="L139">
        <v>-30.213400404078101</v>
      </c>
      <c r="M139">
        <v>-22.26901844775135</v>
      </c>
      <c r="N139">
        <v>-21.793244781029323</v>
      </c>
      <c r="O139">
        <v>-31.310408623353865</v>
      </c>
      <c r="P139">
        <v>0.5</v>
      </c>
      <c r="Q139">
        <v>0.5</v>
      </c>
      <c r="R139">
        <v>0</v>
      </c>
      <c r="S139">
        <v>0.5</v>
      </c>
      <c r="T139">
        <v>0</v>
      </c>
      <c r="U139">
        <v>0</v>
      </c>
      <c r="V139">
        <v>0</v>
      </c>
      <c r="W139">
        <v>0</v>
      </c>
      <c r="X139">
        <v>1.09674900619</v>
      </c>
      <c r="Y139">
        <v>0.31940692875387333</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2.680140753601</v>
      </c>
      <c r="AS139">
        <v>2.7348585733008663</v>
      </c>
      <c r="AT139">
        <v>2.8170217064043257</v>
      </c>
      <c r="AU139">
        <v>2.8795014549552413</v>
      </c>
      <c r="AV139">
        <v>0</v>
      </c>
      <c r="AW139">
        <v>0</v>
      </c>
      <c r="AX139">
        <v>0</v>
      </c>
      <c r="AY139">
        <v>0</v>
      </c>
      <c r="AZ139">
        <v>0</v>
      </c>
      <c r="BA139">
        <v>0</v>
      </c>
      <c r="BB139">
        <v>0</v>
      </c>
      <c r="BC139">
        <v>0</v>
      </c>
      <c r="BD139">
        <v>0</v>
      </c>
      <c r="BE139">
        <v>0</v>
      </c>
      <c r="BF139">
        <v>0</v>
      </c>
      <c r="BG139">
        <v>0</v>
      </c>
      <c r="BH139">
        <v>-0.674029464473065</v>
      </c>
      <c r="BI139" s="45" t="s">
        <v>289</v>
      </c>
      <c r="BJ139"/>
      <c r="BK139"/>
      <c r="BL139"/>
      <c r="BM139"/>
      <c r="BN139"/>
      <c r="BO139"/>
      <c r="BP139"/>
      <c r="BQ139"/>
      <c r="BR139"/>
    </row>
    <row r="140" spans="1:70" x14ac:dyDescent="0.3">
      <c r="A140" s="45" t="s">
        <v>434</v>
      </c>
      <c r="B140">
        <v>0.30000000000000004</v>
      </c>
      <c r="C140">
        <v>0.27353574585599999</v>
      </c>
      <c r="D140">
        <v>0</v>
      </c>
      <c r="E140">
        <v>0</v>
      </c>
      <c r="F140">
        <v>0</v>
      </c>
      <c r="G140">
        <v>1.177118051134</v>
      </c>
      <c r="H140">
        <v>1.2011501222858112</v>
      </c>
      <c r="I140">
        <v>1.2372361774617797</v>
      </c>
      <c r="J140">
        <v>1.2646772884373061</v>
      </c>
      <c r="K140">
        <v>-13.4314039819619</v>
      </c>
      <c r="L140">
        <v>-15.451981844445239</v>
      </c>
      <c r="M140">
        <v>-11.381790566326488</v>
      </c>
      <c r="N140">
        <v>-11.063287662387834</v>
      </c>
      <c r="O140">
        <v>-15.933867678988481</v>
      </c>
      <c r="P140">
        <v>0.5</v>
      </c>
      <c r="Q140">
        <v>0.5</v>
      </c>
      <c r="R140">
        <v>0</v>
      </c>
      <c r="S140">
        <v>0.5</v>
      </c>
      <c r="T140">
        <v>0</v>
      </c>
      <c r="U140">
        <v>0</v>
      </c>
      <c r="V140">
        <v>0</v>
      </c>
      <c r="W140">
        <v>0</v>
      </c>
      <c r="X140">
        <v>0.27353574585599999</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1.177118051134</v>
      </c>
      <c r="AS140">
        <v>1.2011501222858112</v>
      </c>
      <c r="AT140">
        <v>1.2372361774617797</v>
      </c>
      <c r="AU140">
        <v>1.2646772884373061</v>
      </c>
      <c r="AV140">
        <v>0</v>
      </c>
      <c r="AW140">
        <v>0</v>
      </c>
      <c r="AX140">
        <v>0</v>
      </c>
      <c r="AY140">
        <v>0</v>
      </c>
      <c r="AZ140">
        <v>0</v>
      </c>
      <c r="BA140">
        <v>0</v>
      </c>
      <c r="BB140">
        <v>0</v>
      </c>
      <c r="BC140">
        <v>0</v>
      </c>
      <c r="BD140">
        <v>0</v>
      </c>
      <c r="BE140">
        <v>0</v>
      </c>
      <c r="BF140">
        <v>0</v>
      </c>
      <c r="BG140">
        <v>0</v>
      </c>
      <c r="BH140">
        <v>-0.82363329460413193</v>
      </c>
      <c r="BI140" s="45" t="s">
        <v>433</v>
      </c>
      <c r="BJ140"/>
      <c r="BK140"/>
      <c r="BL140"/>
      <c r="BM140"/>
      <c r="BN140"/>
      <c r="BO140"/>
      <c r="BP140"/>
      <c r="BQ140"/>
      <c r="BR140"/>
    </row>
    <row r="141" spans="1:70" x14ac:dyDescent="0.3">
      <c r="A141" s="45" t="s">
        <v>522</v>
      </c>
      <c r="B141">
        <v>0.30000000000000004</v>
      </c>
      <c r="C141">
        <v>0.49510465097399997</v>
      </c>
      <c r="D141">
        <v>0</v>
      </c>
      <c r="E141">
        <v>0</v>
      </c>
      <c r="F141">
        <v>0</v>
      </c>
      <c r="G141">
        <v>2.18322449886</v>
      </c>
      <c r="H141">
        <v>2.2277972640524424</v>
      </c>
      <c r="I141">
        <v>2.2947267955904986</v>
      </c>
      <c r="J141">
        <v>2.3456223754348398</v>
      </c>
      <c r="K141">
        <v>-17.462019751354106</v>
      </c>
      <c r="L141">
        <v>-18.412130289517464</v>
      </c>
      <c r="M141">
        <v>-13.490460324566245</v>
      </c>
      <c r="N141">
        <v>-13.283580543198678</v>
      </c>
      <c r="O141">
        <v>-19.16810098986981</v>
      </c>
      <c r="P141">
        <v>0.5</v>
      </c>
      <c r="Q141">
        <v>0.5</v>
      </c>
      <c r="R141">
        <v>0</v>
      </c>
      <c r="S141">
        <v>0.5</v>
      </c>
      <c r="T141">
        <v>0</v>
      </c>
      <c r="U141">
        <v>0</v>
      </c>
      <c r="V141">
        <v>0</v>
      </c>
      <c r="W141">
        <v>0</v>
      </c>
      <c r="X141">
        <v>0.49510465097399997</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2.18322449886</v>
      </c>
      <c r="AS141">
        <v>2.2277972640524424</v>
      </c>
      <c r="AT141">
        <v>2.2947267955904986</v>
      </c>
      <c r="AU141">
        <v>2.3456223754348398</v>
      </c>
      <c r="AV141">
        <v>0</v>
      </c>
      <c r="AW141">
        <v>0</v>
      </c>
      <c r="AX141">
        <v>0</v>
      </c>
      <c r="AY141">
        <v>0</v>
      </c>
      <c r="AZ141">
        <v>0</v>
      </c>
      <c r="BA141">
        <v>0</v>
      </c>
      <c r="BB141">
        <v>0</v>
      </c>
      <c r="BC141">
        <v>0</v>
      </c>
      <c r="BD141">
        <v>0</v>
      </c>
      <c r="BE141">
        <v>0</v>
      </c>
      <c r="BF141">
        <v>0</v>
      </c>
      <c r="BG141">
        <v>0</v>
      </c>
      <c r="BH141">
        <v>-1.5434362093162648</v>
      </c>
      <c r="BI141" s="45" t="s">
        <v>521</v>
      </c>
      <c r="BJ141"/>
      <c r="BK141"/>
      <c r="BL141"/>
      <c r="BM141"/>
      <c r="BN141"/>
      <c r="BO141"/>
      <c r="BP141"/>
      <c r="BQ141"/>
      <c r="BR141"/>
    </row>
    <row r="142" spans="1:70" x14ac:dyDescent="0.3">
      <c r="A142" s="45" t="s">
        <v>542</v>
      </c>
      <c r="B142">
        <v>0.30000000000000004</v>
      </c>
      <c r="C142">
        <v>0.74622846223299999</v>
      </c>
      <c r="D142">
        <v>0.28891108962853157</v>
      </c>
      <c r="E142">
        <v>0</v>
      </c>
      <c r="F142">
        <v>0</v>
      </c>
      <c r="G142">
        <v>1.6962937688420001</v>
      </c>
      <c r="H142">
        <v>1.7309253442459391</v>
      </c>
      <c r="I142">
        <v>1.7934413932147011</v>
      </c>
      <c r="J142">
        <v>1.8224715880497426</v>
      </c>
      <c r="K142">
        <v>-15.947378213399325</v>
      </c>
      <c r="L142">
        <v>-18.760438986444161</v>
      </c>
      <c r="M142">
        <v>-13.899759603579341</v>
      </c>
      <c r="N142">
        <v>-13.722372118739242</v>
      </c>
      <c r="O142">
        <v>-19.565883354543161</v>
      </c>
      <c r="P142">
        <v>0.5</v>
      </c>
      <c r="Q142">
        <v>0.5</v>
      </c>
      <c r="R142">
        <v>0</v>
      </c>
      <c r="S142">
        <v>0.5</v>
      </c>
      <c r="T142">
        <v>0</v>
      </c>
      <c r="U142">
        <v>0</v>
      </c>
      <c r="V142">
        <v>0</v>
      </c>
      <c r="W142">
        <v>0</v>
      </c>
      <c r="X142">
        <v>0.74622846223299999</v>
      </c>
      <c r="Y142">
        <v>0.28891108962853157</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1.6962937688420001</v>
      </c>
      <c r="AS142">
        <v>1.7309253442459391</v>
      </c>
      <c r="AT142">
        <v>1.7934417948476722</v>
      </c>
      <c r="AU142">
        <v>1.8224715880497426</v>
      </c>
      <c r="AV142">
        <v>0</v>
      </c>
      <c r="AW142">
        <v>0</v>
      </c>
      <c r="AX142">
        <v>0</v>
      </c>
      <c r="AY142">
        <v>0</v>
      </c>
      <c r="AZ142">
        <v>0</v>
      </c>
      <c r="BA142">
        <v>0</v>
      </c>
      <c r="BB142">
        <v>0</v>
      </c>
      <c r="BC142">
        <v>0</v>
      </c>
      <c r="BD142">
        <v>0</v>
      </c>
      <c r="BE142">
        <v>0</v>
      </c>
      <c r="BF142">
        <v>0</v>
      </c>
      <c r="BG142">
        <v>0</v>
      </c>
      <c r="BH142">
        <v>-0.30047332611849531</v>
      </c>
      <c r="BI142" s="45" t="s">
        <v>541</v>
      </c>
      <c r="BJ142"/>
      <c r="BK142"/>
      <c r="BL142"/>
      <c r="BM142"/>
      <c r="BN142"/>
      <c r="BO142"/>
      <c r="BP142"/>
      <c r="BQ142"/>
      <c r="BR142"/>
    </row>
    <row r="143" spans="1:70" x14ac:dyDescent="0.3">
      <c r="A143" s="45" t="s">
        <v>618</v>
      </c>
      <c r="B143">
        <v>0.30000000000000004</v>
      </c>
      <c r="C143">
        <v>0.58024775055200006</v>
      </c>
      <c r="D143">
        <v>0</v>
      </c>
      <c r="E143">
        <v>0</v>
      </c>
      <c r="F143">
        <v>0</v>
      </c>
      <c r="G143">
        <v>1.765269176978</v>
      </c>
      <c r="H143">
        <v>1.8013089560149158</v>
      </c>
      <c r="I143">
        <v>1.8554255340926169</v>
      </c>
      <c r="J143">
        <v>1.8965776915507948</v>
      </c>
      <c r="K143">
        <v>-14.214615324153749</v>
      </c>
      <c r="L143">
        <v>-15.001129721158682</v>
      </c>
      <c r="M143">
        <v>-11.113016449897621</v>
      </c>
      <c r="N143">
        <v>-11.097505452001188</v>
      </c>
      <c r="O143">
        <v>-15.778187339667976</v>
      </c>
      <c r="P143">
        <v>0.5</v>
      </c>
      <c r="Q143">
        <v>0.5</v>
      </c>
      <c r="R143">
        <v>0</v>
      </c>
      <c r="S143">
        <v>0.5</v>
      </c>
      <c r="T143">
        <v>0</v>
      </c>
      <c r="U143">
        <v>0</v>
      </c>
      <c r="V143">
        <v>0</v>
      </c>
      <c r="W143">
        <v>0</v>
      </c>
      <c r="X143">
        <v>0.58024775055200006</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1.765269176978</v>
      </c>
      <c r="AS143">
        <v>1.8013089560149158</v>
      </c>
      <c r="AT143">
        <v>1.8554255340926169</v>
      </c>
      <c r="AU143">
        <v>1.8965776915507948</v>
      </c>
      <c r="AV143">
        <v>0</v>
      </c>
      <c r="AW143">
        <v>0</v>
      </c>
      <c r="AX143">
        <v>0</v>
      </c>
      <c r="AY143">
        <v>0</v>
      </c>
      <c r="AZ143">
        <v>0</v>
      </c>
      <c r="BA143">
        <v>0</v>
      </c>
      <c r="BB143">
        <v>0</v>
      </c>
      <c r="BC143">
        <v>0</v>
      </c>
      <c r="BD143">
        <v>0</v>
      </c>
      <c r="BE143">
        <v>0</v>
      </c>
      <c r="BF143">
        <v>0</v>
      </c>
      <c r="BG143">
        <v>0</v>
      </c>
      <c r="BH143">
        <v>-0.75271631844580733</v>
      </c>
      <c r="BI143" s="45" t="s">
        <v>617</v>
      </c>
      <c r="BJ143"/>
      <c r="BK143"/>
      <c r="BL143"/>
      <c r="BM143"/>
      <c r="BN143"/>
      <c r="BO143"/>
      <c r="BP143"/>
      <c r="BQ143"/>
      <c r="BR143"/>
    </row>
    <row r="144" spans="1:70" x14ac:dyDescent="0.3">
      <c r="A144" s="45" t="s">
        <v>654</v>
      </c>
      <c r="B144">
        <v>0.30000000000000004</v>
      </c>
      <c r="C144">
        <v>0.35681650655899999</v>
      </c>
      <c r="D144">
        <v>0</v>
      </c>
      <c r="E144">
        <v>0</v>
      </c>
      <c r="F144">
        <v>0</v>
      </c>
      <c r="G144">
        <v>1.4353590004469998</v>
      </c>
      <c r="H144">
        <v>1.46466332518648</v>
      </c>
      <c r="I144">
        <v>1.5086660860289922</v>
      </c>
      <c r="J144">
        <v>1.5421273396246207</v>
      </c>
      <c r="K144">
        <v>-12.288945518532008</v>
      </c>
      <c r="L144">
        <v>-11.925168934518238</v>
      </c>
      <c r="M144">
        <v>-8.6968393646820008</v>
      </c>
      <c r="N144">
        <v>-8.5174669383970993</v>
      </c>
      <c r="O144">
        <v>-12.367015415442205</v>
      </c>
      <c r="P144">
        <v>0.5</v>
      </c>
      <c r="Q144">
        <v>0.5</v>
      </c>
      <c r="R144">
        <v>0</v>
      </c>
      <c r="S144">
        <v>0.5</v>
      </c>
      <c r="T144">
        <v>0</v>
      </c>
      <c r="U144">
        <v>0</v>
      </c>
      <c r="V144">
        <v>0</v>
      </c>
      <c r="W144">
        <v>0</v>
      </c>
      <c r="X144">
        <v>0.35681650655899999</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1.4353590004469998</v>
      </c>
      <c r="AS144">
        <v>1.46466332518648</v>
      </c>
      <c r="AT144">
        <v>1.5086660860289922</v>
      </c>
      <c r="AU144">
        <v>1.5421273396246207</v>
      </c>
      <c r="AV144">
        <v>0</v>
      </c>
      <c r="AW144">
        <v>0</v>
      </c>
      <c r="AX144">
        <v>0</v>
      </c>
      <c r="AY144">
        <v>0</v>
      </c>
      <c r="AZ144">
        <v>0</v>
      </c>
      <c r="BA144">
        <v>0</v>
      </c>
      <c r="BB144">
        <v>0</v>
      </c>
      <c r="BC144">
        <v>0</v>
      </c>
      <c r="BD144">
        <v>0</v>
      </c>
      <c r="BE144">
        <v>0</v>
      </c>
      <c r="BF144">
        <v>0</v>
      </c>
      <c r="BG144">
        <v>0</v>
      </c>
      <c r="BH144">
        <v>-0.93329506473856794</v>
      </c>
      <c r="BI144" s="45" t="s">
        <v>653</v>
      </c>
      <c r="BJ144"/>
      <c r="BK144"/>
      <c r="BL144"/>
      <c r="BM144"/>
      <c r="BN144"/>
      <c r="BO144"/>
      <c r="BP144"/>
      <c r="BQ144"/>
      <c r="BR144"/>
    </row>
    <row r="145" spans="1:70" x14ac:dyDescent="0.3">
      <c r="A145" s="45" t="s">
        <v>666</v>
      </c>
      <c r="B145">
        <v>0.30000000000000004</v>
      </c>
      <c r="C145">
        <v>0.52875613493899998</v>
      </c>
      <c r="D145">
        <v>0</v>
      </c>
      <c r="E145">
        <v>0</v>
      </c>
      <c r="F145">
        <v>0</v>
      </c>
      <c r="G145">
        <v>1.3353994252029999</v>
      </c>
      <c r="H145">
        <v>1.362662972789964</v>
      </c>
      <c r="I145">
        <v>1.4036013453630527</v>
      </c>
      <c r="J145">
        <v>1.4347323298793018</v>
      </c>
      <c r="K145">
        <v>-7.1012001093979</v>
      </c>
      <c r="L145">
        <v>-7.1968234959596451</v>
      </c>
      <c r="M145">
        <v>-5.3856813453519425</v>
      </c>
      <c r="N145">
        <v>-5.6145441373621514</v>
      </c>
      <c r="O145">
        <v>-7.8184205497847072</v>
      </c>
      <c r="P145">
        <v>0.5</v>
      </c>
      <c r="Q145">
        <v>0.5</v>
      </c>
      <c r="R145">
        <v>0</v>
      </c>
      <c r="S145">
        <v>0.5</v>
      </c>
      <c r="T145">
        <v>0</v>
      </c>
      <c r="U145">
        <v>0</v>
      </c>
      <c r="V145">
        <v>0</v>
      </c>
      <c r="W145">
        <v>0</v>
      </c>
      <c r="X145">
        <v>0.52875613493899998</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1.3353994252029999</v>
      </c>
      <c r="AS145">
        <v>1.362662972789964</v>
      </c>
      <c r="AT145">
        <v>1.4036013453630527</v>
      </c>
      <c r="AU145">
        <v>1.4347323298793018</v>
      </c>
      <c r="AV145">
        <v>0</v>
      </c>
      <c r="AW145">
        <v>0</v>
      </c>
      <c r="AX145">
        <v>0</v>
      </c>
      <c r="AY145">
        <v>0</v>
      </c>
      <c r="AZ145">
        <v>0</v>
      </c>
      <c r="BA145">
        <v>0</v>
      </c>
      <c r="BB145">
        <v>0</v>
      </c>
      <c r="BC145">
        <v>0</v>
      </c>
      <c r="BD145">
        <v>0</v>
      </c>
      <c r="BE145">
        <v>0</v>
      </c>
      <c r="BF145">
        <v>0</v>
      </c>
      <c r="BG145">
        <v>0</v>
      </c>
      <c r="BH145">
        <v>-0.72881965903650781</v>
      </c>
      <c r="BI145" s="45" t="s">
        <v>665</v>
      </c>
      <c r="BJ145"/>
      <c r="BK145"/>
      <c r="BL145"/>
      <c r="BM145"/>
      <c r="BN145"/>
      <c r="BO145"/>
      <c r="BP145"/>
      <c r="BQ145"/>
      <c r="BR145"/>
    </row>
    <row r="146" spans="1:70" x14ac:dyDescent="0.3">
      <c r="A146" s="45" t="s">
        <v>722</v>
      </c>
      <c r="B146">
        <v>0.30000000000000004</v>
      </c>
      <c r="C146">
        <v>0.76474891622899999</v>
      </c>
      <c r="D146">
        <v>6.0909008980393413E-2</v>
      </c>
      <c r="E146">
        <v>0</v>
      </c>
      <c r="F146">
        <v>0</v>
      </c>
      <c r="G146">
        <v>1.8327865022110001</v>
      </c>
      <c r="H146">
        <v>1.8702047166243987</v>
      </c>
      <c r="I146">
        <v>1.9263911244199814</v>
      </c>
      <c r="J146">
        <v>1.9691172535054777</v>
      </c>
      <c r="K146">
        <v>-12.694957748781274</v>
      </c>
      <c r="L146">
        <v>-13.518062892605814</v>
      </c>
      <c r="M146">
        <v>-9.9088901687806832</v>
      </c>
      <c r="N146">
        <v>-9.8407366779707299</v>
      </c>
      <c r="O146">
        <v>-14.161256479432113</v>
      </c>
      <c r="P146">
        <v>0.5</v>
      </c>
      <c r="Q146">
        <v>0.5</v>
      </c>
      <c r="R146">
        <v>0</v>
      </c>
      <c r="S146">
        <v>0.5</v>
      </c>
      <c r="T146">
        <v>0</v>
      </c>
      <c r="U146">
        <v>0</v>
      </c>
      <c r="V146">
        <v>0</v>
      </c>
      <c r="W146">
        <v>0</v>
      </c>
      <c r="X146">
        <v>0.76474891622899999</v>
      </c>
      <c r="Y146">
        <v>6.0909008980393413E-2</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1.8327865022110001</v>
      </c>
      <c r="AS146">
        <v>1.8702047166243987</v>
      </c>
      <c r="AT146">
        <v>1.9263911244199814</v>
      </c>
      <c r="AU146">
        <v>1.9691172535054777</v>
      </c>
      <c r="AV146">
        <v>0</v>
      </c>
      <c r="AW146">
        <v>0</v>
      </c>
      <c r="AX146">
        <v>0</v>
      </c>
      <c r="AY146">
        <v>0</v>
      </c>
      <c r="AZ146">
        <v>0</v>
      </c>
      <c r="BA146">
        <v>0</v>
      </c>
      <c r="BB146">
        <v>0</v>
      </c>
      <c r="BC146">
        <v>0</v>
      </c>
      <c r="BD146">
        <v>0</v>
      </c>
      <c r="BE146">
        <v>0</v>
      </c>
      <c r="BF146">
        <v>0</v>
      </c>
      <c r="BG146">
        <v>0</v>
      </c>
      <c r="BH146">
        <v>-0.81406442816088354</v>
      </c>
      <c r="BI146" s="45" t="s">
        <v>721</v>
      </c>
      <c r="BJ146"/>
      <c r="BK146"/>
      <c r="BL146"/>
      <c r="BM146"/>
      <c r="BN146"/>
      <c r="BO146"/>
      <c r="BP146"/>
      <c r="BQ146"/>
      <c r="BR146"/>
    </row>
    <row r="147" spans="1:70" x14ac:dyDescent="0.3">
      <c r="A147" s="45" t="s">
        <v>764</v>
      </c>
      <c r="B147">
        <v>0.30000000000000004</v>
      </c>
      <c r="C147">
        <v>0.58762208807600003</v>
      </c>
      <c r="D147">
        <v>0</v>
      </c>
      <c r="E147">
        <v>0</v>
      </c>
      <c r="F147">
        <v>0</v>
      </c>
      <c r="G147">
        <v>1.9535734637209998</v>
      </c>
      <c r="H147">
        <v>1.9934576677183853</v>
      </c>
      <c r="I147">
        <v>2.0533469538730147</v>
      </c>
      <c r="J147">
        <v>2.0988888824545766</v>
      </c>
      <c r="K147">
        <v>-15.702820698756675</v>
      </c>
      <c r="L147">
        <v>-15.290107595624663</v>
      </c>
      <c r="M147">
        <v>-11.330431134793956</v>
      </c>
      <c r="N147">
        <v>-11.371423064003533</v>
      </c>
      <c r="O147">
        <v>-16.141940142279978</v>
      </c>
      <c r="P147">
        <v>0.5</v>
      </c>
      <c r="Q147">
        <v>0.5</v>
      </c>
      <c r="R147">
        <v>0</v>
      </c>
      <c r="S147">
        <v>0.5</v>
      </c>
      <c r="T147">
        <v>0</v>
      </c>
      <c r="U147">
        <v>0</v>
      </c>
      <c r="V147">
        <v>0</v>
      </c>
      <c r="W147">
        <v>0</v>
      </c>
      <c r="X147">
        <v>0.58762208807600003</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1.9535734637209998</v>
      </c>
      <c r="AS147">
        <v>1.9934576677183853</v>
      </c>
      <c r="AT147">
        <v>2.0533469538730147</v>
      </c>
      <c r="AU147">
        <v>2.0988888824545766</v>
      </c>
      <c r="AV147">
        <v>0</v>
      </c>
      <c r="AW147">
        <v>0</v>
      </c>
      <c r="AX147">
        <v>0</v>
      </c>
      <c r="AY147">
        <v>0</v>
      </c>
      <c r="AZ147">
        <v>0</v>
      </c>
      <c r="BA147">
        <v>0</v>
      </c>
      <c r="BB147">
        <v>0</v>
      </c>
      <c r="BC147">
        <v>0</v>
      </c>
      <c r="BD147">
        <v>0</v>
      </c>
      <c r="BE147">
        <v>0</v>
      </c>
      <c r="BF147">
        <v>0</v>
      </c>
      <c r="BG147">
        <v>0</v>
      </c>
      <c r="BH147">
        <v>-0.99133355810343848</v>
      </c>
      <c r="BI147" s="45" t="s">
        <v>763</v>
      </c>
      <c r="BJ147"/>
      <c r="BK147"/>
      <c r="BL147"/>
      <c r="BM147"/>
      <c r="BN147"/>
      <c r="BO147"/>
      <c r="BP147"/>
      <c r="BQ147"/>
      <c r="BR147"/>
    </row>
    <row r="148" spans="1:70" x14ac:dyDescent="0.3">
      <c r="A148" s="45" t="s">
        <v>468</v>
      </c>
      <c r="B148"/>
      <c r="C148">
        <v>0.898915760043</v>
      </c>
      <c r="D148">
        <v>0.4607915076796012</v>
      </c>
      <c r="E148">
        <v>0.19146994647027085</v>
      </c>
      <c r="F148">
        <v>0</v>
      </c>
      <c r="G148">
        <v>1.7586672447009999</v>
      </c>
      <c r="H148">
        <v>1.794572238525789</v>
      </c>
      <c r="I148">
        <v>1.8484864259493103</v>
      </c>
      <c r="J148">
        <v>1.8894846784052739</v>
      </c>
      <c r="K148">
        <v>-14.649297625981333</v>
      </c>
      <c r="L148">
        <v>-14.471993046125718</v>
      </c>
      <c r="M148">
        <v>-14.760923811340296</v>
      </c>
      <c r="N148">
        <v>-14.61932763205745</v>
      </c>
      <c r="O148">
        <v>-15.08831170686665</v>
      </c>
      <c r="P148">
        <v>0.5</v>
      </c>
      <c r="Q148">
        <v>0.5</v>
      </c>
      <c r="R148">
        <v>0.5</v>
      </c>
      <c r="S148">
        <v>0.5</v>
      </c>
      <c r="T148">
        <v>0</v>
      </c>
      <c r="U148">
        <v>0</v>
      </c>
      <c r="V148">
        <v>0</v>
      </c>
      <c r="W148">
        <v>0</v>
      </c>
      <c r="X148">
        <v>0.898915760043</v>
      </c>
      <c r="Y148">
        <v>0.4607915076796012</v>
      </c>
      <c r="Z148">
        <v>0.19146994647027085</v>
      </c>
      <c r="AA148">
        <v>0</v>
      </c>
      <c r="AB148">
        <v>0</v>
      </c>
      <c r="AC148">
        <v>0</v>
      </c>
      <c r="AD148">
        <v>0</v>
      </c>
      <c r="AE148">
        <v>0</v>
      </c>
      <c r="AF148">
        <v>0</v>
      </c>
      <c r="AG148">
        <v>0</v>
      </c>
      <c r="AH148">
        <v>0</v>
      </c>
      <c r="AI148">
        <v>0</v>
      </c>
      <c r="AJ148">
        <v>0</v>
      </c>
      <c r="AK148">
        <v>0</v>
      </c>
      <c r="AL148">
        <v>0</v>
      </c>
      <c r="AM148">
        <v>0</v>
      </c>
      <c r="AN148">
        <v>0</v>
      </c>
      <c r="AO148">
        <v>0</v>
      </c>
      <c r="AP148">
        <v>0</v>
      </c>
      <c r="AQ148">
        <v>0</v>
      </c>
      <c r="AR148">
        <v>1.7586672447009999</v>
      </c>
      <c r="AS148">
        <v>1.794572238525789</v>
      </c>
      <c r="AT148">
        <v>1.8484864259493103</v>
      </c>
      <c r="AU148">
        <v>1.8894846784052739</v>
      </c>
      <c r="AV148">
        <v>0</v>
      </c>
      <c r="AW148">
        <v>0</v>
      </c>
      <c r="AX148">
        <v>0</v>
      </c>
      <c r="AY148">
        <v>0</v>
      </c>
      <c r="AZ148">
        <v>0</v>
      </c>
      <c r="BA148">
        <v>0</v>
      </c>
      <c r="BB148">
        <v>0</v>
      </c>
      <c r="BC148">
        <v>0</v>
      </c>
      <c r="BD148">
        <v>0</v>
      </c>
      <c r="BE148">
        <v>0</v>
      </c>
      <c r="BF148">
        <v>0</v>
      </c>
      <c r="BG148">
        <v>0</v>
      </c>
      <c r="BH148">
        <v>-0.10937296647483297</v>
      </c>
      <c r="BI148" s="45" t="s">
        <v>467</v>
      </c>
      <c r="BJ148"/>
      <c r="BK148"/>
      <c r="BL148"/>
      <c r="BM148"/>
      <c r="BN148"/>
      <c r="BO148"/>
      <c r="BP148"/>
      <c r="BQ148"/>
      <c r="BR148"/>
    </row>
    <row r="149" spans="1:70" x14ac:dyDescent="0.3">
      <c r="A149" s="45" t="s">
        <v>490</v>
      </c>
      <c r="B149"/>
      <c r="C149">
        <v>1.576754776614</v>
      </c>
      <c r="D149">
        <v>0.76829137813025716</v>
      </c>
      <c r="E149">
        <v>0.26871182774076424</v>
      </c>
      <c r="F149">
        <v>0</v>
      </c>
      <c r="G149">
        <v>3.378603197011</v>
      </c>
      <c r="H149">
        <v>3.4475808431749377</v>
      </c>
      <c r="I149">
        <v>3.55115623331324</v>
      </c>
      <c r="J149">
        <v>3.6299186184301204</v>
      </c>
      <c r="K149">
        <v>-9.8980944134752153</v>
      </c>
      <c r="L149">
        <v>-8.7965812173559979</v>
      </c>
      <c r="M149">
        <v>-9.0560232369711162</v>
      </c>
      <c r="N149">
        <v>-9.0513312455079085</v>
      </c>
      <c r="O149">
        <v>-9.2568800686493571</v>
      </c>
      <c r="P149">
        <v>0.5</v>
      </c>
      <c r="Q149">
        <v>0.5</v>
      </c>
      <c r="R149">
        <v>0.5</v>
      </c>
      <c r="S149">
        <v>0.5</v>
      </c>
      <c r="T149">
        <v>0</v>
      </c>
      <c r="U149">
        <v>0</v>
      </c>
      <c r="V149">
        <v>0</v>
      </c>
      <c r="W149">
        <v>0</v>
      </c>
      <c r="X149">
        <v>1.576754776614</v>
      </c>
      <c r="Y149">
        <v>0.76829137813025716</v>
      </c>
      <c r="Z149">
        <v>0.26871182774076424</v>
      </c>
      <c r="AA149">
        <v>0</v>
      </c>
      <c r="AB149">
        <v>0</v>
      </c>
      <c r="AC149">
        <v>0</v>
      </c>
      <c r="AD149">
        <v>0</v>
      </c>
      <c r="AE149">
        <v>0</v>
      </c>
      <c r="AF149">
        <v>0</v>
      </c>
      <c r="AG149">
        <v>0</v>
      </c>
      <c r="AH149">
        <v>0</v>
      </c>
      <c r="AI149">
        <v>0</v>
      </c>
      <c r="AJ149">
        <v>0</v>
      </c>
      <c r="AK149">
        <v>0</v>
      </c>
      <c r="AL149">
        <v>0</v>
      </c>
      <c r="AM149">
        <v>0</v>
      </c>
      <c r="AN149">
        <v>0</v>
      </c>
      <c r="AO149">
        <v>0</v>
      </c>
      <c r="AP149">
        <v>0</v>
      </c>
      <c r="AQ149">
        <v>0</v>
      </c>
      <c r="AR149">
        <v>3.378603197011</v>
      </c>
      <c r="AS149">
        <v>3.4475808431749377</v>
      </c>
      <c r="AT149">
        <v>3.55115623331324</v>
      </c>
      <c r="AU149">
        <v>3.6299186184301204</v>
      </c>
      <c r="AV149">
        <v>0</v>
      </c>
      <c r="AW149">
        <v>0</v>
      </c>
      <c r="AX149">
        <v>0</v>
      </c>
      <c r="AY149">
        <v>0</v>
      </c>
      <c r="AZ149">
        <v>0</v>
      </c>
      <c r="BA149">
        <v>0</v>
      </c>
      <c r="BB149">
        <v>0</v>
      </c>
      <c r="BC149">
        <v>0</v>
      </c>
      <c r="BD149">
        <v>0</v>
      </c>
      <c r="BE149">
        <v>0</v>
      </c>
      <c r="BF149">
        <v>0</v>
      </c>
      <c r="BG149">
        <v>0</v>
      </c>
      <c r="BH149">
        <v>-0.28933122253408472</v>
      </c>
      <c r="BI149" s="45" t="s">
        <v>489</v>
      </c>
      <c r="BJ149"/>
      <c r="BK149"/>
      <c r="BL149"/>
      <c r="BM149"/>
      <c r="BN149"/>
      <c r="BO149"/>
      <c r="BP149"/>
      <c r="BQ149"/>
      <c r="BR149"/>
    </row>
    <row r="150" spans="1:70" x14ac:dyDescent="0.3">
      <c r="A150" s="45" t="s">
        <v>540</v>
      </c>
      <c r="B150"/>
      <c r="C150">
        <v>1.0984547301900001</v>
      </c>
      <c r="D150">
        <v>0.51093309378003704</v>
      </c>
      <c r="E150">
        <v>0.15268077822070383</v>
      </c>
      <c r="F150">
        <v>0</v>
      </c>
      <c r="G150">
        <v>2.2095812528329999</v>
      </c>
      <c r="H150">
        <v>2.254692118164336</v>
      </c>
      <c r="I150">
        <v>2.3224296496113328</v>
      </c>
      <c r="J150">
        <v>2.3739396611263386</v>
      </c>
      <c r="K150">
        <v>-13.7697918023831</v>
      </c>
      <c r="L150">
        <v>-12.473748966565811</v>
      </c>
      <c r="M150">
        <v>-12.767130408910489</v>
      </c>
      <c r="N150">
        <v>-12.688137214328611</v>
      </c>
      <c r="O150">
        <v>-13.050297235723354</v>
      </c>
      <c r="P150">
        <v>0.5</v>
      </c>
      <c r="Q150">
        <v>0.5</v>
      </c>
      <c r="R150">
        <v>0.5</v>
      </c>
      <c r="S150">
        <v>0.5</v>
      </c>
      <c r="T150">
        <v>0</v>
      </c>
      <c r="U150">
        <v>0</v>
      </c>
      <c r="V150">
        <v>0</v>
      </c>
      <c r="W150">
        <v>0</v>
      </c>
      <c r="X150">
        <v>1.0984547301900001</v>
      </c>
      <c r="Y150">
        <v>0.51093309378003704</v>
      </c>
      <c r="Z150">
        <v>0.15268077822070383</v>
      </c>
      <c r="AA150">
        <v>0</v>
      </c>
      <c r="AB150">
        <v>0</v>
      </c>
      <c r="AC150">
        <v>0</v>
      </c>
      <c r="AD150">
        <v>0</v>
      </c>
      <c r="AE150">
        <v>0</v>
      </c>
      <c r="AF150">
        <v>0</v>
      </c>
      <c r="AG150">
        <v>0</v>
      </c>
      <c r="AH150">
        <v>0</v>
      </c>
      <c r="AI150">
        <v>0</v>
      </c>
      <c r="AJ150">
        <v>0</v>
      </c>
      <c r="AK150">
        <v>0</v>
      </c>
      <c r="AL150">
        <v>0</v>
      </c>
      <c r="AM150">
        <v>0</v>
      </c>
      <c r="AN150">
        <v>0</v>
      </c>
      <c r="AO150">
        <v>0</v>
      </c>
      <c r="AP150">
        <v>0</v>
      </c>
      <c r="AQ150">
        <v>0</v>
      </c>
      <c r="AR150">
        <v>2.2095812528329999</v>
      </c>
      <c r="AS150">
        <v>2.254692118164336</v>
      </c>
      <c r="AT150">
        <v>2.3224296496113328</v>
      </c>
      <c r="AU150">
        <v>2.3739396611263386</v>
      </c>
      <c r="AV150">
        <v>0</v>
      </c>
      <c r="AW150">
        <v>0</v>
      </c>
      <c r="AX150">
        <v>0</v>
      </c>
      <c r="AY150">
        <v>0</v>
      </c>
      <c r="AZ150">
        <v>0</v>
      </c>
      <c r="BA150">
        <v>0</v>
      </c>
      <c r="BB150">
        <v>0</v>
      </c>
      <c r="BC150">
        <v>0</v>
      </c>
      <c r="BD150">
        <v>0</v>
      </c>
      <c r="BE150">
        <v>0</v>
      </c>
      <c r="BF150">
        <v>0</v>
      </c>
      <c r="BG150">
        <v>0</v>
      </c>
      <c r="BH150">
        <v>-0.2475093729273472</v>
      </c>
      <c r="BI150" s="45" t="s">
        <v>539</v>
      </c>
      <c r="BJ150"/>
      <c r="BK150"/>
      <c r="BL150"/>
      <c r="BM150"/>
      <c r="BN150"/>
      <c r="BO150"/>
      <c r="BP150"/>
      <c r="BQ150"/>
      <c r="BR150"/>
    </row>
    <row r="151" spans="1:70" x14ac:dyDescent="0.3">
      <c r="A151" s="45" t="s">
        <v>642</v>
      </c>
      <c r="B151"/>
      <c r="C151">
        <v>1.1173336217000001</v>
      </c>
      <c r="D151">
        <v>0.4914001528836256</v>
      </c>
      <c r="E151">
        <v>0.11154523598996177</v>
      </c>
      <c r="F151">
        <v>0</v>
      </c>
      <c r="G151">
        <v>2.2608789237330003</v>
      </c>
      <c r="H151">
        <v>2.3070370835780882</v>
      </c>
      <c r="I151">
        <v>2.3763472105525372</v>
      </c>
      <c r="J151">
        <v>2.4290530792533169</v>
      </c>
      <c r="K151">
        <v>-18.748105586107794</v>
      </c>
      <c r="L151">
        <v>-17.94616712433309</v>
      </c>
      <c r="M151">
        <v>-18.483806191305458</v>
      </c>
      <c r="N151">
        <v>-18.48233424436475</v>
      </c>
      <c r="O151">
        <v>-18.893765248586099</v>
      </c>
      <c r="P151">
        <v>0.5</v>
      </c>
      <c r="Q151">
        <v>0.5</v>
      </c>
      <c r="R151">
        <v>0.5</v>
      </c>
      <c r="S151">
        <v>0.5</v>
      </c>
      <c r="T151">
        <v>0</v>
      </c>
      <c r="U151">
        <v>0</v>
      </c>
      <c r="V151">
        <v>0</v>
      </c>
      <c r="W151">
        <v>0</v>
      </c>
      <c r="X151">
        <v>1.1173336217000001</v>
      </c>
      <c r="Y151">
        <v>0.4914001528836256</v>
      </c>
      <c r="Z151">
        <v>0.11154523598996177</v>
      </c>
      <c r="AA151">
        <v>0</v>
      </c>
      <c r="AB151">
        <v>0</v>
      </c>
      <c r="AC151">
        <v>0</v>
      </c>
      <c r="AD151">
        <v>0</v>
      </c>
      <c r="AE151">
        <v>0</v>
      </c>
      <c r="AF151">
        <v>0</v>
      </c>
      <c r="AG151">
        <v>0</v>
      </c>
      <c r="AH151">
        <v>0</v>
      </c>
      <c r="AI151">
        <v>0</v>
      </c>
      <c r="AJ151">
        <v>0</v>
      </c>
      <c r="AK151">
        <v>0</v>
      </c>
      <c r="AL151">
        <v>0</v>
      </c>
      <c r="AM151">
        <v>0</v>
      </c>
      <c r="AN151">
        <v>0</v>
      </c>
      <c r="AO151">
        <v>0</v>
      </c>
      <c r="AP151">
        <v>0</v>
      </c>
      <c r="AQ151">
        <v>0</v>
      </c>
      <c r="AR151">
        <v>2.2608789237330003</v>
      </c>
      <c r="AS151">
        <v>2.3070370835780882</v>
      </c>
      <c r="AT151">
        <v>2.3763472105525372</v>
      </c>
      <c r="AU151">
        <v>2.4290530792533169</v>
      </c>
      <c r="AV151">
        <v>0</v>
      </c>
      <c r="AW151">
        <v>0</v>
      </c>
      <c r="AX151">
        <v>0</v>
      </c>
      <c r="AY151">
        <v>0</v>
      </c>
      <c r="AZ151">
        <v>0</v>
      </c>
      <c r="BA151">
        <v>0</v>
      </c>
      <c r="BB151">
        <v>0</v>
      </c>
      <c r="BC151">
        <v>0</v>
      </c>
      <c r="BD151">
        <v>0</v>
      </c>
      <c r="BE151">
        <v>0</v>
      </c>
      <c r="BF151">
        <v>0</v>
      </c>
      <c r="BG151">
        <v>0</v>
      </c>
      <c r="BH151">
        <v>-0.31278144356985765</v>
      </c>
      <c r="BI151" s="45" t="s">
        <v>641</v>
      </c>
      <c r="BJ151"/>
      <c r="BK151"/>
      <c r="BL151"/>
      <c r="BM151"/>
      <c r="BN151"/>
      <c r="BO151"/>
      <c r="BP151"/>
      <c r="BQ151"/>
      <c r="BR151"/>
    </row>
    <row r="152" spans="1:70" x14ac:dyDescent="0.3">
      <c r="A152" s="45" t="s">
        <v>714</v>
      </c>
      <c r="B152"/>
      <c r="C152">
        <v>1.5867306756049999</v>
      </c>
      <c r="D152">
        <v>0.79367535779053533</v>
      </c>
      <c r="E152">
        <v>0.30673630095245691</v>
      </c>
      <c r="F152">
        <v>0</v>
      </c>
      <c r="G152">
        <v>3.1545172829920003</v>
      </c>
      <c r="H152">
        <v>3.2189199856108659</v>
      </c>
      <c r="I152">
        <v>3.3156257362515356</v>
      </c>
      <c r="J152">
        <v>3.3891642048472788</v>
      </c>
      <c r="K152">
        <v>-23.076764766696577</v>
      </c>
      <c r="L152">
        <v>-21.65885015057318</v>
      </c>
      <c r="M152">
        <v>-22.159405308983491</v>
      </c>
      <c r="N152">
        <v>-22.013644479215117</v>
      </c>
      <c r="O152">
        <v>-22.650886815354387</v>
      </c>
      <c r="P152">
        <v>0.5</v>
      </c>
      <c r="Q152">
        <v>0.5</v>
      </c>
      <c r="R152">
        <v>0.5</v>
      </c>
      <c r="S152">
        <v>0.5</v>
      </c>
      <c r="T152">
        <v>0</v>
      </c>
      <c r="U152">
        <v>0</v>
      </c>
      <c r="V152">
        <v>0</v>
      </c>
      <c r="W152">
        <v>0</v>
      </c>
      <c r="X152">
        <v>1.5867306756049999</v>
      </c>
      <c r="Y152">
        <v>0.79367535779053533</v>
      </c>
      <c r="Z152">
        <v>0.30673630095245691</v>
      </c>
      <c r="AA152">
        <v>0</v>
      </c>
      <c r="AB152">
        <v>0</v>
      </c>
      <c r="AC152">
        <v>0</v>
      </c>
      <c r="AD152">
        <v>0</v>
      </c>
      <c r="AE152">
        <v>0</v>
      </c>
      <c r="AF152">
        <v>0</v>
      </c>
      <c r="AG152">
        <v>0</v>
      </c>
      <c r="AH152">
        <v>0</v>
      </c>
      <c r="AI152">
        <v>0</v>
      </c>
      <c r="AJ152">
        <v>0</v>
      </c>
      <c r="AK152">
        <v>0</v>
      </c>
      <c r="AL152">
        <v>0</v>
      </c>
      <c r="AM152">
        <v>0</v>
      </c>
      <c r="AN152">
        <v>0</v>
      </c>
      <c r="AO152">
        <v>0</v>
      </c>
      <c r="AP152">
        <v>0</v>
      </c>
      <c r="AQ152">
        <v>0</v>
      </c>
      <c r="AR152">
        <v>3.1545172829920003</v>
      </c>
      <c r="AS152">
        <v>3.2189199856108659</v>
      </c>
      <c r="AT152">
        <v>3.3156257362515356</v>
      </c>
      <c r="AU152">
        <v>3.3891642048472788</v>
      </c>
      <c r="AV152">
        <v>0</v>
      </c>
      <c r="AW152">
        <v>0</v>
      </c>
      <c r="AX152">
        <v>0</v>
      </c>
      <c r="AY152">
        <v>0</v>
      </c>
      <c r="AZ152">
        <v>0</v>
      </c>
      <c r="BA152">
        <v>0</v>
      </c>
      <c r="BB152">
        <v>0</v>
      </c>
      <c r="BC152">
        <v>0</v>
      </c>
      <c r="BD152">
        <v>0</v>
      </c>
      <c r="BE152">
        <v>0</v>
      </c>
      <c r="BF152">
        <v>0</v>
      </c>
      <c r="BG152">
        <v>0</v>
      </c>
      <c r="BH152">
        <v>-0.23719558475429006</v>
      </c>
      <c r="BI152" s="45" t="s">
        <v>713</v>
      </c>
      <c r="BJ152"/>
      <c r="BK152"/>
      <c r="BL152"/>
      <c r="BM152"/>
      <c r="BN152"/>
      <c r="BO152"/>
      <c r="BP152"/>
      <c r="BQ152"/>
      <c r="BR152"/>
    </row>
    <row r="153" spans="1:70" x14ac:dyDescent="0.3">
      <c r="A153" s="45" t="s">
        <v>6</v>
      </c>
      <c r="B153"/>
      <c r="C153">
        <v>0.77393475819900004</v>
      </c>
      <c r="D153">
        <v>0.27119510736095814</v>
      </c>
      <c r="E153">
        <v>0</v>
      </c>
      <c r="F153">
        <v>0</v>
      </c>
      <c r="G153">
        <v>1.617269327104</v>
      </c>
      <c r="H153">
        <v>1.6502875375572017</v>
      </c>
      <c r="I153">
        <v>1.6998669914752291</v>
      </c>
      <c r="J153">
        <v>1.7375689594635901</v>
      </c>
      <c r="K153">
        <v>-5.2030134158739925</v>
      </c>
      <c r="L153">
        <v>-4.641098458454783</v>
      </c>
      <c r="M153">
        <v>-4.930584534149407</v>
      </c>
      <c r="N153">
        <v>-5.0762618942646744</v>
      </c>
      <c r="O153">
        <v>-5.0399417610398958</v>
      </c>
      <c r="P153">
        <v>0.5</v>
      </c>
      <c r="Q153">
        <v>0.5</v>
      </c>
      <c r="R153">
        <v>0.5</v>
      </c>
      <c r="S153">
        <v>0.5</v>
      </c>
      <c r="T153">
        <v>0</v>
      </c>
      <c r="U153">
        <v>0</v>
      </c>
      <c r="V153">
        <v>0</v>
      </c>
      <c r="W153">
        <v>0</v>
      </c>
      <c r="X153">
        <v>0.77393475819900004</v>
      </c>
      <c r="Y153">
        <v>0.27119510736095814</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1.617269327104</v>
      </c>
      <c r="AS153">
        <v>1.6502875375572017</v>
      </c>
      <c r="AT153">
        <v>1.6998669914752291</v>
      </c>
      <c r="AU153">
        <v>1.7375689594635901</v>
      </c>
      <c r="AV153">
        <v>0</v>
      </c>
      <c r="AW153">
        <v>0</v>
      </c>
      <c r="AX153">
        <v>0</v>
      </c>
      <c r="AY153">
        <v>0</v>
      </c>
      <c r="AZ153">
        <v>0</v>
      </c>
      <c r="BA153">
        <v>0</v>
      </c>
      <c r="BB153">
        <v>0</v>
      </c>
      <c r="BC153">
        <v>0</v>
      </c>
      <c r="BD153">
        <v>0</v>
      </c>
      <c r="BE153">
        <v>0</v>
      </c>
      <c r="BF153">
        <v>0</v>
      </c>
      <c r="BG153">
        <v>0</v>
      </c>
      <c r="BH153">
        <v>-0.36650757187674193</v>
      </c>
      <c r="BI153" s="45" t="s">
        <v>5</v>
      </c>
      <c r="BJ153"/>
      <c r="BK153"/>
      <c r="BL153"/>
      <c r="BM153"/>
      <c r="BN153"/>
      <c r="BO153"/>
      <c r="BP153"/>
      <c r="BQ153"/>
      <c r="BR153"/>
    </row>
    <row r="154" spans="1:70" x14ac:dyDescent="0.3">
      <c r="A154" s="45" t="s">
        <v>15</v>
      </c>
      <c r="B154"/>
      <c r="C154">
        <v>1.6656132391780001</v>
      </c>
      <c r="D154">
        <v>0.75025280131725591</v>
      </c>
      <c r="E154">
        <v>0.19375508735884725</v>
      </c>
      <c r="F154">
        <v>0</v>
      </c>
      <c r="G154">
        <v>3.3575253831079999</v>
      </c>
      <c r="H154">
        <v>3.4260727041036563</v>
      </c>
      <c r="I154">
        <v>3.5290019269737227</v>
      </c>
      <c r="J154">
        <v>3.6072729436761293</v>
      </c>
      <c r="K154">
        <v>-8.8213038513061015</v>
      </c>
      <c r="L154">
        <v>-8.6875102905604944</v>
      </c>
      <c r="M154">
        <v>-8.6984914223374314</v>
      </c>
      <c r="N154">
        <v>-8.4557665542961935</v>
      </c>
      <c r="O154">
        <v>-8.8914184259186868</v>
      </c>
      <c r="P154">
        <v>0.5</v>
      </c>
      <c r="Q154">
        <v>0.5</v>
      </c>
      <c r="R154">
        <v>0.5</v>
      </c>
      <c r="S154">
        <v>0.5</v>
      </c>
      <c r="T154">
        <v>0</v>
      </c>
      <c r="U154">
        <v>0</v>
      </c>
      <c r="V154">
        <v>0</v>
      </c>
      <c r="W154">
        <v>0</v>
      </c>
      <c r="X154">
        <v>1.6656132391780001</v>
      </c>
      <c r="Y154">
        <v>0.75025280131725591</v>
      </c>
      <c r="Z154">
        <v>0.19375508735884725</v>
      </c>
      <c r="AA154">
        <v>0</v>
      </c>
      <c r="AB154">
        <v>0</v>
      </c>
      <c r="AC154">
        <v>0</v>
      </c>
      <c r="AD154">
        <v>0</v>
      </c>
      <c r="AE154">
        <v>0</v>
      </c>
      <c r="AF154">
        <v>0</v>
      </c>
      <c r="AG154">
        <v>0</v>
      </c>
      <c r="AH154">
        <v>0</v>
      </c>
      <c r="AI154">
        <v>0</v>
      </c>
      <c r="AJ154">
        <v>0</v>
      </c>
      <c r="AK154">
        <v>0</v>
      </c>
      <c r="AL154">
        <v>0</v>
      </c>
      <c r="AM154">
        <v>0</v>
      </c>
      <c r="AN154">
        <v>0</v>
      </c>
      <c r="AO154">
        <v>0</v>
      </c>
      <c r="AP154">
        <v>0</v>
      </c>
      <c r="AQ154">
        <v>0</v>
      </c>
      <c r="AR154">
        <v>3.3575253831079999</v>
      </c>
      <c r="AS154">
        <v>3.4260727041036563</v>
      </c>
      <c r="AT154">
        <v>3.5290019269737227</v>
      </c>
      <c r="AU154">
        <v>3.6072729436761293</v>
      </c>
      <c r="AV154">
        <v>0</v>
      </c>
      <c r="AW154">
        <v>0</v>
      </c>
      <c r="AX154">
        <v>0</v>
      </c>
      <c r="AY154">
        <v>0</v>
      </c>
      <c r="AZ154">
        <v>0</v>
      </c>
      <c r="BA154">
        <v>0</v>
      </c>
      <c r="BB154">
        <v>0</v>
      </c>
      <c r="BC154">
        <v>0</v>
      </c>
      <c r="BD154">
        <v>0</v>
      </c>
      <c r="BE154">
        <v>0</v>
      </c>
      <c r="BF154">
        <v>0</v>
      </c>
      <c r="BG154">
        <v>0</v>
      </c>
      <c r="BH154">
        <v>-0.42789215476071463</v>
      </c>
      <c r="BI154" s="45" t="s">
        <v>14</v>
      </c>
      <c r="BJ154"/>
      <c r="BK154"/>
      <c r="BL154"/>
      <c r="BM154"/>
      <c r="BN154"/>
      <c r="BO154"/>
      <c r="BP154"/>
      <c r="BQ154"/>
      <c r="BR154"/>
    </row>
    <row r="155" spans="1:70" x14ac:dyDescent="0.3">
      <c r="A155" s="45" t="s">
        <v>148</v>
      </c>
      <c r="B155"/>
      <c r="C155">
        <v>0.8290572566429999</v>
      </c>
      <c r="D155">
        <v>0.18959582637616992</v>
      </c>
      <c r="E155">
        <v>0</v>
      </c>
      <c r="F155">
        <v>0</v>
      </c>
      <c r="G155">
        <v>2.0609048810820001</v>
      </c>
      <c r="H155">
        <v>2.1029803659423028</v>
      </c>
      <c r="I155">
        <v>2.1661600335886377</v>
      </c>
      <c r="J155">
        <v>2.2142040844782604</v>
      </c>
      <c r="K155">
        <v>-15.428720325820359</v>
      </c>
      <c r="L155">
        <v>-16.243824910272679</v>
      </c>
      <c r="M155">
        <v>-16.670535977461515</v>
      </c>
      <c r="N155">
        <v>-16.611023078641061</v>
      </c>
      <c r="O155">
        <v>-17.040277855457287</v>
      </c>
      <c r="P155">
        <v>0.5</v>
      </c>
      <c r="Q155">
        <v>0.5</v>
      </c>
      <c r="R155">
        <v>0.5</v>
      </c>
      <c r="S155">
        <v>0.5</v>
      </c>
      <c r="T155">
        <v>0</v>
      </c>
      <c r="U155">
        <v>0</v>
      </c>
      <c r="V155">
        <v>0</v>
      </c>
      <c r="W155">
        <v>0</v>
      </c>
      <c r="X155">
        <v>0.8290572566429999</v>
      </c>
      <c r="Y155">
        <v>0.18959582637616992</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2.0609048810820001</v>
      </c>
      <c r="AS155">
        <v>2.1029803659423028</v>
      </c>
      <c r="AT155">
        <v>2.1661600335886377</v>
      </c>
      <c r="AU155">
        <v>2.2142040844782604</v>
      </c>
      <c r="AV155">
        <v>0</v>
      </c>
      <c r="AW155">
        <v>0</v>
      </c>
      <c r="AX155">
        <v>0</v>
      </c>
      <c r="AY155">
        <v>0</v>
      </c>
      <c r="AZ155">
        <v>0</v>
      </c>
      <c r="BA155">
        <v>0</v>
      </c>
      <c r="BB155">
        <v>0</v>
      </c>
      <c r="BC155">
        <v>0</v>
      </c>
      <c r="BD155">
        <v>0</v>
      </c>
      <c r="BE155">
        <v>0</v>
      </c>
      <c r="BF155">
        <v>0</v>
      </c>
      <c r="BG155">
        <v>0</v>
      </c>
      <c r="BH155">
        <v>-0.62168978402483932</v>
      </c>
      <c r="BI155" s="45" t="s">
        <v>147</v>
      </c>
      <c r="BJ155"/>
      <c r="BK155"/>
      <c r="BL155"/>
      <c r="BM155"/>
      <c r="BN155"/>
      <c r="BO155"/>
      <c r="BP155"/>
      <c r="BQ155"/>
      <c r="BR155"/>
    </row>
    <row r="156" spans="1:70" x14ac:dyDescent="0.3">
      <c r="A156" s="45" t="s">
        <v>174</v>
      </c>
      <c r="B156"/>
      <c r="C156">
        <v>1.7757336820980001</v>
      </c>
      <c r="D156">
        <v>1.0363911656022164</v>
      </c>
      <c r="E156">
        <v>0.57475406601139711</v>
      </c>
      <c r="F156">
        <v>5.9106829628502951E-2</v>
      </c>
      <c r="G156">
        <v>3.3339455533610001</v>
      </c>
      <c r="H156">
        <v>3.4020114679712208</v>
      </c>
      <c r="I156">
        <v>3.504217821086236</v>
      </c>
      <c r="J156">
        <v>3.5819391420939346</v>
      </c>
      <c r="K156">
        <v>-42.016116470398771</v>
      </c>
      <c r="L156">
        <v>-40.108454967262787</v>
      </c>
      <c r="M156">
        <v>-40.970675603695852</v>
      </c>
      <c r="N156">
        <v>-40.637918201687789</v>
      </c>
      <c r="O156">
        <v>-41.879379112746008</v>
      </c>
      <c r="P156">
        <v>0.5</v>
      </c>
      <c r="Q156">
        <v>0.5</v>
      </c>
      <c r="R156">
        <v>0.5</v>
      </c>
      <c r="S156">
        <v>0.5</v>
      </c>
      <c r="T156">
        <v>0</v>
      </c>
      <c r="U156">
        <v>0</v>
      </c>
      <c r="V156">
        <v>0</v>
      </c>
      <c r="W156">
        <v>0</v>
      </c>
      <c r="X156">
        <v>1.7757336820980001</v>
      </c>
      <c r="Y156">
        <v>1.0363911656022164</v>
      </c>
      <c r="Z156">
        <v>0.57475406601139711</v>
      </c>
      <c r="AA156">
        <v>5.9106829628502951E-2</v>
      </c>
      <c r="AB156">
        <v>0</v>
      </c>
      <c r="AC156">
        <v>0</v>
      </c>
      <c r="AD156">
        <v>0</v>
      </c>
      <c r="AE156">
        <v>0</v>
      </c>
      <c r="AF156">
        <v>0</v>
      </c>
      <c r="AG156">
        <v>0</v>
      </c>
      <c r="AH156">
        <v>0</v>
      </c>
      <c r="AI156">
        <v>0</v>
      </c>
      <c r="AJ156">
        <v>0</v>
      </c>
      <c r="AK156">
        <v>0</v>
      </c>
      <c r="AL156">
        <v>0</v>
      </c>
      <c r="AM156">
        <v>0</v>
      </c>
      <c r="AN156">
        <v>0</v>
      </c>
      <c r="AO156">
        <v>0</v>
      </c>
      <c r="AP156">
        <v>0</v>
      </c>
      <c r="AQ156">
        <v>0</v>
      </c>
      <c r="AR156">
        <v>3.3339455533610001</v>
      </c>
      <c r="AS156">
        <v>3.4020114679712208</v>
      </c>
      <c r="AT156">
        <v>3.504217821086236</v>
      </c>
      <c r="AU156">
        <v>3.5819391420939346</v>
      </c>
      <c r="AV156">
        <v>0</v>
      </c>
      <c r="AW156">
        <v>0</v>
      </c>
      <c r="AX156">
        <v>0</v>
      </c>
      <c r="AY156">
        <v>0</v>
      </c>
      <c r="AZ156">
        <v>0</v>
      </c>
      <c r="BA156">
        <v>0</v>
      </c>
      <c r="BB156">
        <v>0</v>
      </c>
      <c r="BC156">
        <v>0</v>
      </c>
      <c r="BD156">
        <v>0</v>
      </c>
      <c r="BE156">
        <v>0</v>
      </c>
      <c r="BF156">
        <v>0</v>
      </c>
      <c r="BG156">
        <v>0</v>
      </c>
      <c r="BH156">
        <v>0</v>
      </c>
      <c r="BI156" s="45" t="s">
        <v>173</v>
      </c>
      <c r="BJ156"/>
      <c r="BK156"/>
      <c r="BL156"/>
      <c r="BM156"/>
      <c r="BN156"/>
      <c r="BO156"/>
      <c r="BP156"/>
      <c r="BQ156"/>
      <c r="BR156"/>
    </row>
    <row r="157" spans="1:70" x14ac:dyDescent="0.3">
      <c r="A157" s="45" t="s">
        <v>338</v>
      </c>
      <c r="B157"/>
      <c r="C157">
        <v>0.82464612878300003</v>
      </c>
      <c r="D157">
        <v>0.14924125981258321</v>
      </c>
      <c r="E157">
        <v>0</v>
      </c>
      <c r="F157">
        <v>0</v>
      </c>
      <c r="G157">
        <v>1.878080276845</v>
      </c>
      <c r="H157">
        <v>1.9164232100779679</v>
      </c>
      <c r="I157">
        <v>1.9739981563034861</v>
      </c>
      <c r="J157">
        <v>2.0177801790566012</v>
      </c>
      <c r="K157">
        <v>-14.072398981180283</v>
      </c>
      <c r="L157">
        <v>-14.228100412042181</v>
      </c>
      <c r="M157">
        <v>-14.565028673835204</v>
      </c>
      <c r="N157">
        <v>-14.477143599308034</v>
      </c>
      <c r="O157">
        <v>-14.88807173988941</v>
      </c>
      <c r="P157">
        <v>0.5</v>
      </c>
      <c r="Q157">
        <v>0.5</v>
      </c>
      <c r="R157">
        <v>0.5</v>
      </c>
      <c r="S157">
        <v>0.5</v>
      </c>
      <c r="T157">
        <v>0</v>
      </c>
      <c r="U157">
        <v>0</v>
      </c>
      <c r="V157">
        <v>0</v>
      </c>
      <c r="W157">
        <v>0</v>
      </c>
      <c r="X157">
        <v>0.82464612878300003</v>
      </c>
      <c r="Y157">
        <v>0.14924125981258321</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1.878080276845</v>
      </c>
      <c r="AS157">
        <v>1.9164232100779679</v>
      </c>
      <c r="AT157">
        <v>1.9739981563034861</v>
      </c>
      <c r="AU157">
        <v>2.0177801790566012</v>
      </c>
      <c r="AV157">
        <v>0</v>
      </c>
      <c r="AW157">
        <v>0</v>
      </c>
      <c r="AX157">
        <v>0</v>
      </c>
      <c r="AY157">
        <v>0</v>
      </c>
      <c r="AZ157">
        <v>0</v>
      </c>
      <c r="BA157">
        <v>0</v>
      </c>
      <c r="BB157">
        <v>0</v>
      </c>
      <c r="BC157">
        <v>0</v>
      </c>
      <c r="BD157">
        <v>0</v>
      </c>
      <c r="BE157">
        <v>0</v>
      </c>
      <c r="BF157">
        <v>0</v>
      </c>
      <c r="BG157">
        <v>0</v>
      </c>
      <c r="BH157">
        <v>-0.69531172008638176</v>
      </c>
      <c r="BI157" s="45" t="s">
        <v>337</v>
      </c>
      <c r="BJ157"/>
      <c r="BK157"/>
      <c r="BL157"/>
      <c r="BM157"/>
      <c r="BN157"/>
      <c r="BO157"/>
      <c r="BP157"/>
      <c r="BQ157"/>
      <c r="BR157"/>
    </row>
    <row r="158" spans="1:70" x14ac:dyDescent="0.3">
      <c r="A158" s="45" t="s">
        <v>428</v>
      </c>
      <c r="B158"/>
      <c r="C158">
        <v>0.84525062160199993</v>
      </c>
      <c r="D158">
        <v>0.12836017287021689</v>
      </c>
      <c r="E158">
        <v>0</v>
      </c>
      <c r="F158">
        <v>0</v>
      </c>
      <c r="G158">
        <v>1.9605722573120001</v>
      </c>
      <c r="H158">
        <v>2.0005993488518827</v>
      </c>
      <c r="I158">
        <v>2.0607031919504371</v>
      </c>
      <c r="J158">
        <v>2.1064082772106687</v>
      </c>
      <c r="K158">
        <v>-14.9909349391384</v>
      </c>
      <c r="L158">
        <v>-14.924364482389327</v>
      </c>
      <c r="M158">
        <v>-15.429009492662047</v>
      </c>
      <c r="N158">
        <v>-15.483641726065457</v>
      </c>
      <c r="O158">
        <v>-15.771215103396115</v>
      </c>
      <c r="P158">
        <v>0.5</v>
      </c>
      <c r="Q158">
        <v>0.5</v>
      </c>
      <c r="R158">
        <v>0.5</v>
      </c>
      <c r="S158">
        <v>0.5</v>
      </c>
      <c r="T158">
        <v>0</v>
      </c>
      <c r="U158">
        <v>0</v>
      </c>
      <c r="V158">
        <v>0</v>
      </c>
      <c r="W158">
        <v>0</v>
      </c>
      <c r="X158">
        <v>0.84525062160199993</v>
      </c>
      <c r="Y158">
        <v>0.12836017287021689</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1.9605722573120001</v>
      </c>
      <c r="AS158">
        <v>2.0005993488518827</v>
      </c>
      <c r="AT158">
        <v>2.0607031919504371</v>
      </c>
      <c r="AU158">
        <v>2.1064082772106687</v>
      </c>
      <c r="AV158">
        <v>0</v>
      </c>
      <c r="AW158">
        <v>0</v>
      </c>
      <c r="AX158">
        <v>0</v>
      </c>
      <c r="AY158">
        <v>0</v>
      </c>
      <c r="AZ158">
        <v>0</v>
      </c>
      <c r="BA158">
        <v>0</v>
      </c>
      <c r="BB158">
        <v>0</v>
      </c>
      <c r="BC158">
        <v>0</v>
      </c>
      <c r="BD158">
        <v>0</v>
      </c>
      <c r="BE158">
        <v>0</v>
      </c>
      <c r="BF158">
        <v>0</v>
      </c>
      <c r="BG158">
        <v>0</v>
      </c>
      <c r="BH158">
        <v>-0.76671074340262446</v>
      </c>
      <c r="BI158" s="45" t="s">
        <v>427</v>
      </c>
      <c r="BJ158"/>
      <c r="BK158"/>
      <c r="BL158"/>
      <c r="BM158"/>
      <c r="BN158"/>
      <c r="BO158"/>
      <c r="BP158"/>
      <c r="BQ158"/>
      <c r="BR158"/>
    </row>
    <row r="159" spans="1:70" x14ac:dyDescent="0.3">
      <c r="A159" s="45" t="s">
        <v>774</v>
      </c>
      <c r="B159"/>
      <c r="C159">
        <v>1.1933773824710001</v>
      </c>
      <c r="D159">
        <v>0.45292404088327659</v>
      </c>
      <c r="E159">
        <v>7.6800584676563737E-3</v>
      </c>
      <c r="F159">
        <v>0</v>
      </c>
      <c r="G159">
        <v>2.4641792741969999</v>
      </c>
      <c r="H159">
        <v>2.5144880190091885</v>
      </c>
      <c r="I159">
        <v>2.5900305775201939</v>
      </c>
      <c r="J159">
        <v>2.6474758073012592</v>
      </c>
      <c r="K159">
        <v>-10.079307495940926</v>
      </c>
      <c r="L159">
        <v>-9.540277986631013</v>
      </c>
      <c r="M159">
        <v>-9.8385434747289189</v>
      </c>
      <c r="N159">
        <v>-9.8498514448139005</v>
      </c>
      <c r="O159">
        <v>-10.056756107244604</v>
      </c>
      <c r="P159">
        <v>0.5</v>
      </c>
      <c r="Q159">
        <v>0.5</v>
      </c>
      <c r="R159">
        <v>0.5</v>
      </c>
      <c r="S159">
        <v>0.5</v>
      </c>
      <c r="T159">
        <v>0</v>
      </c>
      <c r="U159">
        <v>0</v>
      </c>
      <c r="V159">
        <v>0</v>
      </c>
      <c r="W159">
        <v>0</v>
      </c>
      <c r="X159">
        <v>1.1933773824710001</v>
      </c>
      <c r="Y159">
        <v>0.45292404088327659</v>
      </c>
      <c r="Z159">
        <v>7.6800584676563737E-3</v>
      </c>
      <c r="AA159">
        <v>0</v>
      </c>
      <c r="AB159">
        <v>0</v>
      </c>
      <c r="AC159">
        <v>0</v>
      </c>
      <c r="AD159">
        <v>0</v>
      </c>
      <c r="AE159">
        <v>0</v>
      </c>
      <c r="AF159">
        <v>0</v>
      </c>
      <c r="AG159">
        <v>0</v>
      </c>
      <c r="AH159">
        <v>0</v>
      </c>
      <c r="AI159">
        <v>0</v>
      </c>
      <c r="AJ159">
        <v>0</v>
      </c>
      <c r="AK159">
        <v>0</v>
      </c>
      <c r="AL159">
        <v>0</v>
      </c>
      <c r="AM159">
        <v>0</v>
      </c>
      <c r="AN159">
        <v>0</v>
      </c>
      <c r="AO159">
        <v>0</v>
      </c>
      <c r="AP159">
        <v>0</v>
      </c>
      <c r="AQ159">
        <v>0</v>
      </c>
      <c r="AR159">
        <v>2.4641792741969999</v>
      </c>
      <c r="AS159">
        <v>2.5144880190091885</v>
      </c>
      <c r="AT159">
        <v>2.5900305775201939</v>
      </c>
      <c r="AU159">
        <v>2.6474758073012592</v>
      </c>
      <c r="AV159">
        <v>0</v>
      </c>
      <c r="AW159">
        <v>0</v>
      </c>
      <c r="AX159">
        <v>0</v>
      </c>
      <c r="AY159">
        <v>0</v>
      </c>
      <c r="AZ159">
        <v>0</v>
      </c>
      <c r="BA159">
        <v>0</v>
      </c>
      <c r="BB159">
        <v>0</v>
      </c>
      <c r="BC159">
        <v>0</v>
      </c>
      <c r="BD159">
        <v>0</v>
      </c>
      <c r="BE159">
        <v>0</v>
      </c>
      <c r="BF159">
        <v>0</v>
      </c>
      <c r="BG159">
        <v>0</v>
      </c>
      <c r="BH159">
        <v>-0.48970267241785581</v>
      </c>
      <c r="BI159" s="45" t="s">
        <v>773</v>
      </c>
      <c r="BJ159"/>
      <c r="BK159"/>
      <c r="BL159"/>
      <c r="BM159"/>
      <c r="BN159"/>
      <c r="BO159"/>
      <c r="BP159"/>
      <c r="BQ159"/>
      <c r="BR159"/>
    </row>
    <row r="160" spans="1:70" x14ac:dyDescent="0.3">
      <c r="A160" s="45" t="s">
        <v>286</v>
      </c>
      <c r="B160"/>
      <c r="C160">
        <v>27.156423513413998</v>
      </c>
      <c r="D160">
        <v>22.536005693952308</v>
      </c>
      <c r="E160">
        <v>19.938198594979866</v>
      </c>
      <c r="F160">
        <v>18.254566570180341</v>
      </c>
      <c r="G160">
        <v>29.319335486375998</v>
      </c>
      <c r="H160">
        <v>29.917919762484598</v>
      </c>
      <c r="I160">
        <v>30.816741386250229</v>
      </c>
      <c r="J160">
        <v>31.500237096842085</v>
      </c>
      <c r="K160">
        <v>18.826917309379755</v>
      </c>
      <c r="L160">
        <v>20.254935088478305</v>
      </c>
      <c r="M160">
        <v>20.871921102373339</v>
      </c>
      <c r="N160">
        <v>20.880142750782486</v>
      </c>
      <c r="O160">
        <v>21.334847028462622</v>
      </c>
      <c r="P160">
        <v>0</v>
      </c>
      <c r="Q160">
        <v>0</v>
      </c>
      <c r="R160">
        <v>0</v>
      </c>
      <c r="S160">
        <v>0</v>
      </c>
      <c r="T160">
        <v>0</v>
      </c>
      <c r="U160">
        <v>0</v>
      </c>
      <c r="V160">
        <v>0</v>
      </c>
      <c r="W160">
        <v>0</v>
      </c>
      <c r="X160">
        <v>0</v>
      </c>
      <c r="Y160">
        <v>0</v>
      </c>
      <c r="Z160">
        <v>0</v>
      </c>
      <c r="AA160">
        <v>0</v>
      </c>
      <c r="AB160">
        <v>27.156423513413998</v>
      </c>
      <c r="AC160">
        <v>22.536005693952308</v>
      </c>
      <c r="AD160">
        <v>19.938198594979866</v>
      </c>
      <c r="AE160">
        <v>18.254566570180341</v>
      </c>
      <c r="AF160">
        <v>0</v>
      </c>
      <c r="AG160">
        <v>0</v>
      </c>
      <c r="AH160">
        <v>0</v>
      </c>
      <c r="AI160">
        <v>0</v>
      </c>
      <c r="AJ160">
        <v>0</v>
      </c>
      <c r="AK160">
        <v>0</v>
      </c>
      <c r="AL160">
        <v>0</v>
      </c>
      <c r="AM160">
        <v>0</v>
      </c>
      <c r="AN160">
        <v>0</v>
      </c>
      <c r="AO160">
        <v>0</v>
      </c>
      <c r="AP160">
        <v>0</v>
      </c>
      <c r="AQ160">
        <v>0</v>
      </c>
      <c r="AR160">
        <v>0</v>
      </c>
      <c r="AS160">
        <v>0</v>
      </c>
      <c r="AT160">
        <v>0</v>
      </c>
      <c r="AU160">
        <v>0</v>
      </c>
      <c r="AV160">
        <v>29.319335486375998</v>
      </c>
      <c r="AW160">
        <v>29.917919762484598</v>
      </c>
      <c r="AX160">
        <v>30.816741386250229</v>
      </c>
      <c r="AY160">
        <v>31.500237096842085</v>
      </c>
      <c r="AZ160">
        <v>0</v>
      </c>
      <c r="BA160">
        <v>0</v>
      </c>
      <c r="BB160">
        <v>0</v>
      </c>
      <c r="BC160">
        <v>0</v>
      </c>
      <c r="BD160">
        <v>0</v>
      </c>
      <c r="BE160">
        <v>0</v>
      </c>
      <c r="BF160">
        <v>0</v>
      </c>
      <c r="BG160">
        <v>0</v>
      </c>
      <c r="BH160">
        <v>0</v>
      </c>
      <c r="BI160" s="45" t="s">
        <v>1335</v>
      </c>
      <c r="BJ160"/>
      <c r="BK160"/>
      <c r="BL160"/>
      <c r="BM160"/>
      <c r="BN160"/>
      <c r="BO160"/>
      <c r="BP160"/>
      <c r="BQ160"/>
      <c r="BR160"/>
    </row>
    <row r="161" spans="1:70" x14ac:dyDescent="0.3">
      <c r="A161" s="45" t="s">
        <v>420</v>
      </c>
      <c r="B161"/>
      <c r="C161">
        <v>16.522860822251001</v>
      </c>
      <c r="D161">
        <v>13.663938225188955</v>
      </c>
      <c r="E161">
        <v>12.050294969572462</v>
      </c>
      <c r="F161">
        <v>10.999894769501001</v>
      </c>
      <c r="G161">
        <v>18.428132111234003</v>
      </c>
      <c r="H161">
        <v>18.804361310731458</v>
      </c>
      <c r="I161">
        <v>19.369299204186909</v>
      </c>
      <c r="J161">
        <v>19.798897932920081</v>
      </c>
      <c r="K161">
        <v>14.165022456113192</v>
      </c>
      <c r="L161">
        <v>14.755240509761338</v>
      </c>
      <c r="M161">
        <v>15.236350822337908</v>
      </c>
      <c r="N161">
        <v>15.27306756926296</v>
      </c>
      <c r="O161">
        <v>15.574283386382048</v>
      </c>
      <c r="P161">
        <v>0</v>
      </c>
      <c r="Q161">
        <v>0</v>
      </c>
      <c r="R161">
        <v>0</v>
      </c>
      <c r="S161">
        <v>0</v>
      </c>
      <c r="T161">
        <v>0</v>
      </c>
      <c r="U161">
        <v>0</v>
      </c>
      <c r="V161">
        <v>0</v>
      </c>
      <c r="W161">
        <v>0</v>
      </c>
      <c r="X161">
        <v>0</v>
      </c>
      <c r="Y161">
        <v>0</v>
      </c>
      <c r="Z161">
        <v>0</v>
      </c>
      <c r="AA161">
        <v>0</v>
      </c>
      <c r="AB161">
        <v>16.522860822251001</v>
      </c>
      <c r="AC161">
        <v>13.663938225188955</v>
      </c>
      <c r="AD161">
        <v>12.050294969572462</v>
      </c>
      <c r="AE161">
        <v>10.999894769501001</v>
      </c>
      <c r="AF161">
        <v>0</v>
      </c>
      <c r="AG161">
        <v>0</v>
      </c>
      <c r="AH161">
        <v>0</v>
      </c>
      <c r="AI161">
        <v>0</v>
      </c>
      <c r="AJ161">
        <v>0</v>
      </c>
      <c r="AK161">
        <v>0</v>
      </c>
      <c r="AL161">
        <v>0</v>
      </c>
      <c r="AM161">
        <v>0</v>
      </c>
      <c r="AN161">
        <v>0</v>
      </c>
      <c r="AO161">
        <v>0</v>
      </c>
      <c r="AP161">
        <v>0</v>
      </c>
      <c r="AQ161">
        <v>0</v>
      </c>
      <c r="AR161">
        <v>0</v>
      </c>
      <c r="AS161">
        <v>0</v>
      </c>
      <c r="AT161">
        <v>0</v>
      </c>
      <c r="AU161">
        <v>0</v>
      </c>
      <c r="AV161">
        <v>18.428132111234003</v>
      </c>
      <c r="AW161">
        <v>18.804361310731458</v>
      </c>
      <c r="AX161">
        <v>19.369299204186909</v>
      </c>
      <c r="AY161">
        <v>19.798897932920081</v>
      </c>
      <c r="AZ161">
        <v>0</v>
      </c>
      <c r="BA161">
        <v>0</v>
      </c>
      <c r="BB161">
        <v>0</v>
      </c>
      <c r="BC161">
        <v>0</v>
      </c>
      <c r="BD161">
        <v>0</v>
      </c>
      <c r="BE161">
        <v>0</v>
      </c>
      <c r="BF161">
        <v>0</v>
      </c>
      <c r="BG161">
        <v>0</v>
      </c>
      <c r="BH161">
        <v>0</v>
      </c>
      <c r="BI161" s="45" t="s">
        <v>1335</v>
      </c>
      <c r="BJ161"/>
      <c r="BK161"/>
      <c r="BL161"/>
      <c r="BM161"/>
      <c r="BN161"/>
      <c r="BO161"/>
      <c r="BP161"/>
      <c r="BQ161"/>
      <c r="BR161"/>
    </row>
    <row r="162" spans="1:70" x14ac:dyDescent="0.3">
      <c r="A162" s="45" t="s">
        <v>610</v>
      </c>
      <c r="B162"/>
      <c r="C162">
        <v>12.766507600100999</v>
      </c>
      <c r="D162">
        <v>10.42152623151463</v>
      </c>
      <c r="E162">
        <v>9.1147078950406133</v>
      </c>
      <c r="F162">
        <v>8.2763604861154327</v>
      </c>
      <c r="G162">
        <v>14.344975923690001</v>
      </c>
      <c r="H162">
        <v>14.637843305799233</v>
      </c>
      <c r="I162">
        <v>15.077606838591484</v>
      </c>
      <c r="J162">
        <v>15.412018562108944</v>
      </c>
      <c r="K162">
        <v>10.111275672742201</v>
      </c>
      <c r="L162">
        <v>10.775781577736339</v>
      </c>
      <c r="M162">
        <v>11.111088391069265</v>
      </c>
      <c r="N162">
        <v>11.122321792996006</v>
      </c>
      <c r="O162">
        <v>11.35752525991651</v>
      </c>
      <c r="P162">
        <v>0</v>
      </c>
      <c r="Q162">
        <v>0</v>
      </c>
      <c r="R162">
        <v>0</v>
      </c>
      <c r="S162">
        <v>0</v>
      </c>
      <c r="T162">
        <v>0</v>
      </c>
      <c r="U162">
        <v>0</v>
      </c>
      <c r="V162">
        <v>0</v>
      </c>
      <c r="W162">
        <v>0</v>
      </c>
      <c r="X162">
        <v>0</v>
      </c>
      <c r="Y162">
        <v>0</v>
      </c>
      <c r="Z162">
        <v>0</v>
      </c>
      <c r="AA162">
        <v>0</v>
      </c>
      <c r="AB162">
        <v>12.766507600100999</v>
      </c>
      <c r="AC162">
        <v>10.42152623151463</v>
      </c>
      <c r="AD162">
        <v>9.1147078950406133</v>
      </c>
      <c r="AE162">
        <v>8.2763604861154327</v>
      </c>
      <c r="AF162">
        <v>0</v>
      </c>
      <c r="AG162">
        <v>0</v>
      </c>
      <c r="AH162">
        <v>0</v>
      </c>
      <c r="AI162">
        <v>0</v>
      </c>
      <c r="AJ162">
        <v>0</v>
      </c>
      <c r="AK162">
        <v>0</v>
      </c>
      <c r="AL162">
        <v>0</v>
      </c>
      <c r="AM162">
        <v>0</v>
      </c>
      <c r="AN162">
        <v>0</v>
      </c>
      <c r="AO162">
        <v>0</v>
      </c>
      <c r="AP162">
        <v>0</v>
      </c>
      <c r="AQ162">
        <v>0</v>
      </c>
      <c r="AR162">
        <v>0</v>
      </c>
      <c r="AS162">
        <v>0</v>
      </c>
      <c r="AT162">
        <v>0</v>
      </c>
      <c r="AU162">
        <v>0</v>
      </c>
      <c r="AV162">
        <v>14.344975923690001</v>
      </c>
      <c r="AW162">
        <v>14.637843305799233</v>
      </c>
      <c r="AX162">
        <v>15.077606838591484</v>
      </c>
      <c r="AY162">
        <v>15.412018562108944</v>
      </c>
      <c r="AZ162">
        <v>0</v>
      </c>
      <c r="BA162">
        <v>0</v>
      </c>
      <c r="BB162">
        <v>0</v>
      </c>
      <c r="BC162">
        <v>0</v>
      </c>
      <c r="BD162">
        <v>0</v>
      </c>
      <c r="BE162">
        <v>0</v>
      </c>
      <c r="BF162">
        <v>0</v>
      </c>
      <c r="BG162">
        <v>0</v>
      </c>
      <c r="BH162">
        <v>0</v>
      </c>
      <c r="BI162" s="45" t="s">
        <v>1335</v>
      </c>
      <c r="BJ162"/>
      <c r="BK162"/>
      <c r="BL162"/>
      <c r="BM162"/>
      <c r="BN162"/>
      <c r="BO162"/>
      <c r="BP162"/>
      <c r="BQ162"/>
      <c r="BR162"/>
    </row>
    <row r="163" spans="1:70" x14ac:dyDescent="0.3">
      <c r="A163" s="45" t="s">
        <v>698</v>
      </c>
      <c r="B163"/>
      <c r="C163">
        <v>13.180057690710999</v>
      </c>
      <c r="D163">
        <v>10.897790558426022</v>
      </c>
      <c r="E163">
        <v>9.6201529938839041</v>
      </c>
      <c r="F163">
        <v>8.796224836488225</v>
      </c>
      <c r="G163">
        <v>14.226745644585</v>
      </c>
      <c r="H163">
        <v>14.517199234401257</v>
      </c>
      <c r="I163">
        <v>14.953338267194427</v>
      </c>
      <c r="J163">
        <v>15.284993792889193</v>
      </c>
      <c r="K163">
        <v>10.063524400629701</v>
      </c>
      <c r="L163">
        <v>10.687827027082774</v>
      </c>
      <c r="M163">
        <v>11.02081261395549</v>
      </c>
      <c r="N163">
        <v>11.032357832921173</v>
      </c>
      <c r="O163">
        <v>11.265247223522488</v>
      </c>
      <c r="P163">
        <v>0</v>
      </c>
      <c r="Q163">
        <v>0</v>
      </c>
      <c r="R163">
        <v>0</v>
      </c>
      <c r="S163">
        <v>0</v>
      </c>
      <c r="T163">
        <v>0</v>
      </c>
      <c r="U163">
        <v>0</v>
      </c>
      <c r="V163">
        <v>0</v>
      </c>
      <c r="W163">
        <v>0</v>
      </c>
      <c r="X163">
        <v>0</v>
      </c>
      <c r="Y163">
        <v>0</v>
      </c>
      <c r="Z163">
        <v>0</v>
      </c>
      <c r="AA163">
        <v>0</v>
      </c>
      <c r="AB163">
        <v>13.180057690710999</v>
      </c>
      <c r="AC163">
        <v>10.897790558426022</v>
      </c>
      <c r="AD163">
        <v>9.6201529938839041</v>
      </c>
      <c r="AE163">
        <v>8.796224836488225</v>
      </c>
      <c r="AF163">
        <v>0</v>
      </c>
      <c r="AG163">
        <v>0</v>
      </c>
      <c r="AH163">
        <v>0</v>
      </c>
      <c r="AI163">
        <v>0</v>
      </c>
      <c r="AJ163">
        <v>0</v>
      </c>
      <c r="AK163">
        <v>0</v>
      </c>
      <c r="AL163">
        <v>0</v>
      </c>
      <c r="AM163">
        <v>0</v>
      </c>
      <c r="AN163">
        <v>0</v>
      </c>
      <c r="AO163">
        <v>0</v>
      </c>
      <c r="AP163">
        <v>0</v>
      </c>
      <c r="AQ163">
        <v>0</v>
      </c>
      <c r="AR163">
        <v>0</v>
      </c>
      <c r="AS163">
        <v>0</v>
      </c>
      <c r="AT163">
        <v>0</v>
      </c>
      <c r="AU163">
        <v>0</v>
      </c>
      <c r="AV163">
        <v>14.226745644585</v>
      </c>
      <c r="AW163">
        <v>14.517199234401257</v>
      </c>
      <c r="AX163">
        <v>14.953338267194427</v>
      </c>
      <c r="AY163">
        <v>15.284993792889193</v>
      </c>
      <c r="AZ163">
        <v>0</v>
      </c>
      <c r="BA163">
        <v>0</v>
      </c>
      <c r="BB163">
        <v>0</v>
      </c>
      <c r="BC163">
        <v>0</v>
      </c>
      <c r="BD163">
        <v>0</v>
      </c>
      <c r="BE163">
        <v>0</v>
      </c>
      <c r="BF163">
        <v>0</v>
      </c>
      <c r="BG163">
        <v>0</v>
      </c>
      <c r="BH163">
        <v>0</v>
      </c>
      <c r="BI163" s="45" t="s">
        <v>1335</v>
      </c>
      <c r="BJ163"/>
      <c r="BK163"/>
      <c r="BL163"/>
      <c r="BM163"/>
      <c r="BN163"/>
      <c r="BO163"/>
      <c r="BP163"/>
      <c r="BQ163"/>
      <c r="BR163"/>
    </row>
    <row r="164" spans="1:70" x14ac:dyDescent="0.3">
      <c r="A164" s="45" t="s">
        <v>740</v>
      </c>
      <c r="B164"/>
      <c r="C164">
        <v>27.794503648062999</v>
      </c>
      <c r="D164">
        <v>23.202040290126003</v>
      </c>
      <c r="E164">
        <v>20.582370281880944</v>
      </c>
      <c r="F164">
        <v>18.856799613503977</v>
      </c>
      <c r="G164">
        <v>30.870940923446</v>
      </c>
      <c r="H164">
        <v>31.501202814410036</v>
      </c>
      <c r="I164">
        <v>32.44759088179574</v>
      </c>
      <c r="J164">
        <v>33.167257796242509</v>
      </c>
      <c r="K164">
        <v>21.072106873389735</v>
      </c>
      <c r="L164">
        <v>22.287112761860932</v>
      </c>
      <c r="M164">
        <v>22.976393019639008</v>
      </c>
      <c r="N164">
        <v>22.995528481010947</v>
      </c>
      <c r="O164">
        <v>23.485994793459351</v>
      </c>
      <c r="P164">
        <v>0</v>
      </c>
      <c r="Q164">
        <v>0</v>
      </c>
      <c r="R164">
        <v>0</v>
      </c>
      <c r="S164">
        <v>0</v>
      </c>
      <c r="T164">
        <v>0</v>
      </c>
      <c r="U164">
        <v>0</v>
      </c>
      <c r="V164">
        <v>0</v>
      </c>
      <c r="W164">
        <v>0</v>
      </c>
      <c r="X164">
        <v>0</v>
      </c>
      <c r="Y164">
        <v>0</v>
      </c>
      <c r="Z164">
        <v>0</v>
      </c>
      <c r="AA164">
        <v>0</v>
      </c>
      <c r="AB164">
        <v>27.794503648062999</v>
      </c>
      <c r="AC164">
        <v>23.202040290126003</v>
      </c>
      <c r="AD164">
        <v>20.582370281880944</v>
      </c>
      <c r="AE164">
        <v>18.856799613503977</v>
      </c>
      <c r="AF164">
        <v>0</v>
      </c>
      <c r="AG164">
        <v>0</v>
      </c>
      <c r="AH164">
        <v>0</v>
      </c>
      <c r="AI164">
        <v>0</v>
      </c>
      <c r="AJ164">
        <v>0</v>
      </c>
      <c r="AK164">
        <v>0</v>
      </c>
      <c r="AL164">
        <v>0</v>
      </c>
      <c r="AM164">
        <v>0</v>
      </c>
      <c r="AN164">
        <v>0</v>
      </c>
      <c r="AO164">
        <v>0</v>
      </c>
      <c r="AP164">
        <v>0</v>
      </c>
      <c r="AQ164">
        <v>0</v>
      </c>
      <c r="AR164">
        <v>0</v>
      </c>
      <c r="AS164">
        <v>0</v>
      </c>
      <c r="AT164">
        <v>0</v>
      </c>
      <c r="AU164">
        <v>0</v>
      </c>
      <c r="AV164">
        <v>30.870940923446</v>
      </c>
      <c r="AW164">
        <v>31.501202814410036</v>
      </c>
      <c r="AX164">
        <v>32.44759088179574</v>
      </c>
      <c r="AY164">
        <v>33.167257796242509</v>
      </c>
      <c r="AZ164">
        <v>0</v>
      </c>
      <c r="BA164">
        <v>0</v>
      </c>
      <c r="BB164">
        <v>0</v>
      </c>
      <c r="BC164">
        <v>0</v>
      </c>
      <c r="BD164">
        <v>0</v>
      </c>
      <c r="BE164">
        <v>0</v>
      </c>
      <c r="BF164">
        <v>0</v>
      </c>
      <c r="BG164">
        <v>0</v>
      </c>
      <c r="BH164">
        <v>0</v>
      </c>
      <c r="BI164" s="45" t="s">
        <v>1335</v>
      </c>
      <c r="BJ164"/>
      <c r="BK164"/>
      <c r="BL164"/>
      <c r="BM164"/>
      <c r="BN164"/>
      <c r="BO164"/>
      <c r="BP164"/>
      <c r="BQ164"/>
      <c r="BR164"/>
    </row>
    <row r="165" spans="1:70" x14ac:dyDescent="0.3">
      <c r="A165" s="45" t="s">
        <v>748</v>
      </c>
      <c r="B165"/>
      <c r="C165">
        <v>20.496934067724002</v>
      </c>
      <c r="D165">
        <v>16.751228224371165</v>
      </c>
      <c r="E165">
        <v>14.669803952722951</v>
      </c>
      <c r="F165">
        <v>13.339001599560053</v>
      </c>
      <c r="G165">
        <v>22.637865357252</v>
      </c>
      <c r="H165">
        <v>23.10004057448403</v>
      </c>
      <c r="I165">
        <v>23.794033209768958</v>
      </c>
      <c r="J165">
        <v>24.321769722618221</v>
      </c>
      <c r="K165">
        <v>14.661570539381701</v>
      </c>
      <c r="L165">
        <v>15.785238697616714</v>
      </c>
      <c r="M165">
        <v>16.277200574108004</v>
      </c>
      <c r="N165">
        <v>16.294410767187809</v>
      </c>
      <c r="O165">
        <v>16.638218523196223</v>
      </c>
      <c r="P165">
        <v>0</v>
      </c>
      <c r="Q165">
        <v>0</v>
      </c>
      <c r="R165">
        <v>0</v>
      </c>
      <c r="S165">
        <v>0</v>
      </c>
      <c r="T165">
        <v>0</v>
      </c>
      <c r="U165">
        <v>0</v>
      </c>
      <c r="V165">
        <v>0</v>
      </c>
      <c r="W165">
        <v>0</v>
      </c>
      <c r="X165">
        <v>0</v>
      </c>
      <c r="Y165">
        <v>0</v>
      </c>
      <c r="Z165">
        <v>0</v>
      </c>
      <c r="AA165">
        <v>0</v>
      </c>
      <c r="AB165">
        <v>20.496934067724002</v>
      </c>
      <c r="AC165">
        <v>16.751228224371165</v>
      </c>
      <c r="AD165">
        <v>14.669803952722951</v>
      </c>
      <c r="AE165">
        <v>13.339001599560053</v>
      </c>
      <c r="AF165">
        <v>0</v>
      </c>
      <c r="AG165">
        <v>0</v>
      </c>
      <c r="AH165">
        <v>0</v>
      </c>
      <c r="AI165">
        <v>0</v>
      </c>
      <c r="AJ165">
        <v>0</v>
      </c>
      <c r="AK165">
        <v>0</v>
      </c>
      <c r="AL165">
        <v>0</v>
      </c>
      <c r="AM165">
        <v>0</v>
      </c>
      <c r="AN165">
        <v>0</v>
      </c>
      <c r="AO165">
        <v>0</v>
      </c>
      <c r="AP165">
        <v>0</v>
      </c>
      <c r="AQ165">
        <v>0</v>
      </c>
      <c r="AR165">
        <v>0</v>
      </c>
      <c r="AS165">
        <v>0</v>
      </c>
      <c r="AT165">
        <v>0</v>
      </c>
      <c r="AU165">
        <v>0</v>
      </c>
      <c r="AV165">
        <v>22.637865357252</v>
      </c>
      <c r="AW165">
        <v>23.10004057448403</v>
      </c>
      <c r="AX165">
        <v>23.794033209768958</v>
      </c>
      <c r="AY165">
        <v>24.321769722618221</v>
      </c>
      <c r="AZ165">
        <v>0</v>
      </c>
      <c r="BA165">
        <v>0</v>
      </c>
      <c r="BB165">
        <v>0</v>
      </c>
      <c r="BC165">
        <v>0</v>
      </c>
      <c r="BD165">
        <v>0</v>
      </c>
      <c r="BE165">
        <v>0</v>
      </c>
      <c r="BF165">
        <v>0</v>
      </c>
      <c r="BG165">
        <v>0</v>
      </c>
      <c r="BH165">
        <v>0</v>
      </c>
      <c r="BI165" s="45" t="s">
        <v>1335</v>
      </c>
      <c r="BJ165"/>
      <c r="BK165"/>
      <c r="BL165"/>
      <c r="BM165"/>
      <c r="BN165"/>
      <c r="BO165"/>
      <c r="BP165"/>
      <c r="BQ165"/>
      <c r="BR165"/>
    </row>
    <row r="166" spans="1:70" x14ac:dyDescent="0.3">
      <c r="A166" s="45" t="s">
        <v>71</v>
      </c>
      <c r="B166">
        <v>0.99</v>
      </c>
      <c r="C166">
        <v>42.007616376061002</v>
      </c>
      <c r="D166">
        <v>0</v>
      </c>
      <c r="E166">
        <v>0</v>
      </c>
      <c r="F166">
        <v>15.753129159031737</v>
      </c>
      <c r="G166">
        <v>62.377368198313</v>
      </c>
      <c r="H166">
        <v>116.50525962655703</v>
      </c>
      <c r="I166">
        <v>110.35544786464396</v>
      </c>
      <c r="J166">
        <v>67.017272224226232</v>
      </c>
      <c r="K166">
        <v>19.332129256049132</v>
      </c>
      <c r="L166">
        <v>37.806255131004662</v>
      </c>
      <c r="M166">
        <v>29.793446863616914</v>
      </c>
      <c r="N166">
        <v>30.280175846041292</v>
      </c>
      <c r="O166">
        <v>26.258767875110255</v>
      </c>
      <c r="P166">
        <v>0</v>
      </c>
      <c r="Q166">
        <v>0</v>
      </c>
      <c r="R166">
        <v>0</v>
      </c>
      <c r="S166">
        <v>0</v>
      </c>
      <c r="T166">
        <v>37.296022858731</v>
      </c>
      <c r="U166">
        <v>0</v>
      </c>
      <c r="V166">
        <v>0</v>
      </c>
      <c r="W166">
        <v>15.450922743452534</v>
      </c>
      <c r="X166">
        <v>4.7115935173299999</v>
      </c>
      <c r="Y166">
        <v>0</v>
      </c>
      <c r="Z166">
        <v>0</v>
      </c>
      <c r="AA166">
        <v>0.30220641557920164</v>
      </c>
      <c r="AB166">
        <v>0</v>
      </c>
      <c r="AC166">
        <v>0</v>
      </c>
      <c r="AD166">
        <v>0</v>
      </c>
      <c r="AE166">
        <v>0</v>
      </c>
      <c r="AF166">
        <v>0</v>
      </c>
      <c r="AG166">
        <v>0</v>
      </c>
      <c r="AH166">
        <v>0</v>
      </c>
      <c r="AI166">
        <v>0</v>
      </c>
      <c r="AJ166">
        <v>0</v>
      </c>
      <c r="AK166">
        <v>0</v>
      </c>
      <c r="AL166">
        <v>0</v>
      </c>
      <c r="AM166">
        <v>0</v>
      </c>
      <c r="AN166">
        <v>53.050566974650998</v>
      </c>
      <c r="AO166">
        <v>104.16079268721448</v>
      </c>
      <c r="AP166">
        <v>98.917824203279864</v>
      </c>
      <c r="AQ166">
        <v>56.996702350226528</v>
      </c>
      <c r="AR166">
        <v>9.3268012236620006</v>
      </c>
      <c r="AS166">
        <v>12.344466939342553</v>
      </c>
      <c r="AT166">
        <v>11.437623443243419</v>
      </c>
      <c r="AU166">
        <v>10.020569873999705</v>
      </c>
      <c r="AV166">
        <v>0</v>
      </c>
      <c r="AW166">
        <v>0</v>
      </c>
      <c r="AX166">
        <v>0</v>
      </c>
      <c r="AY166">
        <v>0</v>
      </c>
      <c r="AZ166">
        <v>0</v>
      </c>
      <c r="BA166">
        <v>0</v>
      </c>
      <c r="BB166">
        <v>0</v>
      </c>
      <c r="BC166">
        <v>0</v>
      </c>
      <c r="BD166">
        <v>0</v>
      </c>
      <c r="BE166">
        <v>0</v>
      </c>
      <c r="BF166">
        <v>0</v>
      </c>
      <c r="BG166">
        <v>0</v>
      </c>
      <c r="BH166">
        <v>0</v>
      </c>
      <c r="BI166" s="45" t="s">
        <v>70</v>
      </c>
      <c r="BJ166"/>
      <c r="BK166"/>
      <c r="BL166"/>
      <c r="BM166"/>
      <c r="BN166"/>
      <c r="BO166"/>
      <c r="BP166"/>
      <c r="BQ166"/>
      <c r="BR166"/>
    </row>
    <row r="167" spans="1:70" x14ac:dyDescent="0.3">
      <c r="A167" s="45" t="s">
        <v>109</v>
      </c>
      <c r="B167">
        <v>0.99</v>
      </c>
      <c r="C167">
        <v>22.247626615946004</v>
      </c>
      <c r="D167">
        <v>0</v>
      </c>
      <c r="E167">
        <v>0</v>
      </c>
      <c r="F167">
        <v>6.2157799175919966</v>
      </c>
      <c r="G167">
        <v>32.954783775936001</v>
      </c>
      <c r="H167">
        <v>60.877990157947927</v>
      </c>
      <c r="I167">
        <v>57.049236381751172</v>
      </c>
      <c r="J167">
        <v>35.406106079707087</v>
      </c>
      <c r="K167">
        <v>7.6508768297043499</v>
      </c>
      <c r="L167">
        <v>13.44472350967186</v>
      </c>
      <c r="M167">
        <v>8.1380043288026371</v>
      </c>
      <c r="N167">
        <v>8.0866168216764702</v>
      </c>
      <c r="O167">
        <v>10.660585367959344</v>
      </c>
      <c r="P167">
        <v>0</v>
      </c>
      <c r="Q167">
        <v>0</v>
      </c>
      <c r="R167">
        <v>0</v>
      </c>
      <c r="S167">
        <v>0</v>
      </c>
      <c r="T167">
        <v>19.469363133299002</v>
      </c>
      <c r="U167">
        <v>0</v>
      </c>
      <c r="V167">
        <v>0</v>
      </c>
      <c r="W167">
        <v>6.4118314546466468</v>
      </c>
      <c r="X167">
        <v>2.7782634826470001</v>
      </c>
      <c r="Y167">
        <v>0</v>
      </c>
      <c r="Z167">
        <v>0</v>
      </c>
      <c r="AA167">
        <v>-0.19605153705465048</v>
      </c>
      <c r="AB167">
        <v>0</v>
      </c>
      <c r="AC167">
        <v>0</v>
      </c>
      <c r="AD167">
        <v>0</v>
      </c>
      <c r="AE167">
        <v>0</v>
      </c>
      <c r="AF167">
        <v>0</v>
      </c>
      <c r="AG167">
        <v>0</v>
      </c>
      <c r="AH167">
        <v>0</v>
      </c>
      <c r="AI167">
        <v>0</v>
      </c>
      <c r="AJ167">
        <v>0</v>
      </c>
      <c r="AK167">
        <v>0</v>
      </c>
      <c r="AL167">
        <v>0</v>
      </c>
      <c r="AM167">
        <v>0</v>
      </c>
      <c r="AN167">
        <v>27.532936580361998</v>
      </c>
      <c r="AO167">
        <v>53.855068724693105</v>
      </c>
      <c r="AP167">
        <v>50.656707419925901</v>
      </c>
      <c r="AQ167">
        <v>29.580957953727516</v>
      </c>
      <c r="AR167">
        <v>5.4218471955739993</v>
      </c>
      <c r="AS167">
        <v>7.0229214332548215</v>
      </c>
      <c r="AT167">
        <v>6.3925289774969665</v>
      </c>
      <c r="AU167">
        <v>5.825148125979565</v>
      </c>
      <c r="AV167">
        <v>0</v>
      </c>
      <c r="AW167">
        <v>0</v>
      </c>
      <c r="AX167">
        <v>0</v>
      </c>
      <c r="AY167">
        <v>0</v>
      </c>
      <c r="AZ167">
        <v>0</v>
      </c>
      <c r="BA167">
        <v>0</v>
      </c>
      <c r="BB167">
        <v>0</v>
      </c>
      <c r="BC167">
        <v>0</v>
      </c>
      <c r="BD167">
        <v>0</v>
      </c>
      <c r="BE167">
        <v>0</v>
      </c>
      <c r="BF167">
        <v>0</v>
      </c>
      <c r="BG167">
        <v>0</v>
      </c>
      <c r="BH167">
        <v>0</v>
      </c>
      <c r="BI167" s="45" t="s">
        <v>108</v>
      </c>
      <c r="BJ167"/>
      <c r="BK167"/>
      <c r="BL167"/>
      <c r="BM167"/>
      <c r="BN167"/>
      <c r="BO167"/>
      <c r="BP167"/>
      <c r="BQ167"/>
      <c r="BR167"/>
    </row>
    <row r="168" spans="1:70" x14ac:dyDescent="0.3">
      <c r="A168" s="45" t="s">
        <v>410</v>
      </c>
      <c r="B168">
        <v>0.99</v>
      </c>
      <c r="C168">
        <v>113.76771094947</v>
      </c>
      <c r="D168">
        <v>0</v>
      </c>
      <c r="E168">
        <v>0</v>
      </c>
      <c r="F168">
        <v>57.041093729389473</v>
      </c>
      <c r="G168">
        <v>163.60498296863202</v>
      </c>
      <c r="H168">
        <v>310.34667125794613</v>
      </c>
      <c r="I168">
        <v>297.58153275209378</v>
      </c>
      <c r="J168">
        <v>175.77464387388568</v>
      </c>
      <c r="K168">
        <v>7.5745693574901169</v>
      </c>
      <c r="L168">
        <v>0.59957980104380848</v>
      </c>
      <c r="M168">
        <v>-19.014917508270383</v>
      </c>
      <c r="N168">
        <v>-16.630213102760912</v>
      </c>
      <c r="O168">
        <v>15.599901011088336</v>
      </c>
      <c r="P168">
        <v>0</v>
      </c>
      <c r="Q168">
        <v>0</v>
      </c>
      <c r="R168">
        <v>0</v>
      </c>
      <c r="S168">
        <v>0</v>
      </c>
      <c r="T168">
        <v>98.771633720217011</v>
      </c>
      <c r="U168">
        <v>0</v>
      </c>
      <c r="V168">
        <v>0</v>
      </c>
      <c r="W168">
        <v>52.165777552923011</v>
      </c>
      <c r="X168">
        <v>14.996077229253</v>
      </c>
      <c r="Y168">
        <v>0</v>
      </c>
      <c r="Z168">
        <v>0</v>
      </c>
      <c r="AA168">
        <v>4.8753161764664688</v>
      </c>
      <c r="AB168">
        <v>0</v>
      </c>
      <c r="AC168">
        <v>0</v>
      </c>
      <c r="AD168">
        <v>0</v>
      </c>
      <c r="AE168">
        <v>0</v>
      </c>
      <c r="AF168">
        <v>0</v>
      </c>
      <c r="AG168">
        <v>0</v>
      </c>
      <c r="AH168">
        <v>0</v>
      </c>
      <c r="AI168">
        <v>0</v>
      </c>
      <c r="AJ168">
        <v>0</v>
      </c>
      <c r="AK168">
        <v>0</v>
      </c>
      <c r="AL168">
        <v>0</v>
      </c>
      <c r="AM168">
        <v>0</v>
      </c>
      <c r="AN168">
        <v>137.04027070019902</v>
      </c>
      <c r="AO168">
        <v>272.46889951435935</v>
      </c>
      <c r="AP168">
        <v>261.6743675740305</v>
      </c>
      <c r="AQ168">
        <v>147.23393103085866</v>
      </c>
      <c r="AR168">
        <v>26.564712268433002</v>
      </c>
      <c r="AS168">
        <v>37.877771743586791</v>
      </c>
      <c r="AT168">
        <v>35.907165444454996</v>
      </c>
      <c r="AU168">
        <v>28.540712843027016</v>
      </c>
      <c r="AV168">
        <v>0</v>
      </c>
      <c r="AW168">
        <v>0</v>
      </c>
      <c r="AX168">
        <v>0</v>
      </c>
      <c r="AY168">
        <v>0</v>
      </c>
      <c r="AZ168">
        <v>0</v>
      </c>
      <c r="BA168">
        <v>0</v>
      </c>
      <c r="BB168">
        <v>0</v>
      </c>
      <c r="BC168">
        <v>0</v>
      </c>
      <c r="BD168">
        <v>0</v>
      </c>
      <c r="BE168">
        <v>0</v>
      </c>
      <c r="BF168">
        <v>0</v>
      </c>
      <c r="BG168">
        <v>0</v>
      </c>
      <c r="BH168">
        <v>0</v>
      </c>
      <c r="BI168" s="45" t="s">
        <v>409</v>
      </c>
      <c r="BJ168"/>
      <c r="BK168"/>
      <c r="BL168"/>
      <c r="BM168"/>
      <c r="BN168"/>
      <c r="BO168"/>
      <c r="BP168"/>
      <c r="BQ168"/>
      <c r="BR168"/>
    </row>
    <row r="169" spans="1:70" x14ac:dyDescent="0.3">
      <c r="A169" s="45" t="s">
        <v>494</v>
      </c>
      <c r="B169">
        <v>0.99</v>
      </c>
      <c r="C169">
        <v>40.543401740736002</v>
      </c>
      <c r="D169">
        <v>0</v>
      </c>
      <c r="E169">
        <v>0</v>
      </c>
      <c r="F169">
        <v>16.700514776881565</v>
      </c>
      <c r="G169">
        <v>59.296767490703004</v>
      </c>
      <c r="H169">
        <v>108.27285192921882</v>
      </c>
      <c r="I169">
        <v>102.81605779329264</v>
      </c>
      <c r="J169">
        <v>63.707522835959693</v>
      </c>
      <c r="K169">
        <v>30.2368670942327</v>
      </c>
      <c r="L169">
        <v>54.746626395356884</v>
      </c>
      <c r="M169">
        <v>47.830647469265898</v>
      </c>
      <c r="N169">
        <v>47.97520364199012</v>
      </c>
      <c r="O169">
        <v>35.888910363795084</v>
      </c>
      <c r="P169">
        <v>0</v>
      </c>
      <c r="Q169">
        <v>0</v>
      </c>
      <c r="R169">
        <v>0</v>
      </c>
      <c r="S169">
        <v>0</v>
      </c>
      <c r="T169">
        <v>35.923106675298001</v>
      </c>
      <c r="U169">
        <v>0</v>
      </c>
      <c r="V169">
        <v>0</v>
      </c>
      <c r="W169">
        <v>16.005817724608004</v>
      </c>
      <c r="X169">
        <v>4.6202950654379995</v>
      </c>
      <c r="Y169">
        <v>0</v>
      </c>
      <c r="Z169">
        <v>0</v>
      </c>
      <c r="AA169">
        <v>0.69469705227356027</v>
      </c>
      <c r="AB169">
        <v>0</v>
      </c>
      <c r="AC169">
        <v>0</v>
      </c>
      <c r="AD169">
        <v>0</v>
      </c>
      <c r="AE169">
        <v>0</v>
      </c>
      <c r="AF169">
        <v>0</v>
      </c>
      <c r="AG169">
        <v>0</v>
      </c>
      <c r="AH169">
        <v>0</v>
      </c>
      <c r="AI169">
        <v>0</v>
      </c>
      <c r="AJ169">
        <v>0</v>
      </c>
      <c r="AK169">
        <v>0</v>
      </c>
      <c r="AL169">
        <v>0</v>
      </c>
      <c r="AM169">
        <v>0</v>
      </c>
      <c r="AN169">
        <v>50.560147146529999</v>
      </c>
      <c r="AO169">
        <v>96.406791218838578</v>
      </c>
      <c r="AP169">
        <v>91.748033129159253</v>
      </c>
      <c r="AQ169">
        <v>54.321034100755405</v>
      </c>
      <c r="AR169">
        <v>8.7366203441729997</v>
      </c>
      <c r="AS169">
        <v>11.866060710380243</v>
      </c>
      <c r="AT169">
        <v>11.068024328358435</v>
      </c>
      <c r="AU169">
        <v>9.3864887352042849</v>
      </c>
      <c r="AV169">
        <v>0</v>
      </c>
      <c r="AW169">
        <v>0</v>
      </c>
      <c r="AX169">
        <v>0</v>
      </c>
      <c r="AY169">
        <v>0</v>
      </c>
      <c r="AZ169">
        <v>0</v>
      </c>
      <c r="BA169">
        <v>0</v>
      </c>
      <c r="BB169">
        <v>0</v>
      </c>
      <c r="BC169">
        <v>0</v>
      </c>
      <c r="BD169">
        <v>0</v>
      </c>
      <c r="BE169">
        <v>0</v>
      </c>
      <c r="BF169">
        <v>0</v>
      </c>
      <c r="BG169">
        <v>0</v>
      </c>
      <c r="BH169">
        <v>0</v>
      </c>
      <c r="BI169" s="45" t="s">
        <v>493</v>
      </c>
      <c r="BJ169"/>
      <c r="BK169"/>
      <c r="BL169"/>
      <c r="BM169"/>
      <c r="BN169"/>
      <c r="BO169"/>
      <c r="BP169"/>
      <c r="BQ169"/>
      <c r="BR169"/>
    </row>
    <row r="170" spans="1:70" x14ac:dyDescent="0.3">
      <c r="A170" s="45" t="s">
        <v>530</v>
      </c>
      <c r="B170">
        <v>0.99</v>
      </c>
      <c r="C170">
        <v>39.272577461802001</v>
      </c>
      <c r="D170">
        <v>0</v>
      </c>
      <c r="E170">
        <v>0</v>
      </c>
      <c r="F170">
        <v>16.946206887315888</v>
      </c>
      <c r="G170">
        <v>56.153447204829</v>
      </c>
      <c r="H170">
        <v>104.28630352840541</v>
      </c>
      <c r="I170">
        <v>99.163473910555822</v>
      </c>
      <c r="J170">
        <v>60.330388510307792</v>
      </c>
      <c r="K170">
        <v>25.803194926514227</v>
      </c>
      <c r="L170">
        <v>49.401234580908451</v>
      </c>
      <c r="M170">
        <v>42.450860016177245</v>
      </c>
      <c r="N170">
        <v>42.277432813475656</v>
      </c>
      <c r="O170">
        <v>31.637936841508449</v>
      </c>
      <c r="P170">
        <v>0</v>
      </c>
      <c r="Q170">
        <v>0</v>
      </c>
      <c r="R170">
        <v>0</v>
      </c>
      <c r="S170">
        <v>0</v>
      </c>
      <c r="T170">
        <v>35.124453039468001</v>
      </c>
      <c r="U170">
        <v>0</v>
      </c>
      <c r="V170">
        <v>0</v>
      </c>
      <c r="W170">
        <v>16.269779057917923</v>
      </c>
      <c r="X170">
        <v>4.1481244223339999</v>
      </c>
      <c r="Y170">
        <v>0</v>
      </c>
      <c r="Z170">
        <v>0</v>
      </c>
      <c r="AA170">
        <v>0.6764278293979652</v>
      </c>
      <c r="AB170">
        <v>0</v>
      </c>
      <c r="AC170">
        <v>0</v>
      </c>
      <c r="AD170">
        <v>0</v>
      </c>
      <c r="AE170">
        <v>0</v>
      </c>
      <c r="AF170">
        <v>0</v>
      </c>
      <c r="AG170">
        <v>0</v>
      </c>
      <c r="AH170">
        <v>0</v>
      </c>
      <c r="AI170">
        <v>0</v>
      </c>
      <c r="AJ170">
        <v>0</v>
      </c>
      <c r="AK170">
        <v>0</v>
      </c>
      <c r="AL170">
        <v>0</v>
      </c>
      <c r="AM170">
        <v>0</v>
      </c>
      <c r="AN170">
        <v>48.372289722764002</v>
      </c>
      <c r="AO170">
        <v>93.673319431799001</v>
      </c>
      <c r="AP170">
        <v>89.255076114276719</v>
      </c>
      <c r="AQ170">
        <v>51.970434183006944</v>
      </c>
      <c r="AR170">
        <v>7.7811574820649998</v>
      </c>
      <c r="AS170">
        <v>10.612984096606418</v>
      </c>
      <c r="AT170">
        <v>9.9083976538152569</v>
      </c>
      <c r="AU170">
        <v>8.3599543273008443</v>
      </c>
      <c r="AV170">
        <v>0</v>
      </c>
      <c r="AW170">
        <v>0</v>
      </c>
      <c r="AX170">
        <v>0</v>
      </c>
      <c r="AY170">
        <v>0</v>
      </c>
      <c r="AZ170">
        <v>0</v>
      </c>
      <c r="BA170">
        <v>0</v>
      </c>
      <c r="BB170">
        <v>0</v>
      </c>
      <c r="BC170">
        <v>0</v>
      </c>
      <c r="BD170">
        <v>0</v>
      </c>
      <c r="BE170">
        <v>0</v>
      </c>
      <c r="BF170">
        <v>0</v>
      </c>
      <c r="BG170">
        <v>0</v>
      </c>
      <c r="BH170">
        <v>0</v>
      </c>
      <c r="BI170" s="45" t="s">
        <v>529</v>
      </c>
      <c r="BJ170"/>
      <c r="BK170"/>
      <c r="BL170"/>
      <c r="BM170"/>
      <c r="BN170"/>
      <c r="BO170"/>
      <c r="BP170"/>
      <c r="BQ170"/>
      <c r="BR170"/>
    </row>
    <row r="171" spans="1:70" x14ac:dyDescent="0.3">
      <c r="A171" s="45" t="s">
        <v>552</v>
      </c>
      <c r="B171">
        <v>0.99</v>
      </c>
      <c r="C171">
        <v>46.755436936157999</v>
      </c>
      <c r="D171">
        <v>0</v>
      </c>
      <c r="E171">
        <v>0</v>
      </c>
      <c r="F171">
        <v>20.47678979827861</v>
      </c>
      <c r="G171">
        <v>66.472079854139992</v>
      </c>
      <c r="H171">
        <v>124.76434702919734</v>
      </c>
      <c r="I171">
        <v>118.71575386286601</v>
      </c>
      <c r="J171">
        <v>71.416566610065544</v>
      </c>
      <c r="K171">
        <v>25.657722161841736</v>
      </c>
      <c r="L171">
        <v>52.069759892676963</v>
      </c>
      <c r="M171">
        <v>43.837083340250146</v>
      </c>
      <c r="N171">
        <v>43.836961623732506</v>
      </c>
      <c r="O171">
        <v>33.533413507733854</v>
      </c>
      <c r="P171">
        <v>0</v>
      </c>
      <c r="Q171">
        <v>0</v>
      </c>
      <c r="R171">
        <v>0</v>
      </c>
      <c r="S171">
        <v>0</v>
      </c>
      <c r="T171">
        <v>41.664367575873001</v>
      </c>
      <c r="U171">
        <v>0</v>
      </c>
      <c r="V171">
        <v>0</v>
      </c>
      <c r="W171">
        <v>19.490561002632976</v>
      </c>
      <c r="X171">
        <v>5.0910693602850001</v>
      </c>
      <c r="Y171">
        <v>0</v>
      </c>
      <c r="Z171">
        <v>0</v>
      </c>
      <c r="AA171">
        <v>0.98622879564563559</v>
      </c>
      <c r="AB171">
        <v>0</v>
      </c>
      <c r="AC171">
        <v>0</v>
      </c>
      <c r="AD171">
        <v>0</v>
      </c>
      <c r="AE171">
        <v>0</v>
      </c>
      <c r="AF171">
        <v>0</v>
      </c>
      <c r="AG171">
        <v>0</v>
      </c>
      <c r="AH171">
        <v>0</v>
      </c>
      <c r="AI171">
        <v>0</v>
      </c>
      <c r="AJ171">
        <v>0</v>
      </c>
      <c r="AK171">
        <v>0</v>
      </c>
      <c r="AL171">
        <v>0</v>
      </c>
      <c r="AM171">
        <v>0</v>
      </c>
      <c r="AN171">
        <v>57.168635102986002</v>
      </c>
      <c r="AO171">
        <v>111.92208488616052</v>
      </c>
      <c r="AP171">
        <v>106.70435675804627</v>
      </c>
      <c r="AQ171">
        <v>61.421090566111545</v>
      </c>
      <c r="AR171">
        <v>9.3034447511540002</v>
      </c>
      <c r="AS171">
        <v>12.842262143036809</v>
      </c>
      <c r="AT171">
        <v>12.011396634079746</v>
      </c>
      <c r="AU171">
        <v>9.9954760439540085</v>
      </c>
      <c r="AV171">
        <v>0</v>
      </c>
      <c r="AW171">
        <v>0</v>
      </c>
      <c r="AX171">
        <v>0</v>
      </c>
      <c r="AY171">
        <v>0</v>
      </c>
      <c r="AZ171">
        <v>0</v>
      </c>
      <c r="BA171">
        <v>0</v>
      </c>
      <c r="BB171">
        <v>0</v>
      </c>
      <c r="BC171">
        <v>0</v>
      </c>
      <c r="BD171">
        <v>0</v>
      </c>
      <c r="BE171">
        <v>0</v>
      </c>
      <c r="BF171">
        <v>0</v>
      </c>
      <c r="BG171">
        <v>0</v>
      </c>
      <c r="BH171">
        <v>0</v>
      </c>
      <c r="BI171" s="45" t="s">
        <v>551</v>
      </c>
      <c r="BJ171"/>
      <c r="BK171"/>
      <c r="BL171"/>
      <c r="BM171"/>
      <c r="BN171"/>
      <c r="BO171"/>
      <c r="BP171"/>
      <c r="BQ171"/>
      <c r="BR171"/>
    </row>
    <row r="172" spans="1:70" x14ac:dyDescent="0.3">
      <c r="A172" s="45" t="s">
        <v>636</v>
      </c>
      <c r="B172">
        <v>0.99</v>
      </c>
      <c r="C172">
        <v>28.289482959900997</v>
      </c>
      <c r="D172">
        <v>0</v>
      </c>
      <c r="E172">
        <v>0</v>
      </c>
      <c r="F172">
        <v>3.1909953141160607</v>
      </c>
      <c r="G172">
        <v>43.851574999539004</v>
      </c>
      <c r="H172">
        <v>78.104498964981943</v>
      </c>
      <c r="I172">
        <v>71.997746796548839</v>
      </c>
      <c r="J172">
        <v>47.113448740927474</v>
      </c>
      <c r="K172">
        <v>-1.710746639468075</v>
      </c>
      <c r="L172">
        <v>-1.415355943450719</v>
      </c>
      <c r="M172">
        <v>-8.8444143878145223</v>
      </c>
      <c r="N172">
        <v>-7.8088244250341061</v>
      </c>
      <c r="O172">
        <v>6.2132037459842726</v>
      </c>
      <c r="P172">
        <v>0</v>
      </c>
      <c r="Q172">
        <v>0</v>
      </c>
      <c r="R172">
        <v>0</v>
      </c>
      <c r="S172">
        <v>0</v>
      </c>
      <c r="T172">
        <v>25.202493113027</v>
      </c>
      <c r="U172">
        <v>0</v>
      </c>
      <c r="V172">
        <v>0</v>
      </c>
      <c r="W172">
        <v>4.5837388953254816</v>
      </c>
      <c r="X172">
        <v>3.0869898468740002</v>
      </c>
      <c r="Y172">
        <v>0</v>
      </c>
      <c r="Z172">
        <v>0</v>
      </c>
      <c r="AA172">
        <v>-1.3927435812094211</v>
      </c>
      <c r="AB172">
        <v>0</v>
      </c>
      <c r="AC172">
        <v>0</v>
      </c>
      <c r="AD172">
        <v>0</v>
      </c>
      <c r="AE172">
        <v>0</v>
      </c>
      <c r="AF172">
        <v>0</v>
      </c>
      <c r="AG172">
        <v>0</v>
      </c>
      <c r="AH172">
        <v>0</v>
      </c>
      <c r="AI172">
        <v>0</v>
      </c>
      <c r="AJ172">
        <v>0</v>
      </c>
      <c r="AK172">
        <v>0</v>
      </c>
      <c r="AL172">
        <v>0</v>
      </c>
      <c r="AM172">
        <v>0</v>
      </c>
      <c r="AN172">
        <v>37.036269746582001</v>
      </c>
      <c r="AO172">
        <v>70.028912404187167</v>
      </c>
      <c r="AP172">
        <v>64.900652554062447</v>
      </c>
      <c r="AQ172">
        <v>39.791190995513787</v>
      </c>
      <c r="AR172">
        <v>6.8153052529570006</v>
      </c>
      <c r="AS172">
        <v>8.0755865607947666</v>
      </c>
      <c r="AT172">
        <v>7.0970937829711129</v>
      </c>
      <c r="AU172">
        <v>7.3222577454136806</v>
      </c>
      <c r="AV172">
        <v>0</v>
      </c>
      <c r="AW172">
        <v>0</v>
      </c>
      <c r="AX172">
        <v>0</v>
      </c>
      <c r="AY172">
        <v>0</v>
      </c>
      <c r="AZ172">
        <v>0</v>
      </c>
      <c r="BA172">
        <v>0</v>
      </c>
      <c r="BB172">
        <v>0</v>
      </c>
      <c r="BC172">
        <v>0</v>
      </c>
      <c r="BD172">
        <v>0</v>
      </c>
      <c r="BE172">
        <v>0</v>
      </c>
      <c r="BF172">
        <v>0</v>
      </c>
      <c r="BG172">
        <v>0</v>
      </c>
      <c r="BH172">
        <v>0</v>
      </c>
      <c r="BI172" s="45" t="s">
        <v>635</v>
      </c>
      <c r="BJ172"/>
      <c r="BK172"/>
      <c r="BL172"/>
      <c r="BM172"/>
      <c r="BN172"/>
      <c r="BO172"/>
      <c r="BP172"/>
      <c r="BQ172"/>
      <c r="BR172"/>
    </row>
    <row r="173" spans="1:70" x14ac:dyDescent="0.3">
      <c r="A173" s="45" t="s">
        <v>662</v>
      </c>
      <c r="B173">
        <v>0.99</v>
      </c>
      <c r="C173">
        <v>34.492916026683005</v>
      </c>
      <c r="D173">
        <v>0</v>
      </c>
      <c r="E173">
        <v>0</v>
      </c>
      <c r="F173">
        <v>13.23718214065509</v>
      </c>
      <c r="G173">
        <v>51.523132930925001</v>
      </c>
      <c r="H173">
        <v>93.335972071086459</v>
      </c>
      <c r="I173">
        <v>88.443937836626958</v>
      </c>
      <c r="J173">
        <v>55.355651019117246</v>
      </c>
      <c r="K173">
        <v>24.042532105656445</v>
      </c>
      <c r="L173">
        <v>43.634949901340725</v>
      </c>
      <c r="M173">
        <v>36.599109355218324</v>
      </c>
      <c r="N173">
        <v>35.967444286234013</v>
      </c>
      <c r="O173">
        <v>29.125944198505742</v>
      </c>
      <c r="P173">
        <v>0</v>
      </c>
      <c r="Q173">
        <v>0</v>
      </c>
      <c r="R173">
        <v>0</v>
      </c>
      <c r="S173">
        <v>0</v>
      </c>
      <c r="T173">
        <v>30.675186393596999</v>
      </c>
      <c r="U173">
        <v>0</v>
      </c>
      <c r="V173">
        <v>0</v>
      </c>
      <c r="W173">
        <v>12.894446952950322</v>
      </c>
      <c r="X173">
        <v>3.817729633086</v>
      </c>
      <c r="Y173">
        <v>0</v>
      </c>
      <c r="Z173">
        <v>0</v>
      </c>
      <c r="AA173">
        <v>0.34273518770476802</v>
      </c>
      <c r="AB173">
        <v>0</v>
      </c>
      <c r="AC173">
        <v>0</v>
      </c>
      <c r="AD173">
        <v>0</v>
      </c>
      <c r="AE173">
        <v>0</v>
      </c>
      <c r="AF173">
        <v>0</v>
      </c>
      <c r="AG173">
        <v>0</v>
      </c>
      <c r="AH173">
        <v>0</v>
      </c>
      <c r="AI173">
        <v>0</v>
      </c>
      <c r="AJ173">
        <v>0</v>
      </c>
      <c r="AK173">
        <v>0</v>
      </c>
      <c r="AL173">
        <v>0</v>
      </c>
      <c r="AM173">
        <v>0</v>
      </c>
      <c r="AN173">
        <v>44.000717531212004</v>
      </c>
      <c r="AO173">
        <v>83.32395499585455</v>
      </c>
      <c r="AP173">
        <v>79.142897267174661</v>
      </c>
      <c r="AQ173">
        <v>47.273685152530518</v>
      </c>
      <c r="AR173">
        <v>7.5224153997130001</v>
      </c>
      <c r="AS173">
        <v>10.012017075231913</v>
      </c>
      <c r="AT173">
        <v>9.301040915919609</v>
      </c>
      <c r="AU173">
        <v>8.0819658665867227</v>
      </c>
      <c r="AV173">
        <v>0</v>
      </c>
      <c r="AW173">
        <v>0</v>
      </c>
      <c r="AX173">
        <v>0</v>
      </c>
      <c r="AY173">
        <v>0</v>
      </c>
      <c r="AZ173">
        <v>0</v>
      </c>
      <c r="BA173">
        <v>0</v>
      </c>
      <c r="BB173">
        <v>0</v>
      </c>
      <c r="BC173">
        <v>0</v>
      </c>
      <c r="BD173">
        <v>0</v>
      </c>
      <c r="BE173">
        <v>0</v>
      </c>
      <c r="BF173">
        <v>0</v>
      </c>
      <c r="BG173">
        <v>0</v>
      </c>
      <c r="BH173">
        <v>0</v>
      </c>
      <c r="BI173" s="45" t="s">
        <v>661</v>
      </c>
      <c r="BJ173"/>
      <c r="BK173"/>
      <c r="BL173"/>
      <c r="BM173"/>
      <c r="BN173"/>
      <c r="BO173"/>
      <c r="BP173"/>
      <c r="BQ173"/>
      <c r="BR173"/>
    </row>
    <row r="174" spans="1:70" x14ac:dyDescent="0.3">
      <c r="A174" s="45" t="s">
        <v>694</v>
      </c>
      <c r="B174">
        <v>0.99</v>
      </c>
      <c r="C174">
        <v>22.989082269874</v>
      </c>
      <c r="D174">
        <v>0</v>
      </c>
      <c r="E174">
        <v>0</v>
      </c>
      <c r="F174">
        <v>5.2986008453069928</v>
      </c>
      <c r="G174">
        <v>33.329268213593004</v>
      </c>
      <c r="H174">
        <v>62.004124740397366</v>
      </c>
      <c r="I174">
        <v>57.725323600980524</v>
      </c>
      <c r="J174">
        <v>35.808446323085207</v>
      </c>
      <c r="K174">
        <v>-44.509390071262047</v>
      </c>
      <c r="L174">
        <v>-77.399400653325415</v>
      </c>
      <c r="M174">
        <v>-86.750633976098953</v>
      </c>
      <c r="N174">
        <v>-87.609184428735489</v>
      </c>
      <c r="O174">
        <v>-37.285864544057446</v>
      </c>
      <c r="P174">
        <v>0.5</v>
      </c>
      <c r="Q174">
        <v>0.5</v>
      </c>
      <c r="R174">
        <v>0</v>
      </c>
      <c r="S174">
        <v>0.5</v>
      </c>
      <c r="T174">
        <v>20.152062391643</v>
      </c>
      <c r="U174">
        <v>0</v>
      </c>
      <c r="V174">
        <v>0</v>
      </c>
      <c r="W174">
        <v>5.9498615777649206</v>
      </c>
      <c r="X174">
        <v>2.8370198782310001</v>
      </c>
      <c r="Y174">
        <v>0</v>
      </c>
      <c r="Z174">
        <v>0</v>
      </c>
      <c r="AA174">
        <v>-0.65126073245792837</v>
      </c>
      <c r="AB174">
        <v>0</v>
      </c>
      <c r="AC174">
        <v>0</v>
      </c>
      <c r="AD174">
        <v>0</v>
      </c>
      <c r="AE174">
        <v>0</v>
      </c>
      <c r="AF174">
        <v>0</v>
      </c>
      <c r="AG174">
        <v>0</v>
      </c>
      <c r="AH174">
        <v>0</v>
      </c>
      <c r="AI174">
        <v>0</v>
      </c>
      <c r="AJ174">
        <v>0</v>
      </c>
      <c r="AK174">
        <v>0</v>
      </c>
      <c r="AL174">
        <v>0</v>
      </c>
      <c r="AM174">
        <v>0</v>
      </c>
      <c r="AN174">
        <v>27.616786384920001</v>
      </c>
      <c r="AO174">
        <v>54.86092360750731</v>
      </c>
      <c r="AP174">
        <v>51.335338604412605</v>
      </c>
      <c r="AQ174">
        <v>29.671044876922906</v>
      </c>
      <c r="AR174">
        <v>5.7124818286730008</v>
      </c>
      <c r="AS174">
        <v>7.1432011328900495</v>
      </c>
      <c r="AT174">
        <v>6.3899848116344948</v>
      </c>
      <c r="AU174">
        <v>6.1374014461622952</v>
      </c>
      <c r="AV174">
        <v>0</v>
      </c>
      <c r="AW174">
        <v>0</v>
      </c>
      <c r="AX174">
        <v>0</v>
      </c>
      <c r="AY174">
        <v>0</v>
      </c>
      <c r="AZ174">
        <v>0</v>
      </c>
      <c r="BA174">
        <v>0</v>
      </c>
      <c r="BB174">
        <v>0</v>
      </c>
      <c r="BC174">
        <v>0</v>
      </c>
      <c r="BD174">
        <v>0</v>
      </c>
      <c r="BE174">
        <v>0</v>
      </c>
      <c r="BF174">
        <v>0</v>
      </c>
      <c r="BG174">
        <v>0</v>
      </c>
      <c r="BH174">
        <v>0</v>
      </c>
      <c r="BI174" s="45" t="s">
        <v>693</v>
      </c>
      <c r="BJ174"/>
      <c r="BK174"/>
      <c r="BL174"/>
      <c r="BM174"/>
      <c r="BN174"/>
      <c r="BO174"/>
      <c r="BP174"/>
      <c r="BQ174"/>
      <c r="BR174"/>
    </row>
    <row r="175" spans="1:70" x14ac:dyDescent="0.3">
      <c r="A175" s="45" t="s">
        <v>754</v>
      </c>
      <c r="B175">
        <v>0.99</v>
      </c>
      <c r="C175">
        <v>43.987371115211999</v>
      </c>
      <c r="D175">
        <v>0</v>
      </c>
      <c r="E175">
        <v>0</v>
      </c>
      <c r="F175">
        <v>15.768336611841464</v>
      </c>
      <c r="G175">
        <v>64.605849585609008</v>
      </c>
      <c r="H175">
        <v>124.09666521941925</v>
      </c>
      <c r="I175">
        <v>117.367282922057</v>
      </c>
      <c r="J175">
        <v>69.411517895255955</v>
      </c>
      <c r="K175">
        <v>25.963031043609647</v>
      </c>
      <c r="L175">
        <v>52.082648963723194</v>
      </c>
      <c r="M175">
        <v>43.605765095543532</v>
      </c>
      <c r="N175">
        <v>44.009641112077176</v>
      </c>
      <c r="O175">
        <v>32.093562683455104</v>
      </c>
      <c r="P175">
        <v>0</v>
      </c>
      <c r="Q175">
        <v>0</v>
      </c>
      <c r="R175">
        <v>0</v>
      </c>
      <c r="S175">
        <v>0</v>
      </c>
      <c r="T175">
        <v>38.907001166086005</v>
      </c>
      <c r="U175">
        <v>0</v>
      </c>
      <c r="V175">
        <v>0</v>
      </c>
      <c r="W175">
        <v>15.546229357136294</v>
      </c>
      <c r="X175">
        <v>5.0803699491259993</v>
      </c>
      <c r="Y175">
        <v>0</v>
      </c>
      <c r="Z175">
        <v>0</v>
      </c>
      <c r="AA175">
        <v>0.22210725470517018</v>
      </c>
      <c r="AB175">
        <v>0</v>
      </c>
      <c r="AC175">
        <v>0</v>
      </c>
      <c r="AD175">
        <v>0</v>
      </c>
      <c r="AE175">
        <v>0</v>
      </c>
      <c r="AF175">
        <v>0</v>
      </c>
      <c r="AG175">
        <v>0</v>
      </c>
      <c r="AH175">
        <v>0</v>
      </c>
      <c r="AI175">
        <v>0</v>
      </c>
      <c r="AJ175">
        <v>0</v>
      </c>
      <c r="AK175">
        <v>0</v>
      </c>
      <c r="AL175">
        <v>0</v>
      </c>
      <c r="AM175">
        <v>0</v>
      </c>
      <c r="AN175">
        <v>54.706879505128001</v>
      </c>
      <c r="AO175">
        <v>110.99869384368196</v>
      </c>
      <c r="AP175">
        <v>105.27658185838422</v>
      </c>
      <c r="AQ175">
        <v>58.776218718895265</v>
      </c>
      <c r="AR175">
        <v>9.8989700804809999</v>
      </c>
      <c r="AS175">
        <v>13.097971375737297</v>
      </c>
      <c r="AT175">
        <v>12.090701346307261</v>
      </c>
      <c r="AU175">
        <v>10.635299176360693</v>
      </c>
      <c r="AV175">
        <v>0</v>
      </c>
      <c r="AW175">
        <v>0</v>
      </c>
      <c r="AX175">
        <v>0</v>
      </c>
      <c r="AY175">
        <v>0</v>
      </c>
      <c r="AZ175">
        <v>0</v>
      </c>
      <c r="BA175">
        <v>0</v>
      </c>
      <c r="BB175">
        <v>0</v>
      </c>
      <c r="BC175">
        <v>0</v>
      </c>
      <c r="BD175">
        <v>0</v>
      </c>
      <c r="BE175">
        <v>0</v>
      </c>
      <c r="BF175">
        <v>0</v>
      </c>
      <c r="BG175">
        <v>0</v>
      </c>
      <c r="BH175">
        <v>0</v>
      </c>
      <c r="BI175" s="45" t="s">
        <v>753</v>
      </c>
      <c r="BJ175"/>
      <c r="BK175"/>
      <c r="BL175"/>
      <c r="BM175"/>
      <c r="BN175"/>
      <c r="BO175"/>
      <c r="BP175"/>
      <c r="BQ175"/>
      <c r="BR175"/>
    </row>
    <row r="176" spans="1:70" x14ac:dyDescent="0.3">
      <c r="A176" s="45" t="s">
        <v>372</v>
      </c>
      <c r="B176">
        <v>0.99</v>
      </c>
      <c r="C176">
        <v>41.043127314121996</v>
      </c>
      <c r="D176">
        <v>0</v>
      </c>
      <c r="E176">
        <v>0</v>
      </c>
      <c r="F176">
        <v>21.317682447941326</v>
      </c>
      <c r="G176">
        <v>57.096017026149994</v>
      </c>
      <c r="H176">
        <v>92.401069418697119</v>
      </c>
      <c r="I176">
        <v>95.637513940630228</v>
      </c>
      <c r="J176">
        <v>61.343070836131183</v>
      </c>
      <c r="K176">
        <v>36.84386942341829</v>
      </c>
      <c r="L176">
        <v>51.476384370626064</v>
      </c>
      <c r="M176">
        <v>54.783309021197304</v>
      </c>
      <c r="N176">
        <v>56.04537042531728</v>
      </c>
      <c r="O176">
        <v>40.67381897796097</v>
      </c>
      <c r="P176">
        <v>0</v>
      </c>
      <c r="Q176">
        <v>0</v>
      </c>
      <c r="R176">
        <v>0</v>
      </c>
      <c r="S176">
        <v>0</v>
      </c>
      <c r="T176">
        <v>37.155133188689</v>
      </c>
      <c r="U176">
        <v>0</v>
      </c>
      <c r="V176">
        <v>0</v>
      </c>
      <c r="W176">
        <v>20.048911997386856</v>
      </c>
      <c r="X176">
        <v>3.8879941254329999</v>
      </c>
      <c r="Y176">
        <v>0</v>
      </c>
      <c r="Z176">
        <v>0</v>
      </c>
      <c r="AA176">
        <v>1.2687704505544668</v>
      </c>
      <c r="AB176">
        <v>0</v>
      </c>
      <c r="AC176">
        <v>0</v>
      </c>
      <c r="AD176">
        <v>0</v>
      </c>
      <c r="AE176">
        <v>0</v>
      </c>
      <c r="AF176">
        <v>0</v>
      </c>
      <c r="AG176">
        <v>0</v>
      </c>
      <c r="AH176">
        <v>0</v>
      </c>
      <c r="AI176">
        <v>0</v>
      </c>
      <c r="AJ176">
        <v>0</v>
      </c>
      <c r="AK176">
        <v>0</v>
      </c>
      <c r="AL176">
        <v>0</v>
      </c>
      <c r="AM176">
        <v>0</v>
      </c>
      <c r="AN176">
        <v>50.223438785150996</v>
      </c>
      <c r="AO176">
        <v>82.593742521948812</v>
      </c>
      <c r="AP176">
        <v>86.340223687147017</v>
      </c>
      <c r="AQ176">
        <v>53.959279884980084</v>
      </c>
      <c r="AR176">
        <v>6.8725782409990002</v>
      </c>
      <c r="AS176">
        <v>9.807326896748302</v>
      </c>
      <c r="AT176">
        <v>9.297290414128133</v>
      </c>
      <c r="AU176">
        <v>7.3837909511511004</v>
      </c>
      <c r="AV176">
        <v>0</v>
      </c>
      <c r="AW176">
        <v>0</v>
      </c>
      <c r="AX176">
        <v>0</v>
      </c>
      <c r="AY176">
        <v>0</v>
      </c>
      <c r="AZ176">
        <v>0</v>
      </c>
      <c r="BA176">
        <v>0</v>
      </c>
      <c r="BB176">
        <v>0</v>
      </c>
      <c r="BC176">
        <v>0</v>
      </c>
      <c r="BD176">
        <v>0</v>
      </c>
      <c r="BE176">
        <v>0</v>
      </c>
      <c r="BF176">
        <v>0</v>
      </c>
      <c r="BG176">
        <v>0</v>
      </c>
      <c r="BH176">
        <v>0</v>
      </c>
      <c r="BI176" s="45" t="s">
        <v>371</v>
      </c>
      <c r="BJ176"/>
      <c r="BK176"/>
      <c r="BL176"/>
      <c r="BM176"/>
      <c r="BN176"/>
      <c r="BO176"/>
      <c r="BP176"/>
      <c r="BQ176"/>
      <c r="BR176"/>
    </row>
    <row r="177" spans="1:70" x14ac:dyDescent="0.3">
      <c r="A177" s="45" t="s">
        <v>400</v>
      </c>
      <c r="B177">
        <v>0.99</v>
      </c>
      <c r="C177">
        <v>109.43090206351599</v>
      </c>
      <c r="D177">
        <v>0</v>
      </c>
      <c r="E177">
        <v>0</v>
      </c>
      <c r="F177">
        <v>52.306239006732312</v>
      </c>
      <c r="G177">
        <v>161.71910625056799</v>
      </c>
      <c r="H177">
        <v>254.35424010308387</v>
      </c>
      <c r="I177">
        <v>264.32512197238583</v>
      </c>
      <c r="J177">
        <v>173.74848731989297</v>
      </c>
      <c r="K177">
        <v>65.120234264565596</v>
      </c>
      <c r="L177">
        <v>68.06927482891038</v>
      </c>
      <c r="M177">
        <v>72.819230297892332</v>
      </c>
      <c r="N177">
        <v>73.183892812351829</v>
      </c>
      <c r="O177">
        <v>76.860455472263098</v>
      </c>
      <c r="P177">
        <v>0</v>
      </c>
      <c r="Q177">
        <v>0</v>
      </c>
      <c r="R177">
        <v>0</v>
      </c>
      <c r="S177">
        <v>0</v>
      </c>
      <c r="T177">
        <v>96.085434633104001</v>
      </c>
      <c r="U177">
        <v>0</v>
      </c>
      <c r="V177">
        <v>0</v>
      </c>
      <c r="W177">
        <v>48.664752309522939</v>
      </c>
      <c r="X177">
        <v>13.345467430412</v>
      </c>
      <c r="Y177">
        <v>0</v>
      </c>
      <c r="Z177">
        <v>0</v>
      </c>
      <c r="AA177">
        <v>3.6414866972093769</v>
      </c>
      <c r="AB177">
        <v>0</v>
      </c>
      <c r="AC177">
        <v>0</v>
      </c>
      <c r="AD177">
        <v>0</v>
      </c>
      <c r="AE177">
        <v>0</v>
      </c>
      <c r="AF177">
        <v>0</v>
      </c>
      <c r="AG177">
        <v>0</v>
      </c>
      <c r="AH177">
        <v>0</v>
      </c>
      <c r="AI177">
        <v>0</v>
      </c>
      <c r="AJ177">
        <v>0</v>
      </c>
      <c r="AK177">
        <v>0</v>
      </c>
      <c r="AL177">
        <v>0</v>
      </c>
      <c r="AM177">
        <v>0</v>
      </c>
      <c r="AN177">
        <v>136.75218319803</v>
      </c>
      <c r="AO177">
        <v>219.59322726587428</v>
      </c>
      <c r="AP177">
        <v>231.46439442219514</v>
      </c>
      <c r="AQ177">
        <v>146.92441430844937</v>
      </c>
      <c r="AR177">
        <v>24.966923052538</v>
      </c>
      <c r="AS177">
        <v>34.761012837209613</v>
      </c>
      <c r="AT177">
        <v>32.860727854673542</v>
      </c>
      <c r="AU177">
        <v>26.824073011443613</v>
      </c>
      <c r="AV177">
        <v>0</v>
      </c>
      <c r="AW177">
        <v>0</v>
      </c>
      <c r="AX177">
        <v>0</v>
      </c>
      <c r="AY177">
        <v>0</v>
      </c>
      <c r="AZ177">
        <v>0</v>
      </c>
      <c r="BA177">
        <v>0</v>
      </c>
      <c r="BB177">
        <v>0</v>
      </c>
      <c r="BC177">
        <v>0</v>
      </c>
      <c r="BD177">
        <v>0</v>
      </c>
      <c r="BE177">
        <v>0</v>
      </c>
      <c r="BF177">
        <v>0</v>
      </c>
      <c r="BG177">
        <v>0</v>
      </c>
      <c r="BH177">
        <v>0</v>
      </c>
      <c r="BI177" s="45" t="s">
        <v>399</v>
      </c>
      <c r="BJ177"/>
      <c r="BK177"/>
      <c r="BL177"/>
      <c r="BM177"/>
      <c r="BN177"/>
      <c r="BO177"/>
      <c r="BP177"/>
      <c r="BQ177"/>
      <c r="BR177"/>
    </row>
    <row r="178" spans="1:70" x14ac:dyDescent="0.3">
      <c r="A178" s="45" t="s">
        <v>624</v>
      </c>
      <c r="B178">
        <v>0.99</v>
      </c>
      <c r="C178">
        <v>28.057499155710001</v>
      </c>
      <c r="D178">
        <v>0</v>
      </c>
      <c r="E178">
        <v>0</v>
      </c>
      <c r="F178">
        <v>10.634822918702069</v>
      </c>
      <c r="G178">
        <v>42.300250220385003</v>
      </c>
      <c r="H178">
        <v>64.633293726107667</v>
      </c>
      <c r="I178">
        <v>67.44839129276464</v>
      </c>
      <c r="J178">
        <v>45.446729576017859</v>
      </c>
      <c r="K178">
        <v>18.146576024376799</v>
      </c>
      <c r="L178">
        <v>20.553959545207626</v>
      </c>
      <c r="M178">
        <v>22.389270564669104</v>
      </c>
      <c r="N178">
        <v>22.723708817659698</v>
      </c>
      <c r="O178">
        <v>22.65009660584014</v>
      </c>
      <c r="P178">
        <v>0</v>
      </c>
      <c r="Q178">
        <v>0</v>
      </c>
      <c r="R178">
        <v>0</v>
      </c>
      <c r="S178">
        <v>0</v>
      </c>
      <c r="T178">
        <v>25.100770468827999</v>
      </c>
      <c r="U178">
        <v>0</v>
      </c>
      <c r="V178">
        <v>0</v>
      </c>
      <c r="W178">
        <v>10.357305794764445</v>
      </c>
      <c r="X178">
        <v>2.9567286868819997</v>
      </c>
      <c r="Y178">
        <v>0</v>
      </c>
      <c r="Z178">
        <v>0</v>
      </c>
      <c r="AA178">
        <v>0.27751712393762451</v>
      </c>
      <c r="AB178">
        <v>0</v>
      </c>
      <c r="AC178">
        <v>0</v>
      </c>
      <c r="AD178">
        <v>0</v>
      </c>
      <c r="AE178">
        <v>0</v>
      </c>
      <c r="AF178">
        <v>0</v>
      </c>
      <c r="AG178">
        <v>0</v>
      </c>
      <c r="AH178">
        <v>0</v>
      </c>
      <c r="AI178">
        <v>0</v>
      </c>
      <c r="AJ178">
        <v>0</v>
      </c>
      <c r="AK178">
        <v>0</v>
      </c>
      <c r="AL178">
        <v>0</v>
      </c>
      <c r="AM178">
        <v>0</v>
      </c>
      <c r="AN178">
        <v>36.479621245711002</v>
      </c>
      <c r="AO178">
        <v>56.879089702098739</v>
      </c>
      <c r="AP178">
        <v>60.241899846634652</v>
      </c>
      <c r="AQ178">
        <v>39.193136521694413</v>
      </c>
      <c r="AR178">
        <v>5.8206289746740003</v>
      </c>
      <c r="AS178">
        <v>7.7542040240089225</v>
      </c>
      <c r="AT178">
        <v>7.2064917937998567</v>
      </c>
      <c r="AU178">
        <v>6.2535930543234448</v>
      </c>
      <c r="AV178">
        <v>0</v>
      </c>
      <c r="AW178">
        <v>0</v>
      </c>
      <c r="AX178">
        <v>0</v>
      </c>
      <c r="AY178">
        <v>0</v>
      </c>
      <c r="AZ178">
        <v>0</v>
      </c>
      <c r="BA178">
        <v>0</v>
      </c>
      <c r="BB178">
        <v>0</v>
      </c>
      <c r="BC178">
        <v>0</v>
      </c>
      <c r="BD178">
        <v>0</v>
      </c>
      <c r="BE178">
        <v>0</v>
      </c>
      <c r="BF178">
        <v>0</v>
      </c>
      <c r="BG178">
        <v>0</v>
      </c>
      <c r="BH178">
        <v>0</v>
      </c>
      <c r="BI178" s="45" t="s">
        <v>623</v>
      </c>
      <c r="BJ178"/>
      <c r="BK178"/>
      <c r="BL178"/>
      <c r="BM178"/>
      <c r="BN178"/>
      <c r="BO178"/>
      <c r="BP178"/>
      <c r="BQ178"/>
      <c r="BR178"/>
    </row>
    <row r="179" spans="1:70" x14ac:dyDescent="0.3">
      <c r="A179" s="45" t="s">
        <v>560</v>
      </c>
      <c r="B179">
        <v>0.99</v>
      </c>
      <c r="C179">
        <v>38.576743378041002</v>
      </c>
      <c r="D179">
        <v>0</v>
      </c>
      <c r="E179">
        <v>0</v>
      </c>
      <c r="F179">
        <v>11.762381678481749</v>
      </c>
      <c r="G179">
        <v>59.431653757660001</v>
      </c>
      <c r="H179">
        <v>88.722830806940209</v>
      </c>
      <c r="I179">
        <v>92.861603012151278</v>
      </c>
      <c r="J179">
        <v>63.852442538939599</v>
      </c>
      <c r="K179">
        <v>24.463952274127113</v>
      </c>
      <c r="L179">
        <v>21.574749312233166</v>
      </c>
      <c r="M179">
        <v>24.65318339633377</v>
      </c>
      <c r="N179">
        <v>25.582257573042259</v>
      </c>
      <c r="O179">
        <v>29.343950532612961</v>
      </c>
      <c r="P179">
        <v>0</v>
      </c>
      <c r="Q179">
        <v>0</v>
      </c>
      <c r="R179">
        <v>0</v>
      </c>
      <c r="S179">
        <v>0</v>
      </c>
      <c r="T179">
        <v>34.063060417879996</v>
      </c>
      <c r="U179">
        <v>0</v>
      </c>
      <c r="V179">
        <v>0</v>
      </c>
      <c r="W179">
        <v>11.899315962809935</v>
      </c>
      <c r="X179">
        <v>4.5136829601609998</v>
      </c>
      <c r="Y179">
        <v>0</v>
      </c>
      <c r="Z179">
        <v>0</v>
      </c>
      <c r="AA179">
        <v>-0.13693428432818688</v>
      </c>
      <c r="AB179">
        <v>0</v>
      </c>
      <c r="AC179">
        <v>0</v>
      </c>
      <c r="AD179">
        <v>0</v>
      </c>
      <c r="AE179">
        <v>0</v>
      </c>
      <c r="AF179">
        <v>0</v>
      </c>
      <c r="AG179">
        <v>0</v>
      </c>
      <c r="AH179">
        <v>0</v>
      </c>
      <c r="AI179">
        <v>0</v>
      </c>
      <c r="AJ179">
        <v>0</v>
      </c>
      <c r="AK179">
        <v>0</v>
      </c>
      <c r="AL179">
        <v>0</v>
      </c>
      <c r="AM179">
        <v>0</v>
      </c>
      <c r="AN179">
        <v>50.193881186988001</v>
      </c>
      <c r="AO179">
        <v>76.781798633685881</v>
      </c>
      <c r="AP179">
        <v>81.8899075817572</v>
      </c>
      <c r="AQ179">
        <v>53.927523662176867</v>
      </c>
      <c r="AR179">
        <v>9.237772570672</v>
      </c>
      <c r="AS179">
        <v>11.941032173254328</v>
      </c>
      <c r="AT179">
        <v>10.971695516974128</v>
      </c>
      <c r="AU179">
        <v>9.9249188767627228</v>
      </c>
      <c r="AV179">
        <v>0</v>
      </c>
      <c r="AW179">
        <v>0</v>
      </c>
      <c r="AX179">
        <v>0</v>
      </c>
      <c r="AY179">
        <v>0</v>
      </c>
      <c r="AZ179">
        <v>0</v>
      </c>
      <c r="BA179">
        <v>0</v>
      </c>
      <c r="BB179">
        <v>0</v>
      </c>
      <c r="BC179">
        <v>0</v>
      </c>
      <c r="BD179">
        <v>0</v>
      </c>
      <c r="BE179">
        <v>0</v>
      </c>
      <c r="BF179">
        <v>0</v>
      </c>
      <c r="BG179">
        <v>0</v>
      </c>
      <c r="BH179">
        <v>0</v>
      </c>
      <c r="BI179" s="45" t="s">
        <v>559</v>
      </c>
      <c r="BJ179"/>
      <c r="BK179"/>
      <c r="BL179"/>
      <c r="BM179"/>
      <c r="BN179"/>
      <c r="BO179"/>
      <c r="BP179"/>
      <c r="BQ179"/>
      <c r="BR179"/>
    </row>
    <row r="180" spans="1:70" x14ac:dyDescent="0.3">
      <c r="A180" s="45" t="s">
        <v>762</v>
      </c>
      <c r="B180">
        <v>0.99</v>
      </c>
      <c r="C180">
        <v>50.712455335127999</v>
      </c>
      <c r="D180">
        <v>0</v>
      </c>
      <c r="E180">
        <v>0</v>
      </c>
      <c r="F180">
        <v>18.564656037703855</v>
      </c>
      <c r="G180">
        <v>74.550956320878001</v>
      </c>
      <c r="H180">
        <v>114.44635759359463</v>
      </c>
      <c r="I180">
        <v>119.56642713275853</v>
      </c>
      <c r="J180">
        <v>80.096385574468698</v>
      </c>
      <c r="K180">
        <v>41.630965982110084</v>
      </c>
      <c r="L180">
        <v>51.841695658954123</v>
      </c>
      <c r="M180">
        <v>56.110500722161184</v>
      </c>
      <c r="N180">
        <v>57.11003398930508</v>
      </c>
      <c r="O180">
        <v>47.992308957124258</v>
      </c>
      <c r="P180">
        <v>0</v>
      </c>
      <c r="Q180">
        <v>0</v>
      </c>
      <c r="R180">
        <v>0</v>
      </c>
      <c r="S180">
        <v>0</v>
      </c>
      <c r="T180">
        <v>45.342852621417997</v>
      </c>
      <c r="U180">
        <v>0</v>
      </c>
      <c r="V180">
        <v>0</v>
      </c>
      <c r="W180">
        <v>18.203880252872811</v>
      </c>
      <c r="X180">
        <v>5.36960271371</v>
      </c>
      <c r="Y180">
        <v>0</v>
      </c>
      <c r="Z180">
        <v>0</v>
      </c>
      <c r="AA180">
        <v>0.36077578483104894</v>
      </c>
      <c r="AB180">
        <v>0</v>
      </c>
      <c r="AC180">
        <v>0</v>
      </c>
      <c r="AD180">
        <v>0</v>
      </c>
      <c r="AE180">
        <v>0</v>
      </c>
      <c r="AF180">
        <v>0</v>
      </c>
      <c r="AG180">
        <v>0</v>
      </c>
      <c r="AH180">
        <v>0</v>
      </c>
      <c r="AI180">
        <v>0</v>
      </c>
      <c r="AJ180">
        <v>0</v>
      </c>
      <c r="AK180">
        <v>0</v>
      </c>
      <c r="AL180">
        <v>0</v>
      </c>
      <c r="AM180">
        <v>0</v>
      </c>
      <c r="AN180">
        <v>64.150041515502991</v>
      </c>
      <c r="AO180">
        <v>100.6077565360506</v>
      </c>
      <c r="AP180">
        <v>106.76211765181635</v>
      </c>
      <c r="AQ180">
        <v>68.921804808625282</v>
      </c>
      <c r="AR180">
        <v>10.400914805375001</v>
      </c>
      <c r="AS180">
        <v>13.838601057544029</v>
      </c>
      <c r="AT180">
        <v>12.804309259282382</v>
      </c>
      <c r="AU180">
        <v>11.174580765843421</v>
      </c>
      <c r="AV180">
        <v>0</v>
      </c>
      <c r="AW180">
        <v>0</v>
      </c>
      <c r="AX180">
        <v>0</v>
      </c>
      <c r="AY180">
        <v>0</v>
      </c>
      <c r="AZ180">
        <v>0</v>
      </c>
      <c r="BA180">
        <v>0</v>
      </c>
      <c r="BB180">
        <v>0</v>
      </c>
      <c r="BC180">
        <v>0</v>
      </c>
      <c r="BD180">
        <v>0</v>
      </c>
      <c r="BE180">
        <v>0</v>
      </c>
      <c r="BF180">
        <v>0</v>
      </c>
      <c r="BG180">
        <v>0</v>
      </c>
      <c r="BH180">
        <v>0</v>
      </c>
      <c r="BI180" s="45" t="s">
        <v>761</v>
      </c>
      <c r="BJ180"/>
      <c r="BK180"/>
      <c r="BL180"/>
      <c r="BM180"/>
      <c r="BN180"/>
      <c r="BO180"/>
      <c r="BP180"/>
      <c r="BQ180"/>
      <c r="BR180"/>
    </row>
    <row r="181" spans="1:70" x14ac:dyDescent="0.3">
      <c r="A181" s="45" t="s">
        <v>35</v>
      </c>
      <c r="B181"/>
      <c r="C181">
        <v>34.559848904090003</v>
      </c>
      <c r="D181">
        <v>25.260773534742903</v>
      </c>
      <c r="E181">
        <v>19.021847368095944</v>
      </c>
      <c r="F181">
        <v>12.746403151984888</v>
      </c>
      <c r="G181">
        <v>52.105633736449001</v>
      </c>
      <c r="H181">
        <v>53.169423639388832</v>
      </c>
      <c r="I181">
        <v>54.766788298082901</v>
      </c>
      <c r="J181">
        <v>55.981480806140674</v>
      </c>
      <c r="K181">
        <v>26.6551995069239</v>
      </c>
      <c r="L181">
        <v>30.341842503638887</v>
      </c>
      <c r="M181">
        <v>31.4886174154706</v>
      </c>
      <c r="N181">
        <v>31.716974319351092</v>
      </c>
      <c r="O181">
        <v>32.187014908774195</v>
      </c>
      <c r="P181">
        <v>0</v>
      </c>
      <c r="Q181">
        <v>0</v>
      </c>
      <c r="R181">
        <v>0</v>
      </c>
      <c r="S181">
        <v>0</v>
      </c>
      <c r="T181">
        <v>31.248477442455002</v>
      </c>
      <c r="U181">
        <v>23.255418020255238</v>
      </c>
      <c r="V181">
        <v>17.844847479426132</v>
      </c>
      <c r="W181">
        <v>12.494638845571608</v>
      </c>
      <c r="X181">
        <v>3.3113714616350003</v>
      </c>
      <c r="Y181">
        <v>2.0053555144876651</v>
      </c>
      <c r="Z181">
        <v>1.176999888669815</v>
      </c>
      <c r="AA181">
        <v>0.25176430641327985</v>
      </c>
      <c r="AB181">
        <v>0</v>
      </c>
      <c r="AC181">
        <v>0</v>
      </c>
      <c r="AD181">
        <v>0</v>
      </c>
      <c r="AE181">
        <v>0</v>
      </c>
      <c r="AF181">
        <v>0</v>
      </c>
      <c r="AG181">
        <v>0</v>
      </c>
      <c r="AH181">
        <v>0</v>
      </c>
      <c r="AI181">
        <v>0</v>
      </c>
      <c r="AJ181">
        <v>0</v>
      </c>
      <c r="AK181">
        <v>0</v>
      </c>
      <c r="AL181">
        <v>0</v>
      </c>
      <c r="AM181">
        <v>0</v>
      </c>
      <c r="AN181">
        <v>45.556238815025999</v>
      </c>
      <c r="AO181">
        <v>46.486316109785776</v>
      </c>
      <c r="AP181">
        <v>47.882900713942426</v>
      </c>
      <c r="AQ181">
        <v>48.944912976643174</v>
      </c>
      <c r="AR181">
        <v>6.5493949214230005</v>
      </c>
      <c r="AS181">
        <v>6.6831075296030527</v>
      </c>
      <c r="AT181">
        <v>6.8838875841404832</v>
      </c>
      <c r="AU181">
        <v>7.0365678294975051</v>
      </c>
      <c r="AV181">
        <v>0</v>
      </c>
      <c r="AW181">
        <v>0</v>
      </c>
      <c r="AX181">
        <v>0</v>
      </c>
      <c r="AY181">
        <v>0</v>
      </c>
      <c r="AZ181">
        <v>0</v>
      </c>
      <c r="BA181">
        <v>0</v>
      </c>
      <c r="BB181">
        <v>0</v>
      </c>
      <c r="BC181">
        <v>0</v>
      </c>
      <c r="BD181">
        <v>0</v>
      </c>
      <c r="BE181">
        <v>0</v>
      </c>
      <c r="BF181">
        <v>0</v>
      </c>
      <c r="BG181">
        <v>0</v>
      </c>
      <c r="BH181">
        <v>0</v>
      </c>
      <c r="BI181" s="45" t="s">
        <v>34</v>
      </c>
      <c r="BJ181"/>
      <c r="BK181"/>
      <c r="BL181"/>
      <c r="BM181"/>
      <c r="BN181"/>
      <c r="BO181"/>
      <c r="BP181"/>
      <c r="BQ181"/>
      <c r="BR181"/>
    </row>
    <row r="182" spans="1:70" x14ac:dyDescent="0.3">
      <c r="A182" s="45" t="s">
        <v>200</v>
      </c>
      <c r="B182"/>
      <c r="C182">
        <v>48.011336793734998</v>
      </c>
      <c r="D182">
        <v>36.15011989155623</v>
      </c>
      <c r="E182">
        <v>28.13137864282622</v>
      </c>
      <c r="F182">
        <v>20.041002934733136</v>
      </c>
      <c r="G182">
        <v>69.889451851118991</v>
      </c>
      <c r="H182">
        <v>71.316316623117956</v>
      </c>
      <c r="I182">
        <v>73.458866907932659</v>
      </c>
      <c r="J182">
        <v>75.088137822959126</v>
      </c>
      <c r="K182">
        <v>27.196802014726394</v>
      </c>
      <c r="L182">
        <v>32.804502228326832</v>
      </c>
      <c r="M182">
        <v>33.527353238796962</v>
      </c>
      <c r="N182">
        <v>33.272323113135521</v>
      </c>
      <c r="O182">
        <v>34.270968595105863</v>
      </c>
      <c r="P182">
        <v>0</v>
      </c>
      <c r="Q182">
        <v>0</v>
      </c>
      <c r="R182">
        <v>0</v>
      </c>
      <c r="S182">
        <v>0</v>
      </c>
      <c r="T182">
        <v>43.144910177857</v>
      </c>
      <c r="U182">
        <v>33.089795362708571</v>
      </c>
      <c r="V182">
        <v>26.224751808364303</v>
      </c>
      <c r="W182">
        <v>19.422982106370615</v>
      </c>
      <c r="X182">
        <v>4.8664266158779999</v>
      </c>
      <c r="Y182">
        <v>3.0603245288476626</v>
      </c>
      <c r="Z182">
        <v>1.9066268344619182</v>
      </c>
      <c r="AA182">
        <v>0.6180208283625227</v>
      </c>
      <c r="AB182">
        <v>0</v>
      </c>
      <c r="AC182">
        <v>0</v>
      </c>
      <c r="AD182">
        <v>0</v>
      </c>
      <c r="AE182">
        <v>0</v>
      </c>
      <c r="AF182">
        <v>0</v>
      </c>
      <c r="AG182">
        <v>0</v>
      </c>
      <c r="AH182">
        <v>0</v>
      </c>
      <c r="AI182">
        <v>0</v>
      </c>
      <c r="AJ182">
        <v>0</v>
      </c>
      <c r="AK182">
        <v>0</v>
      </c>
      <c r="AL182">
        <v>0</v>
      </c>
      <c r="AM182">
        <v>0</v>
      </c>
      <c r="AN182">
        <v>60.414638406253005</v>
      </c>
      <c r="AO182">
        <v>61.648065153376038</v>
      </c>
      <c r="AP182">
        <v>63.500152947683468</v>
      </c>
      <c r="AQ182">
        <v>64.908545925308076</v>
      </c>
      <c r="AR182">
        <v>9.4748134448659993</v>
      </c>
      <c r="AS182">
        <v>9.6682514697419215</v>
      </c>
      <c r="AT182">
        <v>9.9587139602491899</v>
      </c>
      <c r="AU182">
        <v>10.179591897651052</v>
      </c>
      <c r="AV182">
        <v>0</v>
      </c>
      <c r="AW182">
        <v>0</v>
      </c>
      <c r="AX182">
        <v>0</v>
      </c>
      <c r="AY182">
        <v>0</v>
      </c>
      <c r="AZ182">
        <v>0</v>
      </c>
      <c r="BA182">
        <v>0</v>
      </c>
      <c r="BB182">
        <v>0</v>
      </c>
      <c r="BC182">
        <v>0</v>
      </c>
      <c r="BD182">
        <v>0</v>
      </c>
      <c r="BE182">
        <v>0</v>
      </c>
      <c r="BF182">
        <v>0</v>
      </c>
      <c r="BG182">
        <v>0</v>
      </c>
      <c r="BH182">
        <v>0</v>
      </c>
      <c r="BI182" s="45" t="s">
        <v>199</v>
      </c>
      <c r="BJ182"/>
      <c r="BK182"/>
      <c r="BL182"/>
      <c r="BM182"/>
      <c r="BN182"/>
      <c r="BO182"/>
      <c r="BP182"/>
      <c r="BQ182"/>
      <c r="BR182"/>
    </row>
    <row r="183" spans="1:70" x14ac:dyDescent="0.3">
      <c r="A183" s="45" t="s">
        <v>538</v>
      </c>
      <c r="B183"/>
      <c r="C183">
        <v>39.404609931714994</v>
      </c>
      <c r="D183">
        <v>28.943052486500047</v>
      </c>
      <c r="E183">
        <v>21.922972787740786</v>
      </c>
      <c r="F183">
        <v>14.857473008079197</v>
      </c>
      <c r="G183">
        <v>58.754591783252998</v>
      </c>
      <c r="H183">
        <v>59.954126977595216</v>
      </c>
      <c r="I183">
        <v>61.755323925419972</v>
      </c>
      <c r="J183">
        <v>63.125017705829478</v>
      </c>
      <c r="K183">
        <v>22.816630951176609</v>
      </c>
      <c r="L183">
        <v>27.6917893851321</v>
      </c>
      <c r="M183">
        <v>28.295189075411322</v>
      </c>
      <c r="N183">
        <v>28.073312417657718</v>
      </c>
      <c r="O183">
        <v>28.922758360594027</v>
      </c>
      <c r="P183">
        <v>0</v>
      </c>
      <c r="Q183">
        <v>0</v>
      </c>
      <c r="R183">
        <v>0</v>
      </c>
      <c r="S183">
        <v>0</v>
      </c>
      <c r="T183">
        <v>35.554296408336</v>
      </c>
      <c r="U183">
        <v>26.607110570774719</v>
      </c>
      <c r="V183">
        <v>20.54780726388362</v>
      </c>
      <c r="W183">
        <v>14.555450322162658</v>
      </c>
      <c r="X183">
        <v>3.850313523379</v>
      </c>
      <c r="Y183">
        <v>2.3359419157253281</v>
      </c>
      <c r="Z183">
        <v>1.3751655238571652</v>
      </c>
      <c r="AA183">
        <v>0.3020226859165393</v>
      </c>
      <c r="AB183">
        <v>0</v>
      </c>
      <c r="AC183">
        <v>0</v>
      </c>
      <c r="AD183">
        <v>0</v>
      </c>
      <c r="AE183">
        <v>0</v>
      </c>
      <c r="AF183">
        <v>0</v>
      </c>
      <c r="AG183">
        <v>0</v>
      </c>
      <c r="AH183">
        <v>0</v>
      </c>
      <c r="AI183">
        <v>0</v>
      </c>
      <c r="AJ183">
        <v>0</v>
      </c>
      <c r="AK183">
        <v>0</v>
      </c>
      <c r="AL183">
        <v>0</v>
      </c>
      <c r="AM183">
        <v>0</v>
      </c>
      <c r="AN183">
        <v>51.146575880855004</v>
      </c>
      <c r="AO183">
        <v>52.190785634971064</v>
      </c>
      <c r="AP183">
        <v>53.758749151901526</v>
      </c>
      <c r="AQ183">
        <v>54.951083993264824</v>
      </c>
      <c r="AR183">
        <v>7.6080159023979999</v>
      </c>
      <c r="AS183">
        <v>7.7633413426241518</v>
      </c>
      <c r="AT183">
        <v>7.9965747735184394</v>
      </c>
      <c r="AU183">
        <v>8.1739337125646543</v>
      </c>
      <c r="AV183">
        <v>0</v>
      </c>
      <c r="AW183">
        <v>0</v>
      </c>
      <c r="AX183">
        <v>0</v>
      </c>
      <c r="AY183">
        <v>0</v>
      </c>
      <c r="AZ183">
        <v>0</v>
      </c>
      <c r="BA183">
        <v>0</v>
      </c>
      <c r="BB183">
        <v>0</v>
      </c>
      <c r="BC183">
        <v>0</v>
      </c>
      <c r="BD183">
        <v>0</v>
      </c>
      <c r="BE183">
        <v>0</v>
      </c>
      <c r="BF183">
        <v>0</v>
      </c>
      <c r="BG183">
        <v>0</v>
      </c>
      <c r="BH183">
        <v>0</v>
      </c>
      <c r="BI183" s="45" t="s">
        <v>537</v>
      </c>
      <c r="BJ183"/>
      <c r="BK183"/>
      <c r="BL183"/>
      <c r="BM183"/>
      <c r="BN183"/>
      <c r="BO183"/>
      <c r="BP183"/>
      <c r="BQ183"/>
      <c r="BR183"/>
    </row>
    <row r="184" spans="1:70" x14ac:dyDescent="0.3">
      <c r="A184" s="45" t="s">
        <v>566</v>
      </c>
      <c r="B184"/>
      <c r="C184">
        <v>90.592462328616008</v>
      </c>
      <c r="D184">
        <v>67.789514817750359</v>
      </c>
      <c r="E184">
        <v>52.415268148795299</v>
      </c>
      <c r="F184">
        <v>36.892805201609747</v>
      </c>
      <c r="G184">
        <v>132.49427895695501</v>
      </c>
      <c r="H184">
        <v>135.19928542256307</v>
      </c>
      <c r="I184">
        <v>139.26106652967871</v>
      </c>
      <c r="J184">
        <v>142.34978835241992</v>
      </c>
      <c r="K184">
        <v>29.123990539160275</v>
      </c>
      <c r="L184">
        <v>39.583398575862233</v>
      </c>
      <c r="M184">
        <v>41.576435769564881</v>
      </c>
      <c r="N184">
        <v>42.356826919988556</v>
      </c>
      <c r="O184">
        <v>42.498574653557156</v>
      </c>
      <c r="P184">
        <v>0</v>
      </c>
      <c r="Q184">
        <v>0</v>
      </c>
      <c r="R184">
        <v>0</v>
      </c>
      <c r="S184">
        <v>0</v>
      </c>
      <c r="T184">
        <v>80.38470911261301</v>
      </c>
      <c r="U184">
        <v>61.266320383275506</v>
      </c>
      <c r="V184">
        <v>48.243028300895752</v>
      </c>
      <c r="W184">
        <v>35.346437266537635</v>
      </c>
      <c r="X184">
        <v>10.207753216003001</v>
      </c>
      <c r="Y184">
        <v>6.5231944344748518</v>
      </c>
      <c r="Z184">
        <v>4.172239847899549</v>
      </c>
      <c r="AA184">
        <v>1.5463679350721053</v>
      </c>
      <c r="AB184">
        <v>0</v>
      </c>
      <c r="AC184">
        <v>0</v>
      </c>
      <c r="AD184">
        <v>0</v>
      </c>
      <c r="AE184">
        <v>0</v>
      </c>
      <c r="AF184">
        <v>0</v>
      </c>
      <c r="AG184">
        <v>0</v>
      </c>
      <c r="AH184">
        <v>0</v>
      </c>
      <c r="AI184">
        <v>0</v>
      </c>
      <c r="AJ184">
        <v>0</v>
      </c>
      <c r="AK184">
        <v>0</v>
      </c>
      <c r="AL184">
        <v>0</v>
      </c>
      <c r="AM184">
        <v>0</v>
      </c>
      <c r="AN184">
        <v>113.301226463799</v>
      </c>
      <c r="AO184">
        <v>115.61438709653449</v>
      </c>
      <c r="AP184">
        <v>119.08778070029304</v>
      </c>
      <c r="AQ184">
        <v>121.72907188265248</v>
      </c>
      <c r="AR184">
        <v>19.193052493155999</v>
      </c>
      <c r="AS184">
        <v>19.5848983260286</v>
      </c>
      <c r="AT184">
        <v>20.173285829385684</v>
      </c>
      <c r="AU184">
        <v>20.62071646976743</v>
      </c>
      <c r="AV184">
        <v>0</v>
      </c>
      <c r="AW184">
        <v>0</v>
      </c>
      <c r="AX184">
        <v>0</v>
      </c>
      <c r="AY184">
        <v>0</v>
      </c>
      <c r="AZ184">
        <v>0</v>
      </c>
      <c r="BA184">
        <v>0</v>
      </c>
      <c r="BB184">
        <v>0</v>
      </c>
      <c r="BC184">
        <v>0</v>
      </c>
      <c r="BD184">
        <v>0</v>
      </c>
      <c r="BE184">
        <v>0</v>
      </c>
      <c r="BF184">
        <v>0</v>
      </c>
      <c r="BG184">
        <v>0</v>
      </c>
      <c r="BH184">
        <v>0</v>
      </c>
      <c r="BI184" s="45" t="s">
        <v>565</v>
      </c>
      <c r="BJ184"/>
      <c r="BK184"/>
      <c r="BL184"/>
      <c r="BM184"/>
      <c r="BN184"/>
      <c r="BO184"/>
      <c r="BP184"/>
      <c r="BQ184"/>
      <c r="BR184"/>
    </row>
    <row r="185" spans="1:70" x14ac:dyDescent="0.3">
      <c r="A185" s="45" t="s">
        <v>270</v>
      </c>
      <c r="B185"/>
      <c r="C185">
        <v>37.257601685349002</v>
      </c>
      <c r="D185">
        <v>27.783274854869173</v>
      </c>
      <c r="E185">
        <v>21.423194242862866</v>
      </c>
      <c r="F185">
        <v>15.011658638719114</v>
      </c>
      <c r="G185">
        <v>53.510147677934995</v>
      </c>
      <c r="H185">
        <v>54.602612172130122</v>
      </c>
      <c r="I185">
        <v>56.243033997043902</v>
      </c>
      <c r="J185">
        <v>57.49046869514612</v>
      </c>
      <c r="K185">
        <v>9.951393061138651</v>
      </c>
      <c r="L185">
        <v>13.93623089102992</v>
      </c>
      <c r="M185">
        <v>14.770482622087108</v>
      </c>
      <c r="N185">
        <v>15.17392861000009</v>
      </c>
      <c r="O185">
        <v>15.098082525952107</v>
      </c>
      <c r="P185">
        <v>0</v>
      </c>
      <c r="Q185">
        <v>0</v>
      </c>
      <c r="R185">
        <v>0</v>
      </c>
      <c r="S185">
        <v>0</v>
      </c>
      <c r="T185">
        <v>33.386591883058998</v>
      </c>
      <c r="U185">
        <v>25.390816441490941</v>
      </c>
      <c r="V185">
        <v>19.968274208007358</v>
      </c>
      <c r="W185">
        <v>14.603927028270773</v>
      </c>
      <c r="X185">
        <v>3.8710098022900001</v>
      </c>
      <c r="Y185">
        <v>2.392458413378233</v>
      </c>
      <c r="Z185">
        <v>1.4549200348555091</v>
      </c>
      <c r="AA185">
        <v>0.40773161044833994</v>
      </c>
      <c r="AB185">
        <v>0</v>
      </c>
      <c r="AC185">
        <v>0</v>
      </c>
      <c r="AD185">
        <v>0</v>
      </c>
      <c r="AE185">
        <v>0</v>
      </c>
      <c r="AF185">
        <v>0</v>
      </c>
      <c r="AG185">
        <v>0</v>
      </c>
      <c r="AH185">
        <v>0</v>
      </c>
      <c r="AI185">
        <v>0</v>
      </c>
      <c r="AJ185">
        <v>0</v>
      </c>
      <c r="AK185">
        <v>0</v>
      </c>
      <c r="AL185">
        <v>0</v>
      </c>
      <c r="AM185">
        <v>0</v>
      </c>
      <c r="AN185">
        <v>46.108314438038995</v>
      </c>
      <c r="AO185">
        <v>47.049662922328693</v>
      </c>
      <c r="AP185">
        <v>48.463172108836417</v>
      </c>
      <c r="AQ185">
        <v>49.53805442176143</v>
      </c>
      <c r="AR185">
        <v>7.4018332398960007</v>
      </c>
      <c r="AS185">
        <v>7.5529492498014266</v>
      </c>
      <c r="AT185">
        <v>7.7798618882074777</v>
      </c>
      <c r="AU185">
        <v>7.9524142733846928</v>
      </c>
      <c r="AV185">
        <v>0</v>
      </c>
      <c r="AW185">
        <v>0</v>
      </c>
      <c r="AX185">
        <v>0</v>
      </c>
      <c r="AY185">
        <v>0</v>
      </c>
      <c r="AZ185">
        <v>0</v>
      </c>
      <c r="BA185">
        <v>0</v>
      </c>
      <c r="BB185">
        <v>0</v>
      </c>
      <c r="BC185">
        <v>0</v>
      </c>
      <c r="BD185">
        <v>0</v>
      </c>
      <c r="BE185">
        <v>0</v>
      </c>
      <c r="BF185">
        <v>0</v>
      </c>
      <c r="BG185">
        <v>0</v>
      </c>
      <c r="BH185">
        <v>0</v>
      </c>
      <c r="BI185" s="45" t="s">
        <v>269</v>
      </c>
      <c r="BJ185"/>
      <c r="BK185"/>
      <c r="BL185"/>
      <c r="BM185"/>
      <c r="BN185"/>
      <c r="BO185"/>
      <c r="BP185"/>
      <c r="BQ185"/>
      <c r="BR185"/>
    </row>
    <row r="186" spans="1:70" x14ac:dyDescent="0.3">
      <c r="A186" s="45" t="s">
        <v>440</v>
      </c>
      <c r="B186"/>
      <c r="C186">
        <v>57.763289101673003</v>
      </c>
      <c r="D186">
        <v>44.461935670900417</v>
      </c>
      <c r="E186">
        <v>35.393712991115564</v>
      </c>
      <c r="F186">
        <v>26.209606725518906</v>
      </c>
      <c r="G186">
        <v>82.725122384196993</v>
      </c>
      <c r="H186">
        <v>84.414040522241081</v>
      </c>
      <c r="I186">
        <v>86.950084658102398</v>
      </c>
      <c r="J186">
        <v>88.87858219632453</v>
      </c>
      <c r="K186">
        <v>8.1700544356232072</v>
      </c>
      <c r="L186">
        <v>16.303103858021458</v>
      </c>
      <c r="M186">
        <v>16.883780139008536</v>
      </c>
      <c r="N186">
        <v>16.972012832607867</v>
      </c>
      <c r="O186">
        <v>17.2582516367879</v>
      </c>
      <c r="P186">
        <v>0</v>
      </c>
      <c r="Q186">
        <v>0</v>
      </c>
      <c r="R186">
        <v>0</v>
      </c>
      <c r="S186">
        <v>0</v>
      </c>
      <c r="T186">
        <v>50.907992160949</v>
      </c>
      <c r="U186">
        <v>39.860258165435823</v>
      </c>
      <c r="V186">
        <v>32.246146452869205</v>
      </c>
      <c r="W186">
        <v>24.68614971769102</v>
      </c>
      <c r="X186">
        <v>6.8552969407240001</v>
      </c>
      <c r="Y186">
        <v>4.6016775054646022</v>
      </c>
      <c r="Z186">
        <v>3.1475665382463558</v>
      </c>
      <c r="AA186">
        <v>1.5234570078278855</v>
      </c>
      <c r="AB186">
        <v>0</v>
      </c>
      <c r="AC186">
        <v>0</v>
      </c>
      <c r="AD186">
        <v>0</v>
      </c>
      <c r="AE186">
        <v>0</v>
      </c>
      <c r="AF186">
        <v>0</v>
      </c>
      <c r="AG186">
        <v>0</v>
      </c>
      <c r="AH186">
        <v>0</v>
      </c>
      <c r="AI186">
        <v>0</v>
      </c>
      <c r="AJ186">
        <v>0</v>
      </c>
      <c r="AK186">
        <v>0</v>
      </c>
      <c r="AL186">
        <v>0</v>
      </c>
      <c r="AM186">
        <v>0</v>
      </c>
      <c r="AN186">
        <v>70.157768776674999</v>
      </c>
      <c r="AO186">
        <v>71.59011151364102</v>
      </c>
      <c r="AP186">
        <v>73.740887396025073</v>
      </c>
      <c r="AQ186">
        <v>75.376413345985128</v>
      </c>
      <c r="AR186">
        <v>12.567353607522</v>
      </c>
      <c r="AS186">
        <v>12.823929008600068</v>
      </c>
      <c r="AT186">
        <v>13.209197262077323</v>
      </c>
      <c r="AU186">
        <v>13.502168850339404</v>
      </c>
      <c r="AV186">
        <v>0</v>
      </c>
      <c r="AW186">
        <v>0</v>
      </c>
      <c r="AX186">
        <v>0</v>
      </c>
      <c r="AY186">
        <v>0</v>
      </c>
      <c r="AZ186">
        <v>0</v>
      </c>
      <c r="BA186">
        <v>0</v>
      </c>
      <c r="BB186">
        <v>0</v>
      </c>
      <c r="BC186">
        <v>0</v>
      </c>
      <c r="BD186">
        <v>0</v>
      </c>
      <c r="BE186">
        <v>0</v>
      </c>
      <c r="BF186">
        <v>0</v>
      </c>
      <c r="BG186">
        <v>0</v>
      </c>
      <c r="BH186">
        <v>0</v>
      </c>
      <c r="BI186" s="45" t="s">
        <v>439</v>
      </c>
      <c r="BJ186"/>
      <c r="BK186"/>
      <c r="BL186"/>
      <c r="BM186"/>
      <c r="BN186"/>
      <c r="BO186"/>
      <c r="BP186"/>
      <c r="BQ186"/>
      <c r="BR186"/>
    </row>
    <row r="187" spans="1:70" x14ac:dyDescent="0.3">
      <c r="A187" s="45" t="s">
        <v>466</v>
      </c>
      <c r="B187"/>
      <c r="C187">
        <v>31.183719072423997</v>
      </c>
      <c r="D187">
        <v>22.595997322392559</v>
      </c>
      <c r="E187">
        <v>16.914498933252233</v>
      </c>
      <c r="F187">
        <v>11.197507937792787</v>
      </c>
      <c r="G187">
        <v>44.204563163946005</v>
      </c>
      <c r="H187">
        <v>45.107044615290043</v>
      </c>
      <c r="I187">
        <v>46.462191878410337</v>
      </c>
      <c r="J187">
        <v>47.492693723350982</v>
      </c>
      <c r="K187">
        <v>15.673466749365609</v>
      </c>
      <c r="L187">
        <v>19.189107435828952</v>
      </c>
      <c r="M187">
        <v>19.724271234399936</v>
      </c>
      <c r="N187">
        <v>19.684143788634259</v>
      </c>
      <c r="O187">
        <v>20.161743016840823</v>
      </c>
      <c r="P187">
        <v>0</v>
      </c>
      <c r="Q187">
        <v>0</v>
      </c>
      <c r="R187">
        <v>0</v>
      </c>
      <c r="S187">
        <v>0</v>
      </c>
      <c r="T187">
        <v>27.801544226895999</v>
      </c>
      <c r="U187">
        <v>20.615342573278525</v>
      </c>
      <c r="V187">
        <v>15.809949073883928</v>
      </c>
      <c r="W187">
        <v>11.071561819654756</v>
      </c>
      <c r="X187">
        <v>3.3821748455280001</v>
      </c>
      <c r="Y187">
        <v>1.9806547491140365</v>
      </c>
      <c r="Z187">
        <v>1.1045498593683056</v>
      </c>
      <c r="AA187">
        <v>0.12594611813803203</v>
      </c>
      <c r="AB187">
        <v>0</v>
      </c>
      <c r="AC187">
        <v>0</v>
      </c>
      <c r="AD187">
        <v>0</v>
      </c>
      <c r="AE187">
        <v>0</v>
      </c>
      <c r="AF187">
        <v>0</v>
      </c>
      <c r="AG187">
        <v>0</v>
      </c>
      <c r="AH187">
        <v>0</v>
      </c>
      <c r="AI187">
        <v>0</v>
      </c>
      <c r="AJ187">
        <v>0</v>
      </c>
      <c r="AK187">
        <v>0</v>
      </c>
      <c r="AL187">
        <v>0</v>
      </c>
      <c r="AM187">
        <v>0</v>
      </c>
      <c r="AN187">
        <v>37.832844539494999</v>
      </c>
      <c r="AO187">
        <v>38.60524082631828</v>
      </c>
      <c r="AP187">
        <v>39.765054928396509</v>
      </c>
      <c r="AQ187">
        <v>40.647018538187368</v>
      </c>
      <c r="AR187">
        <v>6.3717186244510007</v>
      </c>
      <c r="AS187">
        <v>6.5018037889717641</v>
      </c>
      <c r="AT187">
        <v>6.6971369500138342</v>
      </c>
      <c r="AU187">
        <v>6.8456751851636106</v>
      </c>
      <c r="AV187">
        <v>0</v>
      </c>
      <c r="AW187">
        <v>0</v>
      </c>
      <c r="AX187">
        <v>0</v>
      </c>
      <c r="AY187">
        <v>0</v>
      </c>
      <c r="AZ187">
        <v>0</v>
      </c>
      <c r="BA187">
        <v>0</v>
      </c>
      <c r="BB187">
        <v>0</v>
      </c>
      <c r="BC187">
        <v>0</v>
      </c>
      <c r="BD187">
        <v>0</v>
      </c>
      <c r="BE187">
        <v>0</v>
      </c>
      <c r="BF187">
        <v>0</v>
      </c>
      <c r="BG187">
        <v>0</v>
      </c>
      <c r="BH187">
        <v>0</v>
      </c>
      <c r="BI187" s="45" t="s">
        <v>465</v>
      </c>
      <c r="BJ187"/>
      <c r="BK187"/>
      <c r="BL187"/>
      <c r="BM187"/>
      <c r="BN187"/>
      <c r="BO187"/>
      <c r="BP187"/>
      <c r="BQ187"/>
      <c r="BR187"/>
    </row>
    <row r="188" spans="1:70" x14ac:dyDescent="0.3">
      <c r="A188" s="45" t="s">
        <v>608</v>
      </c>
      <c r="B188"/>
      <c r="C188">
        <v>31.980637744235</v>
      </c>
      <c r="D188">
        <v>24.677199858705055</v>
      </c>
      <c r="E188">
        <v>19.69575917822711</v>
      </c>
      <c r="F188">
        <v>14.666312696174186</v>
      </c>
      <c r="G188">
        <v>45.265532585172998</v>
      </c>
      <c r="H188">
        <v>46.18967481437722</v>
      </c>
      <c r="I188">
        <v>47.577347448285551</v>
      </c>
      <c r="J188">
        <v>48.632582734023806</v>
      </c>
      <c r="K188">
        <v>30.251705843829892</v>
      </c>
      <c r="L188">
        <v>32.623798355866079</v>
      </c>
      <c r="M188">
        <v>33.606771772245153</v>
      </c>
      <c r="N188">
        <v>33.609547678600407</v>
      </c>
      <c r="O188">
        <v>34.352148581079909</v>
      </c>
      <c r="P188">
        <v>0</v>
      </c>
      <c r="Q188">
        <v>0</v>
      </c>
      <c r="R188">
        <v>0</v>
      </c>
      <c r="S188">
        <v>0</v>
      </c>
      <c r="T188">
        <v>28.817177975055003</v>
      </c>
      <c r="U188">
        <v>22.570742631085782</v>
      </c>
      <c r="V188">
        <v>18.270497485062531</v>
      </c>
      <c r="W188">
        <v>14.001886538148328</v>
      </c>
      <c r="X188">
        <v>3.1634597691799997</v>
      </c>
      <c r="Y188">
        <v>2.1064572276192708</v>
      </c>
      <c r="Z188">
        <v>1.4252616931645805</v>
      </c>
      <c r="AA188">
        <v>0.66442615802585803</v>
      </c>
      <c r="AB188">
        <v>0</v>
      </c>
      <c r="AC188">
        <v>0</v>
      </c>
      <c r="AD188">
        <v>0</v>
      </c>
      <c r="AE188">
        <v>0</v>
      </c>
      <c r="AF188">
        <v>0</v>
      </c>
      <c r="AG188">
        <v>0</v>
      </c>
      <c r="AH188">
        <v>0</v>
      </c>
      <c r="AI188">
        <v>0</v>
      </c>
      <c r="AJ188">
        <v>0</v>
      </c>
      <c r="AK188">
        <v>0</v>
      </c>
      <c r="AL188">
        <v>0</v>
      </c>
      <c r="AM188">
        <v>0</v>
      </c>
      <c r="AN188">
        <v>39.413016149907996</v>
      </c>
      <c r="AO188">
        <v>40.217673259285931</v>
      </c>
      <c r="AP188">
        <v>41.425929537461904</v>
      </c>
      <c r="AQ188">
        <v>42.344730289016027</v>
      </c>
      <c r="AR188">
        <v>5.8525164352649997</v>
      </c>
      <c r="AS188">
        <v>5.9720015550912882</v>
      </c>
      <c r="AT188">
        <v>6.1514179108236444</v>
      </c>
      <c r="AU188">
        <v>6.2878524450077746</v>
      </c>
      <c r="AV188">
        <v>0</v>
      </c>
      <c r="AW188">
        <v>0</v>
      </c>
      <c r="AX188">
        <v>0</v>
      </c>
      <c r="AY188">
        <v>0</v>
      </c>
      <c r="AZ188">
        <v>0</v>
      </c>
      <c r="BA188">
        <v>0</v>
      </c>
      <c r="BB188">
        <v>0</v>
      </c>
      <c r="BC188">
        <v>0</v>
      </c>
      <c r="BD188">
        <v>0</v>
      </c>
      <c r="BE188">
        <v>0</v>
      </c>
      <c r="BF188">
        <v>0</v>
      </c>
      <c r="BG188">
        <v>0</v>
      </c>
      <c r="BH188">
        <v>0</v>
      </c>
      <c r="BI188" s="45" t="s">
        <v>607</v>
      </c>
      <c r="BJ188"/>
      <c r="BK188"/>
      <c r="BL188"/>
      <c r="BM188"/>
      <c r="BN188"/>
      <c r="BO188"/>
      <c r="BP188"/>
      <c r="BQ188"/>
      <c r="BR188"/>
    </row>
    <row r="189" spans="1:70" x14ac:dyDescent="0.3">
      <c r="A189" s="45" t="s">
        <v>650</v>
      </c>
      <c r="B189"/>
      <c r="C189">
        <v>57.230930348793997</v>
      </c>
      <c r="D189">
        <v>44.711689963359127</v>
      </c>
      <c r="E189">
        <v>36.1568810715317</v>
      </c>
      <c r="F189">
        <v>27.507382788300738</v>
      </c>
      <c r="G189">
        <v>78.586276706395992</v>
      </c>
      <c r="H189">
        <v>80.190696069045828</v>
      </c>
      <c r="I189">
        <v>82.599858611892685</v>
      </c>
      <c r="J189">
        <v>84.431870905116909</v>
      </c>
      <c r="K189">
        <v>36.247201159952013</v>
      </c>
      <c r="L189">
        <v>40.699064650143193</v>
      </c>
      <c r="M189">
        <v>42.05885195515129</v>
      </c>
      <c r="N189">
        <v>42.191922744800813</v>
      </c>
      <c r="O189">
        <v>42.991690523105461</v>
      </c>
      <c r="P189">
        <v>0</v>
      </c>
      <c r="Q189">
        <v>0</v>
      </c>
      <c r="R189">
        <v>0</v>
      </c>
      <c r="S189">
        <v>0</v>
      </c>
      <c r="T189">
        <v>51.281649407095998</v>
      </c>
      <c r="U189">
        <v>40.676775293836663</v>
      </c>
      <c r="V189">
        <v>33.357994912532646</v>
      </c>
      <c r="W189">
        <v>26.089025766350932</v>
      </c>
      <c r="X189">
        <v>5.9492809416979995</v>
      </c>
      <c r="Y189">
        <v>4.0349146695224647</v>
      </c>
      <c r="Z189">
        <v>2.7988861589990517</v>
      </c>
      <c r="AA189">
        <v>1.4183570219498072</v>
      </c>
      <c r="AB189">
        <v>0</v>
      </c>
      <c r="AC189">
        <v>0</v>
      </c>
      <c r="AD189">
        <v>0</v>
      </c>
      <c r="AE189">
        <v>0</v>
      </c>
      <c r="AF189">
        <v>0</v>
      </c>
      <c r="AG189">
        <v>0</v>
      </c>
      <c r="AH189">
        <v>0</v>
      </c>
      <c r="AI189">
        <v>0</v>
      </c>
      <c r="AJ189">
        <v>0</v>
      </c>
      <c r="AK189">
        <v>0</v>
      </c>
      <c r="AL189">
        <v>0</v>
      </c>
      <c r="AM189">
        <v>0</v>
      </c>
      <c r="AN189">
        <v>67.869046014405001</v>
      </c>
      <c r="AO189">
        <v>69.254662131031907</v>
      </c>
      <c r="AP189">
        <v>71.335274298058593</v>
      </c>
      <c r="AQ189">
        <v>72.917445280561338</v>
      </c>
      <c r="AR189">
        <v>10.717230691991</v>
      </c>
      <c r="AS189">
        <v>10.936033938013928</v>
      </c>
      <c r="AT189">
        <v>11.264584313834089</v>
      </c>
      <c r="AU189">
        <v>11.514425624555576</v>
      </c>
      <c r="AV189">
        <v>0</v>
      </c>
      <c r="AW189">
        <v>0</v>
      </c>
      <c r="AX189">
        <v>0</v>
      </c>
      <c r="AY189">
        <v>0</v>
      </c>
      <c r="AZ189">
        <v>0</v>
      </c>
      <c r="BA189">
        <v>0</v>
      </c>
      <c r="BB189">
        <v>0</v>
      </c>
      <c r="BC189">
        <v>0</v>
      </c>
      <c r="BD189">
        <v>0</v>
      </c>
      <c r="BE189">
        <v>0</v>
      </c>
      <c r="BF189">
        <v>0</v>
      </c>
      <c r="BG189">
        <v>0</v>
      </c>
      <c r="BH189">
        <v>0</v>
      </c>
      <c r="BI189" s="45" t="s">
        <v>649</v>
      </c>
      <c r="BJ189"/>
      <c r="BK189"/>
      <c r="BL189"/>
      <c r="BM189"/>
      <c r="BN189"/>
      <c r="BO189"/>
      <c r="BP189"/>
      <c r="BQ189"/>
      <c r="BR189"/>
    </row>
    <row r="190" spans="1:70" x14ac:dyDescent="0.3">
      <c r="A190" s="45" t="s">
        <v>61</v>
      </c>
      <c r="B190">
        <v>0.99</v>
      </c>
      <c r="C190">
        <v>226.586894889208</v>
      </c>
      <c r="D190">
        <v>0</v>
      </c>
      <c r="E190">
        <v>0</v>
      </c>
      <c r="F190">
        <v>109.74274702864241</v>
      </c>
      <c r="G190">
        <v>327.83002928328801</v>
      </c>
      <c r="H190">
        <v>512.27555170804146</v>
      </c>
      <c r="I190">
        <v>488.56479291148338</v>
      </c>
      <c r="J190">
        <v>352.21547414288563</v>
      </c>
      <c r="K190">
        <v>127.06674415570208</v>
      </c>
      <c r="L190">
        <v>123.46321744739222</v>
      </c>
      <c r="M190">
        <v>89.934850165236895</v>
      </c>
      <c r="N190">
        <v>91.743947878260499</v>
      </c>
      <c r="O190">
        <v>150.53775942346255</v>
      </c>
      <c r="P190">
        <v>0</v>
      </c>
      <c r="Q190">
        <v>0</v>
      </c>
      <c r="R190">
        <v>0</v>
      </c>
      <c r="S190">
        <v>0</v>
      </c>
      <c r="T190">
        <v>200.35708806602801</v>
      </c>
      <c r="U190">
        <v>0</v>
      </c>
      <c r="V190">
        <v>0</v>
      </c>
      <c r="W190">
        <v>102.45322027493781</v>
      </c>
      <c r="X190">
        <v>26.229806823180002</v>
      </c>
      <c r="Y190">
        <v>0</v>
      </c>
      <c r="Z190">
        <v>0</v>
      </c>
      <c r="AA190">
        <v>7.2895267537046147</v>
      </c>
      <c r="AB190">
        <v>0</v>
      </c>
      <c r="AC190">
        <v>0</v>
      </c>
      <c r="AD190">
        <v>0</v>
      </c>
      <c r="AE190">
        <v>0</v>
      </c>
      <c r="AF190">
        <v>0</v>
      </c>
      <c r="AG190">
        <v>0</v>
      </c>
      <c r="AH190">
        <v>0</v>
      </c>
      <c r="AI190">
        <v>0</v>
      </c>
      <c r="AJ190">
        <v>0</v>
      </c>
      <c r="AK190">
        <v>0</v>
      </c>
      <c r="AL190">
        <v>0</v>
      </c>
      <c r="AM190">
        <v>0</v>
      </c>
      <c r="AN190">
        <v>279.58627835918804</v>
      </c>
      <c r="AO190">
        <v>444.75294413727283</v>
      </c>
      <c r="AP190">
        <v>424.76163541667535</v>
      </c>
      <c r="AQ190">
        <v>300.38314004185156</v>
      </c>
      <c r="AR190">
        <v>48.243750924099999</v>
      </c>
      <c r="AS190">
        <v>67.522607570768571</v>
      </c>
      <c r="AT190">
        <v>63.803157512977506</v>
      </c>
      <c r="AU190">
        <v>51.832334101034043</v>
      </c>
      <c r="AV190">
        <v>0</v>
      </c>
      <c r="AW190">
        <v>0</v>
      </c>
      <c r="AX190">
        <v>0</v>
      </c>
      <c r="AY190">
        <v>0</v>
      </c>
      <c r="AZ190">
        <v>0</v>
      </c>
      <c r="BA190">
        <v>0</v>
      </c>
      <c r="BB190">
        <v>0</v>
      </c>
      <c r="BC190">
        <v>0</v>
      </c>
      <c r="BD190">
        <v>0</v>
      </c>
      <c r="BE190">
        <v>0</v>
      </c>
      <c r="BF190">
        <v>0</v>
      </c>
      <c r="BG190">
        <v>0</v>
      </c>
      <c r="BH190">
        <v>0</v>
      </c>
      <c r="BI190" s="45" t="s">
        <v>60</v>
      </c>
      <c r="BJ190"/>
      <c r="BK190"/>
      <c r="BL190"/>
      <c r="BM190"/>
      <c r="BN190"/>
      <c r="BO190"/>
      <c r="BP190"/>
      <c r="BQ190"/>
      <c r="BR190"/>
    </row>
    <row r="191" spans="1:70" x14ac:dyDescent="0.3">
      <c r="A191" s="45" t="s">
        <v>170</v>
      </c>
      <c r="B191">
        <v>0.99</v>
      </c>
      <c r="C191">
        <v>47.625770099177004</v>
      </c>
      <c r="D191">
        <v>0</v>
      </c>
      <c r="E191">
        <v>0</v>
      </c>
      <c r="F191">
        <v>17.111540238295088</v>
      </c>
      <c r="G191">
        <v>74.004531778764999</v>
      </c>
      <c r="H191">
        <v>110.16112038478843</v>
      </c>
      <c r="I191">
        <v>103.71235443246398</v>
      </c>
      <c r="J191">
        <v>79.509315562595788</v>
      </c>
      <c r="K191">
        <v>16.09107878076307</v>
      </c>
      <c r="L191">
        <v>-0.73691219686484333</v>
      </c>
      <c r="M191">
        <v>-9.9783195948424037</v>
      </c>
      <c r="N191">
        <v>-9.4549833088040209</v>
      </c>
      <c r="O191">
        <v>21.990115763463582</v>
      </c>
      <c r="P191">
        <v>0</v>
      </c>
      <c r="Q191">
        <v>0</v>
      </c>
      <c r="R191">
        <v>0</v>
      </c>
      <c r="S191">
        <v>0</v>
      </c>
      <c r="T191">
        <v>41.465858122055003</v>
      </c>
      <c r="U191">
        <v>0</v>
      </c>
      <c r="V191">
        <v>0</v>
      </c>
      <c r="W191">
        <v>16.446061388387545</v>
      </c>
      <c r="X191">
        <v>6.1599119771220003</v>
      </c>
      <c r="Y191">
        <v>0</v>
      </c>
      <c r="Z191">
        <v>0</v>
      </c>
      <c r="AA191">
        <v>0.66547884990754347</v>
      </c>
      <c r="AB191">
        <v>0</v>
      </c>
      <c r="AC191">
        <v>0</v>
      </c>
      <c r="AD191">
        <v>0</v>
      </c>
      <c r="AE191">
        <v>0</v>
      </c>
      <c r="AF191">
        <v>0</v>
      </c>
      <c r="AG191">
        <v>0</v>
      </c>
      <c r="AH191">
        <v>0</v>
      </c>
      <c r="AI191">
        <v>0</v>
      </c>
      <c r="AJ191">
        <v>0</v>
      </c>
      <c r="AK191">
        <v>0</v>
      </c>
      <c r="AL191">
        <v>0</v>
      </c>
      <c r="AM191">
        <v>0</v>
      </c>
      <c r="AN191">
        <v>61.947112545342002</v>
      </c>
      <c r="AO191">
        <v>94.037239416688834</v>
      </c>
      <c r="AP191">
        <v>88.709108162001257</v>
      </c>
      <c r="AQ191">
        <v>66.555012256324133</v>
      </c>
      <c r="AR191">
        <v>12.057419233422999</v>
      </c>
      <c r="AS191">
        <v>16.123880968099602</v>
      </c>
      <c r="AT191">
        <v>15.003245834386748</v>
      </c>
      <c r="AU191">
        <v>12.954303306271653</v>
      </c>
      <c r="AV191">
        <v>0</v>
      </c>
      <c r="AW191">
        <v>0</v>
      </c>
      <c r="AX191">
        <v>0</v>
      </c>
      <c r="AY191">
        <v>0</v>
      </c>
      <c r="AZ191">
        <v>0</v>
      </c>
      <c r="BA191">
        <v>0</v>
      </c>
      <c r="BB191">
        <v>0</v>
      </c>
      <c r="BC191">
        <v>0</v>
      </c>
      <c r="BD191">
        <v>0</v>
      </c>
      <c r="BE191">
        <v>0</v>
      </c>
      <c r="BF191">
        <v>0</v>
      </c>
      <c r="BG191">
        <v>0</v>
      </c>
      <c r="BH191">
        <v>0</v>
      </c>
      <c r="BI191" s="45" t="s">
        <v>169</v>
      </c>
      <c r="BJ191"/>
      <c r="BK191"/>
      <c r="BL191"/>
      <c r="BM191"/>
      <c r="BN191"/>
      <c r="BO191"/>
      <c r="BP191"/>
      <c r="BQ191"/>
      <c r="BR191"/>
    </row>
    <row r="192" spans="1:70" x14ac:dyDescent="0.3">
      <c r="A192" s="45" t="s">
        <v>208</v>
      </c>
      <c r="B192">
        <v>0.99</v>
      </c>
      <c r="C192">
        <v>44.915198367683999</v>
      </c>
      <c r="D192">
        <v>0</v>
      </c>
      <c r="E192">
        <v>0</v>
      </c>
      <c r="F192">
        <v>17.525668935654036</v>
      </c>
      <c r="G192">
        <v>63.034726269163997</v>
      </c>
      <c r="H192">
        <v>97.514740098161226</v>
      </c>
      <c r="I192">
        <v>91.636161724144273</v>
      </c>
      <c r="J192">
        <v>67.723527490446415</v>
      </c>
      <c r="K192">
        <v>15.296855160050935</v>
      </c>
      <c r="L192">
        <v>11.553512153218419</v>
      </c>
      <c r="M192">
        <v>2.3737204259494247</v>
      </c>
      <c r="N192">
        <v>1.6759946404234469</v>
      </c>
      <c r="O192">
        <v>22.563234093329168</v>
      </c>
      <c r="P192">
        <v>0</v>
      </c>
      <c r="Q192">
        <v>0</v>
      </c>
      <c r="R192">
        <v>0</v>
      </c>
      <c r="S192">
        <v>0</v>
      </c>
      <c r="T192">
        <v>40.398715344494995</v>
      </c>
      <c r="U192">
        <v>0</v>
      </c>
      <c r="V192">
        <v>0</v>
      </c>
      <c r="W192">
        <v>17.11242520881699</v>
      </c>
      <c r="X192">
        <v>4.5164830231890001</v>
      </c>
      <c r="Y192">
        <v>0</v>
      </c>
      <c r="Z192">
        <v>0</v>
      </c>
      <c r="AA192">
        <v>0.4132437268370483</v>
      </c>
      <c r="AB192">
        <v>0</v>
      </c>
      <c r="AC192">
        <v>0</v>
      </c>
      <c r="AD192">
        <v>0</v>
      </c>
      <c r="AE192">
        <v>0</v>
      </c>
      <c r="AF192">
        <v>0</v>
      </c>
      <c r="AG192">
        <v>0</v>
      </c>
      <c r="AH192">
        <v>0</v>
      </c>
      <c r="AI192">
        <v>0</v>
      </c>
      <c r="AJ192">
        <v>0</v>
      </c>
      <c r="AK192">
        <v>0</v>
      </c>
      <c r="AL192">
        <v>0</v>
      </c>
      <c r="AM192">
        <v>0</v>
      </c>
      <c r="AN192">
        <v>54.612317932309999</v>
      </c>
      <c r="AO192">
        <v>86.162375267936483</v>
      </c>
      <c r="AP192">
        <v>81.133197807700654</v>
      </c>
      <c r="AQ192">
        <v>58.674623238827117</v>
      </c>
      <c r="AR192">
        <v>8.4224083368539997</v>
      </c>
      <c r="AS192">
        <v>11.352364830224733</v>
      </c>
      <c r="AT192">
        <v>10.502963995544368</v>
      </c>
      <c r="AU192">
        <v>9.0489042516192999</v>
      </c>
      <c r="AV192">
        <v>0</v>
      </c>
      <c r="AW192">
        <v>0</v>
      </c>
      <c r="AX192">
        <v>0</v>
      </c>
      <c r="AY192">
        <v>0</v>
      </c>
      <c r="AZ192">
        <v>0</v>
      </c>
      <c r="BA192">
        <v>0</v>
      </c>
      <c r="BB192">
        <v>0</v>
      </c>
      <c r="BC192">
        <v>0</v>
      </c>
      <c r="BD192">
        <v>0</v>
      </c>
      <c r="BE192">
        <v>0</v>
      </c>
      <c r="BF192">
        <v>0</v>
      </c>
      <c r="BG192">
        <v>0</v>
      </c>
      <c r="BH192">
        <v>0</v>
      </c>
      <c r="BI192" s="45" t="s">
        <v>207</v>
      </c>
      <c r="BJ192"/>
      <c r="BK192"/>
      <c r="BL192"/>
      <c r="BM192"/>
      <c r="BN192"/>
      <c r="BO192"/>
      <c r="BP192"/>
      <c r="BQ192"/>
      <c r="BR192"/>
    </row>
    <row r="193" spans="1:70" x14ac:dyDescent="0.3">
      <c r="A193" s="45" t="s">
        <v>554</v>
      </c>
      <c r="B193">
        <v>0.99</v>
      </c>
      <c r="C193">
        <v>67.424828316076002</v>
      </c>
      <c r="D193">
        <v>0</v>
      </c>
      <c r="E193">
        <v>0</v>
      </c>
      <c r="F193">
        <v>33.65566050897948</v>
      </c>
      <c r="G193">
        <v>93.129943268695996</v>
      </c>
      <c r="H193">
        <v>148.30766287922273</v>
      </c>
      <c r="I193">
        <v>141.40934767701077</v>
      </c>
      <c r="J193">
        <v>100.05735959270147</v>
      </c>
      <c r="K193">
        <v>45.002044768241369</v>
      </c>
      <c r="L193">
        <v>60.663584312448549</v>
      </c>
      <c r="M193">
        <v>50.619729000795928</v>
      </c>
      <c r="N193">
        <v>50.12221904328814</v>
      </c>
      <c r="O193">
        <v>54.124425682309955</v>
      </c>
      <c r="P193">
        <v>0</v>
      </c>
      <c r="Q193">
        <v>0</v>
      </c>
      <c r="R193">
        <v>0</v>
      </c>
      <c r="S193">
        <v>0</v>
      </c>
      <c r="T193">
        <v>60.610950798032</v>
      </c>
      <c r="U193">
        <v>0</v>
      </c>
      <c r="V193">
        <v>0</v>
      </c>
      <c r="W193">
        <v>31.726473287851199</v>
      </c>
      <c r="X193">
        <v>6.8138775180439994</v>
      </c>
      <c r="Y193">
        <v>0</v>
      </c>
      <c r="Z193">
        <v>0</v>
      </c>
      <c r="AA193">
        <v>1.9291872211282775</v>
      </c>
      <c r="AB193">
        <v>0</v>
      </c>
      <c r="AC193">
        <v>0</v>
      </c>
      <c r="AD193">
        <v>0</v>
      </c>
      <c r="AE193">
        <v>0</v>
      </c>
      <c r="AF193">
        <v>0</v>
      </c>
      <c r="AG193">
        <v>0</v>
      </c>
      <c r="AH193">
        <v>0</v>
      </c>
      <c r="AI193">
        <v>0</v>
      </c>
      <c r="AJ193">
        <v>0</v>
      </c>
      <c r="AK193">
        <v>0</v>
      </c>
      <c r="AL193">
        <v>0</v>
      </c>
      <c r="AM193">
        <v>0</v>
      </c>
      <c r="AN193">
        <v>80.963092031087001</v>
      </c>
      <c r="AO193">
        <v>131.13052112856045</v>
      </c>
      <c r="AP193">
        <v>125.19736549026035</v>
      </c>
      <c r="AQ193">
        <v>86.985484246659581</v>
      </c>
      <c r="AR193">
        <v>12.166851237609</v>
      </c>
      <c r="AS193">
        <v>17.177141750662273</v>
      </c>
      <c r="AT193">
        <v>16.211982022454553</v>
      </c>
      <c r="AU193">
        <v>13.071875346041908</v>
      </c>
      <c r="AV193">
        <v>0</v>
      </c>
      <c r="AW193">
        <v>0</v>
      </c>
      <c r="AX193">
        <v>0</v>
      </c>
      <c r="AY193">
        <v>0</v>
      </c>
      <c r="AZ193">
        <v>0</v>
      </c>
      <c r="BA193">
        <v>0</v>
      </c>
      <c r="BB193">
        <v>0</v>
      </c>
      <c r="BC193">
        <v>0</v>
      </c>
      <c r="BD193">
        <v>0</v>
      </c>
      <c r="BE193">
        <v>0</v>
      </c>
      <c r="BF193">
        <v>0</v>
      </c>
      <c r="BG193">
        <v>0</v>
      </c>
      <c r="BH193">
        <v>0</v>
      </c>
      <c r="BI193" s="45" t="s">
        <v>553</v>
      </c>
      <c r="BJ193"/>
      <c r="BK193"/>
      <c r="BL193"/>
      <c r="BM193"/>
      <c r="BN193"/>
      <c r="BO193"/>
      <c r="BP193"/>
      <c r="BQ193"/>
      <c r="BR193"/>
    </row>
    <row r="194" spans="1:70" x14ac:dyDescent="0.3">
      <c r="A194" s="45" t="s">
        <v>576</v>
      </c>
      <c r="B194">
        <v>0.99</v>
      </c>
      <c r="C194">
        <v>19.199702162678999</v>
      </c>
      <c r="D194">
        <v>0</v>
      </c>
      <c r="E194">
        <v>0</v>
      </c>
      <c r="F194">
        <v>2.5647977317976096</v>
      </c>
      <c r="G194">
        <v>27.650690541211002</v>
      </c>
      <c r="H194">
        <v>40.08717120681046</v>
      </c>
      <c r="I194">
        <v>36.279844905731998</v>
      </c>
      <c r="J194">
        <v>29.707470974036568</v>
      </c>
      <c r="K194">
        <v>-26.231715504511367</v>
      </c>
      <c r="L194">
        <v>-55.670753894092066</v>
      </c>
      <c r="M194">
        <v>-64.140049281519367</v>
      </c>
      <c r="N194">
        <v>-65.873105273234628</v>
      </c>
      <c r="O194">
        <v>-21.097680873131157</v>
      </c>
      <c r="P194">
        <v>0.41526656931512562</v>
      </c>
      <c r="Q194">
        <v>0.41526656931512562</v>
      </c>
      <c r="R194">
        <v>0</v>
      </c>
      <c r="S194">
        <v>0.41526656931512562</v>
      </c>
      <c r="T194">
        <v>17.212294388674</v>
      </c>
      <c r="U194">
        <v>0</v>
      </c>
      <c r="V194">
        <v>0</v>
      </c>
      <c r="W194">
        <v>3.4257888313714413</v>
      </c>
      <c r="X194">
        <v>1.987407774005</v>
      </c>
      <c r="Y194">
        <v>0</v>
      </c>
      <c r="Z194">
        <v>0</v>
      </c>
      <c r="AA194">
        <v>-0.86099109957383202</v>
      </c>
      <c r="AB194">
        <v>0</v>
      </c>
      <c r="AC194">
        <v>0</v>
      </c>
      <c r="AD194">
        <v>0</v>
      </c>
      <c r="AE194">
        <v>0</v>
      </c>
      <c r="AF194">
        <v>0</v>
      </c>
      <c r="AG194">
        <v>0</v>
      </c>
      <c r="AH194">
        <v>0</v>
      </c>
      <c r="AI194">
        <v>0</v>
      </c>
      <c r="AJ194">
        <v>0</v>
      </c>
      <c r="AK194">
        <v>0</v>
      </c>
      <c r="AL194">
        <v>0</v>
      </c>
      <c r="AM194">
        <v>0</v>
      </c>
      <c r="AN194">
        <v>23.544232676015</v>
      </c>
      <c r="AO194">
        <v>35.16382584699479</v>
      </c>
      <c r="AP194">
        <v>31.98354508009043</v>
      </c>
      <c r="AQ194">
        <v>25.295556643919028</v>
      </c>
      <c r="AR194">
        <v>4.106457865196</v>
      </c>
      <c r="AS194">
        <v>4.9233453598156736</v>
      </c>
      <c r="AT194">
        <v>4.2963002637567351</v>
      </c>
      <c r="AU194">
        <v>4.4119143301175408</v>
      </c>
      <c r="AV194">
        <v>0</v>
      </c>
      <c r="AW194">
        <v>0</v>
      </c>
      <c r="AX194">
        <v>0</v>
      </c>
      <c r="AY194">
        <v>0</v>
      </c>
      <c r="AZ194">
        <v>0</v>
      </c>
      <c r="BA194">
        <v>0</v>
      </c>
      <c r="BB194">
        <v>0</v>
      </c>
      <c r="BC194">
        <v>0</v>
      </c>
      <c r="BD194">
        <v>0</v>
      </c>
      <c r="BE194">
        <v>0</v>
      </c>
      <c r="BF194">
        <v>0</v>
      </c>
      <c r="BG194">
        <v>0</v>
      </c>
      <c r="BH194">
        <v>0</v>
      </c>
      <c r="BI194" s="45" t="s">
        <v>575</v>
      </c>
      <c r="BJ194"/>
      <c r="BK194"/>
      <c r="BL194"/>
      <c r="BM194"/>
      <c r="BN194"/>
      <c r="BO194"/>
      <c r="BP194"/>
      <c r="BQ194"/>
      <c r="BR194"/>
    </row>
    <row r="195" spans="1:70" x14ac:dyDescent="0.3">
      <c r="A195" s="45" t="s">
        <v>706</v>
      </c>
      <c r="B195">
        <v>0.99</v>
      </c>
      <c r="C195">
        <v>45.759081738851002</v>
      </c>
      <c r="D195">
        <v>0</v>
      </c>
      <c r="E195">
        <v>0</v>
      </c>
      <c r="F195">
        <v>17.551397015177368</v>
      </c>
      <c r="G195">
        <v>68.420730173177006</v>
      </c>
      <c r="H195">
        <v>103.57426788502319</v>
      </c>
      <c r="I195">
        <v>97.601797235732434</v>
      </c>
      <c r="J195">
        <v>73.51016614260017</v>
      </c>
      <c r="K195">
        <v>33.42130907467137</v>
      </c>
      <c r="L195">
        <v>32.569391360344305</v>
      </c>
      <c r="M195">
        <v>25.829016695683315</v>
      </c>
      <c r="N195">
        <v>27.154485048231081</v>
      </c>
      <c r="O195">
        <v>37.198367137601508</v>
      </c>
      <c r="P195">
        <v>0</v>
      </c>
      <c r="Q195">
        <v>0</v>
      </c>
      <c r="R195">
        <v>0</v>
      </c>
      <c r="S195">
        <v>0</v>
      </c>
      <c r="T195">
        <v>40.946451229984</v>
      </c>
      <c r="U195">
        <v>0</v>
      </c>
      <c r="V195">
        <v>0</v>
      </c>
      <c r="W195">
        <v>17.074098841793955</v>
      </c>
      <c r="X195">
        <v>4.8126305088670005</v>
      </c>
      <c r="Y195">
        <v>0</v>
      </c>
      <c r="Z195">
        <v>0</v>
      </c>
      <c r="AA195">
        <v>0.47729817338341474</v>
      </c>
      <c r="AB195">
        <v>0</v>
      </c>
      <c r="AC195">
        <v>0</v>
      </c>
      <c r="AD195">
        <v>0</v>
      </c>
      <c r="AE195">
        <v>0</v>
      </c>
      <c r="AF195">
        <v>0</v>
      </c>
      <c r="AG195">
        <v>0</v>
      </c>
      <c r="AH195">
        <v>0</v>
      </c>
      <c r="AI195">
        <v>0</v>
      </c>
      <c r="AJ195">
        <v>0</v>
      </c>
      <c r="AK195">
        <v>0</v>
      </c>
      <c r="AL195">
        <v>0</v>
      </c>
      <c r="AM195">
        <v>0</v>
      </c>
      <c r="AN195">
        <v>58.987739028912998</v>
      </c>
      <c r="AO195">
        <v>90.983676356695497</v>
      </c>
      <c r="AP195">
        <v>85.897169300237337</v>
      </c>
      <c r="AQ195">
        <v>63.375507472904118</v>
      </c>
      <c r="AR195">
        <v>9.4329911442639993</v>
      </c>
      <c r="AS195">
        <v>12.590591528327693</v>
      </c>
      <c r="AT195">
        <v>11.704627724201268</v>
      </c>
      <c r="AU195">
        <v>10.134658669696053</v>
      </c>
      <c r="AV195">
        <v>0</v>
      </c>
      <c r="AW195">
        <v>0</v>
      </c>
      <c r="AX195">
        <v>0</v>
      </c>
      <c r="AY195">
        <v>0</v>
      </c>
      <c r="AZ195">
        <v>0</v>
      </c>
      <c r="BA195">
        <v>0</v>
      </c>
      <c r="BB195">
        <v>0</v>
      </c>
      <c r="BC195">
        <v>0</v>
      </c>
      <c r="BD195">
        <v>0</v>
      </c>
      <c r="BE195">
        <v>0</v>
      </c>
      <c r="BF195">
        <v>0</v>
      </c>
      <c r="BG195">
        <v>0</v>
      </c>
      <c r="BH195">
        <v>0</v>
      </c>
      <c r="BI195" s="45" t="s">
        <v>705</v>
      </c>
      <c r="BJ195"/>
      <c r="BK195"/>
      <c r="BL195"/>
      <c r="BM195"/>
      <c r="BN195"/>
      <c r="BO195"/>
      <c r="BP195"/>
      <c r="BQ195"/>
      <c r="BR195"/>
    </row>
    <row r="196" spans="1:70" x14ac:dyDescent="0.3">
      <c r="A196" s="45" t="s">
        <v>768</v>
      </c>
      <c r="B196">
        <v>0.99</v>
      </c>
      <c r="C196">
        <v>50.283656586264001</v>
      </c>
      <c r="D196">
        <v>0</v>
      </c>
      <c r="E196">
        <v>0</v>
      </c>
      <c r="F196">
        <v>22.123958709414534</v>
      </c>
      <c r="G196">
        <v>72.916656698013995</v>
      </c>
      <c r="H196">
        <v>112.79753978926453</v>
      </c>
      <c r="I196">
        <v>106.93857506914793</v>
      </c>
      <c r="J196">
        <v>78.34051953066232</v>
      </c>
      <c r="K196">
        <v>36.198137884998836</v>
      </c>
      <c r="L196">
        <v>42.10574719508049</v>
      </c>
      <c r="M196">
        <v>34.23559039589594</v>
      </c>
      <c r="N196">
        <v>34.344902205998181</v>
      </c>
      <c r="O196">
        <v>41.558104990577895</v>
      </c>
      <c r="P196">
        <v>0</v>
      </c>
      <c r="Q196">
        <v>0</v>
      </c>
      <c r="R196">
        <v>0</v>
      </c>
      <c r="S196">
        <v>0</v>
      </c>
      <c r="T196">
        <v>45.171717961579006</v>
      </c>
      <c r="U196">
        <v>0</v>
      </c>
      <c r="V196">
        <v>0</v>
      </c>
      <c r="W196">
        <v>21.205358871912704</v>
      </c>
      <c r="X196">
        <v>5.111938624685</v>
      </c>
      <c r="Y196">
        <v>0</v>
      </c>
      <c r="Z196">
        <v>0</v>
      </c>
      <c r="AA196">
        <v>0.9185998375018295</v>
      </c>
      <c r="AB196">
        <v>0</v>
      </c>
      <c r="AC196">
        <v>0</v>
      </c>
      <c r="AD196">
        <v>0</v>
      </c>
      <c r="AE196">
        <v>0</v>
      </c>
      <c r="AF196">
        <v>0</v>
      </c>
      <c r="AG196">
        <v>0</v>
      </c>
      <c r="AH196">
        <v>0</v>
      </c>
      <c r="AI196">
        <v>0</v>
      </c>
      <c r="AJ196">
        <v>0</v>
      </c>
      <c r="AK196">
        <v>0</v>
      </c>
      <c r="AL196">
        <v>0</v>
      </c>
      <c r="AM196">
        <v>0</v>
      </c>
      <c r="AN196">
        <v>63.167119201321</v>
      </c>
      <c r="AO196">
        <v>99.51202126462789</v>
      </c>
      <c r="AP196">
        <v>94.496558239761711</v>
      </c>
      <c r="AQ196">
        <v>67.865768393376484</v>
      </c>
      <c r="AR196">
        <v>9.7495374966929997</v>
      </c>
      <c r="AS196">
        <v>13.285518524636647</v>
      </c>
      <c r="AT196">
        <v>12.442017220757208</v>
      </c>
      <c r="AU196">
        <v>10.474751137285828</v>
      </c>
      <c r="AV196">
        <v>0</v>
      </c>
      <c r="AW196">
        <v>0</v>
      </c>
      <c r="AX196">
        <v>0</v>
      </c>
      <c r="AY196">
        <v>0</v>
      </c>
      <c r="AZ196">
        <v>0</v>
      </c>
      <c r="BA196">
        <v>0</v>
      </c>
      <c r="BB196">
        <v>0</v>
      </c>
      <c r="BC196">
        <v>0</v>
      </c>
      <c r="BD196">
        <v>0</v>
      </c>
      <c r="BE196">
        <v>0</v>
      </c>
      <c r="BF196">
        <v>0</v>
      </c>
      <c r="BG196">
        <v>0</v>
      </c>
      <c r="BH196">
        <v>0</v>
      </c>
      <c r="BI196" s="45" t="s">
        <v>767</v>
      </c>
      <c r="BJ196"/>
      <c r="BK196"/>
      <c r="BL196"/>
      <c r="BM196"/>
      <c r="BN196"/>
      <c r="BO196"/>
      <c r="BP196"/>
      <c r="BQ196"/>
      <c r="BR196"/>
    </row>
    <row r="197" spans="1:70" x14ac:dyDescent="0.3">
      <c r="A197" s="45" t="s">
        <v>79</v>
      </c>
      <c r="B197">
        <v>0.99</v>
      </c>
      <c r="C197">
        <v>83.947060731550991</v>
      </c>
      <c r="D197">
        <v>62.84904408662176</v>
      </c>
      <c r="E197">
        <v>0</v>
      </c>
      <c r="F197">
        <v>34.053748287431482</v>
      </c>
      <c r="G197">
        <v>127.446233768695</v>
      </c>
      <c r="H197">
        <v>130.04817921928853</v>
      </c>
      <c r="I197">
        <v>182.49413006278647</v>
      </c>
      <c r="J197">
        <v>136.92624727729378</v>
      </c>
      <c r="K197">
        <v>57.039641661841301</v>
      </c>
      <c r="L197">
        <v>64.511967437087463</v>
      </c>
      <c r="M197">
        <v>46.453808646400127</v>
      </c>
      <c r="N197">
        <v>46.620813795146006</v>
      </c>
      <c r="O197">
        <v>68.099753853497845</v>
      </c>
      <c r="P197">
        <v>0</v>
      </c>
      <c r="Q197">
        <v>0</v>
      </c>
      <c r="R197">
        <v>0</v>
      </c>
      <c r="S197">
        <v>0</v>
      </c>
      <c r="T197">
        <v>74.036742116689993</v>
      </c>
      <c r="U197">
        <v>56.578855516082363</v>
      </c>
      <c r="V197">
        <v>0</v>
      </c>
      <c r="W197">
        <v>32.730166933367656</v>
      </c>
      <c r="X197">
        <v>9.9103186148609996</v>
      </c>
      <c r="Y197">
        <v>6.2701885705394034</v>
      </c>
      <c r="Z197">
        <v>0</v>
      </c>
      <c r="AA197">
        <v>1.3235813540638237</v>
      </c>
      <c r="AB197">
        <v>0</v>
      </c>
      <c r="AC197">
        <v>0</v>
      </c>
      <c r="AD197">
        <v>0</v>
      </c>
      <c r="AE197">
        <v>0</v>
      </c>
      <c r="AF197">
        <v>0</v>
      </c>
      <c r="AG197">
        <v>0</v>
      </c>
      <c r="AH197">
        <v>0</v>
      </c>
      <c r="AI197">
        <v>0</v>
      </c>
      <c r="AJ197">
        <v>0</v>
      </c>
      <c r="AK197">
        <v>0</v>
      </c>
      <c r="AL197">
        <v>0</v>
      </c>
      <c r="AM197">
        <v>0</v>
      </c>
      <c r="AN197">
        <v>107.76321782511199</v>
      </c>
      <c r="AO197">
        <v>109.96331433694979</v>
      </c>
      <c r="AP197">
        <v>157.87236568527632</v>
      </c>
      <c r="AQ197">
        <v>115.77912171259959</v>
      </c>
      <c r="AR197">
        <v>19.683015943583001</v>
      </c>
      <c r="AS197">
        <v>20.084864882338739</v>
      </c>
      <c r="AT197">
        <v>24.621764068982721</v>
      </c>
      <c r="AU197">
        <v>21.147125564694193</v>
      </c>
      <c r="AV197">
        <v>0</v>
      </c>
      <c r="AW197">
        <v>0</v>
      </c>
      <c r="AX197">
        <v>0</v>
      </c>
      <c r="AY197">
        <v>0</v>
      </c>
      <c r="AZ197">
        <v>0</v>
      </c>
      <c r="BA197">
        <v>0</v>
      </c>
      <c r="BB197">
        <v>0</v>
      </c>
      <c r="BC197">
        <v>0</v>
      </c>
      <c r="BD197">
        <v>0</v>
      </c>
      <c r="BE197">
        <v>0</v>
      </c>
      <c r="BF197">
        <v>0</v>
      </c>
      <c r="BG197">
        <v>0</v>
      </c>
      <c r="BH197">
        <v>0</v>
      </c>
      <c r="BI197" s="45" t="s">
        <v>78</v>
      </c>
      <c r="BJ197"/>
      <c r="BK197"/>
      <c r="BL197"/>
      <c r="BM197"/>
      <c r="BN197"/>
      <c r="BO197"/>
      <c r="BP197"/>
      <c r="BQ197"/>
      <c r="BR197"/>
    </row>
    <row r="198" spans="1:70" x14ac:dyDescent="0.3">
      <c r="A198" s="45" t="s">
        <v>111</v>
      </c>
      <c r="B198">
        <v>0.99</v>
      </c>
      <c r="C198">
        <v>25.303401389651</v>
      </c>
      <c r="D198">
        <v>17.491605244729001</v>
      </c>
      <c r="E198">
        <v>0</v>
      </c>
      <c r="F198">
        <v>7.1849661532178111</v>
      </c>
      <c r="G198">
        <v>38.646842888530003</v>
      </c>
      <c r="H198">
        <v>39.43585778571493</v>
      </c>
      <c r="I198">
        <v>52.977712045371604</v>
      </c>
      <c r="J198">
        <v>41.521565678007619</v>
      </c>
      <c r="K198">
        <v>9.6384363719033495</v>
      </c>
      <c r="L198">
        <v>12.859236588269047</v>
      </c>
      <c r="M198">
        <v>-2.6960670273735747</v>
      </c>
      <c r="N198">
        <v>-2.8714464895890597</v>
      </c>
      <c r="O198">
        <v>13.35468875995061</v>
      </c>
      <c r="P198">
        <v>0</v>
      </c>
      <c r="Q198">
        <v>0</v>
      </c>
      <c r="R198">
        <v>0</v>
      </c>
      <c r="S198">
        <v>0</v>
      </c>
      <c r="T198">
        <v>22.182753967213998</v>
      </c>
      <c r="U198">
        <v>15.778736055582256</v>
      </c>
      <c r="V198">
        <v>0</v>
      </c>
      <c r="W198">
        <v>7.3274313716634811</v>
      </c>
      <c r="X198">
        <v>3.120647422437</v>
      </c>
      <c r="Y198">
        <v>1.712869189146746</v>
      </c>
      <c r="Z198">
        <v>0</v>
      </c>
      <c r="AA198">
        <v>-0.14246521844566987</v>
      </c>
      <c r="AB198">
        <v>0</v>
      </c>
      <c r="AC198">
        <v>0</v>
      </c>
      <c r="AD198">
        <v>0</v>
      </c>
      <c r="AE198">
        <v>0</v>
      </c>
      <c r="AF198">
        <v>0</v>
      </c>
      <c r="AG198">
        <v>0</v>
      </c>
      <c r="AH198">
        <v>0</v>
      </c>
      <c r="AI198">
        <v>0</v>
      </c>
      <c r="AJ198">
        <v>0</v>
      </c>
      <c r="AK198">
        <v>0</v>
      </c>
      <c r="AL198">
        <v>0</v>
      </c>
      <c r="AM198">
        <v>0</v>
      </c>
      <c r="AN198">
        <v>32.432058983167003</v>
      </c>
      <c r="AO198">
        <v>33.094192698925028</v>
      </c>
      <c r="AP198">
        <v>45.609051367843726</v>
      </c>
      <c r="AQ198">
        <v>34.844498709162401</v>
      </c>
      <c r="AR198">
        <v>6.2147839053630003</v>
      </c>
      <c r="AS198">
        <v>6.3416650867899023</v>
      </c>
      <c r="AT198">
        <v>7.3686605716678812</v>
      </c>
      <c r="AU198">
        <v>6.6770669688452209</v>
      </c>
      <c r="AV198">
        <v>0</v>
      </c>
      <c r="AW198">
        <v>0</v>
      </c>
      <c r="AX198">
        <v>0</v>
      </c>
      <c r="AY198">
        <v>0</v>
      </c>
      <c r="AZ198">
        <v>0</v>
      </c>
      <c r="BA198">
        <v>0</v>
      </c>
      <c r="BB198">
        <v>0</v>
      </c>
      <c r="BC198">
        <v>0</v>
      </c>
      <c r="BD198">
        <v>0</v>
      </c>
      <c r="BE198">
        <v>0</v>
      </c>
      <c r="BF198">
        <v>0</v>
      </c>
      <c r="BG198">
        <v>0</v>
      </c>
      <c r="BH198">
        <v>0</v>
      </c>
      <c r="BI198" s="45" t="s">
        <v>110</v>
      </c>
      <c r="BJ198"/>
      <c r="BK198"/>
      <c r="BL198"/>
      <c r="BM198"/>
      <c r="BN198"/>
      <c r="BO198"/>
      <c r="BP198"/>
      <c r="BQ198"/>
      <c r="BR198"/>
    </row>
    <row r="199" spans="1:70" x14ac:dyDescent="0.3">
      <c r="A199" s="45" t="s">
        <v>370</v>
      </c>
      <c r="B199">
        <v>0.99</v>
      </c>
      <c r="C199">
        <v>47.846265758930002</v>
      </c>
      <c r="D199">
        <v>32.763321918117107</v>
      </c>
      <c r="E199">
        <v>0</v>
      </c>
      <c r="F199">
        <v>12.823684598589104</v>
      </c>
      <c r="G199">
        <v>75.666133479631995</v>
      </c>
      <c r="H199">
        <v>77.210935126173013</v>
      </c>
      <c r="I199">
        <v>102.35553195399795</v>
      </c>
      <c r="J199">
        <v>81.294514533498386</v>
      </c>
      <c r="K199">
        <v>21.429246890099769</v>
      </c>
      <c r="L199">
        <v>26.676438027957413</v>
      </c>
      <c r="M199">
        <v>-2.3403001288384946</v>
      </c>
      <c r="N199">
        <v>-2.1135603913023582</v>
      </c>
      <c r="O199">
        <v>28.326049571608255</v>
      </c>
      <c r="P199">
        <v>0</v>
      </c>
      <c r="Q199">
        <v>0</v>
      </c>
      <c r="R199">
        <v>0</v>
      </c>
      <c r="S199">
        <v>0</v>
      </c>
      <c r="T199">
        <v>42.317472784821007</v>
      </c>
      <c r="U199">
        <v>29.793494297980665</v>
      </c>
      <c r="V199">
        <v>0</v>
      </c>
      <c r="W199">
        <v>13.233862082857936</v>
      </c>
      <c r="X199">
        <v>5.5287929741089998</v>
      </c>
      <c r="Y199">
        <v>2.9698276201364435</v>
      </c>
      <c r="Z199">
        <v>0</v>
      </c>
      <c r="AA199">
        <v>-0.41017748426883294</v>
      </c>
      <c r="AB199">
        <v>0</v>
      </c>
      <c r="AC199">
        <v>0</v>
      </c>
      <c r="AD199">
        <v>0</v>
      </c>
      <c r="AE199">
        <v>0</v>
      </c>
      <c r="AF199">
        <v>0</v>
      </c>
      <c r="AG199">
        <v>0</v>
      </c>
      <c r="AH199">
        <v>0</v>
      </c>
      <c r="AI199">
        <v>0</v>
      </c>
      <c r="AJ199">
        <v>0</v>
      </c>
      <c r="AK199">
        <v>0</v>
      </c>
      <c r="AL199">
        <v>0</v>
      </c>
      <c r="AM199">
        <v>0</v>
      </c>
      <c r="AN199">
        <v>64.187656080441002</v>
      </c>
      <c r="AO199">
        <v>65.498112849417637</v>
      </c>
      <c r="AP199">
        <v>88.917596741654009</v>
      </c>
      <c r="AQ199">
        <v>68.962217310961577</v>
      </c>
      <c r="AR199">
        <v>11.478477399191</v>
      </c>
      <c r="AS199">
        <v>11.712822276755375</v>
      </c>
      <c r="AT199">
        <v>13.43793512356352</v>
      </c>
      <c r="AU199">
        <v>12.332297222536813</v>
      </c>
      <c r="AV199">
        <v>0</v>
      </c>
      <c r="AW199">
        <v>0</v>
      </c>
      <c r="AX199">
        <v>0</v>
      </c>
      <c r="AY199">
        <v>0</v>
      </c>
      <c r="AZ199">
        <v>0</v>
      </c>
      <c r="BA199">
        <v>0</v>
      </c>
      <c r="BB199">
        <v>0</v>
      </c>
      <c r="BC199">
        <v>0</v>
      </c>
      <c r="BD199">
        <v>0</v>
      </c>
      <c r="BE199">
        <v>0</v>
      </c>
      <c r="BF199">
        <v>0</v>
      </c>
      <c r="BG199">
        <v>0</v>
      </c>
      <c r="BH199">
        <v>0</v>
      </c>
      <c r="BI199" s="45" t="s">
        <v>369</v>
      </c>
      <c r="BJ199"/>
      <c r="BK199"/>
      <c r="BL199"/>
      <c r="BM199"/>
      <c r="BN199"/>
      <c r="BO199"/>
      <c r="BP199"/>
      <c r="BQ199"/>
      <c r="BR199"/>
    </row>
    <row r="200" spans="1:70" x14ac:dyDescent="0.3">
      <c r="A200" s="45" t="s">
        <v>382</v>
      </c>
      <c r="B200">
        <v>0.99</v>
      </c>
      <c r="C200">
        <v>93.047867430289998</v>
      </c>
      <c r="D200">
        <v>65.016705350880187</v>
      </c>
      <c r="E200">
        <v>0</v>
      </c>
      <c r="F200">
        <v>27.760911278612419</v>
      </c>
      <c r="G200">
        <v>144.99653705183101</v>
      </c>
      <c r="H200">
        <v>147.95678992692618</v>
      </c>
      <c r="I200">
        <v>198.88432570155484</v>
      </c>
      <c r="J200">
        <v>155.7820195985035</v>
      </c>
      <c r="K200">
        <v>-33.150852371896598</v>
      </c>
      <c r="L200">
        <v>-13.389533939287409</v>
      </c>
      <c r="M200">
        <v>-136.93478019126184</v>
      </c>
      <c r="N200">
        <v>-136.95405952278787</v>
      </c>
      <c r="O200">
        <v>-14.117986831007839</v>
      </c>
      <c r="P200">
        <v>8.3095857009091501E-2</v>
      </c>
      <c r="Q200">
        <v>8.3095857009091501E-2</v>
      </c>
      <c r="R200">
        <v>0</v>
      </c>
      <c r="S200">
        <v>8.3095857009091501E-2</v>
      </c>
      <c r="T200">
        <v>80.737995998391</v>
      </c>
      <c r="U200">
        <v>58.093983334336549</v>
      </c>
      <c r="V200">
        <v>0</v>
      </c>
      <c r="W200">
        <v>27.984442179853708</v>
      </c>
      <c r="X200">
        <v>12.309871431898999</v>
      </c>
      <c r="Y200">
        <v>6.9227220165436343</v>
      </c>
      <c r="Z200">
        <v>0</v>
      </c>
      <c r="AA200">
        <v>-0.22353090124128758</v>
      </c>
      <c r="AB200">
        <v>0</v>
      </c>
      <c r="AC200">
        <v>0</v>
      </c>
      <c r="AD200">
        <v>0</v>
      </c>
      <c r="AE200">
        <v>0</v>
      </c>
      <c r="AF200">
        <v>0</v>
      </c>
      <c r="AG200">
        <v>0</v>
      </c>
      <c r="AH200">
        <v>0</v>
      </c>
      <c r="AI200">
        <v>0</v>
      </c>
      <c r="AJ200">
        <v>0</v>
      </c>
      <c r="AK200">
        <v>0</v>
      </c>
      <c r="AL200">
        <v>0</v>
      </c>
      <c r="AM200">
        <v>0</v>
      </c>
      <c r="AN200">
        <v>120.08990491873</v>
      </c>
      <c r="AO200">
        <v>122.54166337816478</v>
      </c>
      <c r="AP200">
        <v>169.15860328746075</v>
      </c>
      <c r="AQ200">
        <v>129.02272221125284</v>
      </c>
      <c r="AR200">
        <v>24.906632133101002</v>
      </c>
      <c r="AS200">
        <v>25.415126548761382</v>
      </c>
      <c r="AT200">
        <v>29.725721968610088</v>
      </c>
      <c r="AU200">
        <v>26.759297387250673</v>
      </c>
      <c r="AV200">
        <v>0</v>
      </c>
      <c r="AW200">
        <v>0</v>
      </c>
      <c r="AX200">
        <v>0</v>
      </c>
      <c r="AY200">
        <v>0</v>
      </c>
      <c r="AZ200">
        <v>0</v>
      </c>
      <c r="BA200">
        <v>0</v>
      </c>
      <c r="BB200">
        <v>0</v>
      </c>
      <c r="BC200">
        <v>0</v>
      </c>
      <c r="BD200">
        <v>0</v>
      </c>
      <c r="BE200">
        <v>0</v>
      </c>
      <c r="BF200">
        <v>0</v>
      </c>
      <c r="BG200">
        <v>0</v>
      </c>
      <c r="BH200">
        <v>0</v>
      </c>
      <c r="BI200" s="45" t="s">
        <v>381</v>
      </c>
      <c r="BJ200"/>
      <c r="BK200"/>
      <c r="BL200"/>
      <c r="BM200"/>
      <c r="BN200"/>
      <c r="BO200"/>
      <c r="BP200"/>
      <c r="BQ200"/>
      <c r="BR200"/>
    </row>
    <row r="201" spans="1:70" x14ac:dyDescent="0.3">
      <c r="A201" s="45" t="s">
        <v>704</v>
      </c>
      <c r="B201">
        <v>0.99</v>
      </c>
      <c r="C201">
        <v>42.915374530686002</v>
      </c>
      <c r="D201">
        <v>30.56687525987201</v>
      </c>
      <c r="E201">
        <v>0</v>
      </c>
      <c r="F201">
        <v>14.075888305118649</v>
      </c>
      <c r="G201">
        <v>66.01657698374801</v>
      </c>
      <c r="H201">
        <v>67.36437304697553</v>
      </c>
      <c r="I201">
        <v>91.736960413193671</v>
      </c>
      <c r="J201">
        <v>70.927181425251007</v>
      </c>
      <c r="K201">
        <v>6.9774290206338669</v>
      </c>
      <c r="L201">
        <v>13.043435406645431</v>
      </c>
      <c r="M201">
        <v>-20.034675483293579</v>
      </c>
      <c r="N201">
        <v>-19.421514233123727</v>
      </c>
      <c r="O201">
        <v>14.378875137069242</v>
      </c>
      <c r="P201">
        <v>0</v>
      </c>
      <c r="Q201">
        <v>0</v>
      </c>
      <c r="R201">
        <v>0</v>
      </c>
      <c r="S201">
        <v>0</v>
      </c>
      <c r="T201">
        <v>38.544888090691003</v>
      </c>
      <c r="U201">
        <v>28.146146528607041</v>
      </c>
      <c r="V201">
        <v>0</v>
      </c>
      <c r="W201">
        <v>14.250513824316473</v>
      </c>
      <c r="X201">
        <v>4.3704864399950001</v>
      </c>
      <c r="Y201">
        <v>2.4207287312649677</v>
      </c>
      <c r="Z201">
        <v>0</v>
      </c>
      <c r="AA201">
        <v>-0.17462551919782163</v>
      </c>
      <c r="AB201">
        <v>0</v>
      </c>
      <c r="AC201">
        <v>0</v>
      </c>
      <c r="AD201">
        <v>0</v>
      </c>
      <c r="AE201">
        <v>0</v>
      </c>
      <c r="AF201">
        <v>0</v>
      </c>
      <c r="AG201">
        <v>0</v>
      </c>
      <c r="AH201">
        <v>0</v>
      </c>
      <c r="AI201">
        <v>0</v>
      </c>
      <c r="AJ201">
        <v>0</v>
      </c>
      <c r="AK201">
        <v>0</v>
      </c>
      <c r="AL201">
        <v>0</v>
      </c>
      <c r="AM201">
        <v>0</v>
      </c>
      <c r="AN201">
        <v>56.785979786365999</v>
      </c>
      <c r="AO201">
        <v>57.945323749646967</v>
      </c>
      <c r="AP201">
        <v>80.840178484710691</v>
      </c>
      <c r="AQ201">
        <v>61.009971657720932</v>
      </c>
      <c r="AR201">
        <v>9.230597197382</v>
      </c>
      <c r="AS201">
        <v>9.4190492973285505</v>
      </c>
      <c r="AT201">
        <v>10.896782424072592</v>
      </c>
      <c r="AU201">
        <v>9.9172097675300712</v>
      </c>
      <c r="AV201">
        <v>0</v>
      </c>
      <c r="AW201">
        <v>0</v>
      </c>
      <c r="AX201">
        <v>0</v>
      </c>
      <c r="AY201">
        <v>0</v>
      </c>
      <c r="AZ201">
        <v>0</v>
      </c>
      <c r="BA201">
        <v>0</v>
      </c>
      <c r="BB201">
        <v>0</v>
      </c>
      <c r="BC201">
        <v>0</v>
      </c>
      <c r="BD201">
        <v>0</v>
      </c>
      <c r="BE201">
        <v>0</v>
      </c>
      <c r="BF201">
        <v>0</v>
      </c>
      <c r="BG201">
        <v>0</v>
      </c>
      <c r="BH201">
        <v>0</v>
      </c>
      <c r="BI201" s="45" t="s">
        <v>703</v>
      </c>
      <c r="BJ201"/>
      <c r="BK201"/>
      <c r="BL201"/>
      <c r="BM201"/>
      <c r="BN201"/>
      <c r="BO201"/>
      <c r="BP201"/>
      <c r="BQ201"/>
      <c r="BR201"/>
    </row>
    <row r="202" spans="1:70" x14ac:dyDescent="0.3">
      <c r="A202" s="45" t="s">
        <v>156</v>
      </c>
      <c r="B202">
        <v>0.64</v>
      </c>
      <c r="C202">
        <v>10.637763997522001</v>
      </c>
      <c r="D202">
        <v>8.8334002012762856</v>
      </c>
      <c r="E202">
        <v>0</v>
      </c>
      <c r="F202">
        <v>6.1762316094317136</v>
      </c>
      <c r="G202">
        <v>15.259607486073</v>
      </c>
      <c r="H202">
        <v>15.571148008708541</v>
      </c>
      <c r="I202">
        <v>23.580464738583903</v>
      </c>
      <c r="J202">
        <v>16.394684457954618</v>
      </c>
      <c r="K202">
        <v>-209.87298835922203</v>
      </c>
      <c r="L202">
        <v>-259.48367231718203</v>
      </c>
      <c r="M202">
        <v>-587.55023549322414</v>
      </c>
      <c r="N202">
        <v>-584.62228916605409</v>
      </c>
      <c r="O202">
        <v>-270.12460296025199</v>
      </c>
      <c r="P202">
        <v>0.5</v>
      </c>
      <c r="Q202">
        <v>0.5</v>
      </c>
      <c r="R202">
        <v>0</v>
      </c>
      <c r="S202">
        <v>0.5</v>
      </c>
      <c r="T202">
        <v>6.2558192035779996</v>
      </c>
      <c r="U202">
        <v>5.2961909697692038</v>
      </c>
      <c r="V202">
        <v>0</v>
      </c>
      <c r="W202">
        <v>3.8775909632227106</v>
      </c>
      <c r="X202">
        <v>4.2486832385079998</v>
      </c>
      <c r="Y202">
        <v>3.4045463752744261</v>
      </c>
      <c r="Z202">
        <v>0</v>
      </c>
      <c r="AA202">
        <v>2.1679147579871643</v>
      </c>
      <c r="AB202">
        <v>0</v>
      </c>
      <c r="AC202">
        <v>0</v>
      </c>
      <c r="AD202">
        <v>0</v>
      </c>
      <c r="AE202">
        <v>0</v>
      </c>
      <c r="AF202">
        <v>0</v>
      </c>
      <c r="AG202">
        <v>0</v>
      </c>
      <c r="AH202">
        <v>0</v>
      </c>
      <c r="AI202">
        <v>0</v>
      </c>
      <c r="AJ202">
        <v>0.13326155543599999</v>
      </c>
      <c r="AK202">
        <v>0.13266285623265617</v>
      </c>
      <c r="AL202">
        <v>0</v>
      </c>
      <c r="AM202">
        <v>0.1307258882218385</v>
      </c>
      <c r="AN202">
        <v>8.4968892690450009</v>
      </c>
      <c r="AO202">
        <v>8.6703619698382912</v>
      </c>
      <c r="AP202">
        <v>13.520283092726944</v>
      </c>
      <c r="AQ202">
        <v>9.1289254043599737</v>
      </c>
      <c r="AR202">
        <v>6.7322784712579997</v>
      </c>
      <c r="AS202">
        <v>6.8697248345001691</v>
      </c>
      <c r="AT202">
        <v>9.8964399811504435</v>
      </c>
      <c r="AU202">
        <v>7.233055065150972</v>
      </c>
      <c r="AV202">
        <v>0</v>
      </c>
      <c r="AW202">
        <v>0</v>
      </c>
      <c r="AX202">
        <v>0</v>
      </c>
      <c r="AY202">
        <v>0</v>
      </c>
      <c r="AZ202">
        <v>0</v>
      </c>
      <c r="BA202">
        <v>0</v>
      </c>
      <c r="BB202">
        <v>0</v>
      </c>
      <c r="BC202">
        <v>0</v>
      </c>
      <c r="BD202">
        <v>3.0439745770000002E-2</v>
      </c>
      <c r="BE202">
        <v>3.1061204370080895E-2</v>
      </c>
      <c r="BF202">
        <v>0.16374157222762556</v>
      </c>
      <c r="BG202">
        <v>3.2703988443672442E-2</v>
      </c>
      <c r="BH202">
        <v>0</v>
      </c>
      <c r="BI202" s="45" t="s">
        <v>155</v>
      </c>
      <c r="BJ202"/>
      <c r="BK202"/>
      <c r="BL202"/>
      <c r="BM202"/>
      <c r="BN202"/>
      <c r="BO202"/>
      <c r="BP202"/>
      <c r="BQ202"/>
      <c r="BR202"/>
    </row>
    <row r="203" spans="1:70" x14ac:dyDescent="0.3">
      <c r="A203" s="45" t="s">
        <v>119</v>
      </c>
      <c r="B203">
        <v>0.64</v>
      </c>
      <c r="C203">
        <v>54.813513797714002</v>
      </c>
      <c r="D203">
        <v>41.114470290601467</v>
      </c>
      <c r="E203">
        <v>0</v>
      </c>
      <c r="F203">
        <v>22.317857585458572</v>
      </c>
      <c r="G203">
        <v>83.727002701085993</v>
      </c>
      <c r="H203">
        <v>85.436375252379364</v>
      </c>
      <c r="I203">
        <v>119.87728130717186</v>
      </c>
      <c r="J203">
        <v>89.954986794216168</v>
      </c>
      <c r="K203">
        <v>-65.605695935930257</v>
      </c>
      <c r="L203">
        <v>-93.806168286710587</v>
      </c>
      <c r="M203">
        <v>-269.79975480074785</v>
      </c>
      <c r="N203">
        <v>-267.89070620920774</v>
      </c>
      <c r="O203">
        <v>-96.757431061254422</v>
      </c>
      <c r="P203">
        <v>0.5</v>
      </c>
      <c r="Q203">
        <v>0.5</v>
      </c>
      <c r="R203">
        <v>0</v>
      </c>
      <c r="S203">
        <v>0.5</v>
      </c>
      <c r="T203">
        <v>40.131453419330001</v>
      </c>
      <c r="U203">
        <v>31.180112477788672</v>
      </c>
      <c r="V203">
        <v>0</v>
      </c>
      <c r="W203">
        <v>18.867937007773133</v>
      </c>
      <c r="X203">
        <v>14.682060378384</v>
      </c>
      <c r="Y203">
        <v>9.934357812812797</v>
      </c>
      <c r="Z203">
        <v>0</v>
      </c>
      <c r="AA203">
        <v>3.4499205776854418</v>
      </c>
      <c r="AB203">
        <v>0</v>
      </c>
      <c r="AC203">
        <v>0</v>
      </c>
      <c r="AD203">
        <v>0</v>
      </c>
      <c r="AE203">
        <v>0</v>
      </c>
      <c r="AF203">
        <v>0</v>
      </c>
      <c r="AG203">
        <v>0</v>
      </c>
      <c r="AH203">
        <v>0</v>
      </c>
      <c r="AI203">
        <v>0</v>
      </c>
      <c r="AJ203">
        <v>0</v>
      </c>
      <c r="AK203">
        <v>0</v>
      </c>
      <c r="AL203">
        <v>0</v>
      </c>
      <c r="AM203">
        <v>0</v>
      </c>
      <c r="AN203">
        <v>57.262321478555997</v>
      </c>
      <c r="AO203">
        <v>58.431390445568113</v>
      </c>
      <c r="AP203">
        <v>85.189792574874332</v>
      </c>
      <c r="AQ203">
        <v>61.52174574789661</v>
      </c>
      <c r="AR203">
        <v>26.46468122253</v>
      </c>
      <c r="AS203">
        <v>27.004984806811237</v>
      </c>
      <c r="AT203">
        <v>34.687488389289634</v>
      </c>
      <c r="AU203">
        <v>28.433241046319559</v>
      </c>
      <c r="AV203">
        <v>0</v>
      </c>
      <c r="AW203">
        <v>0</v>
      </c>
      <c r="AX203">
        <v>0</v>
      </c>
      <c r="AY203">
        <v>0</v>
      </c>
      <c r="AZ203">
        <v>0</v>
      </c>
      <c r="BA203">
        <v>0</v>
      </c>
      <c r="BB203">
        <v>0</v>
      </c>
      <c r="BC203">
        <v>0</v>
      </c>
      <c r="BD203">
        <v>0</v>
      </c>
      <c r="BE203">
        <v>0</v>
      </c>
      <c r="BF203">
        <v>0</v>
      </c>
      <c r="BG203">
        <v>0</v>
      </c>
      <c r="BH203">
        <v>0</v>
      </c>
      <c r="BI203" s="45" t="s">
        <v>118</v>
      </c>
      <c r="BJ203"/>
      <c r="BK203"/>
      <c r="BL203"/>
      <c r="BM203"/>
      <c r="BN203"/>
      <c r="BO203"/>
      <c r="BP203"/>
      <c r="BQ203"/>
      <c r="BR203"/>
    </row>
    <row r="204" spans="1:70" x14ac:dyDescent="0.3">
      <c r="A204" s="45" t="s">
        <v>288</v>
      </c>
      <c r="B204">
        <v>0.64</v>
      </c>
      <c r="C204">
        <v>53.121671035572007</v>
      </c>
      <c r="D204">
        <v>41.394492460601882</v>
      </c>
      <c r="E204">
        <v>0</v>
      </c>
      <c r="F204">
        <v>25.148992860743387</v>
      </c>
      <c r="G204">
        <v>76.405657260783002</v>
      </c>
      <c r="H204">
        <v>77.965557043071698</v>
      </c>
      <c r="I204">
        <v>113.65132091561033</v>
      </c>
      <c r="J204">
        <v>82.08904735829023</v>
      </c>
      <c r="K204">
        <v>57.738332930388829</v>
      </c>
      <c r="L204">
        <v>56.968686971755851</v>
      </c>
      <c r="M204">
        <v>66.982131087365488</v>
      </c>
      <c r="N204">
        <v>66.740873756373901</v>
      </c>
      <c r="O204">
        <v>59.727664816429154</v>
      </c>
      <c r="P204">
        <v>0</v>
      </c>
      <c r="Q204">
        <v>0</v>
      </c>
      <c r="R204">
        <v>0</v>
      </c>
      <c r="S204">
        <v>0</v>
      </c>
      <c r="T204">
        <v>45.454727190713001</v>
      </c>
      <c r="U204">
        <v>36.054285718417766</v>
      </c>
      <c r="V204">
        <v>0</v>
      </c>
      <c r="W204">
        <v>23.01537181107761</v>
      </c>
      <c r="X204">
        <v>7.6669438448590004</v>
      </c>
      <c r="Y204">
        <v>5.3402067421841135</v>
      </c>
      <c r="Z204">
        <v>0</v>
      </c>
      <c r="AA204">
        <v>2.1336210496657806</v>
      </c>
      <c r="AB204">
        <v>0</v>
      </c>
      <c r="AC204">
        <v>0</v>
      </c>
      <c r="AD204">
        <v>0</v>
      </c>
      <c r="AE204">
        <v>0</v>
      </c>
      <c r="AF204">
        <v>0</v>
      </c>
      <c r="AG204">
        <v>0</v>
      </c>
      <c r="AH204">
        <v>0</v>
      </c>
      <c r="AI204">
        <v>0</v>
      </c>
      <c r="AJ204">
        <v>0</v>
      </c>
      <c r="AK204">
        <v>0</v>
      </c>
      <c r="AL204">
        <v>0</v>
      </c>
      <c r="AM204">
        <v>0</v>
      </c>
      <c r="AN204">
        <v>62.740597480668001</v>
      </c>
      <c r="AO204">
        <v>64.021511065596883</v>
      </c>
      <c r="AP204">
        <v>95.462913727902873</v>
      </c>
      <c r="AQ204">
        <v>67.407520104162501</v>
      </c>
      <c r="AR204">
        <v>13.665059780115001</v>
      </c>
      <c r="AS204">
        <v>13.94404597747482</v>
      </c>
      <c r="AT204">
        <v>18.188406769193961</v>
      </c>
      <c r="AU204">
        <v>14.681527254127721</v>
      </c>
      <c r="AV204">
        <v>0</v>
      </c>
      <c r="AW204">
        <v>0</v>
      </c>
      <c r="AX204">
        <v>0</v>
      </c>
      <c r="AY204">
        <v>0</v>
      </c>
      <c r="AZ204">
        <v>0</v>
      </c>
      <c r="BA204">
        <v>0</v>
      </c>
      <c r="BB204">
        <v>0</v>
      </c>
      <c r="BC204">
        <v>0</v>
      </c>
      <c r="BD204">
        <v>0</v>
      </c>
      <c r="BE204">
        <v>0</v>
      </c>
      <c r="BF204">
        <v>0</v>
      </c>
      <c r="BG204">
        <v>0</v>
      </c>
      <c r="BH204">
        <v>0</v>
      </c>
      <c r="BI204" s="45" t="s">
        <v>287</v>
      </c>
      <c r="BJ204"/>
      <c r="BK204"/>
      <c r="BL204"/>
      <c r="BM204"/>
      <c r="BN204"/>
      <c r="BO204"/>
      <c r="BP204"/>
      <c r="BQ204"/>
      <c r="BR204"/>
    </row>
    <row r="205" spans="1:70" x14ac:dyDescent="0.3">
      <c r="A205" s="45" t="s">
        <v>292</v>
      </c>
      <c r="B205">
        <v>0.64</v>
      </c>
      <c r="C205">
        <v>69.140457949137996</v>
      </c>
      <c r="D205">
        <v>54.904373181389836</v>
      </c>
      <c r="E205">
        <v>0</v>
      </c>
      <c r="F205">
        <v>34.793887663613553</v>
      </c>
      <c r="G205">
        <v>101.618551921218</v>
      </c>
      <c r="H205">
        <v>103.69319878247552</v>
      </c>
      <c r="I205">
        <v>151.79370309782882</v>
      </c>
      <c r="J205">
        <v>109.17738843172475</v>
      </c>
      <c r="K205">
        <v>75.147852606252528</v>
      </c>
      <c r="L205">
        <v>67.977014437190235</v>
      </c>
      <c r="M205">
        <v>72.766428831528515</v>
      </c>
      <c r="N205">
        <v>72.519029379844568</v>
      </c>
      <c r="O205">
        <v>71.311740503982676</v>
      </c>
      <c r="P205">
        <v>0</v>
      </c>
      <c r="Q205">
        <v>0</v>
      </c>
      <c r="R205">
        <v>0</v>
      </c>
      <c r="S205">
        <v>0</v>
      </c>
      <c r="T205">
        <v>55.515723135439998</v>
      </c>
      <c r="U205">
        <v>44.904109774567743</v>
      </c>
      <c r="V205">
        <v>0</v>
      </c>
      <c r="W205">
        <v>29.885741991296044</v>
      </c>
      <c r="X205">
        <v>13.624734813698</v>
      </c>
      <c r="Y205">
        <v>10.000263406822093</v>
      </c>
      <c r="Z205">
        <v>0</v>
      </c>
      <c r="AA205">
        <v>4.908145672317505</v>
      </c>
      <c r="AB205">
        <v>0</v>
      </c>
      <c r="AC205">
        <v>0</v>
      </c>
      <c r="AD205">
        <v>0</v>
      </c>
      <c r="AE205">
        <v>0</v>
      </c>
      <c r="AF205">
        <v>0</v>
      </c>
      <c r="AG205">
        <v>0</v>
      </c>
      <c r="AH205">
        <v>0</v>
      </c>
      <c r="AI205">
        <v>0</v>
      </c>
      <c r="AJ205">
        <v>0</v>
      </c>
      <c r="AK205">
        <v>0</v>
      </c>
      <c r="AL205">
        <v>0</v>
      </c>
      <c r="AM205">
        <v>0</v>
      </c>
      <c r="AN205">
        <v>77.981471878788994</v>
      </c>
      <c r="AO205">
        <v>79.573543531167957</v>
      </c>
      <c r="AP205">
        <v>119.35469254883117</v>
      </c>
      <c r="AQ205">
        <v>83.782078024381676</v>
      </c>
      <c r="AR205">
        <v>23.637080042429002</v>
      </c>
      <c r="AS205">
        <v>24.119655251307559</v>
      </c>
      <c r="AT205">
        <v>32.439010571224578</v>
      </c>
      <c r="AU205">
        <v>25.395310407343082</v>
      </c>
      <c r="AV205">
        <v>0</v>
      </c>
      <c r="AW205">
        <v>0</v>
      </c>
      <c r="AX205">
        <v>0</v>
      </c>
      <c r="AY205">
        <v>0</v>
      </c>
      <c r="AZ205">
        <v>0</v>
      </c>
      <c r="BA205">
        <v>0</v>
      </c>
      <c r="BB205">
        <v>0</v>
      </c>
      <c r="BC205">
        <v>0</v>
      </c>
      <c r="BD205">
        <v>0</v>
      </c>
      <c r="BE205">
        <v>0</v>
      </c>
      <c r="BF205">
        <v>0</v>
      </c>
      <c r="BG205">
        <v>0</v>
      </c>
      <c r="BH205">
        <v>0</v>
      </c>
      <c r="BI205" s="45" t="s">
        <v>291</v>
      </c>
      <c r="BJ205"/>
      <c r="BK205"/>
      <c r="BL205"/>
      <c r="BM205"/>
      <c r="BN205"/>
      <c r="BO205"/>
      <c r="BP205"/>
      <c r="BQ205"/>
      <c r="BR205"/>
    </row>
    <row r="206" spans="1:70" x14ac:dyDescent="0.3">
      <c r="A206" s="45" t="s">
        <v>298</v>
      </c>
      <c r="B206">
        <v>0.64</v>
      </c>
      <c r="C206">
        <v>38.452810995483006</v>
      </c>
      <c r="D206">
        <v>29.498822353969519</v>
      </c>
      <c r="E206">
        <v>0</v>
      </c>
      <c r="F206">
        <v>17.131023170617002</v>
      </c>
      <c r="G206">
        <v>56.609470549704</v>
      </c>
      <c r="H206">
        <v>57.765210896057738</v>
      </c>
      <c r="I206">
        <v>82.927903416540161</v>
      </c>
      <c r="J206">
        <v>60.820332884795143</v>
      </c>
      <c r="K206">
        <v>-2.9614846685604586</v>
      </c>
      <c r="L206">
        <v>-18.059189124132452</v>
      </c>
      <c r="M206">
        <v>-77.454073384600648</v>
      </c>
      <c r="N206">
        <v>-74.616002650866861</v>
      </c>
      <c r="O206">
        <v>-16.026142257988415</v>
      </c>
      <c r="P206">
        <v>0.20854752270034382</v>
      </c>
      <c r="Q206">
        <v>0.20854752270034382</v>
      </c>
      <c r="R206">
        <v>0</v>
      </c>
      <c r="S206">
        <v>0.20854752270034382</v>
      </c>
      <c r="T206">
        <v>27.696073688790001</v>
      </c>
      <c r="U206">
        <v>21.985336061261258</v>
      </c>
      <c r="V206">
        <v>0</v>
      </c>
      <c r="W206">
        <v>14.074649710727833</v>
      </c>
      <c r="X206">
        <v>10.756737306693001</v>
      </c>
      <c r="Y206">
        <v>7.5134862927082589</v>
      </c>
      <c r="Z206">
        <v>0</v>
      </c>
      <c r="AA206">
        <v>3.0563734598891696</v>
      </c>
      <c r="AB206">
        <v>0</v>
      </c>
      <c r="AC206">
        <v>0</v>
      </c>
      <c r="AD206">
        <v>0</v>
      </c>
      <c r="AE206">
        <v>0</v>
      </c>
      <c r="AF206">
        <v>0</v>
      </c>
      <c r="AG206">
        <v>0</v>
      </c>
      <c r="AH206">
        <v>0</v>
      </c>
      <c r="AI206">
        <v>0</v>
      </c>
      <c r="AJ206">
        <v>0</v>
      </c>
      <c r="AK206">
        <v>0</v>
      </c>
      <c r="AL206">
        <v>0</v>
      </c>
      <c r="AM206">
        <v>0</v>
      </c>
      <c r="AN206">
        <v>37.865898028415998</v>
      </c>
      <c r="AO206">
        <v>38.638969136083965</v>
      </c>
      <c r="AP206">
        <v>57.819064725918039</v>
      </c>
      <c r="AQ206">
        <v>40.682530691536584</v>
      </c>
      <c r="AR206">
        <v>18.743572521288002</v>
      </c>
      <c r="AS206">
        <v>19.126241759973773</v>
      </c>
      <c r="AT206">
        <v>25.108838566625547</v>
      </c>
      <c r="AU206">
        <v>20.137802193258565</v>
      </c>
      <c r="AV206">
        <v>0</v>
      </c>
      <c r="AW206">
        <v>0</v>
      </c>
      <c r="AX206">
        <v>0</v>
      </c>
      <c r="AY206">
        <v>0</v>
      </c>
      <c r="AZ206">
        <v>0</v>
      </c>
      <c r="BA206">
        <v>0</v>
      </c>
      <c r="BB206">
        <v>0</v>
      </c>
      <c r="BC206">
        <v>0</v>
      </c>
      <c r="BD206">
        <v>0</v>
      </c>
      <c r="BE206">
        <v>0</v>
      </c>
      <c r="BF206">
        <v>0</v>
      </c>
      <c r="BG206">
        <v>0</v>
      </c>
      <c r="BH206">
        <v>0</v>
      </c>
      <c r="BI206" s="45" t="s">
        <v>297</v>
      </c>
      <c r="BJ206"/>
      <c r="BK206"/>
      <c r="BL206"/>
      <c r="BM206"/>
      <c r="BN206"/>
      <c r="BO206"/>
      <c r="BP206"/>
      <c r="BQ206"/>
      <c r="BR206"/>
    </row>
    <row r="207" spans="1:70" x14ac:dyDescent="0.3">
      <c r="A207" s="45" t="s">
        <v>354</v>
      </c>
      <c r="B207">
        <v>0.64</v>
      </c>
      <c r="C207">
        <v>52.918000187963997</v>
      </c>
      <c r="D207">
        <v>40.818496734119044</v>
      </c>
      <c r="E207">
        <v>0</v>
      </c>
      <c r="F207">
        <v>24.066500273859258</v>
      </c>
      <c r="G207">
        <v>78.022868969935004</v>
      </c>
      <c r="H207">
        <v>79.615785786347374</v>
      </c>
      <c r="I207">
        <v>114.56387534645224</v>
      </c>
      <c r="J207">
        <v>83.826554413924171</v>
      </c>
      <c r="K207">
        <v>20.549870013791622</v>
      </c>
      <c r="L207">
        <v>2.6373821647380091</v>
      </c>
      <c r="M207">
        <v>-54.644115015037151</v>
      </c>
      <c r="N207">
        <v>-54.668566382152825</v>
      </c>
      <c r="O207">
        <v>2.7511250881137084</v>
      </c>
      <c r="P207">
        <v>0</v>
      </c>
      <c r="Q207">
        <v>0</v>
      </c>
      <c r="R207">
        <v>0</v>
      </c>
      <c r="S207">
        <v>0</v>
      </c>
      <c r="T207">
        <v>41.944304994001996</v>
      </c>
      <c r="U207">
        <v>33.239933911441796</v>
      </c>
      <c r="V207">
        <v>0</v>
      </c>
      <c r="W207">
        <v>21.161491736877135</v>
      </c>
      <c r="X207">
        <v>10.973695193962</v>
      </c>
      <c r="Y207">
        <v>7.5785628226772506</v>
      </c>
      <c r="Z207">
        <v>0</v>
      </c>
      <c r="AA207">
        <v>2.9050085369821228</v>
      </c>
      <c r="AB207">
        <v>0</v>
      </c>
      <c r="AC207">
        <v>0</v>
      </c>
      <c r="AD207">
        <v>0</v>
      </c>
      <c r="AE207">
        <v>0</v>
      </c>
      <c r="AF207">
        <v>0</v>
      </c>
      <c r="AG207">
        <v>0</v>
      </c>
      <c r="AH207">
        <v>0</v>
      </c>
      <c r="AI207">
        <v>0</v>
      </c>
      <c r="AJ207">
        <v>0</v>
      </c>
      <c r="AK207">
        <v>0</v>
      </c>
      <c r="AL207">
        <v>0</v>
      </c>
      <c r="AM207">
        <v>0</v>
      </c>
      <c r="AN207">
        <v>58.214720293192997</v>
      </c>
      <c r="AO207">
        <v>59.403233457884525</v>
      </c>
      <c r="AP207">
        <v>88.373263314957569</v>
      </c>
      <c r="AQ207">
        <v>62.544988190951223</v>
      </c>
      <c r="AR207">
        <v>19.808148676742</v>
      </c>
      <c r="AS207">
        <v>20.212552328462845</v>
      </c>
      <c r="AT207">
        <v>26.190612208856184</v>
      </c>
      <c r="AU207">
        <v>21.281566222972952</v>
      </c>
      <c r="AV207">
        <v>0</v>
      </c>
      <c r="AW207">
        <v>0</v>
      </c>
      <c r="AX207">
        <v>0</v>
      </c>
      <c r="AY207">
        <v>0</v>
      </c>
      <c r="AZ207">
        <v>0</v>
      </c>
      <c r="BA207">
        <v>0</v>
      </c>
      <c r="BB207">
        <v>0</v>
      </c>
      <c r="BC207">
        <v>0</v>
      </c>
      <c r="BD207">
        <v>0</v>
      </c>
      <c r="BE207">
        <v>0</v>
      </c>
      <c r="BF207">
        <v>0</v>
      </c>
      <c r="BG207">
        <v>0</v>
      </c>
      <c r="BH207">
        <v>0</v>
      </c>
      <c r="BI207" s="45" t="s">
        <v>353</v>
      </c>
      <c r="BJ207"/>
      <c r="BK207"/>
      <c r="BL207"/>
      <c r="BM207"/>
      <c r="BN207"/>
      <c r="BO207"/>
      <c r="BP207"/>
      <c r="BQ207"/>
      <c r="BR207"/>
    </row>
    <row r="208" spans="1:70" x14ac:dyDescent="0.3">
      <c r="A208" s="45" t="s">
        <v>356</v>
      </c>
      <c r="B208">
        <v>0.64</v>
      </c>
      <c r="C208">
        <v>31.548026225752004</v>
      </c>
      <c r="D208">
        <v>22.311039304866405</v>
      </c>
      <c r="E208">
        <v>0</v>
      </c>
      <c r="F208">
        <v>9.945795311233125</v>
      </c>
      <c r="G208">
        <v>48.257259143590005</v>
      </c>
      <c r="H208">
        <v>49.242480535966827</v>
      </c>
      <c r="I208">
        <v>66.997578363227632</v>
      </c>
      <c r="J208">
        <v>51.846847121524867</v>
      </c>
      <c r="K208">
        <v>-36.033061861891056</v>
      </c>
      <c r="L208">
        <v>-50.039253760383893</v>
      </c>
      <c r="M208">
        <v>-151.35047329828575</v>
      </c>
      <c r="N208">
        <v>-151.43416094946051</v>
      </c>
      <c r="O208">
        <v>-52.773874353224763</v>
      </c>
      <c r="P208">
        <v>0.5</v>
      </c>
      <c r="Q208">
        <v>0.5</v>
      </c>
      <c r="R208">
        <v>0</v>
      </c>
      <c r="S208">
        <v>0.5</v>
      </c>
      <c r="T208">
        <v>19.735178169178003</v>
      </c>
      <c r="U208">
        <v>14.995528303941361</v>
      </c>
      <c r="V208">
        <v>0</v>
      </c>
      <c r="W208">
        <v>8.6217636193612517</v>
      </c>
      <c r="X208">
        <v>11.812848056574</v>
      </c>
      <c r="Y208">
        <v>7.3155110009250421</v>
      </c>
      <c r="Z208">
        <v>0</v>
      </c>
      <c r="AA208">
        <v>1.324031691871874</v>
      </c>
      <c r="AB208">
        <v>0</v>
      </c>
      <c r="AC208">
        <v>0</v>
      </c>
      <c r="AD208">
        <v>0</v>
      </c>
      <c r="AE208">
        <v>0</v>
      </c>
      <c r="AF208">
        <v>0</v>
      </c>
      <c r="AG208">
        <v>0</v>
      </c>
      <c r="AH208">
        <v>0</v>
      </c>
      <c r="AI208">
        <v>0</v>
      </c>
      <c r="AJ208">
        <v>0</v>
      </c>
      <c r="AK208">
        <v>0</v>
      </c>
      <c r="AL208">
        <v>0</v>
      </c>
      <c r="AM208">
        <v>0</v>
      </c>
      <c r="AN208">
        <v>26.844751286495001</v>
      </c>
      <c r="AO208">
        <v>27.392814390572131</v>
      </c>
      <c r="AP208">
        <v>40.006180051296013</v>
      </c>
      <c r="AQ208">
        <v>28.841582399549502</v>
      </c>
      <c r="AR208">
        <v>21.412507857095001</v>
      </c>
      <c r="AS208">
        <v>21.8496661453947</v>
      </c>
      <c r="AT208">
        <v>26.991397899034101</v>
      </c>
      <c r="AU208">
        <v>23.005264721975372</v>
      </c>
      <c r="AV208">
        <v>0</v>
      </c>
      <c r="AW208">
        <v>0</v>
      </c>
      <c r="AX208">
        <v>0</v>
      </c>
      <c r="AY208">
        <v>0</v>
      </c>
      <c r="AZ208">
        <v>0</v>
      </c>
      <c r="BA208">
        <v>0</v>
      </c>
      <c r="BB208">
        <v>0</v>
      </c>
      <c r="BC208">
        <v>0</v>
      </c>
      <c r="BD208">
        <v>0</v>
      </c>
      <c r="BE208">
        <v>0</v>
      </c>
      <c r="BF208">
        <v>0</v>
      </c>
      <c r="BG208">
        <v>0</v>
      </c>
      <c r="BH208">
        <v>0</v>
      </c>
      <c r="BI208" s="45" t="s">
        <v>355</v>
      </c>
      <c r="BJ208"/>
      <c r="BK208"/>
      <c r="BL208"/>
      <c r="BM208"/>
      <c r="BN208"/>
      <c r="BO208"/>
      <c r="BP208"/>
      <c r="BQ208"/>
      <c r="BR208"/>
    </row>
    <row r="209" spans="1:70" x14ac:dyDescent="0.3">
      <c r="A209" s="45" t="s">
        <v>374</v>
      </c>
      <c r="B209">
        <v>0.64</v>
      </c>
      <c r="C209">
        <v>69.344571530663004</v>
      </c>
      <c r="D209">
        <v>53.555554343183843</v>
      </c>
      <c r="E209">
        <v>0</v>
      </c>
      <c r="F209">
        <v>31.690973871952259</v>
      </c>
      <c r="G209">
        <v>102.068437315016</v>
      </c>
      <c r="H209">
        <v>104.15226904756446</v>
      </c>
      <c r="I209">
        <v>150.04293817345697</v>
      </c>
      <c r="J209">
        <v>109.66073828723661</v>
      </c>
      <c r="K209">
        <v>65.912749419319368</v>
      </c>
      <c r="L209">
        <v>58.662000628383467</v>
      </c>
      <c r="M209">
        <v>52.005465830509202</v>
      </c>
      <c r="N209">
        <v>52.881025156121723</v>
      </c>
      <c r="O209">
        <v>62.686419029374839</v>
      </c>
      <c r="P209">
        <v>0</v>
      </c>
      <c r="Q209">
        <v>0</v>
      </c>
      <c r="R209">
        <v>0</v>
      </c>
      <c r="S209">
        <v>0</v>
      </c>
      <c r="T209">
        <v>55.390345121416004</v>
      </c>
      <c r="U209">
        <v>43.781028750721994</v>
      </c>
      <c r="V209">
        <v>0</v>
      </c>
      <c r="W209">
        <v>27.675225313668548</v>
      </c>
      <c r="X209">
        <v>13.954226409246999</v>
      </c>
      <c r="Y209">
        <v>9.7745255924618579</v>
      </c>
      <c r="Z209">
        <v>0</v>
      </c>
      <c r="AA209">
        <v>4.0157485582837094</v>
      </c>
      <c r="AB209">
        <v>0</v>
      </c>
      <c r="AC209">
        <v>0</v>
      </c>
      <c r="AD209">
        <v>0</v>
      </c>
      <c r="AE209">
        <v>0</v>
      </c>
      <c r="AF209">
        <v>0</v>
      </c>
      <c r="AG209">
        <v>0</v>
      </c>
      <c r="AH209">
        <v>0</v>
      </c>
      <c r="AI209">
        <v>0</v>
      </c>
      <c r="AJ209">
        <v>0</v>
      </c>
      <c r="AK209">
        <v>0</v>
      </c>
      <c r="AL209">
        <v>0</v>
      </c>
      <c r="AM209">
        <v>0</v>
      </c>
      <c r="AN209">
        <v>77.556290053316999</v>
      </c>
      <c r="AO209">
        <v>79.13968118306498</v>
      </c>
      <c r="AP209">
        <v>117.22477313022449</v>
      </c>
      <c r="AQ209">
        <v>83.325269297667546</v>
      </c>
      <c r="AR209">
        <v>24.512147261698999</v>
      </c>
      <c r="AS209">
        <v>25.012587864499476</v>
      </c>
      <c r="AT209">
        <v>32.818164605797641</v>
      </c>
      <c r="AU209">
        <v>26.335468989569065</v>
      </c>
      <c r="AV209">
        <v>0</v>
      </c>
      <c r="AW209">
        <v>0</v>
      </c>
      <c r="AX209">
        <v>0</v>
      </c>
      <c r="AY209">
        <v>0</v>
      </c>
      <c r="AZ209">
        <v>0</v>
      </c>
      <c r="BA209">
        <v>0</v>
      </c>
      <c r="BB209">
        <v>0</v>
      </c>
      <c r="BC209">
        <v>0</v>
      </c>
      <c r="BD209">
        <v>0</v>
      </c>
      <c r="BE209">
        <v>0</v>
      </c>
      <c r="BF209">
        <v>0</v>
      </c>
      <c r="BG209">
        <v>0</v>
      </c>
      <c r="BH209">
        <v>0</v>
      </c>
      <c r="BI209" s="45" t="s">
        <v>373</v>
      </c>
      <c r="BJ209"/>
      <c r="BK209"/>
      <c r="BL209"/>
      <c r="BM209"/>
      <c r="BN209"/>
      <c r="BO209"/>
      <c r="BP209"/>
      <c r="BQ209"/>
      <c r="BR209"/>
    </row>
    <row r="210" spans="1:70" x14ac:dyDescent="0.3">
      <c r="A210" s="45" t="s">
        <v>392</v>
      </c>
      <c r="B210">
        <v>0.64</v>
      </c>
      <c r="C210">
        <v>59.608092950838</v>
      </c>
      <c r="D210">
        <v>46.158845154862277</v>
      </c>
      <c r="E210">
        <v>0</v>
      </c>
      <c r="F210">
        <v>27.547074099746688</v>
      </c>
      <c r="G210">
        <v>87.082712229716009</v>
      </c>
      <c r="H210">
        <v>88.860595029475206</v>
      </c>
      <c r="I210">
        <v>128.4700806398028</v>
      </c>
      <c r="J210">
        <v>93.560308812141727</v>
      </c>
      <c r="K210">
        <v>71.567774591636123</v>
      </c>
      <c r="L210">
        <v>69.176869802196762</v>
      </c>
      <c r="M210">
        <v>87.473811850133359</v>
      </c>
      <c r="N210">
        <v>88.501031944612819</v>
      </c>
      <c r="O210">
        <v>73.917086965596653</v>
      </c>
      <c r="P210">
        <v>0</v>
      </c>
      <c r="Q210">
        <v>0</v>
      </c>
      <c r="R210">
        <v>0</v>
      </c>
      <c r="S210">
        <v>0</v>
      </c>
      <c r="T210">
        <v>50.607749196642999</v>
      </c>
      <c r="U210">
        <v>39.963332141435799</v>
      </c>
      <c r="V210">
        <v>0</v>
      </c>
      <c r="W210">
        <v>25.212323671568512</v>
      </c>
      <c r="X210">
        <v>9.0003437541949989</v>
      </c>
      <c r="Y210">
        <v>6.1955130134264769</v>
      </c>
      <c r="Z210">
        <v>0</v>
      </c>
      <c r="AA210">
        <v>2.3347504281781744</v>
      </c>
      <c r="AB210">
        <v>0</v>
      </c>
      <c r="AC210">
        <v>0</v>
      </c>
      <c r="AD210">
        <v>0</v>
      </c>
      <c r="AE210">
        <v>0</v>
      </c>
      <c r="AF210">
        <v>0</v>
      </c>
      <c r="AG210">
        <v>0</v>
      </c>
      <c r="AH210">
        <v>0</v>
      </c>
      <c r="AI210">
        <v>0</v>
      </c>
      <c r="AJ210">
        <v>0</v>
      </c>
      <c r="AK210">
        <v>0</v>
      </c>
      <c r="AL210">
        <v>0</v>
      </c>
      <c r="AM210">
        <v>0</v>
      </c>
      <c r="AN210">
        <v>70.723745003600996</v>
      </c>
      <c r="AO210">
        <v>72.167642725169117</v>
      </c>
      <c r="AP210">
        <v>106.90390136344648</v>
      </c>
      <c r="AQ210">
        <v>75.984489383302886</v>
      </c>
      <c r="AR210">
        <v>16.358967226114999</v>
      </c>
      <c r="AS210">
        <v>16.692952304306097</v>
      </c>
      <c r="AT210">
        <v>21.566179280050115</v>
      </c>
      <c r="AU210">
        <v>17.575819428838845</v>
      </c>
      <c r="AV210">
        <v>0</v>
      </c>
      <c r="AW210">
        <v>0</v>
      </c>
      <c r="AX210">
        <v>0</v>
      </c>
      <c r="AY210">
        <v>0</v>
      </c>
      <c r="AZ210">
        <v>0</v>
      </c>
      <c r="BA210">
        <v>0</v>
      </c>
      <c r="BB210">
        <v>0</v>
      </c>
      <c r="BC210">
        <v>0</v>
      </c>
      <c r="BD210">
        <v>0</v>
      </c>
      <c r="BE210">
        <v>0</v>
      </c>
      <c r="BF210">
        <v>0</v>
      </c>
      <c r="BG210">
        <v>0</v>
      </c>
      <c r="BH210">
        <v>0</v>
      </c>
      <c r="BI210" s="45" t="s">
        <v>391</v>
      </c>
      <c r="BJ210"/>
      <c r="BK210"/>
      <c r="BL210"/>
      <c r="BM210"/>
      <c r="BN210"/>
      <c r="BO210"/>
      <c r="BP210"/>
      <c r="BQ210"/>
      <c r="BR210"/>
    </row>
    <row r="211" spans="1:70" x14ac:dyDescent="0.3">
      <c r="A211" s="45" t="s">
        <v>616</v>
      </c>
      <c r="B211">
        <v>0.64</v>
      </c>
      <c r="C211">
        <v>73.479778812673999</v>
      </c>
      <c r="D211">
        <v>57.789763765239492</v>
      </c>
      <c r="E211">
        <v>0</v>
      </c>
      <c r="F211">
        <v>35.863587792869183</v>
      </c>
      <c r="G211">
        <v>106.041475372946</v>
      </c>
      <c r="H211">
        <v>108.20642074843371</v>
      </c>
      <c r="I211">
        <v>158.44037142327934</v>
      </c>
      <c r="J211">
        <v>113.92930845581111</v>
      </c>
      <c r="K211">
        <v>45.339358260103147</v>
      </c>
      <c r="L211">
        <v>33.899735705006336</v>
      </c>
      <c r="M211">
        <v>-5.7595715559316876</v>
      </c>
      <c r="N211">
        <v>-6.1766886885902919</v>
      </c>
      <c r="O211">
        <v>35.253467888988389</v>
      </c>
      <c r="P211">
        <v>0</v>
      </c>
      <c r="Q211">
        <v>0</v>
      </c>
      <c r="R211">
        <v>0</v>
      </c>
      <c r="S211">
        <v>0</v>
      </c>
      <c r="T211">
        <v>57.938643114394999</v>
      </c>
      <c r="U211">
        <v>46.660562655551125</v>
      </c>
      <c r="V211">
        <v>0</v>
      </c>
      <c r="W211">
        <v>30.866094439444488</v>
      </c>
      <c r="X211">
        <v>15.541135698279001</v>
      </c>
      <c r="Y211">
        <v>11.12920110968836</v>
      </c>
      <c r="Z211">
        <v>0</v>
      </c>
      <c r="AA211">
        <v>4.9974933534246944</v>
      </c>
      <c r="AB211">
        <v>0</v>
      </c>
      <c r="AC211">
        <v>0</v>
      </c>
      <c r="AD211">
        <v>0</v>
      </c>
      <c r="AE211">
        <v>0</v>
      </c>
      <c r="AF211">
        <v>0</v>
      </c>
      <c r="AG211">
        <v>0</v>
      </c>
      <c r="AH211">
        <v>0</v>
      </c>
      <c r="AI211">
        <v>0</v>
      </c>
      <c r="AJ211">
        <v>0</v>
      </c>
      <c r="AK211">
        <v>0</v>
      </c>
      <c r="AL211">
        <v>0</v>
      </c>
      <c r="AM211">
        <v>0</v>
      </c>
      <c r="AN211">
        <v>78.884975196412995</v>
      </c>
      <c r="AO211">
        <v>80.49549279479892</v>
      </c>
      <c r="AP211">
        <v>121.66432544654241</v>
      </c>
      <c r="AQ211">
        <v>84.752787907494991</v>
      </c>
      <c r="AR211">
        <v>27.156500176532997</v>
      </c>
      <c r="AS211">
        <v>27.710927953634787</v>
      </c>
      <c r="AT211">
        <v>36.776045817608043</v>
      </c>
      <c r="AU211">
        <v>29.17652054831612</v>
      </c>
      <c r="AV211">
        <v>0</v>
      </c>
      <c r="AW211">
        <v>0</v>
      </c>
      <c r="AX211">
        <v>0</v>
      </c>
      <c r="AY211">
        <v>0</v>
      </c>
      <c r="AZ211">
        <v>0</v>
      </c>
      <c r="BA211">
        <v>0</v>
      </c>
      <c r="BB211">
        <v>0</v>
      </c>
      <c r="BC211">
        <v>0</v>
      </c>
      <c r="BD211">
        <v>0</v>
      </c>
      <c r="BE211">
        <v>0</v>
      </c>
      <c r="BF211">
        <v>0</v>
      </c>
      <c r="BG211">
        <v>0</v>
      </c>
      <c r="BH211">
        <v>0</v>
      </c>
      <c r="BI211" s="45" t="s">
        <v>615</v>
      </c>
      <c r="BJ211"/>
      <c r="BK211"/>
      <c r="BL211"/>
      <c r="BM211"/>
      <c r="BN211"/>
      <c r="BO211"/>
      <c r="BP211"/>
      <c r="BQ211"/>
      <c r="BR211"/>
    </row>
    <row r="212" spans="1:70" x14ac:dyDescent="0.3">
      <c r="A212" s="45" t="s">
        <v>692</v>
      </c>
      <c r="B212">
        <v>0.64</v>
      </c>
      <c r="C212">
        <v>68.664724367064991</v>
      </c>
      <c r="D212">
        <v>53.958157426484526</v>
      </c>
      <c r="E212">
        <v>0</v>
      </c>
      <c r="F212">
        <v>33.280612987761856</v>
      </c>
      <c r="G212">
        <v>102.06292738827401</v>
      </c>
      <c r="H212">
        <v>104.14664663002226</v>
      </c>
      <c r="I212">
        <v>151.07064184208301</v>
      </c>
      <c r="J212">
        <v>109.65481850781872</v>
      </c>
      <c r="K212">
        <v>4.4293381267914169</v>
      </c>
      <c r="L212">
        <v>-5.7052380840909773</v>
      </c>
      <c r="M212">
        <v>-90.149716760804893</v>
      </c>
      <c r="N212">
        <v>-90.071940551521777</v>
      </c>
      <c r="O212">
        <v>-5.9250905382856658</v>
      </c>
      <c r="P212">
        <v>5.1264022283958988E-2</v>
      </c>
      <c r="Q212">
        <v>5.1264022283958988E-2</v>
      </c>
      <c r="R212">
        <v>0</v>
      </c>
      <c r="S212">
        <v>5.1264022283958988E-2</v>
      </c>
      <c r="T212">
        <v>51.262229927667001</v>
      </c>
      <c r="U212">
        <v>41.288778558687625</v>
      </c>
      <c r="V212">
        <v>0</v>
      </c>
      <c r="W212">
        <v>27.23239379811524</v>
      </c>
      <c r="X212">
        <v>17.402494439397998</v>
      </c>
      <c r="Y212">
        <v>12.669378867796894</v>
      </c>
      <c r="Z212">
        <v>0</v>
      </c>
      <c r="AA212">
        <v>6.0482191896466162</v>
      </c>
      <c r="AB212">
        <v>0</v>
      </c>
      <c r="AC212">
        <v>0</v>
      </c>
      <c r="AD212">
        <v>0</v>
      </c>
      <c r="AE212">
        <v>0</v>
      </c>
      <c r="AF212">
        <v>0</v>
      </c>
      <c r="AG212">
        <v>0</v>
      </c>
      <c r="AH212">
        <v>0</v>
      </c>
      <c r="AI212">
        <v>0</v>
      </c>
      <c r="AJ212">
        <v>0</v>
      </c>
      <c r="AK212">
        <v>0</v>
      </c>
      <c r="AL212">
        <v>0</v>
      </c>
      <c r="AM212">
        <v>0</v>
      </c>
      <c r="AN212">
        <v>71.886450103803</v>
      </c>
      <c r="AO212">
        <v>73.354085641361365</v>
      </c>
      <c r="AP212">
        <v>109.81144439823706</v>
      </c>
      <c r="AQ212">
        <v>77.23368162188855</v>
      </c>
      <c r="AR212">
        <v>30.176477284471002</v>
      </c>
      <c r="AS212">
        <v>30.792560988660895</v>
      </c>
      <c r="AT212">
        <v>41.259197298225821</v>
      </c>
      <c r="AU212">
        <v>32.42113688593016</v>
      </c>
      <c r="AV212">
        <v>0</v>
      </c>
      <c r="AW212">
        <v>0</v>
      </c>
      <c r="AX212">
        <v>0</v>
      </c>
      <c r="AY212">
        <v>0</v>
      </c>
      <c r="AZ212">
        <v>0</v>
      </c>
      <c r="BA212">
        <v>0</v>
      </c>
      <c r="BB212">
        <v>0</v>
      </c>
      <c r="BC212">
        <v>0</v>
      </c>
      <c r="BD212">
        <v>0</v>
      </c>
      <c r="BE212">
        <v>0</v>
      </c>
      <c r="BF212">
        <v>0</v>
      </c>
      <c r="BG212">
        <v>0</v>
      </c>
      <c r="BH212">
        <v>0</v>
      </c>
      <c r="BI212" s="45" t="s">
        <v>691</v>
      </c>
      <c r="BJ212"/>
      <c r="BK212"/>
      <c r="BL212"/>
      <c r="BM212"/>
      <c r="BN212"/>
      <c r="BO212"/>
      <c r="BP212"/>
      <c r="BQ212"/>
      <c r="BR212"/>
    </row>
    <row r="213" spans="1:70" x14ac:dyDescent="0.3">
      <c r="A213" s="45" t="s">
        <v>710</v>
      </c>
      <c r="B213">
        <v>0.64</v>
      </c>
      <c r="C213">
        <v>46.957013015634999</v>
      </c>
      <c r="D213">
        <v>37.01387398629246</v>
      </c>
      <c r="E213">
        <v>0</v>
      </c>
      <c r="F213">
        <v>23.076364501454343</v>
      </c>
      <c r="G213">
        <v>67.642083971228999</v>
      </c>
      <c r="H213">
        <v>69.023066425187054</v>
      </c>
      <c r="I213">
        <v>101.28215378130855</v>
      </c>
      <c r="J213">
        <v>72.67360079863748</v>
      </c>
      <c r="K213">
        <v>36.02065016926192</v>
      </c>
      <c r="L213">
        <v>34.53834693114608</v>
      </c>
      <c r="M213">
        <v>25.515040849415033</v>
      </c>
      <c r="N213">
        <v>25.519804653746611</v>
      </c>
      <c r="O213">
        <v>36.37004801364747</v>
      </c>
      <c r="P213">
        <v>0</v>
      </c>
      <c r="Q213">
        <v>0</v>
      </c>
      <c r="R213">
        <v>0</v>
      </c>
      <c r="S213">
        <v>0</v>
      </c>
      <c r="T213">
        <v>33.719877255099</v>
      </c>
      <c r="U213">
        <v>27.560786809420303</v>
      </c>
      <c r="V213">
        <v>0</v>
      </c>
      <c r="W213">
        <v>18.902171331044666</v>
      </c>
      <c r="X213">
        <v>13.237135760536001</v>
      </c>
      <c r="Y213">
        <v>9.453087176872156</v>
      </c>
      <c r="Z213">
        <v>0</v>
      </c>
      <c r="AA213">
        <v>4.1741931704096755</v>
      </c>
      <c r="AB213">
        <v>0</v>
      </c>
      <c r="AC213">
        <v>0</v>
      </c>
      <c r="AD213">
        <v>0</v>
      </c>
      <c r="AE213">
        <v>0</v>
      </c>
      <c r="AF213">
        <v>0</v>
      </c>
      <c r="AG213">
        <v>0</v>
      </c>
      <c r="AH213">
        <v>0</v>
      </c>
      <c r="AI213">
        <v>0</v>
      </c>
      <c r="AJ213">
        <v>0</v>
      </c>
      <c r="AK213">
        <v>0</v>
      </c>
      <c r="AL213">
        <v>0</v>
      </c>
      <c r="AM213">
        <v>0</v>
      </c>
      <c r="AN213">
        <v>43.870379711764997</v>
      </c>
      <c r="AO213">
        <v>44.766038465510583</v>
      </c>
      <c r="AP213">
        <v>69.337032271206084</v>
      </c>
      <c r="AQ213">
        <v>47.133652230666584</v>
      </c>
      <c r="AR213">
        <v>23.771704259463998</v>
      </c>
      <c r="AS213">
        <v>24.257027959676474</v>
      </c>
      <c r="AT213">
        <v>31.945121841500047</v>
      </c>
      <c r="AU213">
        <v>25.539948567970889</v>
      </c>
      <c r="AV213">
        <v>0</v>
      </c>
      <c r="AW213">
        <v>0</v>
      </c>
      <c r="AX213">
        <v>0</v>
      </c>
      <c r="AY213">
        <v>0</v>
      </c>
      <c r="AZ213">
        <v>0</v>
      </c>
      <c r="BA213">
        <v>0</v>
      </c>
      <c r="BB213">
        <v>0</v>
      </c>
      <c r="BC213">
        <v>0</v>
      </c>
      <c r="BD213">
        <v>0</v>
      </c>
      <c r="BE213">
        <v>0</v>
      </c>
      <c r="BF213">
        <v>0</v>
      </c>
      <c r="BG213">
        <v>0</v>
      </c>
      <c r="BH213">
        <v>0</v>
      </c>
      <c r="BI213" s="45" t="s">
        <v>709</v>
      </c>
      <c r="BJ213"/>
      <c r="BK213"/>
      <c r="BL213"/>
      <c r="BM213"/>
      <c r="BN213"/>
      <c r="BO213"/>
      <c r="BP213"/>
      <c r="BQ213"/>
      <c r="BR213"/>
    </row>
    <row r="214" spans="1:70" x14ac:dyDescent="0.3">
      <c r="A214" s="45" t="s">
        <v>750</v>
      </c>
      <c r="B214">
        <v>0.64</v>
      </c>
      <c r="C214">
        <v>57.851443866964999</v>
      </c>
      <c r="D214">
        <v>46.165872161545202</v>
      </c>
      <c r="E214">
        <v>0</v>
      </c>
      <c r="F214">
        <v>29.635918553341821</v>
      </c>
      <c r="G214">
        <v>82.716444065420006</v>
      </c>
      <c r="H214">
        <v>84.405185026693971</v>
      </c>
      <c r="I214">
        <v>125.0390421176247</v>
      </c>
      <c r="J214">
        <v>88.869258345884461</v>
      </c>
      <c r="K214">
        <v>-465.40831577527405</v>
      </c>
      <c r="L214">
        <v>-538.4515918463693</v>
      </c>
      <c r="M214">
        <v>-1256.0274776034262</v>
      </c>
      <c r="N214">
        <v>-1261.6638630252953</v>
      </c>
      <c r="O214">
        <v>-572.86403672296649</v>
      </c>
      <c r="P214">
        <v>0.5</v>
      </c>
      <c r="Q214">
        <v>0.5</v>
      </c>
      <c r="R214">
        <v>0</v>
      </c>
      <c r="S214">
        <v>0.5</v>
      </c>
      <c r="T214">
        <v>36.708513771698001</v>
      </c>
      <c r="U214">
        <v>30.135739589188116</v>
      </c>
      <c r="V214">
        <v>0</v>
      </c>
      <c r="W214">
        <v>20.81161984294862</v>
      </c>
      <c r="X214">
        <v>21.142930095267001</v>
      </c>
      <c r="Y214">
        <v>16.030132572357086</v>
      </c>
      <c r="Z214">
        <v>0</v>
      </c>
      <c r="AA214">
        <v>8.8242987103932009</v>
      </c>
      <c r="AB214">
        <v>0</v>
      </c>
      <c r="AC214">
        <v>0</v>
      </c>
      <c r="AD214">
        <v>0</v>
      </c>
      <c r="AE214">
        <v>0</v>
      </c>
      <c r="AF214">
        <v>0</v>
      </c>
      <c r="AG214">
        <v>0</v>
      </c>
      <c r="AH214">
        <v>0</v>
      </c>
      <c r="AI214">
        <v>0</v>
      </c>
      <c r="AJ214">
        <v>0</v>
      </c>
      <c r="AK214">
        <v>0</v>
      </c>
      <c r="AL214">
        <v>0</v>
      </c>
      <c r="AM214">
        <v>0</v>
      </c>
      <c r="AN214">
        <v>48.822893182359998</v>
      </c>
      <c r="AO214">
        <v>49.819662573217116</v>
      </c>
      <c r="AP214">
        <v>76.788409165367284</v>
      </c>
      <c r="AQ214">
        <v>52.454555517220918</v>
      </c>
      <c r="AR214">
        <v>33.893550883060001</v>
      </c>
      <c r="AS214">
        <v>34.585522453476862</v>
      </c>
      <c r="AT214">
        <v>48.250632767497166</v>
      </c>
      <c r="AU214">
        <v>36.414702828663543</v>
      </c>
      <c r="AV214">
        <v>0</v>
      </c>
      <c r="AW214">
        <v>0</v>
      </c>
      <c r="AX214">
        <v>0</v>
      </c>
      <c r="AY214">
        <v>0</v>
      </c>
      <c r="AZ214">
        <v>0</v>
      </c>
      <c r="BA214">
        <v>0</v>
      </c>
      <c r="BB214">
        <v>0</v>
      </c>
      <c r="BC214">
        <v>0</v>
      </c>
      <c r="BD214">
        <v>0</v>
      </c>
      <c r="BE214">
        <v>0</v>
      </c>
      <c r="BF214">
        <v>0</v>
      </c>
      <c r="BG214">
        <v>0</v>
      </c>
      <c r="BH214">
        <v>0</v>
      </c>
      <c r="BI214" s="45" t="s">
        <v>749</v>
      </c>
      <c r="BJ214"/>
      <c r="BK214"/>
      <c r="BL214"/>
      <c r="BM214"/>
      <c r="BN214"/>
      <c r="BO214"/>
      <c r="BP214"/>
      <c r="BQ214"/>
      <c r="BR214"/>
    </row>
    <row r="215" spans="1:70" x14ac:dyDescent="0.3">
      <c r="A215" s="45" t="s">
        <v>31</v>
      </c>
      <c r="B215">
        <v>0.64</v>
      </c>
      <c r="C215">
        <v>36.689333686961</v>
      </c>
      <c r="D215">
        <v>28.760035366879464</v>
      </c>
      <c r="E215">
        <v>0</v>
      </c>
      <c r="F215">
        <v>17.730489713973387</v>
      </c>
      <c r="G215">
        <v>52.805014666087999</v>
      </c>
      <c r="H215">
        <v>53.883083147329394</v>
      </c>
      <c r="I215">
        <v>78.793496220425126</v>
      </c>
      <c r="J215">
        <v>56.732884776905152</v>
      </c>
      <c r="K215">
        <v>35.294242639687894</v>
      </c>
      <c r="L215">
        <v>36.433858708114798</v>
      </c>
      <c r="M215">
        <v>40.088044343923485</v>
      </c>
      <c r="N215">
        <v>39.923264315901598</v>
      </c>
      <c r="O215">
        <v>38.187300012066984</v>
      </c>
      <c r="P215">
        <v>0</v>
      </c>
      <c r="Q215">
        <v>0</v>
      </c>
      <c r="R215">
        <v>0</v>
      </c>
      <c r="S215">
        <v>0</v>
      </c>
      <c r="T215">
        <v>31.736350442620001</v>
      </c>
      <c r="U215">
        <v>25.277456115676404</v>
      </c>
      <c r="V215">
        <v>0</v>
      </c>
      <c r="W215">
        <v>16.283624745613238</v>
      </c>
      <c r="X215">
        <v>4.9529832443409996</v>
      </c>
      <c r="Y215">
        <v>3.48257925120306</v>
      </c>
      <c r="Z215">
        <v>0</v>
      </c>
      <c r="AA215">
        <v>1.4468649683601502</v>
      </c>
      <c r="AB215">
        <v>0</v>
      </c>
      <c r="AC215">
        <v>0</v>
      </c>
      <c r="AD215">
        <v>0</v>
      </c>
      <c r="AE215">
        <v>0</v>
      </c>
      <c r="AF215">
        <v>0</v>
      </c>
      <c r="AG215">
        <v>0</v>
      </c>
      <c r="AH215">
        <v>0</v>
      </c>
      <c r="AI215">
        <v>0</v>
      </c>
      <c r="AJ215">
        <v>0</v>
      </c>
      <c r="AK215">
        <v>0</v>
      </c>
      <c r="AL215">
        <v>0</v>
      </c>
      <c r="AM215">
        <v>0</v>
      </c>
      <c r="AN215">
        <v>43.944500944130006</v>
      </c>
      <c r="AO215">
        <v>44.841672958782887</v>
      </c>
      <c r="AP215">
        <v>66.959536751842748</v>
      </c>
      <c r="AQ215">
        <v>47.21328692752023</v>
      </c>
      <c r="AR215">
        <v>8.8605137219580001</v>
      </c>
      <c r="AS215">
        <v>9.0414101885465108</v>
      </c>
      <c r="AT215">
        <v>11.833959000599279</v>
      </c>
      <c r="AU215">
        <v>9.5195978493849154</v>
      </c>
      <c r="AV215">
        <v>0</v>
      </c>
      <c r="AW215">
        <v>0</v>
      </c>
      <c r="AX215">
        <v>0</v>
      </c>
      <c r="AY215">
        <v>0</v>
      </c>
      <c r="AZ215">
        <v>0</v>
      </c>
      <c r="BA215">
        <v>0</v>
      </c>
      <c r="BB215">
        <v>0</v>
      </c>
      <c r="BC215">
        <v>0</v>
      </c>
      <c r="BD215">
        <v>0</v>
      </c>
      <c r="BE215">
        <v>0</v>
      </c>
      <c r="BF215">
        <v>0</v>
      </c>
      <c r="BG215">
        <v>0</v>
      </c>
      <c r="BH215">
        <v>0</v>
      </c>
      <c r="BI215" s="45" t="s">
        <v>30</v>
      </c>
      <c r="BJ215"/>
      <c r="BK215"/>
      <c r="BL215"/>
      <c r="BM215"/>
      <c r="BN215"/>
      <c r="BO215"/>
      <c r="BP215"/>
      <c r="BQ215"/>
      <c r="BR215"/>
    </row>
    <row r="216" spans="1:70" x14ac:dyDescent="0.3">
      <c r="A216" s="45" t="s">
        <v>33</v>
      </c>
      <c r="B216">
        <v>0.64</v>
      </c>
      <c r="C216">
        <v>36.848834525682001</v>
      </c>
      <c r="D216">
        <v>23.41299633868195</v>
      </c>
      <c r="E216">
        <v>0</v>
      </c>
      <c r="F216">
        <v>6.1824795919879678</v>
      </c>
      <c r="G216">
        <v>53.749500096959991</v>
      </c>
      <c r="H216">
        <v>54.846851216042765</v>
      </c>
      <c r="I216">
        <v>71.35938969463632</v>
      </c>
      <c r="J216">
        <v>57.747625203774831</v>
      </c>
      <c r="K216">
        <v>18.265074129770873</v>
      </c>
      <c r="L216">
        <v>18.362361605545402</v>
      </c>
      <c r="M216">
        <v>-8.6719443972217594</v>
      </c>
      <c r="N216">
        <v>-8.6079642464955111</v>
      </c>
      <c r="O216">
        <v>19.400885447852243</v>
      </c>
      <c r="P216">
        <v>0</v>
      </c>
      <c r="Q216">
        <v>0</v>
      </c>
      <c r="R216">
        <v>0</v>
      </c>
      <c r="S216">
        <v>0</v>
      </c>
      <c r="T216">
        <v>30.716309536871002</v>
      </c>
      <c r="U216">
        <v>21.03296742207533</v>
      </c>
      <c r="V216">
        <v>0</v>
      </c>
      <c r="W216">
        <v>8.5850067486361272</v>
      </c>
      <c r="X216">
        <v>6.1325249888110003</v>
      </c>
      <c r="Y216">
        <v>2.3800289166066197</v>
      </c>
      <c r="Z216">
        <v>0</v>
      </c>
      <c r="AA216">
        <v>-2.402527156648159</v>
      </c>
      <c r="AB216">
        <v>0</v>
      </c>
      <c r="AC216">
        <v>0</v>
      </c>
      <c r="AD216">
        <v>0</v>
      </c>
      <c r="AE216">
        <v>0</v>
      </c>
      <c r="AF216">
        <v>0</v>
      </c>
      <c r="AG216">
        <v>0</v>
      </c>
      <c r="AH216">
        <v>0</v>
      </c>
      <c r="AI216">
        <v>0</v>
      </c>
      <c r="AJ216">
        <v>0</v>
      </c>
      <c r="AK216">
        <v>0</v>
      </c>
      <c r="AL216">
        <v>0</v>
      </c>
      <c r="AM216">
        <v>0</v>
      </c>
      <c r="AN216">
        <v>41.12878363275</v>
      </c>
      <c r="AO216">
        <v>41.968469893356989</v>
      </c>
      <c r="AP216">
        <v>57.973089714485688</v>
      </c>
      <c r="AQ216">
        <v>44.188124131884301</v>
      </c>
      <c r="AR216">
        <v>12.62071646421</v>
      </c>
      <c r="AS216">
        <v>12.87838132268578</v>
      </c>
      <c r="AT216">
        <v>13.386299726332513</v>
      </c>
      <c r="AU216">
        <v>13.559501071890534</v>
      </c>
      <c r="AV216">
        <v>0</v>
      </c>
      <c r="AW216">
        <v>0</v>
      </c>
      <c r="AX216">
        <v>0</v>
      </c>
      <c r="AY216">
        <v>0</v>
      </c>
      <c r="AZ216">
        <v>0</v>
      </c>
      <c r="BA216">
        <v>0</v>
      </c>
      <c r="BB216">
        <v>0</v>
      </c>
      <c r="BC216">
        <v>0</v>
      </c>
      <c r="BD216">
        <v>0</v>
      </c>
      <c r="BE216">
        <v>0</v>
      </c>
      <c r="BF216">
        <v>0</v>
      </c>
      <c r="BG216">
        <v>0</v>
      </c>
      <c r="BH216">
        <v>0</v>
      </c>
      <c r="BI216" s="45" t="s">
        <v>32</v>
      </c>
      <c r="BJ216"/>
      <c r="BK216"/>
      <c r="BL216"/>
      <c r="BM216"/>
      <c r="BN216"/>
      <c r="BO216"/>
      <c r="BP216"/>
      <c r="BQ216"/>
      <c r="BR216"/>
    </row>
    <row r="217" spans="1:70" x14ac:dyDescent="0.3">
      <c r="A217" s="45" t="s">
        <v>59</v>
      </c>
      <c r="B217">
        <v>0.64</v>
      </c>
      <c r="C217">
        <v>21.917997072050003</v>
      </c>
      <c r="D217">
        <v>13.750632226717372</v>
      </c>
      <c r="E217">
        <v>0</v>
      </c>
      <c r="F217">
        <v>3.2496876961825714</v>
      </c>
      <c r="G217">
        <v>33.543146014906</v>
      </c>
      <c r="H217">
        <v>34.227963710895985</v>
      </c>
      <c r="I217">
        <v>43.782905633540928</v>
      </c>
      <c r="J217">
        <v>36.038233299472886</v>
      </c>
      <c r="K217">
        <v>14.499969856931532</v>
      </c>
      <c r="L217">
        <v>15.727792957778362</v>
      </c>
      <c r="M217">
        <v>3.0322873093917444</v>
      </c>
      <c r="N217">
        <v>2.987743082964927</v>
      </c>
      <c r="O217">
        <v>16.512714032537872</v>
      </c>
      <c r="P217">
        <v>0</v>
      </c>
      <c r="Q217">
        <v>0</v>
      </c>
      <c r="R217">
        <v>0</v>
      </c>
      <c r="S217">
        <v>0</v>
      </c>
      <c r="T217">
        <v>18.708054364411002</v>
      </c>
      <c r="U217">
        <v>12.463639747357488</v>
      </c>
      <c r="V217">
        <v>0</v>
      </c>
      <c r="W217">
        <v>4.4301525595935436</v>
      </c>
      <c r="X217">
        <v>3.2099427076389997</v>
      </c>
      <c r="Y217">
        <v>1.2869924793598839</v>
      </c>
      <c r="Z217">
        <v>0</v>
      </c>
      <c r="AA217">
        <v>-1.180464863410972</v>
      </c>
      <c r="AB217">
        <v>0</v>
      </c>
      <c r="AC217">
        <v>0</v>
      </c>
      <c r="AD217">
        <v>0</v>
      </c>
      <c r="AE217">
        <v>0</v>
      </c>
      <c r="AF217">
        <v>0</v>
      </c>
      <c r="AG217">
        <v>0</v>
      </c>
      <c r="AH217">
        <v>0</v>
      </c>
      <c r="AI217">
        <v>0</v>
      </c>
      <c r="AJ217">
        <v>0</v>
      </c>
      <c r="AK217">
        <v>0</v>
      </c>
      <c r="AL217">
        <v>0</v>
      </c>
      <c r="AM217">
        <v>0</v>
      </c>
      <c r="AN217">
        <v>26.672363508019998</v>
      </c>
      <c r="AO217">
        <v>27.216907138961851</v>
      </c>
      <c r="AP217">
        <v>36.439724796597702</v>
      </c>
      <c r="AQ217">
        <v>28.656371657065794</v>
      </c>
      <c r="AR217">
        <v>6.870782506886</v>
      </c>
      <c r="AS217">
        <v>7.0110565719341338</v>
      </c>
      <c r="AT217">
        <v>7.3431809128712464</v>
      </c>
      <c r="AU217">
        <v>7.38186164240709</v>
      </c>
      <c r="AV217">
        <v>0</v>
      </c>
      <c r="AW217">
        <v>0</v>
      </c>
      <c r="AX217">
        <v>0</v>
      </c>
      <c r="AY217">
        <v>0</v>
      </c>
      <c r="AZ217">
        <v>0</v>
      </c>
      <c r="BA217">
        <v>0</v>
      </c>
      <c r="BB217">
        <v>0</v>
      </c>
      <c r="BC217">
        <v>0</v>
      </c>
      <c r="BD217">
        <v>0</v>
      </c>
      <c r="BE217">
        <v>0</v>
      </c>
      <c r="BF217">
        <v>0</v>
      </c>
      <c r="BG217">
        <v>0</v>
      </c>
      <c r="BH217">
        <v>0</v>
      </c>
      <c r="BI217" s="45" t="s">
        <v>58</v>
      </c>
      <c r="BJ217"/>
      <c r="BK217"/>
      <c r="BL217"/>
      <c r="BM217"/>
      <c r="BN217"/>
      <c r="BO217"/>
      <c r="BP217"/>
      <c r="BQ217"/>
      <c r="BR217"/>
    </row>
    <row r="218" spans="1:70" x14ac:dyDescent="0.3">
      <c r="A218" s="45" t="s">
        <v>85</v>
      </c>
      <c r="B218">
        <v>0.64</v>
      </c>
      <c r="C218">
        <v>56.000116782096001</v>
      </c>
      <c r="D218">
        <v>42.70142187836634</v>
      </c>
      <c r="E218">
        <v>0</v>
      </c>
      <c r="F218">
        <v>24.503742935281579</v>
      </c>
      <c r="G218">
        <v>80.82987595346701</v>
      </c>
      <c r="H218">
        <v>82.480100693657192</v>
      </c>
      <c r="I218">
        <v>118.66124063295162</v>
      </c>
      <c r="J218">
        <v>86.842358969073004</v>
      </c>
      <c r="K218">
        <v>48.74825792741035</v>
      </c>
      <c r="L218">
        <v>49.451034533098976</v>
      </c>
      <c r="M218">
        <v>46.189010012016638</v>
      </c>
      <c r="N218">
        <v>46.237549347030992</v>
      </c>
      <c r="O218">
        <v>52.117537763886531</v>
      </c>
      <c r="P218">
        <v>0</v>
      </c>
      <c r="Q218">
        <v>0</v>
      </c>
      <c r="R218">
        <v>0</v>
      </c>
      <c r="S218">
        <v>0</v>
      </c>
      <c r="T218">
        <v>45.526865478120001</v>
      </c>
      <c r="U218">
        <v>35.588817686232147</v>
      </c>
      <c r="V218">
        <v>0</v>
      </c>
      <c r="W218">
        <v>21.968721785008849</v>
      </c>
      <c r="X218">
        <v>10.473251303975999</v>
      </c>
      <c r="Y218">
        <v>7.1126041921341825</v>
      </c>
      <c r="Z218">
        <v>0</v>
      </c>
      <c r="AA218">
        <v>2.5350211502727307</v>
      </c>
      <c r="AB218">
        <v>0</v>
      </c>
      <c r="AC218">
        <v>0</v>
      </c>
      <c r="AD218">
        <v>0</v>
      </c>
      <c r="AE218">
        <v>0</v>
      </c>
      <c r="AF218">
        <v>0</v>
      </c>
      <c r="AG218">
        <v>0</v>
      </c>
      <c r="AH218">
        <v>0</v>
      </c>
      <c r="AI218">
        <v>0</v>
      </c>
      <c r="AJ218">
        <v>0</v>
      </c>
      <c r="AK218">
        <v>0</v>
      </c>
      <c r="AL218">
        <v>0</v>
      </c>
      <c r="AM218">
        <v>0</v>
      </c>
      <c r="AN218">
        <v>62.397349414221004</v>
      </c>
      <c r="AO218">
        <v>63.671255238163106</v>
      </c>
      <c r="AP218">
        <v>94.33710146324951</v>
      </c>
      <c r="AQ218">
        <v>67.038739731185174</v>
      </c>
      <c r="AR218">
        <v>18.432526539246002</v>
      </c>
      <c r="AS218">
        <v>18.808845455494087</v>
      </c>
      <c r="AT218">
        <v>24.324139598942395</v>
      </c>
      <c r="AU218">
        <v>19.80361923788783</v>
      </c>
      <c r="AV218">
        <v>0</v>
      </c>
      <c r="AW218">
        <v>0</v>
      </c>
      <c r="AX218">
        <v>0</v>
      </c>
      <c r="AY218">
        <v>0</v>
      </c>
      <c r="AZ218">
        <v>0</v>
      </c>
      <c r="BA218">
        <v>0</v>
      </c>
      <c r="BB218">
        <v>0</v>
      </c>
      <c r="BC218">
        <v>0</v>
      </c>
      <c r="BD218">
        <v>0</v>
      </c>
      <c r="BE218">
        <v>0</v>
      </c>
      <c r="BF218">
        <v>0</v>
      </c>
      <c r="BG218">
        <v>0</v>
      </c>
      <c r="BH218">
        <v>0</v>
      </c>
      <c r="BI218" s="45" t="s">
        <v>84</v>
      </c>
      <c r="BJ218"/>
      <c r="BK218"/>
      <c r="BL218"/>
      <c r="BM218"/>
      <c r="BN218"/>
      <c r="BO218"/>
      <c r="BP218"/>
      <c r="BQ218"/>
      <c r="BR218"/>
    </row>
    <row r="219" spans="1:70" x14ac:dyDescent="0.3">
      <c r="A219" s="45" t="s">
        <v>95</v>
      </c>
      <c r="B219">
        <v>0.64</v>
      </c>
      <c r="C219">
        <v>21.292461236219001</v>
      </c>
      <c r="D219">
        <v>10.855091446347222</v>
      </c>
      <c r="E219">
        <v>0</v>
      </c>
      <c r="F219">
        <v>0</v>
      </c>
      <c r="G219">
        <v>35.210204463870006</v>
      </c>
      <c r="H219">
        <v>35.929056866252552</v>
      </c>
      <c r="I219">
        <v>41.353465591848121</v>
      </c>
      <c r="J219">
        <v>37.829294915486024</v>
      </c>
      <c r="K219">
        <v>10.032893562856083</v>
      </c>
      <c r="L219">
        <v>8.8299989926323939</v>
      </c>
      <c r="M219">
        <v>-17.670911542054178</v>
      </c>
      <c r="N219">
        <v>-17.432556543823708</v>
      </c>
      <c r="O219">
        <v>9.5479666720836036</v>
      </c>
      <c r="P219">
        <v>0</v>
      </c>
      <c r="Q219">
        <v>0</v>
      </c>
      <c r="R219">
        <v>0</v>
      </c>
      <c r="S219">
        <v>0</v>
      </c>
      <c r="T219">
        <v>18.342672418452999</v>
      </c>
      <c r="U219">
        <v>11.002188041764512</v>
      </c>
      <c r="V219">
        <v>0</v>
      </c>
      <c r="W219">
        <v>0</v>
      </c>
      <c r="X219">
        <v>2.9497888177660001</v>
      </c>
      <c r="Y219">
        <v>-0.14709659541729092</v>
      </c>
      <c r="Z219">
        <v>0</v>
      </c>
      <c r="AA219">
        <v>0</v>
      </c>
      <c r="AB219">
        <v>0</v>
      </c>
      <c r="AC219">
        <v>0</v>
      </c>
      <c r="AD219">
        <v>0</v>
      </c>
      <c r="AE219">
        <v>0</v>
      </c>
      <c r="AF219">
        <v>0</v>
      </c>
      <c r="AG219">
        <v>0</v>
      </c>
      <c r="AH219">
        <v>0</v>
      </c>
      <c r="AI219">
        <v>0</v>
      </c>
      <c r="AJ219">
        <v>0</v>
      </c>
      <c r="AK219">
        <v>0</v>
      </c>
      <c r="AL219">
        <v>0</v>
      </c>
      <c r="AM219">
        <v>0</v>
      </c>
      <c r="AN219">
        <v>26.710967415748001</v>
      </c>
      <c r="AO219">
        <v>27.256299185021742</v>
      </c>
      <c r="AP219">
        <v>34.394150731265491</v>
      </c>
      <c r="AQ219">
        <v>28.69784709387649</v>
      </c>
      <c r="AR219">
        <v>8.4992370481219996</v>
      </c>
      <c r="AS219">
        <v>8.6727576812308076</v>
      </c>
      <c r="AT219">
        <v>6.9593149394813851</v>
      </c>
      <c r="AU219">
        <v>9.1314478216095356</v>
      </c>
      <c r="AV219">
        <v>0</v>
      </c>
      <c r="AW219">
        <v>0</v>
      </c>
      <c r="AX219">
        <v>0</v>
      </c>
      <c r="AY219">
        <v>0</v>
      </c>
      <c r="AZ219">
        <v>0</v>
      </c>
      <c r="BA219">
        <v>0</v>
      </c>
      <c r="BB219">
        <v>0</v>
      </c>
      <c r="BC219">
        <v>0</v>
      </c>
      <c r="BD219">
        <v>0</v>
      </c>
      <c r="BE219">
        <v>0</v>
      </c>
      <c r="BF219">
        <v>0</v>
      </c>
      <c r="BG219">
        <v>0</v>
      </c>
      <c r="BH219">
        <v>-2.2620413036990388</v>
      </c>
      <c r="BI219" s="45" t="s">
        <v>94</v>
      </c>
      <c r="BJ219"/>
      <c r="BK219"/>
      <c r="BL219"/>
      <c r="BM219"/>
      <c r="BN219"/>
      <c r="BO219"/>
      <c r="BP219"/>
      <c r="BQ219"/>
      <c r="BR219"/>
    </row>
    <row r="220" spans="1:70" x14ac:dyDescent="0.3">
      <c r="A220" s="45" t="s">
        <v>176</v>
      </c>
      <c r="B220">
        <v>0.64</v>
      </c>
      <c r="C220">
        <v>46.800518633670002</v>
      </c>
      <c r="D220">
        <v>32.577104679812194</v>
      </c>
      <c r="E220">
        <v>0</v>
      </c>
      <c r="F220">
        <v>13.90014199604218</v>
      </c>
      <c r="G220">
        <v>67.764048373727007</v>
      </c>
      <c r="H220">
        <v>69.147520855933294</v>
      </c>
      <c r="I220">
        <v>94.526056186369047</v>
      </c>
      <c r="J220">
        <v>72.804637451833358</v>
      </c>
      <c r="K220">
        <v>33.232272996019624</v>
      </c>
      <c r="L220">
        <v>31.956439599006263</v>
      </c>
      <c r="M220">
        <v>12.746048031957313</v>
      </c>
      <c r="N220">
        <v>12.720836515489642</v>
      </c>
      <c r="O220">
        <v>33.62002650513746</v>
      </c>
      <c r="P220">
        <v>0</v>
      </c>
      <c r="Q220">
        <v>0</v>
      </c>
      <c r="R220">
        <v>0</v>
      </c>
      <c r="S220">
        <v>0</v>
      </c>
      <c r="T220">
        <v>39.941126792878002</v>
      </c>
      <c r="U220">
        <v>29.042937632557287</v>
      </c>
      <c r="V220">
        <v>0</v>
      </c>
      <c r="W220">
        <v>14.704988971469746</v>
      </c>
      <c r="X220">
        <v>6.859391840792</v>
      </c>
      <c r="Y220">
        <v>3.5341670472549049</v>
      </c>
      <c r="Z220">
        <v>0</v>
      </c>
      <c r="AA220">
        <v>-0.80484697542756423</v>
      </c>
      <c r="AB220">
        <v>0</v>
      </c>
      <c r="AC220">
        <v>0</v>
      </c>
      <c r="AD220">
        <v>0</v>
      </c>
      <c r="AE220">
        <v>0</v>
      </c>
      <c r="AF220">
        <v>0</v>
      </c>
      <c r="AG220">
        <v>0</v>
      </c>
      <c r="AH220">
        <v>0</v>
      </c>
      <c r="AI220">
        <v>0</v>
      </c>
      <c r="AJ220">
        <v>0</v>
      </c>
      <c r="AK220">
        <v>0</v>
      </c>
      <c r="AL220">
        <v>0</v>
      </c>
      <c r="AM220">
        <v>0</v>
      </c>
      <c r="AN220">
        <v>54.134324985508002</v>
      </c>
      <c r="AO220">
        <v>55.239532699002581</v>
      </c>
      <c r="AP220">
        <v>78.715638393763598</v>
      </c>
      <c r="AQ220">
        <v>58.161075066431536</v>
      </c>
      <c r="AR220">
        <v>13.629723388219</v>
      </c>
      <c r="AS220">
        <v>13.907988156930713</v>
      </c>
      <c r="AT220">
        <v>15.810418013717381</v>
      </c>
      <c r="AU220">
        <v>14.64356238540182</v>
      </c>
      <c r="AV220">
        <v>0</v>
      </c>
      <c r="AW220">
        <v>0</v>
      </c>
      <c r="AX220">
        <v>0</v>
      </c>
      <c r="AY220">
        <v>0</v>
      </c>
      <c r="AZ220">
        <v>0</v>
      </c>
      <c r="BA220">
        <v>0</v>
      </c>
      <c r="BB220">
        <v>0</v>
      </c>
      <c r="BC220">
        <v>0</v>
      </c>
      <c r="BD220">
        <v>0</v>
      </c>
      <c r="BE220">
        <v>0</v>
      </c>
      <c r="BF220">
        <v>0</v>
      </c>
      <c r="BG220">
        <v>0</v>
      </c>
      <c r="BH220">
        <v>0</v>
      </c>
      <c r="BI220" s="45" t="s">
        <v>175</v>
      </c>
      <c r="BJ220"/>
      <c r="BK220"/>
      <c r="BL220"/>
      <c r="BM220"/>
      <c r="BN220"/>
      <c r="BO220"/>
      <c r="BP220"/>
      <c r="BQ220"/>
      <c r="BR220"/>
    </row>
    <row r="221" spans="1:70" x14ac:dyDescent="0.3">
      <c r="A221" s="45" t="s">
        <v>214</v>
      </c>
      <c r="B221">
        <v>0.64</v>
      </c>
      <c r="C221">
        <v>48.371072928998004</v>
      </c>
      <c r="D221">
        <v>35.007364965161827</v>
      </c>
      <c r="E221">
        <v>0</v>
      </c>
      <c r="F221">
        <v>17.16674152190981</v>
      </c>
      <c r="G221">
        <v>70.565193876203992</v>
      </c>
      <c r="H221">
        <v>72.00585461404637</v>
      </c>
      <c r="I221">
        <v>100.33562263249411</v>
      </c>
      <c r="J221">
        <v>75.814144523089453</v>
      </c>
      <c r="K221">
        <v>29.508852467842825</v>
      </c>
      <c r="L221">
        <v>29.49533709067758</v>
      </c>
      <c r="M221">
        <v>6.7472441505450309</v>
      </c>
      <c r="N221">
        <v>6.6677378725577219</v>
      </c>
      <c r="O221">
        <v>30.971593357979671</v>
      </c>
      <c r="P221">
        <v>0</v>
      </c>
      <c r="Q221">
        <v>0</v>
      </c>
      <c r="R221">
        <v>0</v>
      </c>
      <c r="S221">
        <v>0</v>
      </c>
      <c r="T221">
        <v>39.899120298159005</v>
      </c>
      <c r="U221">
        <v>29.855917554375441</v>
      </c>
      <c r="V221">
        <v>0</v>
      </c>
      <c r="W221">
        <v>16.429156832967372</v>
      </c>
      <c r="X221">
        <v>8.4719526308389987</v>
      </c>
      <c r="Y221">
        <v>5.1514474107863899</v>
      </c>
      <c r="Z221">
        <v>0</v>
      </c>
      <c r="AA221">
        <v>0.73758468894243989</v>
      </c>
      <c r="AB221">
        <v>0</v>
      </c>
      <c r="AC221">
        <v>0</v>
      </c>
      <c r="AD221">
        <v>0</v>
      </c>
      <c r="AE221">
        <v>0</v>
      </c>
      <c r="AF221">
        <v>0</v>
      </c>
      <c r="AG221">
        <v>0</v>
      </c>
      <c r="AH221">
        <v>0</v>
      </c>
      <c r="AI221">
        <v>0</v>
      </c>
      <c r="AJ221">
        <v>0</v>
      </c>
      <c r="AK221">
        <v>0</v>
      </c>
      <c r="AL221">
        <v>0</v>
      </c>
      <c r="AM221">
        <v>0</v>
      </c>
      <c r="AN221">
        <v>54.993259089158002</v>
      </c>
      <c r="AO221">
        <v>56.116002822488262</v>
      </c>
      <c r="AP221">
        <v>80.90192516281104</v>
      </c>
      <c r="AQ221">
        <v>59.08390048067433</v>
      </c>
      <c r="AR221">
        <v>15.571934787046001</v>
      </c>
      <c r="AS221">
        <v>15.88985179155811</v>
      </c>
      <c r="AT221">
        <v>19.433697544305385</v>
      </c>
      <c r="AU221">
        <v>16.730244042415119</v>
      </c>
      <c r="AV221">
        <v>0</v>
      </c>
      <c r="AW221">
        <v>0</v>
      </c>
      <c r="AX221">
        <v>0</v>
      </c>
      <c r="AY221">
        <v>0</v>
      </c>
      <c r="AZ221">
        <v>0</v>
      </c>
      <c r="BA221">
        <v>0</v>
      </c>
      <c r="BB221">
        <v>0</v>
      </c>
      <c r="BC221">
        <v>0</v>
      </c>
      <c r="BD221">
        <v>0</v>
      </c>
      <c r="BE221">
        <v>0</v>
      </c>
      <c r="BF221">
        <v>0</v>
      </c>
      <c r="BG221">
        <v>0</v>
      </c>
      <c r="BH221">
        <v>0</v>
      </c>
      <c r="BI221" s="45" t="s">
        <v>213</v>
      </c>
      <c r="BJ221"/>
      <c r="BK221"/>
      <c r="BL221"/>
      <c r="BM221"/>
      <c r="BN221"/>
      <c r="BO221"/>
      <c r="BP221"/>
      <c r="BQ221"/>
      <c r="BR221"/>
    </row>
    <row r="222" spans="1:70" x14ac:dyDescent="0.3">
      <c r="A222" s="45" t="s">
        <v>246</v>
      </c>
      <c r="B222">
        <v>0.64</v>
      </c>
      <c r="C222">
        <v>46.553553587779</v>
      </c>
      <c r="D222">
        <v>34.049821983161927</v>
      </c>
      <c r="E222">
        <v>0</v>
      </c>
      <c r="F222">
        <v>17.288743881134479</v>
      </c>
      <c r="G222">
        <v>67.87376303723299</v>
      </c>
      <c r="H222">
        <v>69.259475456714256</v>
      </c>
      <c r="I222">
        <v>97.072685230091935</v>
      </c>
      <c r="J222">
        <v>72.922513176371694</v>
      </c>
      <c r="K222">
        <v>35.571246875929504</v>
      </c>
      <c r="L222">
        <v>36.878617248093484</v>
      </c>
      <c r="M222">
        <v>25.884925207954215</v>
      </c>
      <c r="N222">
        <v>25.869791062750341</v>
      </c>
      <c r="O222">
        <v>38.81314166142478</v>
      </c>
      <c r="P222">
        <v>0</v>
      </c>
      <c r="Q222">
        <v>0</v>
      </c>
      <c r="R222">
        <v>0</v>
      </c>
      <c r="S222">
        <v>0</v>
      </c>
      <c r="T222">
        <v>39.247418805494</v>
      </c>
      <c r="U222">
        <v>29.509270258124157</v>
      </c>
      <c r="V222">
        <v>0</v>
      </c>
      <c r="W222">
        <v>16.44286815268843</v>
      </c>
      <c r="X222">
        <v>7.3061347822850005</v>
      </c>
      <c r="Y222">
        <v>4.5405517250377718</v>
      </c>
      <c r="Z222">
        <v>0</v>
      </c>
      <c r="AA222">
        <v>0.84587572844605152</v>
      </c>
      <c r="AB222">
        <v>0</v>
      </c>
      <c r="AC222">
        <v>0</v>
      </c>
      <c r="AD222">
        <v>0</v>
      </c>
      <c r="AE222">
        <v>0</v>
      </c>
      <c r="AF222">
        <v>0</v>
      </c>
      <c r="AG222">
        <v>0</v>
      </c>
      <c r="AH222">
        <v>0</v>
      </c>
      <c r="AI222">
        <v>0</v>
      </c>
      <c r="AJ222">
        <v>0</v>
      </c>
      <c r="AK222">
        <v>0</v>
      </c>
      <c r="AL222">
        <v>0</v>
      </c>
      <c r="AM222">
        <v>0</v>
      </c>
      <c r="AN222">
        <v>54.457274957644003</v>
      </c>
      <c r="AO222">
        <v>55.569076025731491</v>
      </c>
      <c r="AP222">
        <v>80.175702207418354</v>
      </c>
      <c r="AQ222">
        <v>58.508047483232382</v>
      </c>
      <c r="AR222">
        <v>13.416488079589</v>
      </c>
      <c r="AS222">
        <v>13.690399430982765</v>
      </c>
      <c r="AT222">
        <v>16.896983054259191</v>
      </c>
      <c r="AU222">
        <v>14.414465693139318</v>
      </c>
      <c r="AV222">
        <v>0</v>
      </c>
      <c r="AW222">
        <v>0</v>
      </c>
      <c r="AX222">
        <v>0</v>
      </c>
      <c r="AY222">
        <v>0</v>
      </c>
      <c r="AZ222">
        <v>0</v>
      </c>
      <c r="BA222">
        <v>0</v>
      </c>
      <c r="BB222">
        <v>0</v>
      </c>
      <c r="BC222">
        <v>0</v>
      </c>
      <c r="BD222">
        <v>0</v>
      </c>
      <c r="BE222">
        <v>0</v>
      </c>
      <c r="BF222">
        <v>0</v>
      </c>
      <c r="BG222">
        <v>0</v>
      </c>
      <c r="BH222">
        <v>0</v>
      </c>
      <c r="BI222" s="45" t="s">
        <v>245</v>
      </c>
      <c r="BJ222"/>
      <c r="BK222"/>
      <c r="BL222"/>
      <c r="BM222"/>
      <c r="BN222"/>
      <c r="BO222"/>
      <c r="BP222"/>
      <c r="BQ222"/>
      <c r="BR222"/>
    </row>
    <row r="223" spans="1:70" x14ac:dyDescent="0.3">
      <c r="A223" s="45" t="s">
        <v>306</v>
      </c>
      <c r="B223">
        <v>0.64</v>
      </c>
      <c r="C223">
        <v>50.988373449686001</v>
      </c>
      <c r="D223">
        <v>38.589542592414048</v>
      </c>
      <c r="E223">
        <v>0</v>
      </c>
      <c r="F223">
        <v>21.640505691537108</v>
      </c>
      <c r="G223">
        <v>75.035196676724993</v>
      </c>
      <c r="H223">
        <v>76.567117101943182</v>
      </c>
      <c r="I223">
        <v>109.06939575736637</v>
      </c>
      <c r="J223">
        <v>80.616645865774686</v>
      </c>
      <c r="K223">
        <v>55.21971106993486</v>
      </c>
      <c r="L223">
        <v>54.232403248552757</v>
      </c>
      <c r="M223">
        <v>60.686083278661478</v>
      </c>
      <c r="N223">
        <v>61.002610007953606</v>
      </c>
      <c r="O223">
        <v>57.433947323964958</v>
      </c>
      <c r="P223">
        <v>0</v>
      </c>
      <c r="Q223">
        <v>0</v>
      </c>
      <c r="R223">
        <v>0</v>
      </c>
      <c r="S223">
        <v>0</v>
      </c>
      <c r="T223">
        <v>41.909492336687002</v>
      </c>
      <c r="U223">
        <v>32.493336190935217</v>
      </c>
      <c r="V223">
        <v>0</v>
      </c>
      <c r="W223">
        <v>19.602163738209672</v>
      </c>
      <c r="X223">
        <v>9.0788811129989995</v>
      </c>
      <c r="Y223">
        <v>6.0962064014788311</v>
      </c>
      <c r="Z223">
        <v>0</v>
      </c>
      <c r="AA223">
        <v>2.0383419533274361</v>
      </c>
      <c r="AB223">
        <v>0</v>
      </c>
      <c r="AC223">
        <v>0</v>
      </c>
      <c r="AD223">
        <v>0</v>
      </c>
      <c r="AE223">
        <v>0</v>
      </c>
      <c r="AF223">
        <v>0</v>
      </c>
      <c r="AG223">
        <v>0</v>
      </c>
      <c r="AH223">
        <v>0</v>
      </c>
      <c r="AI223">
        <v>0</v>
      </c>
      <c r="AJ223">
        <v>0</v>
      </c>
      <c r="AK223">
        <v>0</v>
      </c>
      <c r="AL223">
        <v>0</v>
      </c>
      <c r="AM223">
        <v>0</v>
      </c>
      <c r="AN223">
        <v>58.793879548456999</v>
      </c>
      <c r="AO223">
        <v>59.994216842782194</v>
      </c>
      <c r="AP223">
        <v>87.819262999179671</v>
      </c>
      <c r="AQ223">
        <v>63.167227868454269</v>
      </c>
      <c r="AR223">
        <v>16.241317128268001</v>
      </c>
      <c r="AS223">
        <v>16.572900259160988</v>
      </c>
      <c r="AT223">
        <v>21.250132566051189</v>
      </c>
      <c r="AU223">
        <v>17.449417997320413</v>
      </c>
      <c r="AV223">
        <v>0</v>
      </c>
      <c r="AW223">
        <v>0</v>
      </c>
      <c r="AX223">
        <v>0</v>
      </c>
      <c r="AY223">
        <v>0</v>
      </c>
      <c r="AZ223">
        <v>0</v>
      </c>
      <c r="BA223">
        <v>0</v>
      </c>
      <c r="BB223">
        <v>0</v>
      </c>
      <c r="BC223">
        <v>0</v>
      </c>
      <c r="BD223">
        <v>0</v>
      </c>
      <c r="BE223">
        <v>0</v>
      </c>
      <c r="BF223">
        <v>0</v>
      </c>
      <c r="BG223">
        <v>0</v>
      </c>
      <c r="BH223">
        <v>0</v>
      </c>
      <c r="BI223" s="45" t="s">
        <v>305</v>
      </c>
      <c r="BJ223"/>
      <c r="BK223"/>
      <c r="BL223"/>
      <c r="BM223"/>
      <c r="BN223"/>
      <c r="BO223"/>
      <c r="BP223"/>
      <c r="BQ223"/>
      <c r="BR223"/>
    </row>
    <row r="224" spans="1:70" x14ac:dyDescent="0.3">
      <c r="A224" s="45" t="s">
        <v>312</v>
      </c>
      <c r="B224">
        <v>0.64</v>
      </c>
      <c r="C224">
        <v>21.935452091193</v>
      </c>
      <c r="D224">
        <v>13.01917786713817</v>
      </c>
      <c r="E224">
        <v>0</v>
      </c>
      <c r="F224">
        <v>1.559711737307854</v>
      </c>
      <c r="G224">
        <v>36.310368539874005</v>
      </c>
      <c r="H224">
        <v>37.051681919154944</v>
      </c>
      <c r="I224">
        <v>45.496932577670322</v>
      </c>
      <c r="J224">
        <v>39.011294052392046</v>
      </c>
      <c r="K224">
        <v>21.113423625971876</v>
      </c>
      <c r="L224">
        <v>21.049306607623386</v>
      </c>
      <c r="M224">
        <v>10.504063345539182</v>
      </c>
      <c r="N224">
        <v>10.581949338542369</v>
      </c>
      <c r="O224">
        <v>22.244580552184622</v>
      </c>
      <c r="P224">
        <v>0</v>
      </c>
      <c r="Q224">
        <v>0</v>
      </c>
      <c r="R224">
        <v>0</v>
      </c>
      <c r="S224">
        <v>0</v>
      </c>
      <c r="T224">
        <v>18.247730736108998</v>
      </c>
      <c r="U224">
        <v>11.758633021001472</v>
      </c>
      <c r="V224">
        <v>0</v>
      </c>
      <c r="W224">
        <v>3.409179456902951</v>
      </c>
      <c r="X224">
        <v>3.6877213550840002</v>
      </c>
      <c r="Y224">
        <v>1.2605448461366966</v>
      </c>
      <c r="Z224">
        <v>0</v>
      </c>
      <c r="AA224">
        <v>-1.849467719595097</v>
      </c>
      <c r="AB224">
        <v>0</v>
      </c>
      <c r="AC224">
        <v>0</v>
      </c>
      <c r="AD224">
        <v>0</v>
      </c>
      <c r="AE224">
        <v>0</v>
      </c>
      <c r="AF224">
        <v>0</v>
      </c>
      <c r="AG224">
        <v>0</v>
      </c>
      <c r="AH224">
        <v>0</v>
      </c>
      <c r="AI224">
        <v>0</v>
      </c>
      <c r="AJ224">
        <v>0</v>
      </c>
      <c r="AK224">
        <v>0</v>
      </c>
      <c r="AL224">
        <v>0</v>
      </c>
      <c r="AM224">
        <v>0</v>
      </c>
      <c r="AN224">
        <v>27.745693968245</v>
      </c>
      <c r="AO224">
        <v>28.312150740323961</v>
      </c>
      <c r="AP224">
        <v>36.703304163957064</v>
      </c>
      <c r="AQ224">
        <v>29.809541175387967</v>
      </c>
      <c r="AR224">
        <v>8.5646745716290003</v>
      </c>
      <c r="AS224">
        <v>8.7395311788309797</v>
      </c>
      <c r="AT224">
        <v>8.7936288512083891</v>
      </c>
      <c r="AU224">
        <v>9.2017528770040737</v>
      </c>
      <c r="AV224">
        <v>0</v>
      </c>
      <c r="AW224">
        <v>0</v>
      </c>
      <c r="AX224">
        <v>0</v>
      </c>
      <c r="AY224">
        <v>0</v>
      </c>
      <c r="AZ224">
        <v>0</v>
      </c>
      <c r="BA224">
        <v>0</v>
      </c>
      <c r="BB224">
        <v>0</v>
      </c>
      <c r="BC224">
        <v>0</v>
      </c>
      <c r="BD224">
        <v>0</v>
      </c>
      <c r="BE224">
        <v>0</v>
      </c>
      <c r="BF224">
        <v>0</v>
      </c>
      <c r="BG224">
        <v>0</v>
      </c>
      <c r="BH224">
        <v>0</v>
      </c>
      <c r="BI224" s="45" t="s">
        <v>311</v>
      </c>
      <c r="BJ224"/>
      <c r="BK224"/>
      <c r="BL224"/>
      <c r="BM224"/>
      <c r="BN224"/>
      <c r="BO224"/>
      <c r="BP224"/>
      <c r="BQ224"/>
      <c r="BR224"/>
    </row>
    <row r="225" spans="1:70" x14ac:dyDescent="0.3">
      <c r="A225" s="45" t="s">
        <v>322</v>
      </c>
      <c r="B225">
        <v>0.64</v>
      </c>
      <c r="C225">
        <v>20.889741457985998</v>
      </c>
      <c r="D225">
        <v>12.283528307412508</v>
      </c>
      <c r="E225">
        <v>0</v>
      </c>
      <c r="F225">
        <v>1.3756625740272812</v>
      </c>
      <c r="G225">
        <v>31.626618485205004</v>
      </c>
      <c r="H225">
        <v>32.272308307899863</v>
      </c>
      <c r="I225">
        <v>40.088911634746644</v>
      </c>
      <c r="J225">
        <v>33.979145991158568</v>
      </c>
      <c r="K225">
        <v>9.4621674787947061</v>
      </c>
      <c r="L225">
        <v>9.2318357646270837</v>
      </c>
      <c r="M225">
        <v>-10.419177917501994</v>
      </c>
      <c r="N225">
        <v>-10.36383206499848</v>
      </c>
      <c r="O225">
        <v>9.7783677883876976</v>
      </c>
      <c r="P225">
        <v>0</v>
      </c>
      <c r="Q225">
        <v>0</v>
      </c>
      <c r="R225">
        <v>0</v>
      </c>
      <c r="S225">
        <v>0</v>
      </c>
      <c r="T225">
        <v>18.287525708575</v>
      </c>
      <c r="U225">
        <v>11.622009066689104</v>
      </c>
      <c r="V225">
        <v>0</v>
      </c>
      <c r="W225">
        <v>3.1655257405975163</v>
      </c>
      <c r="X225">
        <v>2.6022157494110001</v>
      </c>
      <c r="Y225">
        <v>0.66151924072340507</v>
      </c>
      <c r="Z225">
        <v>0</v>
      </c>
      <c r="AA225">
        <v>-1.7898631665702351</v>
      </c>
      <c r="AB225">
        <v>0</v>
      </c>
      <c r="AC225">
        <v>0</v>
      </c>
      <c r="AD225">
        <v>0</v>
      </c>
      <c r="AE225">
        <v>0</v>
      </c>
      <c r="AF225">
        <v>0</v>
      </c>
      <c r="AG225">
        <v>0</v>
      </c>
      <c r="AH225">
        <v>0</v>
      </c>
      <c r="AI225">
        <v>0</v>
      </c>
      <c r="AJ225">
        <v>0</v>
      </c>
      <c r="AK225">
        <v>0</v>
      </c>
      <c r="AL225">
        <v>0</v>
      </c>
      <c r="AM225">
        <v>0</v>
      </c>
      <c r="AN225">
        <v>25.633075351709</v>
      </c>
      <c r="AO225">
        <v>26.156400850029716</v>
      </c>
      <c r="AP225">
        <v>34.285628984399231</v>
      </c>
      <c r="AQ225">
        <v>27.539776659510384</v>
      </c>
      <c r="AR225">
        <v>5.9935431334960008</v>
      </c>
      <c r="AS225">
        <v>6.115907457870148</v>
      </c>
      <c r="AT225">
        <v>5.8032830066792318</v>
      </c>
      <c r="AU225">
        <v>6.4393693316481828</v>
      </c>
      <c r="AV225">
        <v>0</v>
      </c>
      <c r="AW225">
        <v>0</v>
      </c>
      <c r="AX225">
        <v>0</v>
      </c>
      <c r="AY225">
        <v>0</v>
      </c>
      <c r="AZ225">
        <v>0</v>
      </c>
      <c r="BA225">
        <v>0</v>
      </c>
      <c r="BB225">
        <v>0</v>
      </c>
      <c r="BC225">
        <v>0</v>
      </c>
      <c r="BD225">
        <v>0</v>
      </c>
      <c r="BE225">
        <v>0</v>
      </c>
      <c r="BF225">
        <v>0</v>
      </c>
      <c r="BG225">
        <v>0</v>
      </c>
      <c r="BH225">
        <v>0</v>
      </c>
      <c r="BI225" s="45" t="s">
        <v>321</v>
      </c>
      <c r="BJ225"/>
      <c r="BK225"/>
      <c r="BL225"/>
      <c r="BM225"/>
      <c r="BN225"/>
      <c r="BO225"/>
      <c r="BP225"/>
      <c r="BQ225"/>
      <c r="BR225"/>
    </row>
    <row r="226" spans="1:70" x14ac:dyDescent="0.3">
      <c r="A226" s="45" t="s">
        <v>334</v>
      </c>
      <c r="B226">
        <v>0.64</v>
      </c>
      <c r="C226">
        <v>29.431260748930001</v>
      </c>
      <c r="D226">
        <v>19.512819525292155</v>
      </c>
      <c r="E226">
        <v>0</v>
      </c>
      <c r="F226">
        <v>6.6546763418163959</v>
      </c>
      <c r="G226">
        <v>43.216086962906999</v>
      </c>
      <c r="H226">
        <v>44.098387659761414</v>
      </c>
      <c r="I226">
        <v>58.547512924217763</v>
      </c>
      <c r="J226">
        <v>46.430690298621826</v>
      </c>
      <c r="K226">
        <v>-60.790469051449129</v>
      </c>
      <c r="L226">
        <v>-51.412256719175339</v>
      </c>
      <c r="M226">
        <v>-148.48439389469473</v>
      </c>
      <c r="N226">
        <v>-147.18944148608281</v>
      </c>
      <c r="O226">
        <v>-52.767939113766332</v>
      </c>
      <c r="P226">
        <v>0.5</v>
      </c>
      <c r="Q226">
        <v>0.5</v>
      </c>
      <c r="R226">
        <v>0</v>
      </c>
      <c r="S226">
        <v>0.5</v>
      </c>
      <c r="T226">
        <v>24.773838261238001</v>
      </c>
      <c r="U226">
        <v>17.278022011583136</v>
      </c>
      <c r="V226">
        <v>0</v>
      </c>
      <c r="W226">
        <v>7.550164139380187</v>
      </c>
      <c r="X226">
        <v>4.6574224876920001</v>
      </c>
      <c r="Y226">
        <v>2.2347975137090197</v>
      </c>
      <c r="Z226">
        <v>0</v>
      </c>
      <c r="AA226">
        <v>-0.89548779756379127</v>
      </c>
      <c r="AB226">
        <v>0</v>
      </c>
      <c r="AC226">
        <v>0</v>
      </c>
      <c r="AD226">
        <v>0</v>
      </c>
      <c r="AE226">
        <v>0</v>
      </c>
      <c r="AF226">
        <v>0</v>
      </c>
      <c r="AG226">
        <v>0</v>
      </c>
      <c r="AH226">
        <v>0</v>
      </c>
      <c r="AI226">
        <v>0</v>
      </c>
      <c r="AJ226">
        <v>0</v>
      </c>
      <c r="AK226">
        <v>0</v>
      </c>
      <c r="AL226">
        <v>0</v>
      </c>
      <c r="AM226">
        <v>0</v>
      </c>
      <c r="AN226">
        <v>34.035356784328002</v>
      </c>
      <c r="AO226">
        <v>34.730223467521128</v>
      </c>
      <c r="AP226">
        <v>48.141704966821379</v>
      </c>
      <c r="AQ226">
        <v>36.567056878902818</v>
      </c>
      <c r="AR226">
        <v>9.180730178579001</v>
      </c>
      <c r="AS226">
        <v>9.3681641922402807</v>
      </c>
      <c r="AT226">
        <v>10.405808318222892</v>
      </c>
      <c r="AU226">
        <v>9.8636334197190116</v>
      </c>
      <c r="AV226">
        <v>0</v>
      </c>
      <c r="AW226">
        <v>0</v>
      </c>
      <c r="AX226">
        <v>0</v>
      </c>
      <c r="AY226">
        <v>0</v>
      </c>
      <c r="AZ226">
        <v>0</v>
      </c>
      <c r="BA226">
        <v>0</v>
      </c>
      <c r="BB226">
        <v>0</v>
      </c>
      <c r="BC226">
        <v>0</v>
      </c>
      <c r="BD226">
        <v>0</v>
      </c>
      <c r="BE226">
        <v>0</v>
      </c>
      <c r="BF226">
        <v>0</v>
      </c>
      <c r="BG226">
        <v>0</v>
      </c>
      <c r="BH226">
        <v>0</v>
      </c>
      <c r="BI226" s="45" t="s">
        <v>333</v>
      </c>
      <c r="BJ226"/>
      <c r="BK226"/>
      <c r="BL226"/>
      <c r="BM226"/>
      <c r="BN226"/>
      <c r="BO226"/>
      <c r="BP226"/>
      <c r="BQ226"/>
      <c r="BR226"/>
    </row>
    <row r="227" spans="1:70" x14ac:dyDescent="0.3">
      <c r="A227" s="45" t="s">
        <v>340</v>
      </c>
      <c r="B227">
        <v>0.64</v>
      </c>
      <c r="C227">
        <v>31.081899884843001</v>
      </c>
      <c r="D227">
        <v>21.767140850683329</v>
      </c>
      <c r="E227">
        <v>0</v>
      </c>
      <c r="F227">
        <v>9.4975643330807422</v>
      </c>
      <c r="G227">
        <v>45.119639264161997</v>
      </c>
      <c r="H227">
        <v>46.040802931727697</v>
      </c>
      <c r="I227">
        <v>63.110940019805355</v>
      </c>
      <c r="J227">
        <v>48.475837223716184</v>
      </c>
      <c r="K227">
        <v>0.53107463833581681</v>
      </c>
      <c r="L227">
        <v>-5.561649648141767</v>
      </c>
      <c r="M227">
        <v>-49.82033178077544</v>
      </c>
      <c r="N227">
        <v>-49.610430625779358</v>
      </c>
      <c r="O227">
        <v>-5.6347950577816617</v>
      </c>
      <c r="P227">
        <v>0.10413470365135791</v>
      </c>
      <c r="Q227">
        <v>0.10413470365135791</v>
      </c>
      <c r="R227">
        <v>0</v>
      </c>
      <c r="S227">
        <v>0.10413470365135791</v>
      </c>
      <c r="T227">
        <v>25.614142009045</v>
      </c>
      <c r="U227">
        <v>18.764833468927407</v>
      </c>
      <c r="V227">
        <v>0</v>
      </c>
      <c r="W227">
        <v>9.7247424664534261</v>
      </c>
      <c r="X227">
        <v>5.4677578757980001</v>
      </c>
      <c r="Y227">
        <v>3.002307381755922</v>
      </c>
      <c r="Z227">
        <v>0</v>
      </c>
      <c r="AA227">
        <v>-0.22717813337268308</v>
      </c>
      <c r="AB227">
        <v>0</v>
      </c>
      <c r="AC227">
        <v>0</v>
      </c>
      <c r="AD227">
        <v>0</v>
      </c>
      <c r="AE227">
        <v>0</v>
      </c>
      <c r="AF227">
        <v>0</v>
      </c>
      <c r="AG227">
        <v>0</v>
      </c>
      <c r="AH227">
        <v>0</v>
      </c>
      <c r="AI227">
        <v>0</v>
      </c>
      <c r="AJ227">
        <v>0</v>
      </c>
      <c r="AK227">
        <v>0</v>
      </c>
      <c r="AL227">
        <v>0</v>
      </c>
      <c r="AM227">
        <v>0</v>
      </c>
      <c r="AN227">
        <v>34.714441320901997</v>
      </c>
      <c r="AO227">
        <v>35.423172210735508</v>
      </c>
      <c r="AP227">
        <v>50.697502265953958</v>
      </c>
      <c r="AQ227">
        <v>37.296654721282977</v>
      </c>
      <c r="AR227">
        <v>10.405197943259999</v>
      </c>
      <c r="AS227">
        <v>10.617630720992194</v>
      </c>
      <c r="AT227">
        <v>12.413437481919649</v>
      </c>
      <c r="AU227">
        <v>11.179182502433209</v>
      </c>
      <c r="AV227">
        <v>0</v>
      </c>
      <c r="AW227">
        <v>0</v>
      </c>
      <c r="AX227">
        <v>0</v>
      </c>
      <c r="AY227">
        <v>0</v>
      </c>
      <c r="AZ227">
        <v>0</v>
      </c>
      <c r="BA227">
        <v>0</v>
      </c>
      <c r="BB227">
        <v>0</v>
      </c>
      <c r="BC227">
        <v>0</v>
      </c>
      <c r="BD227">
        <v>0</v>
      </c>
      <c r="BE227">
        <v>0</v>
      </c>
      <c r="BF227">
        <v>0</v>
      </c>
      <c r="BG227">
        <v>0</v>
      </c>
      <c r="BH227">
        <v>0</v>
      </c>
      <c r="BI227" s="45" t="s">
        <v>339</v>
      </c>
      <c r="BJ227"/>
      <c r="BK227"/>
      <c r="BL227"/>
      <c r="BM227"/>
      <c r="BN227"/>
      <c r="BO227"/>
      <c r="BP227"/>
      <c r="BQ227"/>
      <c r="BR227"/>
    </row>
    <row r="228" spans="1:70" x14ac:dyDescent="0.3">
      <c r="A228" s="45" t="s">
        <v>368</v>
      </c>
      <c r="B228">
        <v>0.64</v>
      </c>
      <c r="C228">
        <v>11.959129935003002</v>
      </c>
      <c r="D228">
        <v>5.5219531098943389</v>
      </c>
      <c r="E228">
        <v>0</v>
      </c>
      <c r="F228">
        <v>0</v>
      </c>
      <c r="G228">
        <v>20.193516753145001</v>
      </c>
      <c r="H228">
        <v>20.605788089014293</v>
      </c>
      <c r="I228">
        <v>22.770146100272232</v>
      </c>
      <c r="J228">
        <v>21.69559967819534</v>
      </c>
      <c r="K228">
        <v>-4.4932082588686342</v>
      </c>
      <c r="L228">
        <v>-4.1474852805312263</v>
      </c>
      <c r="M228">
        <v>-31.370847714766747</v>
      </c>
      <c r="N228">
        <v>-31.25595629620506</v>
      </c>
      <c r="O228">
        <v>-4.2458721654369862</v>
      </c>
      <c r="P228">
        <v>0.16367121473259516</v>
      </c>
      <c r="Q228">
        <v>0.16367121473259516</v>
      </c>
      <c r="R228">
        <v>0</v>
      </c>
      <c r="S228">
        <v>0.16367121473259516</v>
      </c>
      <c r="T228">
        <v>9.7222628245310005</v>
      </c>
      <c r="U228">
        <v>5.4987628342016119</v>
      </c>
      <c r="V228">
        <v>0</v>
      </c>
      <c r="W228">
        <v>0</v>
      </c>
      <c r="X228">
        <v>2.2368671104720002</v>
      </c>
      <c r="Y228">
        <v>2.3190275692727417E-2</v>
      </c>
      <c r="Z228">
        <v>0</v>
      </c>
      <c r="AA228">
        <v>0</v>
      </c>
      <c r="AB228">
        <v>0</v>
      </c>
      <c r="AC228">
        <v>0</v>
      </c>
      <c r="AD228">
        <v>0</v>
      </c>
      <c r="AE228">
        <v>0</v>
      </c>
      <c r="AF228">
        <v>0</v>
      </c>
      <c r="AG228">
        <v>0</v>
      </c>
      <c r="AH228">
        <v>0</v>
      </c>
      <c r="AI228">
        <v>0</v>
      </c>
      <c r="AJ228">
        <v>0</v>
      </c>
      <c r="AK228">
        <v>0</v>
      </c>
      <c r="AL228">
        <v>0</v>
      </c>
      <c r="AM228">
        <v>0</v>
      </c>
      <c r="AN228">
        <v>14.407480679111</v>
      </c>
      <c r="AO228">
        <v>14.701624159847858</v>
      </c>
      <c r="AP228">
        <v>17.965645182157182</v>
      </c>
      <c r="AQ228">
        <v>15.479172697179859</v>
      </c>
      <c r="AR228">
        <v>5.7860360740339996</v>
      </c>
      <c r="AS228">
        <v>5.9041639291664341</v>
      </c>
      <c r="AT228">
        <v>4.8045004170028349</v>
      </c>
      <c r="AU228">
        <v>6.216426981015478</v>
      </c>
      <c r="AV228">
        <v>0</v>
      </c>
      <c r="AW228">
        <v>0</v>
      </c>
      <c r="AX228">
        <v>0</v>
      </c>
      <c r="AY228">
        <v>0</v>
      </c>
      <c r="AZ228">
        <v>0</v>
      </c>
      <c r="BA228">
        <v>0</v>
      </c>
      <c r="BB228">
        <v>0</v>
      </c>
      <c r="BC228">
        <v>0</v>
      </c>
      <c r="BD228">
        <v>0</v>
      </c>
      <c r="BE228">
        <v>0</v>
      </c>
      <c r="BF228">
        <v>0</v>
      </c>
      <c r="BG228">
        <v>0</v>
      </c>
      <c r="BH228">
        <v>-2.5124105725741499</v>
      </c>
      <c r="BI228" s="45" t="s">
        <v>367</v>
      </c>
      <c r="BJ228"/>
      <c r="BK228"/>
      <c r="BL228"/>
      <c r="BM228"/>
      <c r="BN228"/>
      <c r="BO228"/>
      <c r="BP228"/>
      <c r="BQ228"/>
      <c r="BR228"/>
    </row>
    <row r="229" spans="1:70" x14ac:dyDescent="0.3">
      <c r="A229" s="45" t="s">
        <v>422</v>
      </c>
      <c r="B229">
        <v>0.64</v>
      </c>
      <c r="C229">
        <v>22.589463526762998</v>
      </c>
      <c r="D229">
        <v>14.962617176027841</v>
      </c>
      <c r="E229">
        <v>0</v>
      </c>
      <c r="F229">
        <v>5.0762543166110143</v>
      </c>
      <c r="G229">
        <v>32.910673394427</v>
      </c>
      <c r="H229">
        <v>33.582578513804741</v>
      </c>
      <c r="I229">
        <v>44.662387181601453</v>
      </c>
      <c r="J229">
        <v>35.358714573285958</v>
      </c>
      <c r="K229">
        <v>7.9063611271249004</v>
      </c>
      <c r="L229">
        <v>9.0827805841208402</v>
      </c>
      <c r="M229">
        <v>-9.5676059993341642</v>
      </c>
      <c r="N229">
        <v>-9.7466916851939658</v>
      </c>
      <c r="O229">
        <v>9.3745989881575209</v>
      </c>
      <c r="P229">
        <v>0</v>
      </c>
      <c r="Q229">
        <v>0</v>
      </c>
      <c r="R229">
        <v>0</v>
      </c>
      <c r="S229">
        <v>0</v>
      </c>
      <c r="T229">
        <v>18.301515214538998</v>
      </c>
      <c r="U229">
        <v>13.013976509762376</v>
      </c>
      <c r="V229">
        <v>0</v>
      </c>
      <c r="W229">
        <v>6.1382976597599832</v>
      </c>
      <c r="X229">
        <v>4.2879483122239996</v>
      </c>
      <c r="Y229">
        <v>1.9486406662654654</v>
      </c>
      <c r="Z229">
        <v>0</v>
      </c>
      <c r="AA229">
        <v>-1.0620433431489691</v>
      </c>
      <c r="AB229">
        <v>0</v>
      </c>
      <c r="AC229">
        <v>0</v>
      </c>
      <c r="AD229">
        <v>0</v>
      </c>
      <c r="AE229">
        <v>0</v>
      </c>
      <c r="AF229">
        <v>0</v>
      </c>
      <c r="AG229">
        <v>0</v>
      </c>
      <c r="AH229">
        <v>0</v>
      </c>
      <c r="AI229">
        <v>0</v>
      </c>
      <c r="AJ229">
        <v>0</v>
      </c>
      <c r="AK229">
        <v>0</v>
      </c>
      <c r="AL229">
        <v>0</v>
      </c>
      <c r="AM229">
        <v>0</v>
      </c>
      <c r="AN229">
        <v>24.334962646568002</v>
      </c>
      <c r="AO229">
        <v>24.831785843897777</v>
      </c>
      <c r="AP229">
        <v>35.122153068532704</v>
      </c>
      <c r="AQ229">
        <v>26.145104600542147</v>
      </c>
      <c r="AR229">
        <v>8.5757107478589987</v>
      </c>
      <c r="AS229">
        <v>8.7507926699069678</v>
      </c>
      <c r="AT229">
        <v>9.5402338073256896</v>
      </c>
      <c r="AU229">
        <v>9.2136099727438125</v>
      </c>
      <c r="AV229">
        <v>0</v>
      </c>
      <c r="AW229">
        <v>0</v>
      </c>
      <c r="AX229">
        <v>0</v>
      </c>
      <c r="AY229">
        <v>0</v>
      </c>
      <c r="AZ229">
        <v>0</v>
      </c>
      <c r="BA229">
        <v>0</v>
      </c>
      <c r="BB229">
        <v>0</v>
      </c>
      <c r="BC229">
        <v>0</v>
      </c>
      <c r="BD229">
        <v>0</v>
      </c>
      <c r="BE229">
        <v>0</v>
      </c>
      <c r="BF229">
        <v>0</v>
      </c>
      <c r="BG229">
        <v>0</v>
      </c>
      <c r="BH229">
        <v>0</v>
      </c>
      <c r="BI229" s="45" t="s">
        <v>421</v>
      </c>
      <c r="BJ229"/>
      <c r="BK229"/>
      <c r="BL229"/>
      <c r="BM229"/>
      <c r="BN229"/>
      <c r="BO229"/>
      <c r="BP229"/>
      <c r="BQ229"/>
      <c r="BR229"/>
    </row>
    <row r="230" spans="1:70" x14ac:dyDescent="0.3">
      <c r="A230" s="45" t="s">
        <v>444</v>
      </c>
      <c r="B230">
        <v>0.64</v>
      </c>
      <c r="C230">
        <v>70.661153775770003</v>
      </c>
      <c r="D230">
        <v>56.374302288710147</v>
      </c>
      <c r="E230">
        <v>0</v>
      </c>
      <c r="F230">
        <v>36.196887441651967</v>
      </c>
      <c r="G230">
        <v>102.01597793705901</v>
      </c>
      <c r="H230">
        <v>104.09873865765381</v>
      </c>
      <c r="I230">
        <v>153.63791557440734</v>
      </c>
      <c r="J230">
        <v>109.6043767491531</v>
      </c>
      <c r="K230">
        <v>71.178799145232347</v>
      </c>
      <c r="L230">
        <v>69.40773380912897</v>
      </c>
      <c r="M230">
        <v>78.248813868064587</v>
      </c>
      <c r="N230">
        <v>78.631887666632849</v>
      </c>
      <c r="O230">
        <v>73.481946748826374</v>
      </c>
      <c r="P230">
        <v>0</v>
      </c>
      <c r="Q230">
        <v>0</v>
      </c>
      <c r="R230">
        <v>0</v>
      </c>
      <c r="S230">
        <v>0</v>
      </c>
      <c r="T230">
        <v>58.100843729308004</v>
      </c>
      <c r="U230">
        <v>47.193539014585269</v>
      </c>
      <c r="V230">
        <v>0</v>
      </c>
      <c r="W230">
        <v>31.763854949173972</v>
      </c>
      <c r="X230">
        <v>12.560310046462</v>
      </c>
      <c r="Y230">
        <v>9.1807632741248746</v>
      </c>
      <c r="Z230">
        <v>0</v>
      </c>
      <c r="AA230">
        <v>4.433032492477996</v>
      </c>
      <c r="AB230">
        <v>0</v>
      </c>
      <c r="AC230">
        <v>0</v>
      </c>
      <c r="AD230">
        <v>0</v>
      </c>
      <c r="AE230">
        <v>0</v>
      </c>
      <c r="AF230">
        <v>0</v>
      </c>
      <c r="AG230">
        <v>0</v>
      </c>
      <c r="AH230">
        <v>0</v>
      </c>
      <c r="AI230">
        <v>0</v>
      </c>
      <c r="AJ230">
        <v>0</v>
      </c>
      <c r="AK230">
        <v>0</v>
      </c>
      <c r="AL230">
        <v>0</v>
      </c>
      <c r="AM230">
        <v>0</v>
      </c>
      <c r="AN230">
        <v>79.983098590240004</v>
      </c>
      <c r="AO230">
        <v>81.616035502906684</v>
      </c>
      <c r="AP230">
        <v>123.54184630234376</v>
      </c>
      <c r="AQ230">
        <v>85.932594567274606</v>
      </c>
      <c r="AR230">
        <v>22.032879346818998</v>
      </c>
      <c r="AS230">
        <v>22.482703154747121</v>
      </c>
      <c r="AT230">
        <v>30.09606920004726</v>
      </c>
      <c r="AU230">
        <v>23.671782181878505</v>
      </c>
      <c r="AV230">
        <v>0</v>
      </c>
      <c r="AW230">
        <v>0</v>
      </c>
      <c r="AX230">
        <v>0</v>
      </c>
      <c r="AY230">
        <v>0</v>
      </c>
      <c r="AZ230">
        <v>0</v>
      </c>
      <c r="BA230">
        <v>0</v>
      </c>
      <c r="BB230">
        <v>0</v>
      </c>
      <c r="BC230">
        <v>0</v>
      </c>
      <c r="BD230">
        <v>0</v>
      </c>
      <c r="BE230">
        <v>0</v>
      </c>
      <c r="BF230">
        <v>0</v>
      </c>
      <c r="BG230">
        <v>0</v>
      </c>
      <c r="BH230">
        <v>0</v>
      </c>
      <c r="BI230" s="45" t="s">
        <v>443</v>
      </c>
      <c r="BJ230"/>
      <c r="BK230"/>
      <c r="BL230"/>
      <c r="BM230"/>
      <c r="BN230"/>
      <c r="BO230"/>
      <c r="BP230"/>
      <c r="BQ230"/>
      <c r="BR230"/>
    </row>
    <row r="231" spans="1:70" x14ac:dyDescent="0.3">
      <c r="A231" s="45" t="s">
        <v>516</v>
      </c>
      <c r="B231">
        <v>0.64</v>
      </c>
      <c r="C231">
        <v>33.047937837330004</v>
      </c>
      <c r="D231">
        <v>23.224012670782859</v>
      </c>
      <c r="E231">
        <v>0</v>
      </c>
      <c r="F231">
        <v>10.234180162996021</v>
      </c>
      <c r="G231">
        <v>48.907401168908002</v>
      </c>
      <c r="H231">
        <v>49.90589587690188</v>
      </c>
      <c r="I231">
        <v>68.184933637152156</v>
      </c>
      <c r="J231">
        <v>52.545349580888406</v>
      </c>
      <c r="K231">
        <v>31.702255678758586</v>
      </c>
      <c r="L231">
        <v>31.783786052977764</v>
      </c>
      <c r="M231">
        <v>28.388180859216735</v>
      </c>
      <c r="N231">
        <v>28.399659047869577</v>
      </c>
      <c r="O231">
        <v>33.476871725019045</v>
      </c>
      <c r="P231">
        <v>0</v>
      </c>
      <c r="Q231">
        <v>0</v>
      </c>
      <c r="R231">
        <v>0</v>
      </c>
      <c r="S231">
        <v>0</v>
      </c>
      <c r="T231">
        <v>27.369618133792002</v>
      </c>
      <c r="U231">
        <v>19.934396525059505</v>
      </c>
      <c r="V231">
        <v>0</v>
      </c>
      <c r="W231">
        <v>10.097913167019144</v>
      </c>
      <c r="X231">
        <v>5.6783197035379995</v>
      </c>
      <c r="Y231">
        <v>3.2896161457233539</v>
      </c>
      <c r="Z231">
        <v>0</v>
      </c>
      <c r="AA231">
        <v>0.13626699597687647</v>
      </c>
      <c r="AB231">
        <v>0</v>
      </c>
      <c r="AC231">
        <v>0</v>
      </c>
      <c r="AD231">
        <v>0</v>
      </c>
      <c r="AE231">
        <v>0</v>
      </c>
      <c r="AF231">
        <v>0</v>
      </c>
      <c r="AG231">
        <v>0</v>
      </c>
      <c r="AH231">
        <v>0</v>
      </c>
      <c r="AI231">
        <v>0</v>
      </c>
      <c r="AJ231">
        <v>0</v>
      </c>
      <c r="AK231">
        <v>0</v>
      </c>
      <c r="AL231">
        <v>0</v>
      </c>
      <c r="AM231">
        <v>0</v>
      </c>
      <c r="AN231">
        <v>38.235410597577001</v>
      </c>
      <c r="AO231">
        <v>39.016025682966664</v>
      </c>
      <c r="AP231">
        <v>55.16782015302968</v>
      </c>
      <c r="AQ231">
        <v>41.079529236890501</v>
      </c>
      <c r="AR231">
        <v>10.671990571330999</v>
      </c>
      <c r="AS231">
        <v>10.889870193935213</v>
      </c>
      <c r="AT231">
        <v>13.017113503998875</v>
      </c>
      <c r="AU231">
        <v>11.465820343997907</v>
      </c>
      <c r="AV231">
        <v>0</v>
      </c>
      <c r="AW231">
        <v>0</v>
      </c>
      <c r="AX231">
        <v>0</v>
      </c>
      <c r="AY231">
        <v>0</v>
      </c>
      <c r="AZ231">
        <v>0</v>
      </c>
      <c r="BA231">
        <v>0</v>
      </c>
      <c r="BB231">
        <v>0</v>
      </c>
      <c r="BC231">
        <v>0</v>
      </c>
      <c r="BD231">
        <v>0</v>
      </c>
      <c r="BE231">
        <v>0</v>
      </c>
      <c r="BF231">
        <v>0</v>
      </c>
      <c r="BG231">
        <v>0</v>
      </c>
      <c r="BH231">
        <v>0</v>
      </c>
      <c r="BI231" s="45" t="s">
        <v>515</v>
      </c>
      <c r="BJ231"/>
      <c r="BK231"/>
      <c r="BL231"/>
      <c r="BM231"/>
      <c r="BN231"/>
      <c r="BO231"/>
      <c r="BP231"/>
      <c r="BQ231"/>
      <c r="BR231"/>
    </row>
    <row r="232" spans="1:70" x14ac:dyDescent="0.3">
      <c r="A232" s="45" t="s">
        <v>526</v>
      </c>
      <c r="B232">
        <v>0.64</v>
      </c>
      <c r="C232">
        <v>12.333793662011999</v>
      </c>
      <c r="D232">
        <v>3.4531661304429284</v>
      </c>
      <c r="E232">
        <v>0</v>
      </c>
      <c r="F232">
        <v>0</v>
      </c>
      <c r="G232">
        <v>20.659191290111998</v>
      </c>
      <c r="H232">
        <v>21.080969848808429</v>
      </c>
      <c r="I232">
        <v>21.714303706927137</v>
      </c>
      <c r="J232">
        <v>22.195913143049918</v>
      </c>
      <c r="K232">
        <v>-3.7926862358307085</v>
      </c>
      <c r="L232">
        <v>-4.6403788247903952</v>
      </c>
      <c r="M232">
        <v>-34.781572106767996</v>
      </c>
      <c r="N232">
        <v>-34.770260668697837</v>
      </c>
      <c r="O232">
        <v>-4.8738923486850343</v>
      </c>
      <c r="P232">
        <v>0.18004902720255012</v>
      </c>
      <c r="Q232">
        <v>0.18004902720255012</v>
      </c>
      <c r="R232">
        <v>0</v>
      </c>
      <c r="S232">
        <v>0.18004902720255012</v>
      </c>
      <c r="T232">
        <v>9.0136422567010008</v>
      </c>
      <c r="U232">
        <v>8.3233305976668106</v>
      </c>
      <c r="V232">
        <v>0</v>
      </c>
      <c r="W232">
        <v>0</v>
      </c>
      <c r="X232">
        <v>3.3201514053109999</v>
      </c>
      <c r="Y232">
        <v>-4.8701644672238826</v>
      </c>
      <c r="Z232">
        <v>0</v>
      </c>
      <c r="AA232">
        <v>0</v>
      </c>
      <c r="AB232">
        <v>0</v>
      </c>
      <c r="AC232">
        <v>0</v>
      </c>
      <c r="AD232">
        <v>0</v>
      </c>
      <c r="AE232">
        <v>0</v>
      </c>
      <c r="AF232">
        <v>0</v>
      </c>
      <c r="AG232">
        <v>0</v>
      </c>
      <c r="AH232">
        <v>0</v>
      </c>
      <c r="AI232">
        <v>0</v>
      </c>
      <c r="AJ232">
        <v>0</v>
      </c>
      <c r="AK232">
        <v>0</v>
      </c>
      <c r="AL232">
        <v>0</v>
      </c>
      <c r="AM232">
        <v>0</v>
      </c>
      <c r="AN232">
        <v>7.482815362527</v>
      </c>
      <c r="AO232">
        <v>7.635584705444538</v>
      </c>
      <c r="AP232">
        <v>7.8649799541059613</v>
      </c>
      <c r="AQ232">
        <v>8.0394202038113001</v>
      </c>
      <c r="AR232">
        <v>13.176375927585001</v>
      </c>
      <c r="AS232">
        <v>13.445385143363891</v>
      </c>
      <c r="AT232">
        <v>13.849323752821176</v>
      </c>
      <c r="AU232">
        <v>14.156492939238618</v>
      </c>
      <c r="AV232">
        <v>0</v>
      </c>
      <c r="AW232">
        <v>0</v>
      </c>
      <c r="AX232">
        <v>0</v>
      </c>
      <c r="AY232">
        <v>0</v>
      </c>
      <c r="AZ232">
        <v>0</v>
      </c>
      <c r="BA232">
        <v>0</v>
      </c>
      <c r="BB232">
        <v>0</v>
      </c>
      <c r="BC232">
        <v>0</v>
      </c>
      <c r="BD232">
        <v>0</v>
      </c>
      <c r="BE232">
        <v>0</v>
      </c>
      <c r="BF232">
        <v>0</v>
      </c>
      <c r="BG232">
        <v>0</v>
      </c>
      <c r="BH232">
        <v>-7.4697725986303514</v>
      </c>
      <c r="BI232" s="45" t="s">
        <v>525</v>
      </c>
      <c r="BJ232"/>
      <c r="BK232"/>
      <c r="BL232"/>
      <c r="BM232"/>
      <c r="BN232"/>
      <c r="BO232"/>
      <c r="BP232"/>
      <c r="BQ232"/>
      <c r="BR232"/>
    </row>
    <row r="233" spans="1:70" x14ac:dyDescent="0.3">
      <c r="A233" s="45" t="s">
        <v>656</v>
      </c>
      <c r="B233">
        <v>0.64</v>
      </c>
      <c r="C233">
        <v>24.750720197903</v>
      </c>
      <c r="D233">
        <v>16.830344825789851</v>
      </c>
      <c r="E233">
        <v>0</v>
      </c>
      <c r="F233">
        <v>6.6092313068283088</v>
      </c>
      <c r="G233">
        <v>33.328515686175002</v>
      </c>
      <c r="H233">
        <v>34.008951484082267</v>
      </c>
      <c r="I233">
        <v>46.784952640256414</v>
      </c>
      <c r="J233">
        <v>35.807637819355634</v>
      </c>
      <c r="K233">
        <v>17.621568670421102</v>
      </c>
      <c r="L233">
        <v>18.111971068263323</v>
      </c>
      <c r="M233">
        <v>11.967321827163115</v>
      </c>
      <c r="N233">
        <v>12.019560095616072</v>
      </c>
      <c r="O233">
        <v>19.124889207728721</v>
      </c>
      <c r="P233">
        <v>0</v>
      </c>
      <c r="Q233">
        <v>0</v>
      </c>
      <c r="R233">
        <v>0</v>
      </c>
      <c r="S233">
        <v>0</v>
      </c>
      <c r="T233">
        <v>21.817345662836001</v>
      </c>
      <c r="U233">
        <v>15.914075008195885</v>
      </c>
      <c r="V233">
        <v>0</v>
      </c>
      <c r="W233">
        <v>8.2569663292227453</v>
      </c>
      <c r="X233">
        <v>2.9333745350669997</v>
      </c>
      <c r="Y233">
        <v>0.91626981759396564</v>
      </c>
      <c r="Z233">
        <v>0</v>
      </c>
      <c r="AA233">
        <v>-1.6477350223944374</v>
      </c>
      <c r="AB233">
        <v>0</v>
      </c>
      <c r="AC233">
        <v>0</v>
      </c>
      <c r="AD233">
        <v>0</v>
      </c>
      <c r="AE233">
        <v>0</v>
      </c>
      <c r="AF233">
        <v>0</v>
      </c>
      <c r="AG233">
        <v>0</v>
      </c>
      <c r="AH233">
        <v>0</v>
      </c>
      <c r="AI233">
        <v>0</v>
      </c>
      <c r="AJ233">
        <v>0</v>
      </c>
      <c r="AK233">
        <v>0</v>
      </c>
      <c r="AL233">
        <v>0</v>
      </c>
      <c r="AM233">
        <v>0</v>
      </c>
      <c r="AN233">
        <v>26.708955155485999</v>
      </c>
      <c r="AO233">
        <v>27.254245842404625</v>
      </c>
      <c r="AP233">
        <v>40.122135412910787</v>
      </c>
      <c r="AQ233">
        <v>28.695685152812615</v>
      </c>
      <c r="AR233">
        <v>6.6195605306890002</v>
      </c>
      <c r="AS233">
        <v>6.7547056416776421</v>
      </c>
      <c r="AT233">
        <v>6.6628169059159497</v>
      </c>
      <c r="AU233">
        <v>7.1119526665430248</v>
      </c>
      <c r="AV233">
        <v>0</v>
      </c>
      <c r="AW233">
        <v>0</v>
      </c>
      <c r="AX233">
        <v>0</v>
      </c>
      <c r="AY233">
        <v>0</v>
      </c>
      <c r="AZ233">
        <v>0</v>
      </c>
      <c r="BA233">
        <v>0</v>
      </c>
      <c r="BB233">
        <v>0</v>
      </c>
      <c r="BC233">
        <v>0</v>
      </c>
      <c r="BD233">
        <v>0</v>
      </c>
      <c r="BE233">
        <v>0</v>
      </c>
      <c r="BF233">
        <v>0</v>
      </c>
      <c r="BG233">
        <v>0</v>
      </c>
      <c r="BH233">
        <v>0</v>
      </c>
      <c r="BI233" s="45" t="s">
        <v>655</v>
      </c>
      <c r="BJ233"/>
      <c r="BK233"/>
      <c r="BL233"/>
      <c r="BM233"/>
      <c r="BN233"/>
      <c r="BO233"/>
      <c r="BP233"/>
      <c r="BQ233"/>
      <c r="BR233"/>
    </row>
    <row r="234" spans="1:70" x14ac:dyDescent="0.3">
      <c r="A234" s="45" t="s">
        <v>708</v>
      </c>
      <c r="B234">
        <v>0.64</v>
      </c>
      <c r="C234">
        <v>44.483622482157003</v>
      </c>
      <c r="D234">
        <v>33.462636199241651</v>
      </c>
      <c r="E234">
        <v>0</v>
      </c>
      <c r="F234">
        <v>18.50219492056533</v>
      </c>
      <c r="G234">
        <v>64.205694925716998</v>
      </c>
      <c r="H234">
        <v>65.516519976203512</v>
      </c>
      <c r="I234">
        <v>93.538005443299753</v>
      </c>
      <c r="J234">
        <v>68.98159796518587</v>
      </c>
      <c r="K234">
        <v>46.211988209123632</v>
      </c>
      <c r="L234">
        <v>44.636517864756755</v>
      </c>
      <c r="M234">
        <v>48.97127389270188</v>
      </c>
      <c r="N234">
        <v>49.569931372723694</v>
      </c>
      <c r="O234">
        <v>47.627601109637276</v>
      </c>
      <c r="P234">
        <v>0</v>
      </c>
      <c r="Q234">
        <v>0</v>
      </c>
      <c r="R234">
        <v>0</v>
      </c>
      <c r="S234">
        <v>0</v>
      </c>
      <c r="T234">
        <v>37.088979591844002</v>
      </c>
      <c r="U234">
        <v>28.669656261601077</v>
      </c>
      <c r="V234">
        <v>0</v>
      </c>
      <c r="W234">
        <v>17.220850501910583</v>
      </c>
      <c r="X234">
        <v>7.3946428903130004</v>
      </c>
      <c r="Y234">
        <v>4.792979937640574</v>
      </c>
      <c r="Z234">
        <v>0</v>
      </c>
      <c r="AA234">
        <v>1.2813444186547474</v>
      </c>
      <c r="AB234">
        <v>0</v>
      </c>
      <c r="AC234">
        <v>0</v>
      </c>
      <c r="AD234">
        <v>0</v>
      </c>
      <c r="AE234">
        <v>0</v>
      </c>
      <c r="AF234">
        <v>0</v>
      </c>
      <c r="AG234">
        <v>0</v>
      </c>
      <c r="AH234">
        <v>0</v>
      </c>
      <c r="AI234">
        <v>0</v>
      </c>
      <c r="AJ234">
        <v>0</v>
      </c>
      <c r="AK234">
        <v>0</v>
      </c>
      <c r="AL234">
        <v>0</v>
      </c>
      <c r="AM234">
        <v>0</v>
      </c>
      <c r="AN234">
        <v>50.713947485184001</v>
      </c>
      <c r="AO234">
        <v>51.749324687308317</v>
      </c>
      <c r="AP234">
        <v>76.223048966823129</v>
      </c>
      <c r="AQ234">
        <v>54.486274787585671</v>
      </c>
      <c r="AR234">
        <v>13.491747440532999</v>
      </c>
      <c r="AS234">
        <v>13.76719528889519</v>
      </c>
      <c r="AT234">
        <v>17.314956146052225</v>
      </c>
      <c r="AU234">
        <v>14.495323177600193</v>
      </c>
      <c r="AV234">
        <v>0</v>
      </c>
      <c r="AW234">
        <v>0</v>
      </c>
      <c r="AX234">
        <v>0</v>
      </c>
      <c r="AY234">
        <v>0</v>
      </c>
      <c r="AZ234">
        <v>0</v>
      </c>
      <c r="BA234">
        <v>0</v>
      </c>
      <c r="BB234">
        <v>0</v>
      </c>
      <c r="BC234">
        <v>0</v>
      </c>
      <c r="BD234">
        <v>0</v>
      </c>
      <c r="BE234">
        <v>0</v>
      </c>
      <c r="BF234">
        <v>0</v>
      </c>
      <c r="BG234">
        <v>0</v>
      </c>
      <c r="BH234">
        <v>0</v>
      </c>
      <c r="BI234" s="45" t="s">
        <v>707</v>
      </c>
      <c r="BJ234"/>
      <c r="BK234"/>
      <c r="BL234"/>
      <c r="BM234"/>
      <c r="BN234"/>
      <c r="BO234"/>
      <c r="BP234"/>
      <c r="BQ234"/>
      <c r="BR234"/>
    </row>
    <row r="235" spans="1:70" x14ac:dyDescent="0.3">
      <c r="A235" s="45" t="s">
        <v>352</v>
      </c>
      <c r="B235"/>
      <c r="C235">
        <v>1.8898866415270001</v>
      </c>
      <c r="D235">
        <v>1.8624470806777436</v>
      </c>
      <c r="E235">
        <v>1.8204806934965272</v>
      </c>
      <c r="F235">
        <v>1.7736720308713243</v>
      </c>
      <c r="G235">
        <v>1.3951133584729998</v>
      </c>
      <c r="H235">
        <v>1.4235960271937504</v>
      </c>
      <c r="I235">
        <v>1.4784117292601016</v>
      </c>
      <c r="J235">
        <v>1.5112019604780209</v>
      </c>
      <c r="K235">
        <v>0.50224842533653336</v>
      </c>
      <c r="L235">
        <v>0.54762441554831676</v>
      </c>
      <c r="M235">
        <v>0.56077943397311647</v>
      </c>
      <c r="N235">
        <v>0.55757838557370032</v>
      </c>
      <c r="O235">
        <v>0.57321716490983943</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s="45" t="s">
        <v>351</v>
      </c>
      <c r="BJ235"/>
      <c r="BK235"/>
      <c r="BL235"/>
      <c r="BM235"/>
      <c r="BN235"/>
      <c r="BO235"/>
      <c r="BP235"/>
      <c r="BQ235"/>
      <c r="BR235"/>
    </row>
    <row r="236" spans="1:70" x14ac:dyDescent="0.3">
      <c r="A236" s="45" t="s">
        <v>178</v>
      </c>
      <c r="B236"/>
      <c r="C236">
        <v>58.558054603671998</v>
      </c>
      <c r="D236">
        <v>40.572192196290068</v>
      </c>
      <c r="E236">
        <v>28.942991404601425</v>
      </c>
      <c r="F236">
        <v>17.756996234332956</v>
      </c>
      <c r="G236">
        <v>81.313273669023999</v>
      </c>
      <c r="H236">
        <v>82.973367468892363</v>
      </c>
      <c r="I236">
        <v>85.466129581691717</v>
      </c>
      <c r="J236">
        <v>87.361713940784199</v>
      </c>
      <c r="K236">
        <v>62.045584793303831</v>
      </c>
      <c r="L236">
        <v>65.272748331236343</v>
      </c>
      <c r="M236">
        <v>67.155303837013008</v>
      </c>
      <c r="N236">
        <v>67.079162980876802</v>
      </c>
      <c r="O236">
        <v>68.644765735037396</v>
      </c>
      <c r="P236">
        <v>0</v>
      </c>
      <c r="Q236">
        <v>0</v>
      </c>
      <c r="R236">
        <v>0</v>
      </c>
      <c r="S236">
        <v>0</v>
      </c>
      <c r="T236">
        <v>53.841874604327998</v>
      </c>
      <c r="U236">
        <v>36.96006306831071</v>
      </c>
      <c r="V236">
        <v>25.911698800180108</v>
      </c>
      <c r="W236">
        <v>15.072650860762566</v>
      </c>
      <c r="X236">
        <v>0</v>
      </c>
      <c r="Y236">
        <v>0</v>
      </c>
      <c r="Z236">
        <v>0</v>
      </c>
      <c r="AA236">
        <v>0</v>
      </c>
      <c r="AB236">
        <v>4.7161799993439999</v>
      </c>
      <c r="AC236">
        <v>3.6121291279793586</v>
      </c>
      <c r="AD236">
        <v>3.0312926044213158</v>
      </c>
      <c r="AE236">
        <v>2.6843453735703884</v>
      </c>
      <c r="AF236">
        <v>0</v>
      </c>
      <c r="AG236">
        <v>0</v>
      </c>
      <c r="AH236">
        <v>0</v>
      </c>
      <c r="AI236">
        <v>0</v>
      </c>
      <c r="AJ236">
        <v>0</v>
      </c>
      <c r="AK236">
        <v>0</v>
      </c>
      <c r="AL236">
        <v>0</v>
      </c>
      <c r="AM236">
        <v>0</v>
      </c>
      <c r="AN236">
        <v>76.143618952882008</v>
      </c>
      <c r="AO236">
        <v>77.698168954616506</v>
      </c>
      <c r="AP236">
        <v>80.032448708617849</v>
      </c>
      <c r="AQ236">
        <v>81.807517484218835</v>
      </c>
      <c r="AR236">
        <v>0</v>
      </c>
      <c r="AS236">
        <v>0</v>
      </c>
      <c r="AT236">
        <v>0</v>
      </c>
      <c r="AU236">
        <v>0</v>
      </c>
      <c r="AV236">
        <v>5.1696547161419995</v>
      </c>
      <c r="AW236">
        <v>5.2751985142758695</v>
      </c>
      <c r="AX236">
        <v>5.4336808730738566</v>
      </c>
      <c r="AY236">
        <v>5.5541964565653688</v>
      </c>
      <c r="AZ236">
        <v>0</v>
      </c>
      <c r="BA236">
        <v>0</v>
      </c>
      <c r="BB236">
        <v>0</v>
      </c>
      <c r="BC236">
        <v>0</v>
      </c>
      <c r="BD236">
        <v>0</v>
      </c>
      <c r="BE236">
        <v>0</v>
      </c>
      <c r="BF236">
        <v>0</v>
      </c>
      <c r="BG236">
        <v>0</v>
      </c>
      <c r="BH236">
        <v>0</v>
      </c>
      <c r="BI236" s="45" t="s">
        <v>1335</v>
      </c>
      <c r="BJ236"/>
      <c r="BK236"/>
      <c r="BL236"/>
      <c r="BM236"/>
      <c r="BN236"/>
      <c r="BO236"/>
      <c r="BP236"/>
      <c r="BQ236"/>
      <c r="BR236"/>
    </row>
    <row r="237" spans="1:70" x14ac:dyDescent="0.3">
      <c r="A237" s="45" t="s">
        <v>278</v>
      </c>
      <c r="B237">
        <v>0.5</v>
      </c>
      <c r="C237">
        <v>49.905403869552003</v>
      </c>
      <c r="D237">
        <v>31.210774010795795</v>
      </c>
      <c r="E237">
        <v>0</v>
      </c>
      <c r="F237">
        <v>8.0445926933591103</v>
      </c>
      <c r="G237">
        <v>69.342675143151993</v>
      </c>
      <c r="H237">
        <v>70.758376908401246</v>
      </c>
      <c r="I237">
        <v>92.269352055863948</v>
      </c>
      <c r="J237">
        <v>74.500689449581259</v>
      </c>
      <c r="K237">
        <v>48.710963880784973</v>
      </c>
      <c r="L237">
        <v>50.673975713849366</v>
      </c>
      <c r="M237">
        <v>-11.295033809681952</v>
      </c>
      <c r="N237">
        <v>-11.319384204023809</v>
      </c>
      <c r="O237">
        <v>53.328413843509921</v>
      </c>
      <c r="P237">
        <v>0</v>
      </c>
      <c r="Q237">
        <v>0</v>
      </c>
      <c r="R237">
        <v>0</v>
      </c>
      <c r="S237">
        <v>0</v>
      </c>
      <c r="T237">
        <v>46.454277913285999</v>
      </c>
      <c r="U237">
        <v>28.703359111496152</v>
      </c>
      <c r="V237">
        <v>0</v>
      </c>
      <c r="W237">
        <v>6.2911709989951845</v>
      </c>
      <c r="X237">
        <v>0</v>
      </c>
      <c r="Y237">
        <v>0</v>
      </c>
      <c r="Z237">
        <v>0</v>
      </c>
      <c r="AA237">
        <v>0</v>
      </c>
      <c r="AB237">
        <v>3.4511259562659999</v>
      </c>
      <c r="AC237">
        <v>2.5074148992996439</v>
      </c>
      <c r="AD237">
        <v>0</v>
      </c>
      <c r="AE237">
        <v>1.7534216943639256</v>
      </c>
      <c r="AF237">
        <v>0</v>
      </c>
      <c r="AG237">
        <v>0</v>
      </c>
      <c r="AH237">
        <v>0</v>
      </c>
      <c r="AI237">
        <v>0</v>
      </c>
      <c r="AJ237">
        <v>0</v>
      </c>
      <c r="AK237">
        <v>0</v>
      </c>
      <c r="AL237">
        <v>0</v>
      </c>
      <c r="AM237">
        <v>0</v>
      </c>
      <c r="AN237">
        <v>65.676454953438991</v>
      </c>
      <c r="AO237">
        <v>67.017307076910598</v>
      </c>
      <c r="AP237">
        <v>86.388597709628002</v>
      </c>
      <c r="AQ237">
        <v>70.561759616780222</v>
      </c>
      <c r="AR237">
        <v>0</v>
      </c>
      <c r="AS237">
        <v>0</v>
      </c>
      <c r="AT237">
        <v>0</v>
      </c>
      <c r="AU237">
        <v>0</v>
      </c>
      <c r="AV237">
        <v>3.666220189713</v>
      </c>
      <c r="AW237">
        <v>3.7410698314906532</v>
      </c>
      <c r="AX237">
        <v>5.8807540854616613</v>
      </c>
      <c r="AY237">
        <v>3.938929832801048</v>
      </c>
      <c r="AZ237">
        <v>0</v>
      </c>
      <c r="BA237">
        <v>0</v>
      </c>
      <c r="BB237">
        <v>0</v>
      </c>
      <c r="BC237">
        <v>0</v>
      </c>
      <c r="BD237">
        <v>0</v>
      </c>
      <c r="BE237">
        <v>0</v>
      </c>
      <c r="BF237">
        <v>0</v>
      </c>
      <c r="BG237">
        <v>0</v>
      </c>
      <c r="BH237">
        <v>0</v>
      </c>
      <c r="BI237" s="45" t="s">
        <v>1335</v>
      </c>
      <c r="BJ237"/>
      <c r="BK237"/>
      <c r="BL237"/>
      <c r="BM237"/>
      <c r="BN237"/>
      <c r="BO237"/>
      <c r="BP237"/>
      <c r="BQ237"/>
      <c r="BR237"/>
    </row>
    <row r="238" spans="1:70" x14ac:dyDescent="0.3">
      <c r="A238" s="45" t="s">
        <v>328</v>
      </c>
      <c r="B238"/>
      <c r="C238">
        <v>79.991697383518002</v>
      </c>
      <c r="D238">
        <v>44.534809011114547</v>
      </c>
      <c r="E238">
        <v>22.599167637802982</v>
      </c>
      <c r="F238">
        <v>1.8903905812332555</v>
      </c>
      <c r="G238">
        <v>113.53999302753701</v>
      </c>
      <c r="H238">
        <v>115.85802832432417</v>
      </c>
      <c r="I238">
        <v>119.33874162162145</v>
      </c>
      <c r="J238">
        <v>121.98559895749155</v>
      </c>
      <c r="K238">
        <v>64.230511734139753</v>
      </c>
      <c r="L238">
        <v>69.530602902035326</v>
      </c>
      <c r="M238">
        <v>71.482819212490327</v>
      </c>
      <c r="N238">
        <v>71.350119962581019</v>
      </c>
      <c r="O238">
        <v>73.068262647290013</v>
      </c>
      <c r="P238">
        <v>0</v>
      </c>
      <c r="Q238">
        <v>0</v>
      </c>
      <c r="R238">
        <v>0</v>
      </c>
      <c r="S238">
        <v>0</v>
      </c>
      <c r="T238">
        <v>72.193951993688003</v>
      </c>
      <c r="U238">
        <v>39.62361981194794</v>
      </c>
      <c r="V238">
        <v>19.104244617458701</v>
      </c>
      <c r="W238">
        <v>-0.83938163525694609</v>
      </c>
      <c r="X238">
        <v>0</v>
      </c>
      <c r="Y238">
        <v>0</v>
      </c>
      <c r="Z238">
        <v>0</v>
      </c>
      <c r="AA238">
        <v>0</v>
      </c>
      <c r="AB238">
        <v>7.7977453898300002</v>
      </c>
      <c r="AC238">
        <v>4.9111891991666035</v>
      </c>
      <c r="AD238">
        <v>3.4949230203442796</v>
      </c>
      <c r="AE238">
        <v>2.7297722164902019</v>
      </c>
      <c r="AF238">
        <v>0</v>
      </c>
      <c r="AG238">
        <v>0</v>
      </c>
      <c r="AH238">
        <v>0</v>
      </c>
      <c r="AI238">
        <v>0</v>
      </c>
      <c r="AJ238">
        <v>0</v>
      </c>
      <c r="AK238">
        <v>0</v>
      </c>
      <c r="AL238">
        <v>0</v>
      </c>
      <c r="AM238">
        <v>0</v>
      </c>
      <c r="AN238">
        <v>104.73228150632801</v>
      </c>
      <c r="AO238">
        <v>106.87049834755888</v>
      </c>
      <c r="AP238">
        <v>110.08120001465292</v>
      </c>
      <c r="AQ238">
        <v>112.52273096965487</v>
      </c>
      <c r="AR238">
        <v>0</v>
      </c>
      <c r="AS238">
        <v>0</v>
      </c>
      <c r="AT238">
        <v>0</v>
      </c>
      <c r="AU238">
        <v>0</v>
      </c>
      <c r="AV238">
        <v>8.8077115212089989</v>
      </c>
      <c r="AW238">
        <v>8.9875299767652699</v>
      </c>
      <c r="AX238">
        <v>9.2575416069685161</v>
      </c>
      <c r="AY238">
        <v>9.4628679878366704</v>
      </c>
      <c r="AZ238">
        <v>0</v>
      </c>
      <c r="BA238">
        <v>0</v>
      </c>
      <c r="BB238">
        <v>0</v>
      </c>
      <c r="BC238">
        <v>0</v>
      </c>
      <c r="BD238">
        <v>0</v>
      </c>
      <c r="BE238">
        <v>0</v>
      </c>
      <c r="BF238">
        <v>0</v>
      </c>
      <c r="BG238">
        <v>0</v>
      </c>
      <c r="BH238">
        <v>0</v>
      </c>
      <c r="BI238" s="45" t="s">
        <v>1335</v>
      </c>
      <c r="BJ238"/>
      <c r="BK238"/>
      <c r="BL238"/>
      <c r="BM238"/>
      <c r="BN238"/>
      <c r="BO238"/>
      <c r="BP238"/>
      <c r="BQ238"/>
      <c r="BR238"/>
    </row>
    <row r="239" spans="1:70" x14ac:dyDescent="0.3">
      <c r="A239" s="45" t="s">
        <v>398</v>
      </c>
      <c r="B239">
        <v>0.4</v>
      </c>
      <c r="C239">
        <v>70.350697798972988</v>
      </c>
      <c r="D239">
        <v>48.291640911040751</v>
      </c>
      <c r="E239">
        <v>0</v>
      </c>
      <c r="F239">
        <v>20.138593859665626</v>
      </c>
      <c r="G239">
        <v>102.009912000526</v>
      </c>
      <c r="H239">
        <v>104.09254887881099</v>
      </c>
      <c r="I239">
        <v>148.11899983654351</v>
      </c>
      <c r="J239">
        <v>109.59785960148132</v>
      </c>
      <c r="K239">
        <v>82.425774979390781</v>
      </c>
      <c r="L239">
        <v>85.144631567998573</v>
      </c>
      <c r="M239">
        <v>70.542981605755813</v>
      </c>
      <c r="N239">
        <v>70.662552825136473</v>
      </c>
      <c r="O239">
        <v>89.773708366033077</v>
      </c>
      <c r="P239">
        <v>0</v>
      </c>
      <c r="Q239">
        <v>0</v>
      </c>
      <c r="R239">
        <v>0</v>
      </c>
      <c r="S239">
        <v>0</v>
      </c>
      <c r="T239">
        <v>64.910340482340004</v>
      </c>
      <c r="U239">
        <v>44.049682175689966</v>
      </c>
      <c r="V239">
        <v>0</v>
      </c>
      <c r="W239">
        <v>16.921022839201392</v>
      </c>
      <c r="X239">
        <v>0</v>
      </c>
      <c r="Y239">
        <v>0</v>
      </c>
      <c r="Z239">
        <v>0</v>
      </c>
      <c r="AA239">
        <v>0</v>
      </c>
      <c r="AB239">
        <v>5.4403573166330004</v>
      </c>
      <c r="AC239">
        <v>4.2419587353507842</v>
      </c>
      <c r="AD239">
        <v>0</v>
      </c>
      <c r="AE239">
        <v>3.2175710204642343</v>
      </c>
      <c r="AF239">
        <v>0</v>
      </c>
      <c r="AG239">
        <v>0</v>
      </c>
      <c r="AH239">
        <v>0</v>
      </c>
      <c r="AI239">
        <v>0</v>
      </c>
      <c r="AJ239">
        <v>0</v>
      </c>
      <c r="AK239">
        <v>0</v>
      </c>
      <c r="AL239">
        <v>0</v>
      </c>
      <c r="AM239">
        <v>0</v>
      </c>
      <c r="AN239">
        <v>96.064663679620992</v>
      </c>
      <c r="AO239">
        <v>98.025922221616327</v>
      </c>
      <c r="AP239">
        <v>138.26588381002355</v>
      </c>
      <c r="AQ239">
        <v>103.21037746379328</v>
      </c>
      <c r="AR239">
        <v>0</v>
      </c>
      <c r="AS239">
        <v>0</v>
      </c>
      <c r="AT239">
        <v>0</v>
      </c>
      <c r="AU239">
        <v>0</v>
      </c>
      <c r="AV239">
        <v>5.9452483209049998</v>
      </c>
      <c r="AW239">
        <v>6.0666266571946625</v>
      </c>
      <c r="AX239">
        <v>9.8531165212021747</v>
      </c>
      <c r="AY239">
        <v>6.3874821376880417</v>
      </c>
      <c r="AZ239">
        <v>0</v>
      </c>
      <c r="BA239">
        <v>0</v>
      </c>
      <c r="BB239">
        <v>0</v>
      </c>
      <c r="BC239">
        <v>0</v>
      </c>
      <c r="BD239">
        <v>0</v>
      </c>
      <c r="BE239">
        <v>0</v>
      </c>
      <c r="BF239">
        <v>0</v>
      </c>
      <c r="BG239">
        <v>0</v>
      </c>
      <c r="BH239">
        <v>0</v>
      </c>
      <c r="BI239" s="45" t="s">
        <v>1335</v>
      </c>
      <c r="BJ239"/>
      <c r="BK239"/>
      <c r="BL239"/>
      <c r="BM239"/>
      <c r="BN239"/>
      <c r="BO239"/>
      <c r="BP239"/>
      <c r="BQ239"/>
      <c r="BR239"/>
    </row>
    <row r="240" spans="1:70" x14ac:dyDescent="0.3">
      <c r="A240" s="45" t="s">
        <v>446</v>
      </c>
      <c r="B240"/>
      <c r="C240">
        <v>108.511183197856</v>
      </c>
      <c r="D240">
        <v>77.926226417911678</v>
      </c>
      <c r="E240">
        <v>58.034962954699637</v>
      </c>
      <c r="F240">
        <v>38.809892397773311</v>
      </c>
      <c r="G240">
        <v>141.87039293610201</v>
      </c>
      <c r="H240">
        <v>144.76682237586064</v>
      </c>
      <c r="I240">
        <v>149.11604021547876</v>
      </c>
      <c r="J240">
        <v>152.42333908236014</v>
      </c>
      <c r="K240">
        <v>115.68546789459779</v>
      </c>
      <c r="L240">
        <v>119.35117485937511</v>
      </c>
      <c r="M240">
        <v>123.02714678639823</v>
      </c>
      <c r="N240">
        <v>123.11482693215142</v>
      </c>
      <c r="O240">
        <v>125.75581060133281</v>
      </c>
      <c r="P240">
        <v>0</v>
      </c>
      <c r="Q240">
        <v>0</v>
      </c>
      <c r="R240">
        <v>0</v>
      </c>
      <c r="S240">
        <v>0</v>
      </c>
      <c r="T240">
        <v>101.695660331204</v>
      </c>
      <c r="U240">
        <v>72.626855945999509</v>
      </c>
      <c r="V240">
        <v>53.535759162446382</v>
      </c>
      <c r="W240">
        <v>34.790641101716396</v>
      </c>
      <c r="X240">
        <v>0</v>
      </c>
      <c r="Y240">
        <v>0</v>
      </c>
      <c r="Z240">
        <v>0</v>
      </c>
      <c r="AA240">
        <v>0</v>
      </c>
      <c r="AB240">
        <v>6.8155228666519996</v>
      </c>
      <c r="AC240">
        <v>5.2993704719121757</v>
      </c>
      <c r="AD240">
        <v>4.4992037922532599</v>
      </c>
      <c r="AE240">
        <v>4.0192512960569111</v>
      </c>
      <c r="AF240">
        <v>0</v>
      </c>
      <c r="AG240">
        <v>0</v>
      </c>
      <c r="AH240">
        <v>0</v>
      </c>
      <c r="AI240">
        <v>0</v>
      </c>
      <c r="AJ240">
        <v>0</v>
      </c>
      <c r="AK240">
        <v>0</v>
      </c>
      <c r="AL240">
        <v>0</v>
      </c>
      <c r="AM240">
        <v>0</v>
      </c>
      <c r="AN240">
        <v>134.65491327499802</v>
      </c>
      <c r="AO240">
        <v>137.40403130411005</v>
      </c>
      <c r="AP240">
        <v>141.53204941195884</v>
      </c>
      <c r="AQ240">
        <v>144.67114018965901</v>
      </c>
      <c r="AR240">
        <v>0</v>
      </c>
      <c r="AS240">
        <v>0</v>
      </c>
      <c r="AT240">
        <v>0</v>
      </c>
      <c r="AU240">
        <v>0</v>
      </c>
      <c r="AV240">
        <v>7.2154796611040002</v>
      </c>
      <c r="AW240">
        <v>7.3627910717505758</v>
      </c>
      <c r="AX240">
        <v>7.5839908035199057</v>
      </c>
      <c r="AY240">
        <v>7.7521988927011574</v>
      </c>
      <c r="AZ240">
        <v>0</v>
      </c>
      <c r="BA240">
        <v>0</v>
      </c>
      <c r="BB240">
        <v>0</v>
      </c>
      <c r="BC240">
        <v>0</v>
      </c>
      <c r="BD240">
        <v>0</v>
      </c>
      <c r="BE240">
        <v>0</v>
      </c>
      <c r="BF240">
        <v>0</v>
      </c>
      <c r="BG240">
        <v>0</v>
      </c>
      <c r="BH240">
        <v>0</v>
      </c>
      <c r="BI240" s="45" t="s">
        <v>1335</v>
      </c>
      <c r="BJ240"/>
      <c r="BK240"/>
      <c r="BL240"/>
      <c r="BM240"/>
      <c r="BN240"/>
      <c r="BO240"/>
      <c r="BP240"/>
      <c r="BQ240"/>
      <c r="BR240"/>
    </row>
    <row r="241" spans="1:70" x14ac:dyDescent="0.3">
      <c r="A241" s="45" t="s">
        <v>478</v>
      </c>
      <c r="B241"/>
      <c r="C241">
        <v>55.865442796540002</v>
      </c>
      <c r="D241">
        <v>35.516257226596984</v>
      </c>
      <c r="E241">
        <v>22.493063169829767</v>
      </c>
      <c r="F241">
        <v>9.9833669079056353</v>
      </c>
      <c r="G241">
        <v>84.212902996400004</v>
      </c>
      <c r="H241">
        <v>85.932195700101545</v>
      </c>
      <c r="I241">
        <v>88.513849648173263</v>
      </c>
      <c r="J241">
        <v>90.477030498614894</v>
      </c>
      <c r="K241">
        <v>57.95038046000024</v>
      </c>
      <c r="L241">
        <v>61.986098364922356</v>
      </c>
      <c r="M241">
        <v>63.633698092928199</v>
      </c>
      <c r="N241">
        <v>63.425314959890315</v>
      </c>
      <c r="O241">
        <v>65.045053016879351</v>
      </c>
      <c r="P241">
        <v>0</v>
      </c>
      <c r="Q241">
        <v>0</v>
      </c>
      <c r="R241">
        <v>0</v>
      </c>
      <c r="S241">
        <v>0</v>
      </c>
      <c r="T241">
        <v>51.555042421981994</v>
      </c>
      <c r="U241">
        <v>32.347880294154464</v>
      </c>
      <c r="V241">
        <v>19.916691693561344</v>
      </c>
      <c r="W241">
        <v>7.7536581396320168</v>
      </c>
      <c r="X241">
        <v>0</v>
      </c>
      <c r="Y241">
        <v>0</v>
      </c>
      <c r="Z241">
        <v>0</v>
      </c>
      <c r="AA241">
        <v>0</v>
      </c>
      <c r="AB241">
        <v>4.3104003745580002</v>
      </c>
      <c r="AC241">
        <v>3.1683769324425124</v>
      </c>
      <c r="AD241">
        <v>2.576371476268422</v>
      </c>
      <c r="AE241">
        <v>2.2297087682736181</v>
      </c>
      <c r="AF241">
        <v>0</v>
      </c>
      <c r="AG241">
        <v>0</v>
      </c>
      <c r="AH241">
        <v>0</v>
      </c>
      <c r="AI241">
        <v>0</v>
      </c>
      <c r="AJ241">
        <v>0</v>
      </c>
      <c r="AK241">
        <v>0</v>
      </c>
      <c r="AL241">
        <v>0</v>
      </c>
      <c r="AM241">
        <v>0</v>
      </c>
      <c r="AN241">
        <v>79.27069629623</v>
      </c>
      <c r="AO241">
        <v>80.889088786099109</v>
      </c>
      <c r="AP241">
        <v>83.319233084393915</v>
      </c>
      <c r="AQ241">
        <v>85.167200645571413</v>
      </c>
      <c r="AR241">
        <v>0</v>
      </c>
      <c r="AS241">
        <v>0</v>
      </c>
      <c r="AT241">
        <v>0</v>
      </c>
      <c r="AU241">
        <v>0</v>
      </c>
      <c r="AV241">
        <v>4.9422067001699999</v>
      </c>
      <c r="AW241">
        <v>5.043106914002438</v>
      </c>
      <c r="AX241">
        <v>5.1946165637793351</v>
      </c>
      <c r="AY241">
        <v>5.3098298530434862</v>
      </c>
      <c r="AZ241">
        <v>0</v>
      </c>
      <c r="BA241">
        <v>0</v>
      </c>
      <c r="BB241">
        <v>0</v>
      </c>
      <c r="BC241">
        <v>0</v>
      </c>
      <c r="BD241">
        <v>0</v>
      </c>
      <c r="BE241">
        <v>0</v>
      </c>
      <c r="BF241">
        <v>0</v>
      </c>
      <c r="BG241">
        <v>0</v>
      </c>
      <c r="BH241">
        <v>0</v>
      </c>
      <c r="BI241" s="45" t="s">
        <v>1335</v>
      </c>
      <c r="BJ241"/>
      <c r="BK241"/>
      <c r="BL241"/>
      <c r="BM241"/>
      <c r="BN241"/>
      <c r="BO241"/>
      <c r="BP241"/>
      <c r="BQ241"/>
      <c r="BR241"/>
    </row>
    <row r="242" spans="1:70" x14ac:dyDescent="0.3">
      <c r="A242" s="45" t="s">
        <v>498</v>
      </c>
      <c r="B242"/>
      <c r="C242">
        <v>39.330916020656993</v>
      </c>
      <c r="D242">
        <v>18.665066595102218</v>
      </c>
      <c r="E242">
        <v>5.8684046132343228</v>
      </c>
      <c r="F242">
        <v>0</v>
      </c>
      <c r="G242">
        <v>65.852809273946008</v>
      </c>
      <c r="H242">
        <v>67.197261851572776</v>
      </c>
      <c r="I242">
        <v>69.216063709774545</v>
      </c>
      <c r="J242">
        <v>70.751231950203476</v>
      </c>
      <c r="K242">
        <v>37.393905616475926</v>
      </c>
      <c r="L242">
        <v>37.821192013072142</v>
      </c>
      <c r="M242">
        <v>39.002563365942279</v>
      </c>
      <c r="N242">
        <v>39.046359953972427</v>
      </c>
      <c r="O242">
        <v>39.867615398166649</v>
      </c>
      <c r="P242">
        <v>0</v>
      </c>
      <c r="Q242">
        <v>0</v>
      </c>
      <c r="R242">
        <v>0</v>
      </c>
      <c r="S242">
        <v>0</v>
      </c>
      <c r="T242">
        <v>35.669890673791002</v>
      </c>
      <c r="U242">
        <v>16.557000784365655</v>
      </c>
      <c r="V242">
        <v>4.5227658852843344</v>
      </c>
      <c r="W242">
        <v>0</v>
      </c>
      <c r="X242">
        <v>0</v>
      </c>
      <c r="Y242">
        <v>0</v>
      </c>
      <c r="Z242">
        <v>0</v>
      </c>
      <c r="AA242">
        <v>0</v>
      </c>
      <c r="AB242">
        <v>3.6610253468659999</v>
      </c>
      <c r="AC242">
        <v>2.1080658107365631</v>
      </c>
      <c r="AD242">
        <v>1.3456387279499882</v>
      </c>
      <c r="AE242">
        <v>0</v>
      </c>
      <c r="AF242">
        <v>0</v>
      </c>
      <c r="AG242">
        <v>0</v>
      </c>
      <c r="AH242">
        <v>0</v>
      </c>
      <c r="AI242">
        <v>0</v>
      </c>
      <c r="AJ242">
        <v>0</v>
      </c>
      <c r="AK242">
        <v>0</v>
      </c>
      <c r="AL242">
        <v>0</v>
      </c>
      <c r="AM242">
        <v>0</v>
      </c>
      <c r="AN242">
        <v>61.092215977513</v>
      </c>
      <c r="AO242">
        <v>62.339476165035414</v>
      </c>
      <c r="AP242">
        <v>64.21233596398497</v>
      </c>
      <c r="AQ242">
        <v>65.636524707641343</v>
      </c>
      <c r="AR242">
        <v>0</v>
      </c>
      <c r="AS242">
        <v>0</v>
      </c>
      <c r="AT242">
        <v>0</v>
      </c>
      <c r="AU242">
        <v>0</v>
      </c>
      <c r="AV242">
        <v>4.760593296433</v>
      </c>
      <c r="AW242">
        <v>4.8577856865373708</v>
      </c>
      <c r="AX242">
        <v>5.0037277457895657</v>
      </c>
      <c r="AY242">
        <v>5.1147072425621412</v>
      </c>
      <c r="AZ242">
        <v>0</v>
      </c>
      <c r="BA242">
        <v>0</v>
      </c>
      <c r="BB242">
        <v>0</v>
      </c>
      <c r="BC242">
        <v>0</v>
      </c>
      <c r="BD242">
        <v>0</v>
      </c>
      <c r="BE242">
        <v>0</v>
      </c>
      <c r="BF242">
        <v>0</v>
      </c>
      <c r="BG242">
        <v>0</v>
      </c>
      <c r="BH242">
        <v>-6.2387895416112205</v>
      </c>
      <c r="BI242" s="45" t="s">
        <v>1335</v>
      </c>
      <c r="BJ242"/>
      <c r="BK242"/>
      <c r="BL242"/>
      <c r="BM242"/>
      <c r="BN242"/>
      <c r="BO242"/>
      <c r="BP242"/>
      <c r="BQ242"/>
      <c r="BR242"/>
    </row>
    <row r="243" spans="1:70" x14ac:dyDescent="0.3">
      <c r="A243" s="45" t="s">
        <v>578</v>
      </c>
      <c r="B243"/>
      <c r="C243">
        <v>42.241058992144005</v>
      </c>
      <c r="D243">
        <v>26.323830133124471</v>
      </c>
      <c r="E243">
        <v>16.082058920478673</v>
      </c>
      <c r="F243">
        <v>6.0754886785371305</v>
      </c>
      <c r="G243">
        <v>62.509120782530999</v>
      </c>
      <c r="H243">
        <v>63.785308533484056</v>
      </c>
      <c r="I243">
        <v>65.701605356378423</v>
      </c>
      <c r="J243">
        <v>67.158825147310623</v>
      </c>
      <c r="K243">
        <v>47.995966833061864</v>
      </c>
      <c r="L243">
        <v>49.260290436211704</v>
      </c>
      <c r="M243">
        <v>51.088368744589978</v>
      </c>
      <c r="N243">
        <v>51.426369631251042</v>
      </c>
      <c r="O243">
        <v>52.221476248086191</v>
      </c>
      <c r="P243">
        <v>0</v>
      </c>
      <c r="Q243">
        <v>0</v>
      </c>
      <c r="R243">
        <v>0</v>
      </c>
      <c r="S243">
        <v>0</v>
      </c>
      <c r="T243">
        <v>42.241058992144005</v>
      </c>
      <c r="U243">
        <v>26.323830133124471</v>
      </c>
      <c r="V243">
        <v>16.082058920478673</v>
      </c>
      <c r="W243">
        <v>6.0754886785371305</v>
      </c>
      <c r="X243">
        <v>0</v>
      </c>
      <c r="Y243">
        <v>0</v>
      </c>
      <c r="Z243">
        <v>0</v>
      </c>
      <c r="AA243">
        <v>0</v>
      </c>
      <c r="AB243">
        <v>0</v>
      </c>
      <c r="AC243">
        <v>0</v>
      </c>
      <c r="AD243">
        <v>0</v>
      </c>
      <c r="AE243">
        <v>0</v>
      </c>
      <c r="AF243">
        <v>0</v>
      </c>
      <c r="AG243">
        <v>0</v>
      </c>
      <c r="AH243">
        <v>0</v>
      </c>
      <c r="AI243">
        <v>0</v>
      </c>
      <c r="AJ243">
        <v>0</v>
      </c>
      <c r="AK243">
        <v>0</v>
      </c>
      <c r="AL243">
        <v>0</v>
      </c>
      <c r="AM243">
        <v>0</v>
      </c>
      <c r="AN243">
        <v>62.509120782530999</v>
      </c>
      <c r="AO243">
        <v>63.785308533484056</v>
      </c>
      <c r="AP243">
        <v>65.701605356378423</v>
      </c>
      <c r="AQ243">
        <v>67.158825147310623</v>
      </c>
      <c r="AR243">
        <v>0</v>
      </c>
      <c r="AS243">
        <v>0</v>
      </c>
      <c r="AT243">
        <v>0</v>
      </c>
      <c r="AU243">
        <v>0</v>
      </c>
      <c r="AV243">
        <v>0</v>
      </c>
      <c r="AW243">
        <v>0</v>
      </c>
      <c r="AX243">
        <v>0</v>
      </c>
      <c r="AY243">
        <v>0</v>
      </c>
      <c r="AZ243">
        <v>0</v>
      </c>
      <c r="BA243">
        <v>0</v>
      </c>
      <c r="BB243">
        <v>0</v>
      </c>
      <c r="BC243">
        <v>0</v>
      </c>
      <c r="BD243">
        <v>0</v>
      </c>
      <c r="BE243">
        <v>0</v>
      </c>
      <c r="BF243">
        <v>0</v>
      </c>
      <c r="BG243">
        <v>0</v>
      </c>
      <c r="BH243">
        <v>0</v>
      </c>
      <c r="BI243" s="45" t="s">
        <v>1335</v>
      </c>
      <c r="BJ243"/>
      <c r="BK243"/>
      <c r="BL243"/>
      <c r="BM243"/>
      <c r="BN243"/>
      <c r="BO243"/>
      <c r="BP243"/>
      <c r="BQ243"/>
      <c r="BR243"/>
    </row>
    <row r="244" spans="1:70" x14ac:dyDescent="0.3">
      <c r="A244" s="45" t="s">
        <v>646</v>
      </c>
      <c r="B244">
        <v>0.2</v>
      </c>
      <c r="C244">
        <v>68.230297971726003</v>
      </c>
      <c r="D244">
        <v>45.190955638381126</v>
      </c>
      <c r="E244">
        <v>0</v>
      </c>
      <c r="F244">
        <v>16.279148387177361</v>
      </c>
      <c r="G244">
        <v>93.993700990931998</v>
      </c>
      <c r="H244">
        <v>95.91267870761898</v>
      </c>
      <c r="I244">
        <v>131.42118049282641</v>
      </c>
      <c r="J244">
        <v>100.9853674275757</v>
      </c>
      <c r="K244">
        <v>69.56074500587016</v>
      </c>
      <c r="L244">
        <v>72.934026797456781</v>
      </c>
      <c r="M244">
        <v>84.694726099024962</v>
      </c>
      <c r="N244">
        <v>84.991578272195056</v>
      </c>
      <c r="O244">
        <v>77.103958721003053</v>
      </c>
      <c r="P244">
        <v>0</v>
      </c>
      <c r="Q244">
        <v>0</v>
      </c>
      <c r="R244">
        <v>0</v>
      </c>
      <c r="S244">
        <v>0</v>
      </c>
      <c r="T244">
        <v>63.510640075955003</v>
      </c>
      <c r="U244">
        <v>41.634908140741615</v>
      </c>
      <c r="V244">
        <v>0</v>
      </c>
      <c r="W244">
        <v>13.677654889695436</v>
      </c>
      <c r="X244">
        <v>0</v>
      </c>
      <c r="Y244">
        <v>0</v>
      </c>
      <c r="Z244">
        <v>0</v>
      </c>
      <c r="AA244">
        <v>0</v>
      </c>
      <c r="AB244">
        <v>4.7196578957709994</v>
      </c>
      <c r="AC244">
        <v>3.5560474976395051</v>
      </c>
      <c r="AD244">
        <v>0</v>
      </c>
      <c r="AE244">
        <v>2.6014934974819255</v>
      </c>
      <c r="AF244">
        <v>0</v>
      </c>
      <c r="AG244">
        <v>0</v>
      </c>
      <c r="AH244">
        <v>0</v>
      </c>
      <c r="AI244">
        <v>0</v>
      </c>
      <c r="AJ244">
        <v>0</v>
      </c>
      <c r="AK244">
        <v>0</v>
      </c>
      <c r="AL244">
        <v>0</v>
      </c>
      <c r="AM244">
        <v>0</v>
      </c>
      <c r="AN244">
        <v>88.993871291163003</v>
      </c>
      <c r="AO244">
        <v>90.810772361437131</v>
      </c>
      <c r="AP244">
        <v>123.21236870154274</v>
      </c>
      <c r="AQ244">
        <v>95.613628321832977</v>
      </c>
      <c r="AR244">
        <v>0</v>
      </c>
      <c r="AS244">
        <v>0</v>
      </c>
      <c r="AT244">
        <v>0</v>
      </c>
      <c r="AU244">
        <v>0</v>
      </c>
      <c r="AV244">
        <v>4.9998296997689993</v>
      </c>
      <c r="AW244">
        <v>5.101906346181849</v>
      </c>
      <c r="AX244">
        <v>8.2088122805731736</v>
      </c>
      <c r="AY244">
        <v>5.3717391057427228</v>
      </c>
      <c r="AZ244">
        <v>0</v>
      </c>
      <c r="BA244">
        <v>0</v>
      </c>
      <c r="BB244">
        <v>0</v>
      </c>
      <c r="BC244">
        <v>0</v>
      </c>
      <c r="BD244">
        <v>0</v>
      </c>
      <c r="BE244">
        <v>0</v>
      </c>
      <c r="BF244">
        <v>0</v>
      </c>
      <c r="BG244">
        <v>0</v>
      </c>
      <c r="BH244">
        <v>0</v>
      </c>
      <c r="BI244" s="45" t="s">
        <v>1335</v>
      </c>
      <c r="BJ244"/>
      <c r="BK244"/>
      <c r="BL244"/>
      <c r="BM244"/>
      <c r="BN244"/>
      <c r="BO244"/>
      <c r="BP244"/>
      <c r="BQ244"/>
      <c r="BR244"/>
    </row>
    <row r="245" spans="1:70" x14ac:dyDescent="0.3">
      <c r="A245" s="45" t="s">
        <v>652</v>
      </c>
      <c r="B245">
        <v>0.7</v>
      </c>
      <c r="C245">
        <v>67.078248193986994</v>
      </c>
      <c r="D245">
        <v>27.995584004594132</v>
      </c>
      <c r="E245">
        <v>0</v>
      </c>
      <c r="F245">
        <v>0</v>
      </c>
      <c r="G245">
        <v>105.357385288659</v>
      </c>
      <c r="H245">
        <v>107.50836426412081</v>
      </c>
      <c r="I245">
        <v>115.19090728493131</v>
      </c>
      <c r="J245">
        <v>113.1943327309809</v>
      </c>
      <c r="K245">
        <v>59.406005118433058</v>
      </c>
      <c r="L245">
        <v>58.55167012952915</v>
      </c>
      <c r="M245">
        <v>-235.17268058166778</v>
      </c>
      <c r="N245">
        <v>-234.8080792880983</v>
      </c>
      <c r="O245">
        <v>62.032271408678433</v>
      </c>
      <c r="P245">
        <v>0</v>
      </c>
      <c r="Q245">
        <v>0</v>
      </c>
      <c r="R245">
        <v>0</v>
      </c>
      <c r="S245">
        <v>0</v>
      </c>
      <c r="T245">
        <v>59.991179179863998</v>
      </c>
      <c r="U245">
        <v>25.917313154985429</v>
      </c>
      <c r="V245">
        <v>0</v>
      </c>
      <c r="W245">
        <v>0</v>
      </c>
      <c r="X245">
        <v>0</v>
      </c>
      <c r="Y245">
        <v>0</v>
      </c>
      <c r="Z245">
        <v>0</v>
      </c>
      <c r="AA245">
        <v>0</v>
      </c>
      <c r="AB245">
        <v>7.0870690141230002</v>
      </c>
      <c r="AC245">
        <v>2.0782708496087046</v>
      </c>
      <c r="AD245">
        <v>0</v>
      </c>
      <c r="AE245">
        <v>0</v>
      </c>
      <c r="AF245">
        <v>0</v>
      </c>
      <c r="AG245">
        <v>0</v>
      </c>
      <c r="AH245">
        <v>0</v>
      </c>
      <c r="AI245">
        <v>0</v>
      </c>
      <c r="AJ245">
        <v>0</v>
      </c>
      <c r="AK245">
        <v>0</v>
      </c>
      <c r="AL245">
        <v>0</v>
      </c>
      <c r="AM245">
        <v>0</v>
      </c>
      <c r="AN245">
        <v>94.675112409750994</v>
      </c>
      <c r="AO245">
        <v>96.608001838763627</v>
      </c>
      <c r="AP245">
        <v>104.24231862662279</v>
      </c>
      <c r="AQ245">
        <v>101.71746523597479</v>
      </c>
      <c r="AR245">
        <v>0</v>
      </c>
      <c r="AS245">
        <v>0</v>
      </c>
      <c r="AT245">
        <v>0</v>
      </c>
      <c r="AU245">
        <v>0</v>
      </c>
      <c r="AV245">
        <v>10.682272878908002</v>
      </c>
      <c r="AW245">
        <v>10.9003624253572</v>
      </c>
      <c r="AX245">
        <v>10.948588632107613</v>
      </c>
      <c r="AY245">
        <v>11.476867495006113</v>
      </c>
      <c r="AZ245">
        <v>0</v>
      </c>
      <c r="BA245">
        <v>0</v>
      </c>
      <c r="BB245">
        <v>0</v>
      </c>
      <c r="BC245">
        <v>0</v>
      </c>
      <c r="BD245">
        <v>0</v>
      </c>
      <c r="BE245">
        <v>0</v>
      </c>
      <c r="BF245">
        <v>0</v>
      </c>
      <c r="BG245">
        <v>0</v>
      </c>
      <c r="BH245">
        <v>-17.258665354027166</v>
      </c>
      <c r="BI245" s="45" t="s">
        <v>1335</v>
      </c>
      <c r="BJ245"/>
      <c r="BK245"/>
      <c r="BL245"/>
      <c r="BM245"/>
      <c r="BN245"/>
      <c r="BO245"/>
      <c r="BP245"/>
      <c r="BQ245"/>
      <c r="BR245"/>
    </row>
    <row r="246" spans="1:70" x14ac:dyDescent="0.3">
      <c r="A246" s="45" t="s">
        <v>716</v>
      </c>
      <c r="B246"/>
      <c r="C246">
        <v>37.502515909341</v>
      </c>
      <c r="D246">
        <v>20.388670898223758</v>
      </c>
      <c r="E246">
        <v>9.6895430334316455</v>
      </c>
      <c r="F246">
        <v>0</v>
      </c>
      <c r="G246">
        <v>58.659596726651003</v>
      </c>
      <c r="H246">
        <v>59.857192499575689</v>
      </c>
      <c r="I246">
        <v>61.655477252781829</v>
      </c>
      <c r="J246">
        <v>63.022956497539774</v>
      </c>
      <c r="K246">
        <v>35.433520689434268</v>
      </c>
      <c r="L246">
        <v>37.774489456472018</v>
      </c>
      <c r="M246">
        <v>38.995245985006022</v>
      </c>
      <c r="N246">
        <v>39.078641172310682</v>
      </c>
      <c r="O246">
        <v>39.860135722378381</v>
      </c>
      <c r="P246">
        <v>0</v>
      </c>
      <c r="Q246">
        <v>0</v>
      </c>
      <c r="R246">
        <v>0</v>
      </c>
      <c r="S246">
        <v>0</v>
      </c>
      <c r="T246">
        <v>34.231055662697997</v>
      </c>
      <c r="U246">
        <v>18.236172623274268</v>
      </c>
      <c r="V246">
        <v>8.0960499198302625</v>
      </c>
      <c r="W246">
        <v>0</v>
      </c>
      <c r="X246">
        <v>0</v>
      </c>
      <c r="Y246">
        <v>0</v>
      </c>
      <c r="Z246">
        <v>0</v>
      </c>
      <c r="AA246">
        <v>0</v>
      </c>
      <c r="AB246">
        <v>3.2714602466429996</v>
      </c>
      <c r="AC246">
        <v>2.1524982749494912</v>
      </c>
      <c r="AD246">
        <v>1.5934931136013828</v>
      </c>
      <c r="AE246">
        <v>0</v>
      </c>
      <c r="AF246">
        <v>0</v>
      </c>
      <c r="AG246">
        <v>0</v>
      </c>
      <c r="AH246">
        <v>0</v>
      </c>
      <c r="AI246">
        <v>0</v>
      </c>
      <c r="AJ246">
        <v>0</v>
      </c>
      <c r="AK246">
        <v>0</v>
      </c>
      <c r="AL246">
        <v>0</v>
      </c>
      <c r="AM246">
        <v>0</v>
      </c>
      <c r="AN246">
        <v>54.785460358280005</v>
      </c>
      <c r="AO246">
        <v>55.903961667597734</v>
      </c>
      <c r="AP246">
        <v>57.583479829285217</v>
      </c>
      <c r="AQ246">
        <v>58.860644762818069</v>
      </c>
      <c r="AR246">
        <v>0</v>
      </c>
      <c r="AS246">
        <v>0</v>
      </c>
      <c r="AT246">
        <v>0</v>
      </c>
      <c r="AU246">
        <v>0</v>
      </c>
      <c r="AV246">
        <v>3.8741363683709999</v>
      </c>
      <c r="AW246">
        <v>3.9532308319779577</v>
      </c>
      <c r="AX246">
        <v>4.071997423496609</v>
      </c>
      <c r="AY246">
        <v>4.1623117347217029</v>
      </c>
      <c r="AZ246">
        <v>0</v>
      </c>
      <c r="BA246">
        <v>0</v>
      </c>
      <c r="BB246">
        <v>0</v>
      </c>
      <c r="BC246">
        <v>0</v>
      </c>
      <c r="BD246">
        <v>0</v>
      </c>
      <c r="BE246">
        <v>0</v>
      </c>
      <c r="BF246">
        <v>0</v>
      </c>
      <c r="BG246">
        <v>0</v>
      </c>
      <c r="BH246">
        <v>-0.49197498351917041</v>
      </c>
      <c r="BI246" s="45" t="s">
        <v>1335</v>
      </c>
      <c r="BJ246"/>
      <c r="BK246"/>
      <c r="BL246"/>
      <c r="BM246"/>
      <c r="BN246"/>
      <c r="BO246"/>
      <c r="BP246"/>
      <c r="BQ246"/>
      <c r="BR246"/>
    </row>
    <row r="247" spans="1:70" x14ac:dyDescent="0.3">
      <c r="A247" s="45" t="s">
        <v>746</v>
      </c>
      <c r="B247"/>
      <c r="C247">
        <v>53.079886907227994</v>
      </c>
      <c r="D247">
        <v>27.692695381042455</v>
      </c>
      <c r="E247">
        <v>12.122186078640848</v>
      </c>
      <c r="F247">
        <v>0</v>
      </c>
      <c r="G247">
        <v>72.534535961583998</v>
      </c>
      <c r="H247">
        <v>74.01540283599229</v>
      </c>
      <c r="I247">
        <v>76.239041547803211</v>
      </c>
      <c r="J247">
        <v>77.929974966896253</v>
      </c>
      <c r="K247">
        <v>40.713468296752261</v>
      </c>
      <c r="L247">
        <v>42.636628637175754</v>
      </c>
      <c r="M247">
        <v>44.048296075522586</v>
      </c>
      <c r="N247">
        <v>44.175221545000014</v>
      </c>
      <c r="O247">
        <v>45.025259247882296</v>
      </c>
      <c r="P247">
        <v>0</v>
      </c>
      <c r="Q247">
        <v>0</v>
      </c>
      <c r="R247">
        <v>0</v>
      </c>
      <c r="S247">
        <v>0</v>
      </c>
      <c r="T247">
        <v>48.268882908584999</v>
      </c>
      <c r="U247">
        <v>24.71727910875088</v>
      </c>
      <c r="V247">
        <v>10.035821967458844</v>
      </c>
      <c r="W247">
        <v>0</v>
      </c>
      <c r="X247">
        <v>0</v>
      </c>
      <c r="Y247">
        <v>0</v>
      </c>
      <c r="Z247">
        <v>0</v>
      </c>
      <c r="AA247">
        <v>0</v>
      </c>
      <c r="AB247">
        <v>4.8110039986429998</v>
      </c>
      <c r="AC247">
        <v>2.9754162722915747</v>
      </c>
      <c r="AD247">
        <v>2.0863641111820042</v>
      </c>
      <c r="AE247">
        <v>0</v>
      </c>
      <c r="AF247">
        <v>0</v>
      </c>
      <c r="AG247">
        <v>0</v>
      </c>
      <c r="AH247">
        <v>0</v>
      </c>
      <c r="AI247">
        <v>0</v>
      </c>
      <c r="AJ247">
        <v>0</v>
      </c>
      <c r="AK247">
        <v>0</v>
      </c>
      <c r="AL247">
        <v>0</v>
      </c>
      <c r="AM247">
        <v>0</v>
      </c>
      <c r="AN247">
        <v>67.465695413665003</v>
      </c>
      <c r="AO247">
        <v>68.84307671448326</v>
      </c>
      <c r="AP247">
        <v>70.911323654403361</v>
      </c>
      <c r="AQ247">
        <v>72.484091681453776</v>
      </c>
      <c r="AR247">
        <v>0</v>
      </c>
      <c r="AS247">
        <v>0</v>
      </c>
      <c r="AT247">
        <v>0</v>
      </c>
      <c r="AU247">
        <v>0</v>
      </c>
      <c r="AV247">
        <v>5.0688405479189997</v>
      </c>
      <c r="AW247">
        <v>5.172326121509025</v>
      </c>
      <c r="AX247">
        <v>5.3277178933998535</v>
      </c>
      <c r="AY247">
        <v>5.4458832854424735</v>
      </c>
      <c r="AZ247">
        <v>0</v>
      </c>
      <c r="BA247">
        <v>0</v>
      </c>
      <c r="BB247">
        <v>0</v>
      </c>
      <c r="BC247">
        <v>0</v>
      </c>
      <c r="BD247">
        <v>0</v>
      </c>
      <c r="BE247">
        <v>0</v>
      </c>
      <c r="BF247">
        <v>0</v>
      </c>
      <c r="BG247">
        <v>0</v>
      </c>
      <c r="BH247">
        <v>-2.5797769316935764</v>
      </c>
      <c r="BI247" s="45" t="s">
        <v>1335</v>
      </c>
      <c r="BJ247"/>
      <c r="BK247"/>
      <c r="BL247"/>
      <c r="BM247"/>
      <c r="BN247"/>
      <c r="BO247"/>
      <c r="BP247"/>
      <c r="BQ247"/>
      <c r="BR247"/>
    </row>
    <row r="248" spans="1:70" x14ac:dyDescent="0.3">
      <c r="A248" s="45" t="s">
        <v>9</v>
      </c>
      <c r="B248"/>
      <c r="C248">
        <v>1.700465955244</v>
      </c>
      <c r="D248">
        <v>1.0607799090052368</v>
      </c>
      <c r="E248">
        <v>0.65236288677438725</v>
      </c>
      <c r="F248">
        <v>0.19618684916705451</v>
      </c>
      <c r="G248">
        <v>3.3455470469300002</v>
      </c>
      <c r="H248">
        <v>3.4138498179189405</v>
      </c>
      <c r="I248">
        <v>3.516411829616076</v>
      </c>
      <c r="J248">
        <v>3.5944036059720741</v>
      </c>
      <c r="K248">
        <v>-6.951952923738534</v>
      </c>
      <c r="L248">
        <v>-6.9310349672117386</v>
      </c>
      <c r="M248">
        <v>-7.1352185932181227</v>
      </c>
      <c r="N248">
        <v>-7.131291676922312</v>
      </c>
      <c r="O248">
        <v>-7.293473200396539</v>
      </c>
      <c r="P248">
        <v>0.5</v>
      </c>
      <c r="Q248">
        <v>0.5</v>
      </c>
      <c r="R248">
        <v>0.5</v>
      </c>
      <c r="S248">
        <v>0.5</v>
      </c>
      <c r="T248">
        <v>0</v>
      </c>
      <c r="U248">
        <v>0</v>
      </c>
      <c r="V248">
        <v>0</v>
      </c>
      <c r="W248">
        <v>0</v>
      </c>
      <c r="X248">
        <v>1.700465955244</v>
      </c>
      <c r="Y248">
        <v>1.0607799090052368</v>
      </c>
      <c r="Z248">
        <v>0.65236288677438725</v>
      </c>
      <c r="AA248">
        <v>0.19618684916705451</v>
      </c>
      <c r="AB248">
        <v>0</v>
      </c>
      <c r="AC248">
        <v>0</v>
      </c>
      <c r="AD248">
        <v>0</v>
      </c>
      <c r="AE248">
        <v>0</v>
      </c>
      <c r="AF248">
        <v>0</v>
      </c>
      <c r="AG248">
        <v>0</v>
      </c>
      <c r="AH248">
        <v>0</v>
      </c>
      <c r="AI248">
        <v>0</v>
      </c>
      <c r="AJ248">
        <v>0</v>
      </c>
      <c r="AK248">
        <v>0</v>
      </c>
      <c r="AL248">
        <v>0</v>
      </c>
      <c r="AM248">
        <v>0</v>
      </c>
      <c r="AN248">
        <v>0</v>
      </c>
      <c r="AO248">
        <v>0</v>
      </c>
      <c r="AP248">
        <v>0</v>
      </c>
      <c r="AQ248">
        <v>0</v>
      </c>
      <c r="AR248">
        <v>3.3455470469300002</v>
      </c>
      <c r="AS248">
        <v>3.4138498179189405</v>
      </c>
      <c r="AT248">
        <v>3.516411829616076</v>
      </c>
      <c r="AU248">
        <v>3.5944036059720741</v>
      </c>
      <c r="AV248">
        <v>0</v>
      </c>
      <c r="AW248">
        <v>0</v>
      </c>
      <c r="AX248">
        <v>0</v>
      </c>
      <c r="AY248">
        <v>0</v>
      </c>
      <c r="AZ248">
        <v>0</v>
      </c>
      <c r="BA248">
        <v>0</v>
      </c>
      <c r="BB248">
        <v>0</v>
      </c>
      <c r="BC248">
        <v>0</v>
      </c>
      <c r="BD248">
        <v>0</v>
      </c>
      <c r="BE248">
        <v>0</v>
      </c>
      <c r="BF248">
        <v>0</v>
      </c>
      <c r="BG248">
        <v>0</v>
      </c>
      <c r="BH248">
        <v>0</v>
      </c>
      <c r="BI248" s="45" t="s">
        <v>8</v>
      </c>
      <c r="BJ248"/>
      <c r="BK248"/>
      <c r="BL248"/>
      <c r="BM248"/>
      <c r="BN248"/>
      <c r="BO248"/>
      <c r="BP248"/>
      <c r="BQ248"/>
      <c r="BR248"/>
    </row>
    <row r="249" spans="1:70" x14ac:dyDescent="0.3">
      <c r="A249" s="45" t="s">
        <v>37</v>
      </c>
      <c r="B249"/>
      <c r="C249">
        <v>2.7035841103339999</v>
      </c>
      <c r="D249">
        <v>2.0792010155180058</v>
      </c>
      <c r="E249">
        <v>1.6883961691344249</v>
      </c>
      <c r="F249">
        <v>1.2518709247884285</v>
      </c>
      <c r="G249">
        <v>2.8640430464220001</v>
      </c>
      <c r="H249">
        <v>2.9225154198659005</v>
      </c>
      <c r="I249">
        <v>3.0103163123082233</v>
      </c>
      <c r="J249">
        <v>3.0770832121954839</v>
      </c>
      <c r="K249">
        <v>-6.3327075853703745</v>
      </c>
      <c r="L249">
        <v>-4.8828950037391694</v>
      </c>
      <c r="M249">
        <v>-4.9740394173311158</v>
      </c>
      <c r="N249">
        <v>-4.9201076812509035</v>
      </c>
      <c r="O249">
        <v>-5.0843604458736573</v>
      </c>
      <c r="P249">
        <v>0.5</v>
      </c>
      <c r="Q249">
        <v>0.5</v>
      </c>
      <c r="R249">
        <v>0.5</v>
      </c>
      <c r="S249">
        <v>0.5</v>
      </c>
      <c r="T249">
        <v>0</v>
      </c>
      <c r="U249">
        <v>0</v>
      </c>
      <c r="V249">
        <v>0</v>
      </c>
      <c r="W249">
        <v>0</v>
      </c>
      <c r="X249">
        <v>2.7035841103339999</v>
      </c>
      <c r="Y249">
        <v>2.0792010155180058</v>
      </c>
      <c r="Z249">
        <v>1.6883961691344249</v>
      </c>
      <c r="AA249">
        <v>1.2518709247884285</v>
      </c>
      <c r="AB249">
        <v>0</v>
      </c>
      <c r="AC249">
        <v>0</v>
      </c>
      <c r="AD249">
        <v>0</v>
      </c>
      <c r="AE249">
        <v>0</v>
      </c>
      <c r="AF249">
        <v>0</v>
      </c>
      <c r="AG249">
        <v>0</v>
      </c>
      <c r="AH249">
        <v>0</v>
      </c>
      <c r="AI249">
        <v>0</v>
      </c>
      <c r="AJ249">
        <v>0</v>
      </c>
      <c r="AK249">
        <v>0</v>
      </c>
      <c r="AL249">
        <v>0</v>
      </c>
      <c r="AM249">
        <v>0</v>
      </c>
      <c r="AN249">
        <v>0</v>
      </c>
      <c r="AO249">
        <v>0</v>
      </c>
      <c r="AP249">
        <v>0</v>
      </c>
      <c r="AQ249">
        <v>0</v>
      </c>
      <c r="AR249">
        <v>2.8640430464220001</v>
      </c>
      <c r="AS249">
        <v>2.9225154198659005</v>
      </c>
      <c r="AT249">
        <v>3.0103163123082233</v>
      </c>
      <c r="AU249">
        <v>3.0770832121954839</v>
      </c>
      <c r="AV249">
        <v>0</v>
      </c>
      <c r="AW249">
        <v>0</v>
      </c>
      <c r="AX249">
        <v>0</v>
      </c>
      <c r="AY249">
        <v>0</v>
      </c>
      <c r="AZ249">
        <v>0</v>
      </c>
      <c r="BA249">
        <v>0</v>
      </c>
      <c r="BB249">
        <v>0</v>
      </c>
      <c r="BC249">
        <v>0</v>
      </c>
      <c r="BD249">
        <v>0</v>
      </c>
      <c r="BE249">
        <v>0</v>
      </c>
      <c r="BF249">
        <v>0</v>
      </c>
      <c r="BG249">
        <v>0</v>
      </c>
      <c r="BH249">
        <v>0</v>
      </c>
      <c r="BI249" s="45" t="s">
        <v>36</v>
      </c>
      <c r="BJ249"/>
      <c r="BK249"/>
      <c r="BL249"/>
      <c r="BM249"/>
      <c r="BN249"/>
      <c r="BO249"/>
      <c r="BP249"/>
      <c r="BQ249"/>
      <c r="BR249"/>
    </row>
    <row r="250" spans="1:70" x14ac:dyDescent="0.3">
      <c r="A250" s="45" t="s">
        <v>125</v>
      </c>
      <c r="B250"/>
      <c r="C250">
        <v>1.5895302339920001</v>
      </c>
      <c r="D250">
        <v>0.88565528475414312</v>
      </c>
      <c r="E250">
        <v>0.44854107110189645</v>
      </c>
      <c r="F250">
        <v>0</v>
      </c>
      <c r="G250">
        <v>3.0522994550740004</v>
      </c>
      <c r="H250">
        <v>3.1146152759980841</v>
      </c>
      <c r="I250">
        <v>3.2081874087533908</v>
      </c>
      <c r="J250">
        <v>3.2793429636244884</v>
      </c>
      <c r="K250">
        <v>-13.558370148417691</v>
      </c>
      <c r="L250">
        <v>-11.720641514006655</v>
      </c>
      <c r="M250">
        <v>-12.090273594898891</v>
      </c>
      <c r="N250">
        <v>-12.107272695939912</v>
      </c>
      <c r="O250">
        <v>-12.35842816836338</v>
      </c>
      <c r="P250">
        <v>0.5</v>
      </c>
      <c r="Q250">
        <v>0.5</v>
      </c>
      <c r="R250">
        <v>0.5</v>
      </c>
      <c r="S250">
        <v>0.5</v>
      </c>
      <c r="T250">
        <v>0</v>
      </c>
      <c r="U250">
        <v>0</v>
      </c>
      <c r="V250">
        <v>0</v>
      </c>
      <c r="W250">
        <v>0</v>
      </c>
      <c r="X250">
        <v>1.5895302339920001</v>
      </c>
      <c r="Y250">
        <v>0.88565528475414312</v>
      </c>
      <c r="Z250">
        <v>0.44854107110189645</v>
      </c>
      <c r="AA250">
        <v>0</v>
      </c>
      <c r="AB250">
        <v>0</v>
      </c>
      <c r="AC250">
        <v>0</v>
      </c>
      <c r="AD250">
        <v>0</v>
      </c>
      <c r="AE250">
        <v>0</v>
      </c>
      <c r="AF250">
        <v>0</v>
      </c>
      <c r="AG250">
        <v>0</v>
      </c>
      <c r="AH250">
        <v>0</v>
      </c>
      <c r="AI250">
        <v>0</v>
      </c>
      <c r="AJ250">
        <v>0</v>
      </c>
      <c r="AK250">
        <v>0</v>
      </c>
      <c r="AL250">
        <v>0</v>
      </c>
      <c r="AM250">
        <v>0</v>
      </c>
      <c r="AN250">
        <v>0</v>
      </c>
      <c r="AO250">
        <v>0</v>
      </c>
      <c r="AP250">
        <v>0</v>
      </c>
      <c r="AQ250">
        <v>0</v>
      </c>
      <c r="AR250">
        <v>3.0522994550740004</v>
      </c>
      <c r="AS250">
        <v>3.1146152759980841</v>
      </c>
      <c r="AT250">
        <v>3.2081874087533908</v>
      </c>
      <c r="AU250">
        <v>3.2793429636244884</v>
      </c>
      <c r="AV250">
        <v>0</v>
      </c>
      <c r="AW250">
        <v>0</v>
      </c>
      <c r="AX250">
        <v>0</v>
      </c>
      <c r="AY250">
        <v>0</v>
      </c>
      <c r="AZ250">
        <v>0</v>
      </c>
      <c r="BA250">
        <v>0</v>
      </c>
      <c r="BB250">
        <v>0</v>
      </c>
      <c r="BC250">
        <v>0</v>
      </c>
      <c r="BD250">
        <v>0</v>
      </c>
      <c r="BE250">
        <v>0</v>
      </c>
      <c r="BF250">
        <v>0</v>
      </c>
      <c r="BG250">
        <v>0</v>
      </c>
      <c r="BH250">
        <v>-3.972065385139268E-2</v>
      </c>
      <c r="BI250" s="45" t="s">
        <v>124</v>
      </c>
      <c r="BJ250"/>
      <c r="BK250"/>
      <c r="BL250"/>
      <c r="BM250"/>
      <c r="BN250"/>
      <c r="BO250"/>
      <c r="BP250"/>
      <c r="BQ250"/>
      <c r="BR250"/>
    </row>
    <row r="251" spans="1:70" x14ac:dyDescent="0.3">
      <c r="A251" s="45" t="s">
        <v>162</v>
      </c>
      <c r="B251"/>
      <c r="C251">
        <v>1.159225534155</v>
      </c>
      <c r="D251">
        <v>0.67928754358047438</v>
      </c>
      <c r="E251">
        <v>0.37681198970454977</v>
      </c>
      <c r="F251">
        <v>3.8955366084244568E-2</v>
      </c>
      <c r="G251">
        <v>2.3079467497500001</v>
      </c>
      <c r="H251">
        <v>2.3550658474914288</v>
      </c>
      <c r="I251">
        <v>2.4258188987036173</v>
      </c>
      <c r="J251">
        <v>2.479622017961268</v>
      </c>
      <c r="K251">
        <v>-14.339664916525301</v>
      </c>
      <c r="L251">
        <v>-10.70726390302459</v>
      </c>
      <c r="M251">
        <v>-11.323966105401826</v>
      </c>
      <c r="N251">
        <v>-11.610385963038178</v>
      </c>
      <c r="O251">
        <v>-11.57512446646667</v>
      </c>
      <c r="P251">
        <v>0.5</v>
      </c>
      <c r="Q251">
        <v>0.5</v>
      </c>
      <c r="R251">
        <v>0.5</v>
      </c>
      <c r="S251">
        <v>0.5</v>
      </c>
      <c r="T251">
        <v>0</v>
      </c>
      <c r="U251">
        <v>0</v>
      </c>
      <c r="V251">
        <v>0</v>
      </c>
      <c r="W251">
        <v>0</v>
      </c>
      <c r="X251">
        <v>1.159225534155</v>
      </c>
      <c r="Y251">
        <v>0.67928754358047438</v>
      </c>
      <c r="Z251">
        <v>0.37681198970454977</v>
      </c>
      <c r="AA251">
        <v>3.8955366084244568E-2</v>
      </c>
      <c r="AB251">
        <v>0</v>
      </c>
      <c r="AC251">
        <v>0</v>
      </c>
      <c r="AD251">
        <v>0</v>
      </c>
      <c r="AE251">
        <v>0</v>
      </c>
      <c r="AF251">
        <v>0</v>
      </c>
      <c r="AG251">
        <v>0</v>
      </c>
      <c r="AH251">
        <v>0</v>
      </c>
      <c r="AI251">
        <v>0</v>
      </c>
      <c r="AJ251">
        <v>0</v>
      </c>
      <c r="AK251">
        <v>0</v>
      </c>
      <c r="AL251">
        <v>0</v>
      </c>
      <c r="AM251">
        <v>0</v>
      </c>
      <c r="AN251">
        <v>0</v>
      </c>
      <c r="AO251">
        <v>0</v>
      </c>
      <c r="AP251">
        <v>0</v>
      </c>
      <c r="AQ251">
        <v>0</v>
      </c>
      <c r="AR251">
        <v>2.3079467497500001</v>
      </c>
      <c r="AS251">
        <v>2.3550658474914288</v>
      </c>
      <c r="AT251">
        <v>2.4258188987036173</v>
      </c>
      <c r="AU251">
        <v>2.479622017961268</v>
      </c>
      <c r="AV251">
        <v>0</v>
      </c>
      <c r="AW251">
        <v>0</v>
      </c>
      <c r="AX251">
        <v>0</v>
      </c>
      <c r="AY251">
        <v>0</v>
      </c>
      <c r="AZ251">
        <v>0</v>
      </c>
      <c r="BA251">
        <v>0</v>
      </c>
      <c r="BB251">
        <v>0</v>
      </c>
      <c r="BC251">
        <v>0</v>
      </c>
      <c r="BD251">
        <v>0</v>
      </c>
      <c r="BE251">
        <v>0</v>
      </c>
      <c r="BF251">
        <v>0</v>
      </c>
      <c r="BG251">
        <v>0</v>
      </c>
      <c r="BH251">
        <v>0</v>
      </c>
      <c r="BI251" s="45" t="s">
        <v>161</v>
      </c>
      <c r="BJ251"/>
      <c r="BK251"/>
      <c r="BL251"/>
      <c r="BM251"/>
      <c r="BN251"/>
      <c r="BO251"/>
      <c r="BP251"/>
      <c r="BQ251"/>
      <c r="BR251"/>
    </row>
    <row r="252" spans="1:70" x14ac:dyDescent="0.3">
      <c r="A252" s="45" t="s">
        <v>242</v>
      </c>
      <c r="B252"/>
      <c r="C252">
        <v>0.70793747650100003</v>
      </c>
      <c r="D252">
        <v>0.32391793861669488</v>
      </c>
      <c r="E252">
        <v>8.7295972843339661E-2</v>
      </c>
      <c r="F252">
        <v>0</v>
      </c>
      <c r="G252">
        <v>1.5701248623190001</v>
      </c>
      <c r="H252">
        <v>1.6021805702168839</v>
      </c>
      <c r="I252">
        <v>1.650314750437992</v>
      </c>
      <c r="J252">
        <v>1.6869176812577353</v>
      </c>
      <c r="K252">
        <v>-6.4680381115379335</v>
      </c>
      <c r="L252">
        <v>-6.3776207800896101</v>
      </c>
      <c r="M252">
        <v>-6.6081030581091991</v>
      </c>
      <c r="N252">
        <v>-6.6458489969339363</v>
      </c>
      <c r="O252">
        <v>-6.7546665782022668</v>
      </c>
      <c r="P252">
        <v>0.5</v>
      </c>
      <c r="Q252">
        <v>0.5</v>
      </c>
      <c r="R252">
        <v>0.5</v>
      </c>
      <c r="S252">
        <v>0.5</v>
      </c>
      <c r="T252">
        <v>0</v>
      </c>
      <c r="U252">
        <v>0</v>
      </c>
      <c r="V252">
        <v>0</v>
      </c>
      <c r="W252">
        <v>0</v>
      </c>
      <c r="X252">
        <v>0.70793747650100003</v>
      </c>
      <c r="Y252">
        <v>0.32391793861669488</v>
      </c>
      <c r="Z252">
        <v>8.7295972843339661E-2</v>
      </c>
      <c r="AA252">
        <v>0</v>
      </c>
      <c r="AB252">
        <v>0</v>
      </c>
      <c r="AC252">
        <v>0</v>
      </c>
      <c r="AD252">
        <v>0</v>
      </c>
      <c r="AE252">
        <v>0</v>
      </c>
      <c r="AF252">
        <v>0</v>
      </c>
      <c r="AG252">
        <v>0</v>
      </c>
      <c r="AH252">
        <v>0</v>
      </c>
      <c r="AI252">
        <v>0</v>
      </c>
      <c r="AJ252">
        <v>0</v>
      </c>
      <c r="AK252">
        <v>0</v>
      </c>
      <c r="AL252">
        <v>0</v>
      </c>
      <c r="AM252">
        <v>0</v>
      </c>
      <c r="AN252">
        <v>0</v>
      </c>
      <c r="AO252">
        <v>0</v>
      </c>
      <c r="AP252">
        <v>0</v>
      </c>
      <c r="AQ252">
        <v>0</v>
      </c>
      <c r="AR252">
        <v>1.5701248623190001</v>
      </c>
      <c r="AS252">
        <v>1.6021805702168839</v>
      </c>
      <c r="AT252">
        <v>1.650314750437992</v>
      </c>
      <c r="AU252">
        <v>1.6869176812577353</v>
      </c>
      <c r="AV252">
        <v>0</v>
      </c>
      <c r="AW252">
        <v>0</v>
      </c>
      <c r="AX252">
        <v>0</v>
      </c>
      <c r="AY252">
        <v>0</v>
      </c>
      <c r="AZ252">
        <v>0</v>
      </c>
      <c r="BA252">
        <v>0</v>
      </c>
      <c r="BB252">
        <v>0</v>
      </c>
      <c r="BC252">
        <v>0</v>
      </c>
      <c r="BD252">
        <v>0</v>
      </c>
      <c r="BE252">
        <v>0</v>
      </c>
      <c r="BF252">
        <v>0</v>
      </c>
      <c r="BG252">
        <v>0</v>
      </c>
      <c r="BH252">
        <v>-0.17701864117625729</v>
      </c>
      <c r="BI252" s="45" t="s">
        <v>241</v>
      </c>
      <c r="BJ252"/>
      <c r="BK252"/>
      <c r="BL252"/>
      <c r="BM252"/>
      <c r="BN252"/>
      <c r="BO252"/>
      <c r="BP252"/>
      <c r="BQ252"/>
      <c r="BR252"/>
    </row>
    <row r="253" spans="1:70" x14ac:dyDescent="0.3">
      <c r="A253" s="45" t="s">
        <v>594</v>
      </c>
      <c r="B253"/>
      <c r="C253">
        <v>0.93399565310600008</v>
      </c>
      <c r="D253">
        <v>0.24941776986514219</v>
      </c>
      <c r="E253">
        <v>0</v>
      </c>
      <c r="F253">
        <v>0</v>
      </c>
      <c r="G253">
        <v>2.0583798431160001</v>
      </c>
      <c r="H253">
        <v>2.1004037767389385</v>
      </c>
      <c r="I253">
        <v>2.1635060361259448</v>
      </c>
      <c r="J253">
        <v>2.2114912230409853</v>
      </c>
      <c r="K253">
        <v>-14.221681045957826</v>
      </c>
      <c r="L253">
        <v>-14.207782267332345</v>
      </c>
      <c r="M253">
        <v>-14.773826662595505</v>
      </c>
      <c r="N253">
        <v>-14.90896778019963</v>
      </c>
      <c r="O253">
        <v>-15.101500735150662</v>
      </c>
      <c r="P253">
        <v>0.5</v>
      </c>
      <c r="Q253">
        <v>0.5</v>
      </c>
      <c r="R253">
        <v>0.5</v>
      </c>
      <c r="S253">
        <v>0.5</v>
      </c>
      <c r="T253">
        <v>0</v>
      </c>
      <c r="U253">
        <v>0</v>
      </c>
      <c r="V253">
        <v>0</v>
      </c>
      <c r="W253">
        <v>0</v>
      </c>
      <c r="X253">
        <v>0.93399565310600008</v>
      </c>
      <c r="Y253">
        <v>0.24941776986514219</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2.0583798431160001</v>
      </c>
      <c r="AS253">
        <v>2.1004037767389385</v>
      </c>
      <c r="AT253">
        <v>2.1635060361259448</v>
      </c>
      <c r="AU253">
        <v>2.2114912230409853</v>
      </c>
      <c r="AV253">
        <v>0</v>
      </c>
      <c r="AW253">
        <v>0</v>
      </c>
      <c r="AX253">
        <v>0</v>
      </c>
      <c r="AY253">
        <v>0</v>
      </c>
      <c r="AZ253">
        <v>0</v>
      </c>
      <c r="BA253">
        <v>0</v>
      </c>
      <c r="BB253">
        <v>0</v>
      </c>
      <c r="BC253">
        <v>0</v>
      </c>
      <c r="BD253">
        <v>0</v>
      </c>
      <c r="BE253">
        <v>0</v>
      </c>
      <c r="BF253">
        <v>0</v>
      </c>
      <c r="BG253">
        <v>0</v>
      </c>
      <c r="BH253">
        <v>-0.6129980333899353</v>
      </c>
      <c r="BI253" s="45" t="s">
        <v>593</v>
      </c>
      <c r="BJ253"/>
      <c r="BK253"/>
      <c r="BL253"/>
      <c r="BM253"/>
      <c r="BN253"/>
      <c r="BO253"/>
      <c r="BP253"/>
      <c r="BQ253"/>
      <c r="BR253"/>
    </row>
    <row r="254" spans="1:70" x14ac:dyDescent="0.3">
      <c r="A254" s="45" t="s">
        <v>12</v>
      </c>
      <c r="B254">
        <v>0.5</v>
      </c>
      <c r="C254">
        <v>1.547731790052</v>
      </c>
      <c r="D254">
        <v>0.8821912684535459</v>
      </c>
      <c r="E254">
        <v>0</v>
      </c>
      <c r="F254">
        <v>4.6128397859986868E-3</v>
      </c>
      <c r="G254">
        <v>2.9490304320909999</v>
      </c>
      <c r="H254">
        <v>3.0092379100959392</v>
      </c>
      <c r="I254">
        <v>3.5672971992404525</v>
      </c>
      <c r="J254">
        <v>3.1683923348070202</v>
      </c>
      <c r="K254">
        <v>-9.1268251674127008</v>
      </c>
      <c r="L254">
        <v>-8.6158828521057664</v>
      </c>
      <c r="M254">
        <v>-11.463238677610674</v>
      </c>
      <c r="N254">
        <v>-11.511834113096615</v>
      </c>
      <c r="O254">
        <v>-9.1227305423093625</v>
      </c>
      <c r="P254">
        <v>0.5</v>
      </c>
      <c r="Q254">
        <v>0.5</v>
      </c>
      <c r="R254">
        <v>0</v>
      </c>
      <c r="S254">
        <v>0.5</v>
      </c>
      <c r="T254">
        <v>0</v>
      </c>
      <c r="U254">
        <v>0</v>
      </c>
      <c r="V254">
        <v>0</v>
      </c>
      <c r="W254">
        <v>0</v>
      </c>
      <c r="X254">
        <v>1.547731790052</v>
      </c>
      <c r="Y254">
        <v>0.8821912684535459</v>
      </c>
      <c r="Z254">
        <v>0</v>
      </c>
      <c r="AA254">
        <v>4.6128397859986868E-3</v>
      </c>
      <c r="AB254">
        <v>0</v>
      </c>
      <c r="AC254">
        <v>0</v>
      </c>
      <c r="AD254">
        <v>0</v>
      </c>
      <c r="AE254">
        <v>0</v>
      </c>
      <c r="AF254">
        <v>0</v>
      </c>
      <c r="AG254">
        <v>0</v>
      </c>
      <c r="AH254">
        <v>0</v>
      </c>
      <c r="AI254">
        <v>0</v>
      </c>
      <c r="AJ254">
        <v>0</v>
      </c>
      <c r="AK254">
        <v>0</v>
      </c>
      <c r="AL254">
        <v>0</v>
      </c>
      <c r="AM254">
        <v>0</v>
      </c>
      <c r="AN254">
        <v>0</v>
      </c>
      <c r="AO254">
        <v>0</v>
      </c>
      <c r="AP254">
        <v>0</v>
      </c>
      <c r="AQ254">
        <v>0</v>
      </c>
      <c r="AR254">
        <v>2.9490304320909999</v>
      </c>
      <c r="AS254">
        <v>3.0092379100959392</v>
      </c>
      <c r="AT254">
        <v>3.5672974820664227</v>
      </c>
      <c r="AU254">
        <v>3.1683923348070202</v>
      </c>
      <c r="AV254">
        <v>0</v>
      </c>
      <c r="AW254">
        <v>0</v>
      </c>
      <c r="AX254">
        <v>0</v>
      </c>
      <c r="AY254">
        <v>0</v>
      </c>
      <c r="AZ254">
        <v>0</v>
      </c>
      <c r="BA254">
        <v>0</v>
      </c>
      <c r="BB254">
        <v>0</v>
      </c>
      <c r="BC254">
        <v>0</v>
      </c>
      <c r="BD254">
        <v>0</v>
      </c>
      <c r="BE254">
        <v>0</v>
      </c>
      <c r="BF254">
        <v>0</v>
      </c>
      <c r="BG254">
        <v>0</v>
      </c>
      <c r="BH254">
        <v>0</v>
      </c>
      <c r="BI254" s="45" t="s">
        <v>11</v>
      </c>
      <c r="BJ254"/>
      <c r="BK254"/>
      <c r="BL254"/>
      <c r="BM254"/>
      <c r="BN254"/>
      <c r="BO254"/>
      <c r="BP254"/>
      <c r="BQ254"/>
      <c r="BR254"/>
    </row>
    <row r="255" spans="1:70" x14ac:dyDescent="0.3">
      <c r="A255" s="45" t="s">
        <v>69</v>
      </c>
      <c r="B255">
        <v>0.5</v>
      </c>
      <c r="C255">
        <v>2.456990977532</v>
      </c>
      <c r="D255">
        <v>1.9058130367397201</v>
      </c>
      <c r="E255">
        <v>0</v>
      </c>
      <c r="F255">
        <v>1.1692898767467252</v>
      </c>
      <c r="G255">
        <v>2.6782010425610001</v>
      </c>
      <c r="H255">
        <v>2.7328792610724535</v>
      </c>
      <c r="I255">
        <v>4.3728819298600374</v>
      </c>
      <c r="J255">
        <v>2.8774174596447835</v>
      </c>
      <c r="K255">
        <v>-5.6238984391773332</v>
      </c>
      <c r="L255">
        <v>-5.3543558989794136</v>
      </c>
      <c r="M255">
        <v>-5.9926833295205615</v>
      </c>
      <c r="N255">
        <v>-5.9560371875880804</v>
      </c>
      <c r="O255">
        <v>-5.5989560600806207</v>
      </c>
      <c r="P255">
        <v>0.5</v>
      </c>
      <c r="Q255">
        <v>0.5</v>
      </c>
      <c r="R255">
        <v>0</v>
      </c>
      <c r="S255">
        <v>0.5</v>
      </c>
      <c r="T255">
        <v>0</v>
      </c>
      <c r="U255">
        <v>0</v>
      </c>
      <c r="V255">
        <v>0</v>
      </c>
      <c r="W255">
        <v>0</v>
      </c>
      <c r="X255">
        <v>2.456990977532</v>
      </c>
      <c r="Y255">
        <v>1.9058130367397201</v>
      </c>
      <c r="Z255">
        <v>0</v>
      </c>
      <c r="AA255">
        <v>1.1692898767467252</v>
      </c>
      <c r="AB255">
        <v>0</v>
      </c>
      <c r="AC255">
        <v>0</v>
      </c>
      <c r="AD255">
        <v>0</v>
      </c>
      <c r="AE255">
        <v>0</v>
      </c>
      <c r="AF255">
        <v>0</v>
      </c>
      <c r="AG255">
        <v>0</v>
      </c>
      <c r="AH255">
        <v>0</v>
      </c>
      <c r="AI255">
        <v>0</v>
      </c>
      <c r="AJ255">
        <v>0</v>
      </c>
      <c r="AK255">
        <v>0</v>
      </c>
      <c r="AL255">
        <v>0</v>
      </c>
      <c r="AM255">
        <v>0</v>
      </c>
      <c r="AN255">
        <v>0</v>
      </c>
      <c r="AO255">
        <v>0</v>
      </c>
      <c r="AP255">
        <v>0</v>
      </c>
      <c r="AQ255">
        <v>0</v>
      </c>
      <c r="AR255">
        <v>2.6782010425610001</v>
      </c>
      <c r="AS255">
        <v>2.7328792610724535</v>
      </c>
      <c r="AT255">
        <v>4.372881712201413</v>
      </c>
      <c r="AU255">
        <v>2.8774174596447835</v>
      </c>
      <c r="AV255">
        <v>0</v>
      </c>
      <c r="AW255">
        <v>0</v>
      </c>
      <c r="AX255">
        <v>0</v>
      </c>
      <c r="AY255">
        <v>0</v>
      </c>
      <c r="AZ255">
        <v>0</v>
      </c>
      <c r="BA255">
        <v>0</v>
      </c>
      <c r="BB255">
        <v>0</v>
      </c>
      <c r="BC255">
        <v>0</v>
      </c>
      <c r="BD255">
        <v>0</v>
      </c>
      <c r="BE255">
        <v>0</v>
      </c>
      <c r="BF255">
        <v>0</v>
      </c>
      <c r="BG255">
        <v>0</v>
      </c>
      <c r="BH255">
        <v>0</v>
      </c>
      <c r="BI255" s="45" t="s">
        <v>68</v>
      </c>
      <c r="BJ255"/>
      <c r="BK255"/>
      <c r="BL255"/>
      <c r="BM255"/>
      <c r="BN255"/>
      <c r="BO255"/>
      <c r="BP255"/>
      <c r="BQ255"/>
      <c r="BR255"/>
    </row>
    <row r="256" spans="1:70" x14ac:dyDescent="0.3">
      <c r="A256" s="45" t="s">
        <v>146</v>
      </c>
      <c r="B256">
        <v>0.5</v>
      </c>
      <c r="C256">
        <v>1.8360746414669999</v>
      </c>
      <c r="D256">
        <v>1.2394651012799218</v>
      </c>
      <c r="E256">
        <v>0</v>
      </c>
      <c r="F256">
        <v>0.43445116203068196</v>
      </c>
      <c r="G256">
        <v>3.0873897390830001</v>
      </c>
      <c r="H256">
        <v>3.1504219641105036</v>
      </c>
      <c r="I256">
        <v>4.1042628342769136</v>
      </c>
      <c r="J256">
        <v>3.3170434178722545</v>
      </c>
      <c r="K256">
        <v>-11.141328734334975</v>
      </c>
      <c r="L256">
        <v>-10.887543049382186</v>
      </c>
      <c r="M256">
        <v>-13.738492382920905</v>
      </c>
      <c r="N256">
        <v>-13.558400588118026</v>
      </c>
      <c r="O256">
        <v>-11.273753519623607</v>
      </c>
      <c r="P256">
        <v>0.5</v>
      </c>
      <c r="Q256">
        <v>0.5</v>
      </c>
      <c r="R256">
        <v>0</v>
      </c>
      <c r="S256">
        <v>0.5</v>
      </c>
      <c r="T256">
        <v>0</v>
      </c>
      <c r="U256">
        <v>0</v>
      </c>
      <c r="V256">
        <v>0</v>
      </c>
      <c r="W256">
        <v>0</v>
      </c>
      <c r="X256">
        <v>1.8360746414669999</v>
      </c>
      <c r="Y256">
        <v>1.2394651012799218</v>
      </c>
      <c r="Z256">
        <v>0</v>
      </c>
      <c r="AA256">
        <v>0.43445116203068196</v>
      </c>
      <c r="AB256">
        <v>0</v>
      </c>
      <c r="AC256">
        <v>0</v>
      </c>
      <c r="AD256">
        <v>0</v>
      </c>
      <c r="AE256">
        <v>0</v>
      </c>
      <c r="AF256">
        <v>0</v>
      </c>
      <c r="AG256">
        <v>0</v>
      </c>
      <c r="AH256">
        <v>0</v>
      </c>
      <c r="AI256">
        <v>0</v>
      </c>
      <c r="AJ256">
        <v>0</v>
      </c>
      <c r="AK256">
        <v>0</v>
      </c>
      <c r="AL256">
        <v>0</v>
      </c>
      <c r="AM256">
        <v>0</v>
      </c>
      <c r="AN256">
        <v>0</v>
      </c>
      <c r="AO256">
        <v>0</v>
      </c>
      <c r="AP256">
        <v>0</v>
      </c>
      <c r="AQ256">
        <v>0</v>
      </c>
      <c r="AR256">
        <v>3.0873897390830001</v>
      </c>
      <c r="AS256">
        <v>3.1504219641105036</v>
      </c>
      <c r="AT256">
        <v>4.1042627444937176</v>
      </c>
      <c r="AU256">
        <v>3.3170434178722545</v>
      </c>
      <c r="AV256">
        <v>0</v>
      </c>
      <c r="AW256">
        <v>0</v>
      </c>
      <c r="AX256">
        <v>0</v>
      </c>
      <c r="AY256">
        <v>0</v>
      </c>
      <c r="AZ256">
        <v>0</v>
      </c>
      <c r="BA256">
        <v>0</v>
      </c>
      <c r="BB256">
        <v>0</v>
      </c>
      <c r="BC256">
        <v>0</v>
      </c>
      <c r="BD256">
        <v>0</v>
      </c>
      <c r="BE256">
        <v>0</v>
      </c>
      <c r="BF256">
        <v>0</v>
      </c>
      <c r="BG256">
        <v>0</v>
      </c>
      <c r="BH256">
        <v>0</v>
      </c>
      <c r="BI256" s="45" t="s">
        <v>145</v>
      </c>
      <c r="BJ256"/>
      <c r="BK256"/>
      <c r="BL256"/>
      <c r="BM256"/>
      <c r="BN256"/>
      <c r="BO256"/>
      <c r="BP256"/>
      <c r="BQ256"/>
      <c r="BR256"/>
    </row>
    <row r="257" spans="1:70" x14ac:dyDescent="0.3">
      <c r="A257" s="45" t="s">
        <v>252</v>
      </c>
      <c r="B257">
        <v>0.5</v>
      </c>
      <c r="C257">
        <v>1.6259500647410001</v>
      </c>
      <c r="D257">
        <v>0.97202357586962074</v>
      </c>
      <c r="E257">
        <v>0</v>
      </c>
      <c r="F257">
        <v>0.10378730649908259</v>
      </c>
      <c r="G257">
        <v>3.042179033209</v>
      </c>
      <c r="H257">
        <v>3.1042882353507859</v>
      </c>
      <c r="I257">
        <v>3.7594451136660454</v>
      </c>
      <c r="J257">
        <v>3.2684697401022258</v>
      </c>
      <c r="K257">
        <v>-6.6244784698542087</v>
      </c>
      <c r="L257">
        <v>-5.9478596950670157</v>
      </c>
      <c r="M257">
        <v>-8.0616153742709784</v>
      </c>
      <c r="N257">
        <v>-8.1904910894850502</v>
      </c>
      <c r="O257">
        <v>-6.398125528722705</v>
      </c>
      <c r="P257">
        <v>0.5</v>
      </c>
      <c r="Q257">
        <v>0.5</v>
      </c>
      <c r="R257">
        <v>0</v>
      </c>
      <c r="S257">
        <v>0.5</v>
      </c>
      <c r="T257">
        <v>0</v>
      </c>
      <c r="U257">
        <v>0</v>
      </c>
      <c r="V257">
        <v>0</v>
      </c>
      <c r="W257">
        <v>0</v>
      </c>
      <c r="X257">
        <v>1.6259500647410001</v>
      </c>
      <c r="Y257">
        <v>0.97202357586962074</v>
      </c>
      <c r="Z257">
        <v>0</v>
      </c>
      <c r="AA257">
        <v>0.10378730649908259</v>
      </c>
      <c r="AB257">
        <v>0</v>
      </c>
      <c r="AC257">
        <v>0</v>
      </c>
      <c r="AD257">
        <v>0</v>
      </c>
      <c r="AE257">
        <v>0</v>
      </c>
      <c r="AF257">
        <v>0</v>
      </c>
      <c r="AG257">
        <v>0</v>
      </c>
      <c r="AH257">
        <v>0</v>
      </c>
      <c r="AI257">
        <v>0</v>
      </c>
      <c r="AJ257">
        <v>0</v>
      </c>
      <c r="AK257">
        <v>0</v>
      </c>
      <c r="AL257">
        <v>0</v>
      </c>
      <c r="AM257">
        <v>0</v>
      </c>
      <c r="AN257">
        <v>0</v>
      </c>
      <c r="AO257">
        <v>0</v>
      </c>
      <c r="AP257">
        <v>0</v>
      </c>
      <c r="AQ257">
        <v>0</v>
      </c>
      <c r="AR257">
        <v>3.042179033209</v>
      </c>
      <c r="AS257">
        <v>3.1042882353507859</v>
      </c>
      <c r="AT257">
        <v>3.7594449754979991</v>
      </c>
      <c r="AU257">
        <v>3.2684697401022258</v>
      </c>
      <c r="AV257">
        <v>0</v>
      </c>
      <c r="AW257">
        <v>0</v>
      </c>
      <c r="AX257">
        <v>0</v>
      </c>
      <c r="AY257">
        <v>0</v>
      </c>
      <c r="AZ257">
        <v>0</v>
      </c>
      <c r="BA257">
        <v>0</v>
      </c>
      <c r="BB257">
        <v>0</v>
      </c>
      <c r="BC257">
        <v>0</v>
      </c>
      <c r="BD257">
        <v>0</v>
      </c>
      <c r="BE257">
        <v>0</v>
      </c>
      <c r="BF257">
        <v>0</v>
      </c>
      <c r="BG257">
        <v>0</v>
      </c>
      <c r="BH257">
        <v>0</v>
      </c>
      <c r="BI257" s="45" t="s">
        <v>251</v>
      </c>
      <c r="BJ257"/>
      <c r="BK257"/>
      <c r="BL257"/>
      <c r="BM257"/>
      <c r="BN257"/>
      <c r="BO257"/>
      <c r="BP257"/>
      <c r="BQ257"/>
      <c r="BR257"/>
    </row>
    <row r="258" spans="1:70" x14ac:dyDescent="0.3">
      <c r="A258" s="45" t="s">
        <v>332</v>
      </c>
      <c r="B258">
        <v>0.5</v>
      </c>
      <c r="C258">
        <v>1.1245742253270001</v>
      </c>
      <c r="D258">
        <v>0.58009654261849819</v>
      </c>
      <c r="E258">
        <v>0</v>
      </c>
      <c r="F258">
        <v>0</v>
      </c>
      <c r="G258">
        <v>2.1668929118349998</v>
      </c>
      <c r="H258">
        <v>2.2111322509441118</v>
      </c>
      <c r="I258">
        <v>2.523324116852304</v>
      </c>
      <c r="J258">
        <v>2.3280759728673504</v>
      </c>
      <c r="K258">
        <v>-7.2485801653361248</v>
      </c>
      <c r="L258">
        <v>-7.6832118294973046</v>
      </c>
      <c r="M258">
        <v>-10.240888777517544</v>
      </c>
      <c r="N258">
        <v>-10.260083378370155</v>
      </c>
      <c r="O258">
        <v>-8.1097760371864123</v>
      </c>
      <c r="P258">
        <v>0.5</v>
      </c>
      <c r="Q258">
        <v>0.5</v>
      </c>
      <c r="R258">
        <v>0</v>
      </c>
      <c r="S258">
        <v>0.5</v>
      </c>
      <c r="T258">
        <v>0</v>
      </c>
      <c r="U258">
        <v>0</v>
      </c>
      <c r="V258">
        <v>0</v>
      </c>
      <c r="W258">
        <v>0</v>
      </c>
      <c r="X258">
        <v>1.1245742253270001</v>
      </c>
      <c r="Y258">
        <v>0.58009654261849819</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2.1668929118349998</v>
      </c>
      <c r="AS258">
        <v>2.2111322509441118</v>
      </c>
      <c r="AT258">
        <v>2.5233240314339174</v>
      </c>
      <c r="AU258">
        <v>2.3280759728673504</v>
      </c>
      <c r="AV258">
        <v>0</v>
      </c>
      <c r="AW258">
        <v>0</v>
      </c>
      <c r="AX258">
        <v>0</v>
      </c>
      <c r="AY258">
        <v>0</v>
      </c>
      <c r="AZ258">
        <v>0</v>
      </c>
      <c r="BA258">
        <v>0</v>
      </c>
      <c r="BB258">
        <v>0</v>
      </c>
      <c r="BC258">
        <v>0</v>
      </c>
      <c r="BD258">
        <v>0</v>
      </c>
      <c r="BE258">
        <v>0</v>
      </c>
      <c r="BF258">
        <v>0</v>
      </c>
      <c r="BG258">
        <v>0</v>
      </c>
      <c r="BH258">
        <v>-0.12770207705511524</v>
      </c>
      <c r="BI258" s="45" t="s">
        <v>331</v>
      </c>
      <c r="BJ258"/>
      <c r="BK258"/>
      <c r="BL258"/>
      <c r="BM258"/>
      <c r="BN258"/>
      <c r="BO258"/>
      <c r="BP258"/>
      <c r="BQ258"/>
      <c r="BR258"/>
    </row>
    <row r="259" spans="1:70" x14ac:dyDescent="0.3">
      <c r="A259" s="45" t="s">
        <v>274</v>
      </c>
      <c r="B259">
        <v>0.36</v>
      </c>
      <c r="C259">
        <v>168.12009836088401</v>
      </c>
      <c r="D259">
        <v>0</v>
      </c>
      <c r="E259">
        <v>0</v>
      </c>
      <c r="F259">
        <v>127.85775687193905</v>
      </c>
      <c r="G259">
        <v>988.43586802172399</v>
      </c>
      <c r="H259">
        <v>2117.1534522788661</v>
      </c>
      <c r="I259">
        <v>2151.3715062753381</v>
      </c>
      <c r="J259">
        <v>1061.9600915639908</v>
      </c>
      <c r="K259">
        <v>-358.61463976241237</v>
      </c>
      <c r="L259">
        <v>-720.22202443959759</v>
      </c>
      <c r="M259">
        <v>-687.34220449932764</v>
      </c>
      <c r="N259">
        <v>-682.43789703784614</v>
      </c>
      <c r="O259">
        <v>-550.08133853413085</v>
      </c>
      <c r="P259">
        <v>0.34123275519709906</v>
      </c>
      <c r="Q259">
        <v>0.34123275519709906</v>
      </c>
      <c r="R259">
        <v>0</v>
      </c>
      <c r="S259">
        <v>0.34123275519709906</v>
      </c>
      <c r="T259">
        <v>0</v>
      </c>
      <c r="U259">
        <v>0</v>
      </c>
      <c r="V259">
        <v>0</v>
      </c>
      <c r="W259">
        <v>0</v>
      </c>
      <c r="X259">
        <v>0</v>
      </c>
      <c r="Y259">
        <v>0</v>
      </c>
      <c r="Z259">
        <v>0</v>
      </c>
      <c r="AA259">
        <v>0</v>
      </c>
      <c r="AB259">
        <v>113.141311841682</v>
      </c>
      <c r="AC259">
        <v>0</v>
      </c>
      <c r="AD259">
        <v>0</v>
      </c>
      <c r="AE259">
        <v>78.199967091252745</v>
      </c>
      <c r="AF259">
        <v>25.392836011137998</v>
      </c>
      <c r="AG259">
        <v>0</v>
      </c>
      <c r="AH259">
        <v>0</v>
      </c>
      <c r="AI259">
        <v>20.647926765099214</v>
      </c>
      <c r="AJ259">
        <v>29.585950508064002</v>
      </c>
      <c r="AK259">
        <v>0</v>
      </c>
      <c r="AL259">
        <v>0</v>
      </c>
      <c r="AM259">
        <v>29.00986301558709</v>
      </c>
      <c r="AN259">
        <v>0</v>
      </c>
      <c r="AO259">
        <v>0</v>
      </c>
      <c r="AP259">
        <v>0</v>
      </c>
      <c r="AQ259">
        <v>0</v>
      </c>
      <c r="AR259">
        <v>0</v>
      </c>
      <c r="AS259">
        <v>0</v>
      </c>
      <c r="AT259">
        <v>0</v>
      </c>
      <c r="AU259">
        <v>0</v>
      </c>
      <c r="AV259">
        <v>120.21292356925599</v>
      </c>
      <c r="AW259">
        <v>217.83915793637055</v>
      </c>
      <c r="AX259">
        <v>211.2867943567735</v>
      </c>
      <c r="AY259">
        <v>129.15489153209924</v>
      </c>
      <c r="AZ259">
        <v>861.30722747102106</v>
      </c>
      <c r="BA259">
        <v>1862.8074560625421</v>
      </c>
      <c r="BB259">
        <v>1903.5738949000022</v>
      </c>
      <c r="BC259">
        <v>925.37506149033197</v>
      </c>
      <c r="BD259">
        <v>6.9157169814469999</v>
      </c>
      <c r="BE259">
        <v>36.506838279953598</v>
      </c>
      <c r="BF259">
        <v>36.510816809949546</v>
      </c>
      <c r="BG259">
        <v>7.4301385415595718</v>
      </c>
      <c r="BH259">
        <v>0</v>
      </c>
      <c r="BI259" s="45" t="s">
        <v>1335</v>
      </c>
      <c r="BJ259"/>
      <c r="BK259"/>
      <c r="BL259"/>
      <c r="BM259"/>
      <c r="BN259"/>
      <c r="BO259"/>
      <c r="BP259"/>
      <c r="BQ259"/>
      <c r="BR259"/>
    </row>
    <row r="260" spans="1:70" x14ac:dyDescent="0.3">
      <c r="A260" s="45" t="s">
        <v>452</v>
      </c>
      <c r="B260">
        <v>0.5</v>
      </c>
      <c r="C260">
        <v>1.294946472578</v>
      </c>
      <c r="D260">
        <v>0.70648701855651008</v>
      </c>
      <c r="E260">
        <v>0</v>
      </c>
      <c r="F260">
        <v>0</v>
      </c>
      <c r="G260">
        <v>2.5642653424570003</v>
      </c>
      <c r="H260">
        <v>2.616617446906238</v>
      </c>
      <c r="I260">
        <v>3.0360322714914036</v>
      </c>
      <c r="J260">
        <v>2.7550067191715408</v>
      </c>
      <c r="K260">
        <v>-3.0070667766061998</v>
      </c>
      <c r="L260">
        <v>-3.0446640457525773</v>
      </c>
      <c r="M260">
        <v>-4.2507411204791614</v>
      </c>
      <c r="N260">
        <v>-4.2488536289177237</v>
      </c>
      <c r="O260">
        <v>-3.2037047913311589</v>
      </c>
      <c r="P260">
        <v>0.5</v>
      </c>
      <c r="Q260">
        <v>0.5</v>
      </c>
      <c r="R260">
        <v>0</v>
      </c>
      <c r="S260">
        <v>0.5</v>
      </c>
      <c r="T260">
        <v>0</v>
      </c>
      <c r="U260">
        <v>0</v>
      </c>
      <c r="V260">
        <v>0</v>
      </c>
      <c r="W260">
        <v>0</v>
      </c>
      <c r="X260">
        <v>1.294946472578</v>
      </c>
      <c r="Y260">
        <v>0.70648701855651008</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2.5642653424570003</v>
      </c>
      <c r="AS260">
        <v>2.616617446906238</v>
      </c>
      <c r="AT260">
        <v>3.0360320848327551</v>
      </c>
      <c r="AU260">
        <v>2.7550067191715408</v>
      </c>
      <c r="AV260">
        <v>0</v>
      </c>
      <c r="AW260">
        <v>0</v>
      </c>
      <c r="AX260">
        <v>0</v>
      </c>
      <c r="AY260">
        <v>0</v>
      </c>
      <c r="AZ260">
        <v>0</v>
      </c>
      <c r="BA260">
        <v>0</v>
      </c>
      <c r="BB260">
        <v>0</v>
      </c>
      <c r="BC260">
        <v>0</v>
      </c>
      <c r="BD260">
        <v>0</v>
      </c>
      <c r="BE260">
        <v>0</v>
      </c>
      <c r="BF260">
        <v>0</v>
      </c>
      <c r="BG260">
        <v>0</v>
      </c>
      <c r="BH260">
        <v>-6.7667967334674672E-2</v>
      </c>
      <c r="BI260" s="45" t="s">
        <v>451</v>
      </c>
      <c r="BJ260"/>
      <c r="BK260"/>
      <c r="BL260"/>
      <c r="BM260"/>
      <c r="BN260"/>
      <c r="BO260"/>
      <c r="BP260"/>
      <c r="BQ260"/>
      <c r="BR260"/>
    </row>
    <row r="261" spans="1:70" x14ac:dyDescent="0.3">
      <c r="A261" s="45" t="s">
        <v>584</v>
      </c>
      <c r="B261">
        <v>0.5</v>
      </c>
      <c r="C261">
        <v>1.199194207988</v>
      </c>
      <c r="D261">
        <v>0.66823892944063989</v>
      </c>
      <c r="E261">
        <v>0</v>
      </c>
      <c r="F261">
        <v>0</v>
      </c>
      <c r="G261">
        <v>2.3097429842849997</v>
      </c>
      <c r="H261">
        <v>2.3568987539949786</v>
      </c>
      <c r="I261">
        <v>2.766073871067789</v>
      </c>
      <c r="J261">
        <v>2.481551864350874</v>
      </c>
      <c r="K261">
        <v>-6.2520312029562763</v>
      </c>
      <c r="L261">
        <v>-6.1936771483259765</v>
      </c>
      <c r="M261">
        <v>-8.2419400431393939</v>
      </c>
      <c r="N261">
        <v>-8.2409216141859964</v>
      </c>
      <c r="O261">
        <v>-6.5201798610567145</v>
      </c>
      <c r="P261">
        <v>0.5</v>
      </c>
      <c r="Q261">
        <v>0.5</v>
      </c>
      <c r="R261">
        <v>0</v>
      </c>
      <c r="S261">
        <v>0.5</v>
      </c>
      <c r="T261">
        <v>0</v>
      </c>
      <c r="U261">
        <v>0</v>
      </c>
      <c r="V261">
        <v>0</v>
      </c>
      <c r="W261">
        <v>0</v>
      </c>
      <c r="X261">
        <v>1.199194207988</v>
      </c>
      <c r="Y261">
        <v>0.66823892944063989</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2.3097429842849997</v>
      </c>
      <c r="AS261">
        <v>2.3568987539949786</v>
      </c>
      <c r="AT261">
        <v>2.7660741185534854</v>
      </c>
      <c r="AU261">
        <v>2.481551864350874</v>
      </c>
      <c r="AV261">
        <v>0</v>
      </c>
      <c r="AW261">
        <v>0</v>
      </c>
      <c r="AX261">
        <v>0</v>
      </c>
      <c r="AY261">
        <v>0</v>
      </c>
      <c r="AZ261">
        <v>0</v>
      </c>
      <c r="BA261">
        <v>0</v>
      </c>
      <c r="BB261">
        <v>0</v>
      </c>
      <c r="BC261">
        <v>0</v>
      </c>
      <c r="BD261">
        <v>0</v>
      </c>
      <c r="BE261">
        <v>0</v>
      </c>
      <c r="BF261">
        <v>0</v>
      </c>
      <c r="BG261">
        <v>0</v>
      </c>
      <c r="BH261">
        <v>-3.0102916033908723E-2</v>
      </c>
      <c r="BI261" s="45" t="s">
        <v>583</v>
      </c>
      <c r="BJ261"/>
      <c r="BK261"/>
      <c r="BL261"/>
      <c r="BM261"/>
      <c r="BN261"/>
      <c r="BO261"/>
      <c r="BP261"/>
      <c r="BQ261"/>
      <c r="BR261"/>
    </row>
    <row r="262" spans="1:70" x14ac:dyDescent="0.3">
      <c r="A262" s="45" t="s">
        <v>788</v>
      </c>
      <c r="B262"/>
      <c r="C262"/>
      <c r="D262"/>
      <c r="E262"/>
      <c r="F262"/>
      <c r="G262"/>
      <c r="H262">
        <v>43.377000000000002</v>
      </c>
      <c r="I262">
        <v>43.377000000000002</v>
      </c>
      <c r="J262"/>
      <c r="K262"/>
      <c r="L262">
        <v>43.377000000000002</v>
      </c>
      <c r="M262">
        <v>43.377000000000002</v>
      </c>
      <c r="N262">
        <v>43.377000000000002</v>
      </c>
      <c r="O262"/>
      <c r="P262">
        <v>0.5</v>
      </c>
      <c r="Q262">
        <v>0.5</v>
      </c>
      <c r="R262">
        <v>0</v>
      </c>
      <c r="S262">
        <v>0.5</v>
      </c>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v>0</v>
      </c>
      <c r="BI262" s="45" t="s">
        <v>1335</v>
      </c>
      <c r="BJ262"/>
      <c r="BK262"/>
      <c r="BL262"/>
      <c r="BM262"/>
      <c r="BN262"/>
      <c r="BO262"/>
      <c r="BP262"/>
      <c r="BQ262"/>
      <c r="BR262"/>
    </row>
    <row r="263" spans="1:70" x14ac:dyDescent="0.3">
      <c r="A263" s="45" t="s">
        <v>786</v>
      </c>
      <c r="B263">
        <v>0.05</v>
      </c>
      <c r="C263"/>
      <c r="D263"/>
      <c r="E263"/>
      <c r="F263"/>
      <c r="G263"/>
      <c r="H263">
        <v>17.571999999999999</v>
      </c>
      <c r="I263">
        <v>17.571999999999999</v>
      </c>
      <c r="J263"/>
      <c r="K263"/>
      <c r="L263">
        <v>-1.8769459807069862</v>
      </c>
      <c r="M263">
        <v>-2.5049070057656468</v>
      </c>
      <c r="N263">
        <v>-2.5472915764894561</v>
      </c>
      <c r="O263"/>
      <c r="P263">
        <v>0.5</v>
      </c>
      <c r="Q263">
        <v>0.5</v>
      </c>
      <c r="R263">
        <v>0</v>
      </c>
      <c r="S263">
        <v>0.5</v>
      </c>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v>0</v>
      </c>
      <c r="BI263" s="45" t="s">
        <v>1335</v>
      </c>
      <c r="BJ263"/>
      <c r="BK263"/>
      <c r="BL263"/>
      <c r="BM263"/>
      <c r="BN263"/>
      <c r="BO263"/>
      <c r="BP263"/>
      <c r="BQ263"/>
      <c r="BR263"/>
    </row>
    <row r="264" spans="1:70" x14ac:dyDescent="0.3">
      <c r="A264" s="45" t="s">
        <v>192</v>
      </c>
      <c r="B264">
        <v>0.5</v>
      </c>
      <c r="C264">
        <v>0.73644802033400003</v>
      </c>
      <c r="D264">
        <v>0.25164551814638081</v>
      </c>
      <c r="E264">
        <v>0</v>
      </c>
      <c r="F264">
        <v>0</v>
      </c>
      <c r="G264">
        <v>1.533027666218</v>
      </c>
      <c r="H264">
        <v>1.564325996845717</v>
      </c>
      <c r="I264">
        <v>2.0125019152058887</v>
      </c>
      <c r="J264">
        <v>1.6470610319365881</v>
      </c>
      <c r="K264">
        <v>-5.5058370789121334</v>
      </c>
      <c r="L264">
        <v>-6.1781276229704778</v>
      </c>
      <c r="M264">
        <v>-7.9233246764181215</v>
      </c>
      <c r="N264">
        <v>-7.8976963760962926</v>
      </c>
      <c r="O264">
        <v>-6.4778964894682831</v>
      </c>
      <c r="P264">
        <v>0.5</v>
      </c>
      <c r="Q264">
        <v>0.5</v>
      </c>
      <c r="R264">
        <v>0</v>
      </c>
      <c r="S264">
        <v>0.5</v>
      </c>
      <c r="T264">
        <v>0</v>
      </c>
      <c r="U264">
        <v>0</v>
      </c>
      <c r="V264">
        <v>0</v>
      </c>
      <c r="W264">
        <v>0</v>
      </c>
      <c r="X264">
        <v>0.73644802033400003</v>
      </c>
      <c r="Y264">
        <v>0.25164551814638081</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1.533027666218</v>
      </c>
      <c r="AS264">
        <v>1.564325996845717</v>
      </c>
      <c r="AT264">
        <v>2.0125019152058887</v>
      </c>
      <c r="AU264">
        <v>1.6470610319365881</v>
      </c>
      <c r="AV264">
        <v>0</v>
      </c>
      <c r="AW264">
        <v>0</v>
      </c>
      <c r="AX264">
        <v>0</v>
      </c>
      <c r="AY264">
        <v>0</v>
      </c>
      <c r="AZ264">
        <v>0</v>
      </c>
      <c r="BA264">
        <v>0</v>
      </c>
      <c r="BB264">
        <v>0</v>
      </c>
      <c r="BC264">
        <v>0</v>
      </c>
      <c r="BD264">
        <v>0</v>
      </c>
      <c r="BE264">
        <v>0</v>
      </c>
      <c r="BF264">
        <v>0</v>
      </c>
      <c r="BG264">
        <v>0</v>
      </c>
      <c r="BH264">
        <v>-0.36220868398514577</v>
      </c>
      <c r="BI264" s="45" t="s">
        <v>191</v>
      </c>
      <c r="BJ264"/>
      <c r="BK264"/>
      <c r="BL264"/>
      <c r="BM264"/>
      <c r="BN264"/>
      <c r="BO264"/>
      <c r="BP264"/>
      <c r="BQ264"/>
      <c r="BR264"/>
    </row>
    <row r="265" spans="1:70" x14ac:dyDescent="0.3">
      <c r="A265" s="45" t="s">
        <v>350</v>
      </c>
      <c r="B265">
        <v>1</v>
      </c>
      <c r="C265">
        <v>19.169992767149999</v>
      </c>
      <c r="D265">
        <v>12.718346477942948</v>
      </c>
      <c r="E265">
        <v>0</v>
      </c>
      <c r="F265">
        <v>4.4466797096852648</v>
      </c>
      <c r="G265">
        <v>29.990601904464</v>
      </c>
      <c r="H265">
        <v>30.602890772313227</v>
      </c>
      <c r="I265">
        <v>40.074314924271135</v>
      </c>
      <c r="J265">
        <v>32.221435274568371</v>
      </c>
      <c r="K265">
        <v>12.552853828172257</v>
      </c>
      <c r="L265">
        <v>12.365366184533899</v>
      </c>
      <c r="M265">
        <v>2.3339326561880558</v>
      </c>
      <c r="N265">
        <v>2.2516466846684944</v>
      </c>
      <c r="O265">
        <v>12.932715311131265</v>
      </c>
      <c r="P265">
        <v>0</v>
      </c>
      <c r="Q265">
        <v>0</v>
      </c>
      <c r="R265">
        <v>0</v>
      </c>
      <c r="S265">
        <v>0</v>
      </c>
      <c r="T265">
        <v>15.807866050814001</v>
      </c>
      <c r="U265">
        <v>10.646690089150317</v>
      </c>
      <c r="V265">
        <v>0</v>
      </c>
      <c r="W265">
        <v>3.9108633594554214</v>
      </c>
      <c r="X265">
        <v>1.8546846137119999</v>
      </c>
      <c r="Y265">
        <v>0.90048724902992694</v>
      </c>
      <c r="Z265">
        <v>0</v>
      </c>
      <c r="AA265">
        <v>-0.34662362164632415</v>
      </c>
      <c r="AB265">
        <v>1.5074421026240001</v>
      </c>
      <c r="AC265">
        <v>1.1711691397627042</v>
      </c>
      <c r="AD265">
        <v>0</v>
      </c>
      <c r="AE265">
        <v>0.88243997187616774</v>
      </c>
      <c r="AF265">
        <v>0</v>
      </c>
      <c r="AG265">
        <v>0</v>
      </c>
      <c r="AH265">
        <v>0</v>
      </c>
      <c r="AI265">
        <v>0</v>
      </c>
      <c r="AJ265">
        <v>0</v>
      </c>
      <c r="AK265">
        <v>0</v>
      </c>
      <c r="AL265">
        <v>0</v>
      </c>
      <c r="AM265">
        <v>0</v>
      </c>
      <c r="AN265">
        <v>24.338044747651001</v>
      </c>
      <c r="AO265">
        <v>24.834930869232473</v>
      </c>
      <c r="AP265">
        <v>32.82998353770936</v>
      </c>
      <c r="AQ265">
        <v>26.148415961910349</v>
      </c>
      <c r="AR265">
        <v>3.9595610784089996</v>
      </c>
      <c r="AS265">
        <v>4.0403995750020956</v>
      </c>
      <c r="AT265">
        <v>4.4731865342392103</v>
      </c>
      <c r="AU265">
        <v>4.2540907118194733</v>
      </c>
      <c r="AV265">
        <v>1.6929960784040001</v>
      </c>
      <c r="AW265">
        <v>1.7275603280786578</v>
      </c>
      <c r="AX265">
        <v>2.7711447960185795</v>
      </c>
      <c r="AY265">
        <v>1.8189286008385468</v>
      </c>
      <c r="AZ265">
        <v>0</v>
      </c>
      <c r="BA265">
        <v>0</v>
      </c>
      <c r="BB265">
        <v>0</v>
      </c>
      <c r="BC265">
        <v>0</v>
      </c>
      <c r="BD265">
        <v>0</v>
      </c>
      <c r="BE265">
        <v>0</v>
      </c>
      <c r="BF265">
        <v>0</v>
      </c>
      <c r="BG265">
        <v>0</v>
      </c>
      <c r="BH265">
        <v>0</v>
      </c>
      <c r="BI265" s="45" t="s">
        <v>986</v>
      </c>
      <c r="BJ265"/>
      <c r="BK265"/>
      <c r="BL265"/>
      <c r="BM265"/>
      <c r="BN265"/>
      <c r="BO265"/>
      <c r="BP265"/>
      <c r="BQ265"/>
      <c r="BR265"/>
    </row>
    <row r="266" spans="1:70" x14ac:dyDescent="0.3">
      <c r="A266" s="45" t="s">
        <v>47</v>
      </c>
      <c r="B266">
        <v>0.94</v>
      </c>
      <c r="C266">
        <v>14.422624077982</v>
      </c>
      <c r="D266">
        <v>0</v>
      </c>
      <c r="E266">
        <v>0</v>
      </c>
      <c r="F266">
        <v>0.48771781217691673</v>
      </c>
      <c r="G266">
        <v>21.679485452615999</v>
      </c>
      <c r="H266">
        <v>30.38112210593739</v>
      </c>
      <c r="I266">
        <v>27.170502639060334</v>
      </c>
      <c r="J266">
        <v>23.29210128968559</v>
      </c>
      <c r="K266">
        <v>-9.9193250897819834</v>
      </c>
      <c r="L266">
        <v>-29.1390326486849</v>
      </c>
      <c r="M266">
        <v>-34.19937395662771</v>
      </c>
      <c r="N266">
        <v>-34.25914080750173</v>
      </c>
      <c r="O266">
        <v>-9.4081119931065391</v>
      </c>
      <c r="P266">
        <v>0.28770797394070224</v>
      </c>
      <c r="Q266">
        <v>0.28770797394070224</v>
      </c>
      <c r="R266">
        <v>0</v>
      </c>
      <c r="S266">
        <v>0.28770797394070224</v>
      </c>
      <c r="T266">
        <v>12.494284824098001</v>
      </c>
      <c r="U266">
        <v>0</v>
      </c>
      <c r="V266">
        <v>0</v>
      </c>
      <c r="W266">
        <v>1.6909595428178756</v>
      </c>
      <c r="X266">
        <v>1.9283392538840001</v>
      </c>
      <c r="Y266">
        <v>0</v>
      </c>
      <c r="Z266">
        <v>0</v>
      </c>
      <c r="AA266">
        <v>-1.2032417306409591</v>
      </c>
      <c r="AB266">
        <v>0</v>
      </c>
      <c r="AC266">
        <v>0</v>
      </c>
      <c r="AD266">
        <v>0</v>
      </c>
      <c r="AE266">
        <v>0</v>
      </c>
      <c r="AF266">
        <v>0</v>
      </c>
      <c r="AG266">
        <v>0</v>
      </c>
      <c r="AH266">
        <v>0</v>
      </c>
      <c r="AI266">
        <v>0</v>
      </c>
      <c r="AJ266">
        <v>0</v>
      </c>
      <c r="AK266">
        <v>0</v>
      </c>
      <c r="AL266">
        <v>0</v>
      </c>
      <c r="AM266">
        <v>0</v>
      </c>
      <c r="AN266">
        <v>17.500861577716002</v>
      </c>
      <c r="AO266">
        <v>25.574410813544308</v>
      </c>
      <c r="AP266">
        <v>23.060400412388848</v>
      </c>
      <c r="AQ266">
        <v>18.80265292346872</v>
      </c>
      <c r="AR266">
        <v>4.1786238749000004</v>
      </c>
      <c r="AS266">
        <v>4.806711292393083</v>
      </c>
      <c r="AT266">
        <v>4.1101025422216635</v>
      </c>
      <c r="AU266">
        <v>4.4894483662168687</v>
      </c>
      <c r="AV266">
        <v>0</v>
      </c>
      <c r="AW266">
        <v>0</v>
      </c>
      <c r="AX266">
        <v>0</v>
      </c>
      <c r="AY266">
        <v>0</v>
      </c>
      <c r="AZ266">
        <v>0</v>
      </c>
      <c r="BA266">
        <v>0</v>
      </c>
      <c r="BB266">
        <v>0</v>
      </c>
      <c r="BC266">
        <v>0</v>
      </c>
      <c r="BD266">
        <v>0</v>
      </c>
      <c r="BE266">
        <v>0</v>
      </c>
      <c r="BF266">
        <v>0</v>
      </c>
      <c r="BG266">
        <v>0</v>
      </c>
      <c r="BH266">
        <v>0</v>
      </c>
      <c r="BI266" s="45" t="s">
        <v>46</v>
      </c>
      <c r="BJ266"/>
      <c r="BK266"/>
      <c r="BL266"/>
      <c r="BM266"/>
      <c r="BN266"/>
      <c r="BO266"/>
      <c r="BP266"/>
      <c r="BQ266"/>
      <c r="BR266"/>
    </row>
    <row r="267" spans="1:70" x14ac:dyDescent="0.3">
      <c r="A267" s="45" t="s">
        <v>91</v>
      </c>
      <c r="B267">
        <v>0.94</v>
      </c>
      <c r="C267">
        <v>60.367545965878001</v>
      </c>
      <c r="D267">
        <v>0</v>
      </c>
      <c r="E267">
        <v>0</v>
      </c>
      <c r="F267">
        <v>17.321387851616301</v>
      </c>
      <c r="G267">
        <v>93.347450377837006</v>
      </c>
      <c r="H267">
        <v>137.09684431862735</v>
      </c>
      <c r="I267">
        <v>127.76395937449765</v>
      </c>
      <c r="J267">
        <v>100.29104584085586</v>
      </c>
      <c r="K267">
        <v>-10.090521741851189</v>
      </c>
      <c r="L267">
        <v>-53.455740377679106</v>
      </c>
      <c r="M267">
        <v>-68.625189618713975</v>
      </c>
      <c r="N267">
        <v>-68.73373716253603</v>
      </c>
      <c r="O267">
        <v>-4.3525906587378493</v>
      </c>
      <c r="P267">
        <v>4.1594414132272384E-2</v>
      </c>
      <c r="Q267">
        <v>4.1594414132272384E-2</v>
      </c>
      <c r="R267">
        <v>0</v>
      </c>
      <c r="S267">
        <v>4.1594414132272384E-2</v>
      </c>
      <c r="T267">
        <v>52.580091779531003</v>
      </c>
      <c r="U267">
        <v>0</v>
      </c>
      <c r="V267">
        <v>0</v>
      </c>
      <c r="W267">
        <v>18.26931291911173</v>
      </c>
      <c r="X267">
        <v>7.7874541863470004</v>
      </c>
      <c r="Y267">
        <v>0</v>
      </c>
      <c r="Z267">
        <v>0</v>
      </c>
      <c r="AA267">
        <v>-0.94792506749542804</v>
      </c>
      <c r="AB267">
        <v>0</v>
      </c>
      <c r="AC267">
        <v>0</v>
      </c>
      <c r="AD267">
        <v>0</v>
      </c>
      <c r="AE267">
        <v>0</v>
      </c>
      <c r="AF267">
        <v>0</v>
      </c>
      <c r="AG267">
        <v>0</v>
      </c>
      <c r="AH267">
        <v>0</v>
      </c>
      <c r="AI267">
        <v>0</v>
      </c>
      <c r="AJ267">
        <v>0</v>
      </c>
      <c r="AK267">
        <v>0</v>
      </c>
      <c r="AL267">
        <v>0</v>
      </c>
      <c r="AM267">
        <v>0</v>
      </c>
      <c r="AN267">
        <v>76.741935388445</v>
      </c>
      <c r="AO267">
        <v>116.13409976816052</v>
      </c>
      <c r="AP267">
        <v>108.63798152989219</v>
      </c>
      <c r="AQ267">
        <v>82.450339337665326</v>
      </c>
      <c r="AR267">
        <v>16.605514989391999</v>
      </c>
      <c r="AS267">
        <v>20.962744550466844</v>
      </c>
      <c r="AT267">
        <v>19.125977685317487</v>
      </c>
      <c r="AU267">
        <v>17.840706503190528</v>
      </c>
      <c r="AV267">
        <v>0</v>
      </c>
      <c r="AW267">
        <v>0</v>
      </c>
      <c r="AX267">
        <v>0</v>
      </c>
      <c r="AY267">
        <v>0</v>
      </c>
      <c r="AZ267">
        <v>0</v>
      </c>
      <c r="BA267">
        <v>0</v>
      </c>
      <c r="BB267">
        <v>0</v>
      </c>
      <c r="BC267">
        <v>0</v>
      </c>
      <c r="BD267">
        <v>0</v>
      </c>
      <c r="BE267">
        <v>0</v>
      </c>
      <c r="BF267">
        <v>0</v>
      </c>
      <c r="BG267">
        <v>0</v>
      </c>
      <c r="BH267">
        <v>0</v>
      </c>
      <c r="BI267" s="45" t="s">
        <v>90</v>
      </c>
      <c r="BJ267"/>
      <c r="BK267"/>
      <c r="BL267"/>
      <c r="BM267"/>
      <c r="BN267"/>
      <c r="BO267"/>
      <c r="BP267"/>
      <c r="BQ267"/>
      <c r="BR267"/>
    </row>
    <row r="268" spans="1:70" x14ac:dyDescent="0.3">
      <c r="A268" s="45" t="s">
        <v>586</v>
      </c>
      <c r="B268">
        <v>0.94</v>
      </c>
      <c r="C268">
        <v>25.283959800736</v>
      </c>
      <c r="D268">
        <v>0</v>
      </c>
      <c r="E268">
        <v>0</v>
      </c>
      <c r="F268">
        <v>3.915355498993784</v>
      </c>
      <c r="G268">
        <v>34.471350731546998</v>
      </c>
      <c r="H268">
        <v>51.030291094172533</v>
      </c>
      <c r="I268">
        <v>46.130581899998546</v>
      </c>
      <c r="J268">
        <v>37.035481980712106</v>
      </c>
      <c r="K268">
        <v>-31.067225905898599</v>
      </c>
      <c r="L268">
        <v>-64.537153892190005</v>
      </c>
      <c r="M268">
        <v>-73.556244219495866</v>
      </c>
      <c r="N268">
        <v>-74.184760007066942</v>
      </c>
      <c r="O268">
        <v>-26.738228483665154</v>
      </c>
      <c r="P268">
        <v>0.41926725762389316</v>
      </c>
      <c r="Q268">
        <v>0.41926725762389316</v>
      </c>
      <c r="R268">
        <v>0</v>
      </c>
      <c r="S268">
        <v>0.41926725762389316</v>
      </c>
      <c r="T268">
        <v>22.739599388310999</v>
      </c>
      <c r="U268">
        <v>0</v>
      </c>
      <c r="V268">
        <v>0</v>
      </c>
      <c r="W268">
        <v>5.8731008036971986</v>
      </c>
      <c r="X268">
        <v>2.5443604124250001</v>
      </c>
      <c r="Y268">
        <v>0</v>
      </c>
      <c r="Z268">
        <v>0</v>
      </c>
      <c r="AA268">
        <v>-1.9577453047034143</v>
      </c>
      <c r="AB268">
        <v>0</v>
      </c>
      <c r="AC268">
        <v>0</v>
      </c>
      <c r="AD268">
        <v>0</v>
      </c>
      <c r="AE268">
        <v>0</v>
      </c>
      <c r="AF268">
        <v>0</v>
      </c>
      <c r="AG268">
        <v>0</v>
      </c>
      <c r="AH268">
        <v>0</v>
      </c>
      <c r="AI268">
        <v>0</v>
      </c>
      <c r="AJ268">
        <v>0</v>
      </c>
      <c r="AK268">
        <v>0</v>
      </c>
      <c r="AL268">
        <v>0</v>
      </c>
      <c r="AM268">
        <v>0</v>
      </c>
      <c r="AN268">
        <v>28.712965981082</v>
      </c>
      <c r="AO268">
        <v>44.60674670643423</v>
      </c>
      <c r="AP268">
        <v>40.713866710676157</v>
      </c>
      <c r="AQ268">
        <v>30.848763150785857</v>
      </c>
      <c r="AR268">
        <v>5.7583847504649999</v>
      </c>
      <c r="AS268">
        <v>6.4235443877383034</v>
      </c>
      <c r="AT268">
        <v>5.4167153209312122</v>
      </c>
      <c r="AU268">
        <v>6.1867188299262521</v>
      </c>
      <c r="AV268">
        <v>0</v>
      </c>
      <c r="AW268">
        <v>0</v>
      </c>
      <c r="AX268">
        <v>0</v>
      </c>
      <c r="AY268">
        <v>0</v>
      </c>
      <c r="AZ268">
        <v>0</v>
      </c>
      <c r="BA268">
        <v>0</v>
      </c>
      <c r="BB268">
        <v>0</v>
      </c>
      <c r="BC268">
        <v>0</v>
      </c>
      <c r="BD268">
        <v>0</v>
      </c>
      <c r="BE268">
        <v>0</v>
      </c>
      <c r="BF268">
        <v>0</v>
      </c>
      <c r="BG268">
        <v>0</v>
      </c>
      <c r="BH268">
        <v>0</v>
      </c>
      <c r="BI268" s="45" t="s">
        <v>585</v>
      </c>
      <c r="BJ268"/>
      <c r="BK268"/>
      <c r="BL268"/>
      <c r="BM268"/>
      <c r="BN268"/>
      <c r="BO268"/>
      <c r="BP268"/>
      <c r="BQ268"/>
      <c r="BR268"/>
    </row>
    <row r="269" spans="1:70" x14ac:dyDescent="0.3">
      <c r="A269" s="45" t="s">
        <v>464</v>
      </c>
      <c r="B269"/>
      <c r="C269">
        <v>19.199046115166002</v>
      </c>
      <c r="D269">
        <v>11.696550572920199</v>
      </c>
      <c r="E269">
        <v>6.9189430109632051</v>
      </c>
      <c r="F269">
        <v>2.1323018084278909</v>
      </c>
      <c r="G269">
        <v>29.087311795708001</v>
      </c>
      <c r="H269">
        <v>29.681159070427764</v>
      </c>
      <c r="I269">
        <v>30.5728677120286</v>
      </c>
      <c r="J269">
        <v>31.250954459739937</v>
      </c>
      <c r="K269">
        <v>0.32169487648485001</v>
      </c>
      <c r="L269">
        <v>2.9281674979965944</v>
      </c>
      <c r="M269">
        <v>2.5510666532032285</v>
      </c>
      <c r="N269">
        <v>2.0995596976914355</v>
      </c>
      <c r="O269">
        <v>2.6076476879415837</v>
      </c>
      <c r="P269">
        <v>0</v>
      </c>
      <c r="Q269">
        <v>0</v>
      </c>
      <c r="R269">
        <v>0</v>
      </c>
      <c r="S269">
        <v>0</v>
      </c>
      <c r="T269">
        <v>17.194911073648999</v>
      </c>
      <c r="U269">
        <v>11.077282638358145</v>
      </c>
      <c r="V269">
        <v>7.1317143003702466</v>
      </c>
      <c r="W269">
        <v>3.274547359630823</v>
      </c>
      <c r="X269">
        <v>2.0041350415169998</v>
      </c>
      <c r="Y269">
        <v>0.61926793456205353</v>
      </c>
      <c r="Z269">
        <v>-0.21277128940704093</v>
      </c>
      <c r="AA269">
        <v>-1.1422455512029324</v>
      </c>
      <c r="AB269">
        <v>0</v>
      </c>
      <c r="AC269">
        <v>0</v>
      </c>
      <c r="AD269">
        <v>0</v>
      </c>
      <c r="AE269">
        <v>0</v>
      </c>
      <c r="AF269">
        <v>0</v>
      </c>
      <c r="AG269">
        <v>0</v>
      </c>
      <c r="AH269">
        <v>0</v>
      </c>
      <c r="AI269">
        <v>0</v>
      </c>
      <c r="AJ269">
        <v>0</v>
      </c>
      <c r="AK269">
        <v>0</v>
      </c>
      <c r="AL269">
        <v>0</v>
      </c>
      <c r="AM269">
        <v>0</v>
      </c>
      <c r="AN269">
        <v>24.514348942568997</v>
      </c>
      <c r="AO269">
        <v>25.014834494940395</v>
      </c>
      <c r="AP269">
        <v>25.7663531278356</v>
      </c>
      <c r="AQ269">
        <v>26.337834441182007</v>
      </c>
      <c r="AR269">
        <v>4.5729628531389999</v>
      </c>
      <c r="AS269">
        <v>4.6663245754873683</v>
      </c>
      <c r="AT269">
        <v>4.8065145841929979</v>
      </c>
      <c r="AU269">
        <v>4.913120018557934</v>
      </c>
      <c r="AV269">
        <v>0</v>
      </c>
      <c r="AW269">
        <v>0</v>
      </c>
      <c r="AX269">
        <v>0</v>
      </c>
      <c r="AY269">
        <v>0</v>
      </c>
      <c r="AZ269">
        <v>0</v>
      </c>
      <c r="BA269">
        <v>0</v>
      </c>
      <c r="BB269">
        <v>0</v>
      </c>
      <c r="BC269">
        <v>0</v>
      </c>
      <c r="BD269">
        <v>0</v>
      </c>
      <c r="BE269">
        <v>0</v>
      </c>
      <c r="BF269">
        <v>0</v>
      </c>
      <c r="BG269">
        <v>0</v>
      </c>
      <c r="BH269">
        <v>0</v>
      </c>
      <c r="BI269" s="45" t="s">
        <v>463</v>
      </c>
      <c r="BJ269"/>
      <c r="BK269"/>
      <c r="BL269"/>
      <c r="BM269"/>
      <c r="BN269"/>
      <c r="BO269"/>
      <c r="BP269"/>
      <c r="BQ269"/>
      <c r="BR269"/>
    </row>
    <row r="270" spans="1:70" x14ac:dyDescent="0.3">
      <c r="A270" s="45" t="s">
        <v>316</v>
      </c>
      <c r="B270"/>
      <c r="C270">
        <v>18.206183537518999</v>
      </c>
      <c r="D270">
        <v>13.785538771438814</v>
      </c>
      <c r="E270">
        <v>10.799776393540569</v>
      </c>
      <c r="F270">
        <v>7.7777977109858227</v>
      </c>
      <c r="G270">
        <v>26.074435347973999</v>
      </c>
      <c r="H270">
        <v>26.606771662859444</v>
      </c>
      <c r="I270">
        <v>27.406116734275823</v>
      </c>
      <c r="J270">
        <v>28.013966960783385</v>
      </c>
      <c r="K270">
        <v>7.5096537202745663</v>
      </c>
      <c r="L270">
        <v>7.7510964709053107</v>
      </c>
      <c r="M270">
        <v>10.124608928087561</v>
      </c>
      <c r="N270">
        <v>12.202820291533925</v>
      </c>
      <c r="O270">
        <v>10.349166310292009</v>
      </c>
      <c r="P270">
        <v>0</v>
      </c>
      <c r="Q270">
        <v>0</v>
      </c>
      <c r="R270">
        <v>0</v>
      </c>
      <c r="S270">
        <v>0</v>
      </c>
      <c r="T270">
        <v>15.933179573217</v>
      </c>
      <c r="U270">
        <v>12.297587077429279</v>
      </c>
      <c r="V270">
        <v>9.8133331125061964</v>
      </c>
      <c r="W270">
        <v>7.3515069292228219</v>
      </c>
      <c r="X270">
        <v>2.2730039643020001</v>
      </c>
      <c r="Y270">
        <v>1.487951694009535</v>
      </c>
      <c r="Z270">
        <v>0.98644328103437273</v>
      </c>
      <c r="AA270">
        <v>0.42629078176300039</v>
      </c>
      <c r="AB270">
        <v>0</v>
      </c>
      <c r="AC270">
        <v>0</v>
      </c>
      <c r="AD270">
        <v>0</v>
      </c>
      <c r="AE270">
        <v>0</v>
      </c>
      <c r="AF270">
        <v>0</v>
      </c>
      <c r="AG270">
        <v>0</v>
      </c>
      <c r="AH270">
        <v>0</v>
      </c>
      <c r="AI270">
        <v>0</v>
      </c>
      <c r="AJ270">
        <v>0</v>
      </c>
      <c r="AK270">
        <v>0</v>
      </c>
      <c r="AL270">
        <v>0</v>
      </c>
      <c r="AM270">
        <v>0</v>
      </c>
      <c r="AN270">
        <v>21.954281587731998</v>
      </c>
      <c r="AO270">
        <v>22.402500741872903</v>
      </c>
      <c r="AP270">
        <v>23.075537244847627</v>
      </c>
      <c r="AQ270">
        <v>23.587337974482626</v>
      </c>
      <c r="AR270">
        <v>4.1201537602420002</v>
      </c>
      <c r="AS270">
        <v>4.2042709209865397</v>
      </c>
      <c r="AT270">
        <v>4.330579489428195</v>
      </c>
      <c r="AU270">
        <v>4.4266289863007593</v>
      </c>
      <c r="AV270">
        <v>0</v>
      </c>
      <c r="AW270">
        <v>0</v>
      </c>
      <c r="AX270">
        <v>0</v>
      </c>
      <c r="AY270">
        <v>0</v>
      </c>
      <c r="AZ270">
        <v>0</v>
      </c>
      <c r="BA270">
        <v>0</v>
      </c>
      <c r="BB270">
        <v>0</v>
      </c>
      <c r="BC270">
        <v>0</v>
      </c>
      <c r="BD270">
        <v>0</v>
      </c>
      <c r="BE270">
        <v>0</v>
      </c>
      <c r="BF270">
        <v>0</v>
      </c>
      <c r="BG270">
        <v>0</v>
      </c>
      <c r="BH270">
        <v>0</v>
      </c>
      <c r="BI270" s="45" t="s">
        <v>315</v>
      </c>
      <c r="BJ270"/>
      <c r="BK270"/>
      <c r="BL270"/>
      <c r="BM270"/>
      <c r="BN270"/>
      <c r="BO270"/>
      <c r="BP270"/>
      <c r="BQ270"/>
      <c r="BR270"/>
    </row>
    <row r="271" spans="1:70" x14ac:dyDescent="0.3">
      <c r="A271" s="45" t="s">
        <v>430</v>
      </c>
      <c r="B271"/>
      <c r="C271">
        <v>27.644535732116999</v>
      </c>
      <c r="D271">
        <v>21.05122854371773</v>
      </c>
      <c r="E271">
        <v>16.533546706636209</v>
      </c>
      <c r="F271">
        <v>11.958845194196392</v>
      </c>
      <c r="G271">
        <v>42.114849428911</v>
      </c>
      <c r="H271">
        <v>42.974667233122197</v>
      </c>
      <c r="I271">
        <v>44.26575165643488</v>
      </c>
      <c r="J271">
        <v>45.247537855179338</v>
      </c>
      <c r="K271">
        <v>21.81037034608071</v>
      </c>
      <c r="L271">
        <v>25.711585995274124</v>
      </c>
      <c r="M271">
        <v>26.259573542009448</v>
      </c>
      <c r="N271">
        <v>26.041656860436163</v>
      </c>
      <c r="O271">
        <v>26.841994170231452</v>
      </c>
      <c r="P271">
        <v>0</v>
      </c>
      <c r="Q271">
        <v>0</v>
      </c>
      <c r="R271">
        <v>0</v>
      </c>
      <c r="S271">
        <v>0</v>
      </c>
      <c r="T271">
        <v>24.446801954341002</v>
      </c>
      <c r="U271">
        <v>18.915848454147948</v>
      </c>
      <c r="V271">
        <v>15.087589903772548</v>
      </c>
      <c r="W271">
        <v>11.282900986201405</v>
      </c>
      <c r="X271">
        <v>3.197733777776</v>
      </c>
      <c r="Y271">
        <v>2.135380089569781</v>
      </c>
      <c r="Z271">
        <v>1.4459568028636602</v>
      </c>
      <c r="AA271">
        <v>0.67594420799498545</v>
      </c>
      <c r="AB271">
        <v>0</v>
      </c>
      <c r="AC271">
        <v>0</v>
      </c>
      <c r="AD271">
        <v>0</v>
      </c>
      <c r="AE271">
        <v>0</v>
      </c>
      <c r="AF271">
        <v>0</v>
      </c>
      <c r="AG271">
        <v>0</v>
      </c>
      <c r="AH271">
        <v>0</v>
      </c>
      <c r="AI271">
        <v>0</v>
      </c>
      <c r="AJ271">
        <v>0</v>
      </c>
      <c r="AK271">
        <v>0</v>
      </c>
      <c r="AL271">
        <v>0</v>
      </c>
      <c r="AM271">
        <v>0</v>
      </c>
      <c r="AN271">
        <v>35.988029417824002</v>
      </c>
      <c r="AO271">
        <v>36.722761913642437</v>
      </c>
      <c r="AP271">
        <v>37.826020855254008</v>
      </c>
      <c r="AQ271">
        <v>38.664977923403328</v>
      </c>
      <c r="AR271">
        <v>6.1268200110870001</v>
      </c>
      <c r="AS271">
        <v>6.2519053194797625</v>
      </c>
      <c r="AT271">
        <v>6.4397308011808709</v>
      </c>
      <c r="AU271">
        <v>6.5825599317760117</v>
      </c>
      <c r="AV271">
        <v>0</v>
      </c>
      <c r="AW271">
        <v>0</v>
      </c>
      <c r="AX271">
        <v>0</v>
      </c>
      <c r="AY271">
        <v>0</v>
      </c>
      <c r="AZ271">
        <v>0</v>
      </c>
      <c r="BA271">
        <v>0</v>
      </c>
      <c r="BB271">
        <v>0</v>
      </c>
      <c r="BC271">
        <v>0</v>
      </c>
      <c r="BD271">
        <v>0</v>
      </c>
      <c r="BE271">
        <v>0</v>
      </c>
      <c r="BF271">
        <v>0</v>
      </c>
      <c r="BG271">
        <v>0</v>
      </c>
      <c r="BH271">
        <v>0</v>
      </c>
      <c r="BI271" s="45" t="s">
        <v>429</v>
      </c>
      <c r="BJ271"/>
      <c r="BK271"/>
      <c r="BL271"/>
      <c r="BM271"/>
      <c r="BN271"/>
      <c r="BO271"/>
      <c r="BP271"/>
      <c r="BQ271"/>
      <c r="BR271"/>
    </row>
    <row r="272" spans="1:70" x14ac:dyDescent="0.3">
      <c r="A272" s="45" t="s">
        <v>518</v>
      </c>
      <c r="B272"/>
      <c r="C272">
        <v>21.550556575250997</v>
      </c>
      <c r="D272">
        <v>15.462294174241428</v>
      </c>
      <c r="E272">
        <v>11.402812914610093</v>
      </c>
      <c r="F272">
        <v>7.3121468037864856</v>
      </c>
      <c r="G272">
        <v>32.997598049048996</v>
      </c>
      <c r="H272">
        <v>33.671277824318494</v>
      </c>
      <c r="I272">
        <v>34.682861278267964</v>
      </c>
      <c r="J272">
        <v>35.452105067467741</v>
      </c>
      <c r="K272">
        <v>8.5398807328225406</v>
      </c>
      <c r="L272">
        <v>14.290557655047207</v>
      </c>
      <c r="M272">
        <v>14.171449830096453</v>
      </c>
      <c r="N272">
        <v>13.639008051767886</v>
      </c>
      <c r="O272">
        <v>14.485763567890299</v>
      </c>
      <c r="P272">
        <v>0</v>
      </c>
      <c r="Q272">
        <v>0</v>
      </c>
      <c r="R272">
        <v>0</v>
      </c>
      <c r="S272">
        <v>0</v>
      </c>
      <c r="T272">
        <v>19.148739404992</v>
      </c>
      <c r="U272">
        <v>14.051420523413949</v>
      </c>
      <c r="V272">
        <v>10.616811020756565</v>
      </c>
      <c r="W272">
        <v>7.2241080382981675</v>
      </c>
      <c r="X272">
        <v>2.4018171702589997</v>
      </c>
      <c r="Y272">
        <v>1.4108736508274804</v>
      </c>
      <c r="Z272">
        <v>0.78600189385352848</v>
      </c>
      <c r="AA272">
        <v>8.8038765488318169E-2</v>
      </c>
      <c r="AB272">
        <v>0</v>
      </c>
      <c r="AC272">
        <v>0</v>
      </c>
      <c r="AD272">
        <v>0</v>
      </c>
      <c r="AE272">
        <v>0</v>
      </c>
      <c r="AF272">
        <v>0</v>
      </c>
      <c r="AG272">
        <v>0</v>
      </c>
      <c r="AH272">
        <v>0</v>
      </c>
      <c r="AI272">
        <v>0</v>
      </c>
      <c r="AJ272">
        <v>0</v>
      </c>
      <c r="AK272">
        <v>0</v>
      </c>
      <c r="AL272">
        <v>0</v>
      </c>
      <c r="AM272">
        <v>0</v>
      </c>
      <c r="AN272">
        <v>28.214864048345</v>
      </c>
      <c r="AO272">
        <v>28.790899408345879</v>
      </c>
      <c r="AP272">
        <v>29.655862051515065</v>
      </c>
      <c r="AQ272">
        <v>30.31361019730566</v>
      </c>
      <c r="AR272">
        <v>4.782734000704</v>
      </c>
      <c r="AS272">
        <v>4.8803784159726096</v>
      </c>
      <c r="AT272">
        <v>5.0269992267529027</v>
      </c>
      <c r="AU272">
        <v>5.1384948701620798</v>
      </c>
      <c r="AV272">
        <v>0</v>
      </c>
      <c r="AW272">
        <v>0</v>
      </c>
      <c r="AX272">
        <v>0</v>
      </c>
      <c r="AY272">
        <v>0</v>
      </c>
      <c r="AZ272">
        <v>0</v>
      </c>
      <c r="BA272">
        <v>0</v>
      </c>
      <c r="BB272">
        <v>0</v>
      </c>
      <c r="BC272">
        <v>0</v>
      </c>
      <c r="BD272">
        <v>0</v>
      </c>
      <c r="BE272">
        <v>0</v>
      </c>
      <c r="BF272">
        <v>0</v>
      </c>
      <c r="BG272">
        <v>0</v>
      </c>
      <c r="BH272">
        <v>0</v>
      </c>
      <c r="BI272" s="45" t="s">
        <v>517</v>
      </c>
      <c r="BJ272"/>
      <c r="BK272"/>
      <c r="BL272"/>
      <c r="BM272"/>
      <c r="BN272"/>
      <c r="BO272"/>
      <c r="BP272"/>
      <c r="BQ272"/>
      <c r="BR272"/>
    </row>
    <row r="273" spans="1:70" x14ac:dyDescent="0.3">
      <c r="A273" s="45" t="s">
        <v>638</v>
      </c>
      <c r="B273"/>
      <c r="C273">
        <v>21.959902066307002</v>
      </c>
      <c r="D273">
        <v>14.647904297306692</v>
      </c>
      <c r="E273">
        <v>9.8395207479569748</v>
      </c>
      <c r="F273">
        <v>4.9951024183075221</v>
      </c>
      <c r="G273">
        <v>36.305430974915993</v>
      </c>
      <c r="H273">
        <v>37.046643548749032</v>
      </c>
      <c r="I273">
        <v>38.159632839913158</v>
      </c>
      <c r="J273">
        <v>39.005989209554436</v>
      </c>
      <c r="K273">
        <v>-2.5165202513960669</v>
      </c>
      <c r="L273">
        <v>1.6335816549652853</v>
      </c>
      <c r="M273">
        <v>2.3160109010233354</v>
      </c>
      <c r="N273">
        <v>2.9308898291348715</v>
      </c>
      <c r="O273">
        <v>2.3673785487798802</v>
      </c>
      <c r="P273">
        <v>0</v>
      </c>
      <c r="Q273">
        <v>0</v>
      </c>
      <c r="R273">
        <v>0</v>
      </c>
      <c r="S273">
        <v>0</v>
      </c>
      <c r="T273">
        <v>19.283638445110999</v>
      </c>
      <c r="U273">
        <v>13.293218444189653</v>
      </c>
      <c r="V273">
        <v>9.3078442290154992</v>
      </c>
      <c r="W273">
        <v>5.3827307323917601</v>
      </c>
      <c r="X273">
        <v>2.676263621196</v>
      </c>
      <c r="Y273">
        <v>1.3546858531170394</v>
      </c>
      <c r="Z273">
        <v>0.53167651894147505</v>
      </c>
      <c r="AA273">
        <v>-0.38762831408423742</v>
      </c>
      <c r="AB273">
        <v>0</v>
      </c>
      <c r="AC273">
        <v>0</v>
      </c>
      <c r="AD273">
        <v>0</v>
      </c>
      <c r="AE273">
        <v>0</v>
      </c>
      <c r="AF273">
        <v>0</v>
      </c>
      <c r="AG273">
        <v>0</v>
      </c>
      <c r="AH273">
        <v>0</v>
      </c>
      <c r="AI273">
        <v>0</v>
      </c>
      <c r="AJ273">
        <v>0</v>
      </c>
      <c r="AK273">
        <v>0</v>
      </c>
      <c r="AL273">
        <v>0</v>
      </c>
      <c r="AM273">
        <v>0</v>
      </c>
      <c r="AN273">
        <v>30.457027558949999</v>
      </c>
      <c r="AO273">
        <v>31.078838984460148</v>
      </c>
      <c r="AP273">
        <v>32.012538009744354</v>
      </c>
      <c r="AQ273">
        <v>32.722555728379</v>
      </c>
      <c r="AR273">
        <v>5.8484034159660006</v>
      </c>
      <c r="AS273">
        <v>5.9678045642888806</v>
      </c>
      <c r="AT273">
        <v>6.147094830168804</v>
      </c>
      <c r="AU273">
        <v>6.2834334811754413</v>
      </c>
      <c r="AV273">
        <v>0</v>
      </c>
      <c r="AW273">
        <v>0</v>
      </c>
      <c r="AX273">
        <v>0</v>
      </c>
      <c r="AY273">
        <v>0</v>
      </c>
      <c r="AZ273">
        <v>0</v>
      </c>
      <c r="BA273">
        <v>0</v>
      </c>
      <c r="BB273">
        <v>0</v>
      </c>
      <c r="BC273">
        <v>0</v>
      </c>
      <c r="BD273">
        <v>0</v>
      </c>
      <c r="BE273">
        <v>0</v>
      </c>
      <c r="BF273">
        <v>0</v>
      </c>
      <c r="BG273">
        <v>0</v>
      </c>
      <c r="BH273">
        <v>0</v>
      </c>
      <c r="BI273" s="45" t="s">
        <v>637</v>
      </c>
      <c r="BJ273"/>
      <c r="BK273"/>
      <c r="BL273"/>
      <c r="BM273"/>
      <c r="BN273"/>
      <c r="BO273"/>
      <c r="BP273"/>
      <c r="BQ273"/>
      <c r="BR273"/>
    </row>
    <row r="274" spans="1:70" x14ac:dyDescent="0.3">
      <c r="A274" s="45" t="s">
        <v>218</v>
      </c>
      <c r="B274">
        <v>0.4</v>
      </c>
      <c r="C274">
        <v>1.2027907657669998</v>
      </c>
      <c r="D274">
        <v>0.53336508210721423</v>
      </c>
      <c r="E274">
        <v>0</v>
      </c>
      <c r="F274">
        <v>0</v>
      </c>
      <c r="G274">
        <v>2.4410832519189998</v>
      </c>
      <c r="H274">
        <v>2.4909204677709673</v>
      </c>
      <c r="I274">
        <v>2.9180119882619406</v>
      </c>
      <c r="J274">
        <v>2.6226618009234879</v>
      </c>
      <c r="K274">
        <v>-10.424873420222525</v>
      </c>
      <c r="L274">
        <v>-9.7367313519394454</v>
      </c>
      <c r="M274">
        <v>-9.686048211400772</v>
      </c>
      <c r="N274">
        <v>-9.6948381688628764</v>
      </c>
      <c r="O274">
        <v>-10.260948432097186</v>
      </c>
      <c r="P274">
        <v>0.5</v>
      </c>
      <c r="Q274">
        <v>0.5</v>
      </c>
      <c r="R274">
        <v>0</v>
      </c>
      <c r="S274">
        <v>0.5</v>
      </c>
      <c r="T274">
        <v>0</v>
      </c>
      <c r="U274">
        <v>0</v>
      </c>
      <c r="V274">
        <v>0</v>
      </c>
      <c r="W274">
        <v>0</v>
      </c>
      <c r="X274">
        <v>1.2027907657669998</v>
      </c>
      <c r="Y274">
        <v>0.53336508210721423</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2.4410832519189998</v>
      </c>
      <c r="AS274">
        <v>2.4909204677709673</v>
      </c>
      <c r="AT274">
        <v>2.9180120041381965</v>
      </c>
      <c r="AU274">
        <v>2.6226618009234879</v>
      </c>
      <c r="AV274">
        <v>0</v>
      </c>
      <c r="AW274">
        <v>0</v>
      </c>
      <c r="AX274">
        <v>0</v>
      </c>
      <c r="AY274">
        <v>0</v>
      </c>
      <c r="AZ274">
        <v>0</v>
      </c>
      <c r="BA274">
        <v>0</v>
      </c>
      <c r="BB274">
        <v>0</v>
      </c>
      <c r="BC274">
        <v>0</v>
      </c>
      <c r="BD274">
        <v>0</v>
      </c>
      <c r="BE274">
        <v>0</v>
      </c>
      <c r="BF274">
        <v>0</v>
      </c>
      <c r="BG274">
        <v>0</v>
      </c>
      <c r="BH274">
        <v>-0.32764846096520128</v>
      </c>
      <c r="BI274" s="45" t="s">
        <v>217</v>
      </c>
      <c r="BJ274"/>
      <c r="BK274"/>
      <c r="BL274"/>
      <c r="BM274"/>
      <c r="BN274"/>
      <c r="BO274"/>
      <c r="BP274"/>
      <c r="BQ274"/>
      <c r="BR274"/>
    </row>
    <row r="275" spans="1:70" x14ac:dyDescent="0.3">
      <c r="A275" s="45" t="s">
        <v>230</v>
      </c>
      <c r="B275"/>
      <c r="C275">
        <v>32.173041519470999</v>
      </c>
      <c r="D275">
        <v>20.170595490476924</v>
      </c>
      <c r="E275">
        <v>12.494428668585378</v>
      </c>
      <c r="F275">
        <v>4.7715931513197907</v>
      </c>
      <c r="G275">
        <v>48.714431663581998</v>
      </c>
      <c r="H275">
        <v>49.708986701397805</v>
      </c>
      <c r="I275">
        <v>51.202389735345371</v>
      </c>
      <c r="J275">
        <v>52.338026151847728</v>
      </c>
      <c r="K275">
        <v>5.8823228711344173</v>
      </c>
      <c r="L275">
        <v>13.450235646107648</v>
      </c>
      <c r="M275">
        <v>13.965855867569724</v>
      </c>
      <c r="N275">
        <v>14.074138626227684</v>
      </c>
      <c r="O275">
        <v>14.275609662125273</v>
      </c>
      <c r="P275">
        <v>0</v>
      </c>
      <c r="Q275">
        <v>0</v>
      </c>
      <c r="R275">
        <v>0</v>
      </c>
      <c r="S275">
        <v>0</v>
      </c>
      <c r="T275">
        <v>27.850829096064999</v>
      </c>
      <c r="U275">
        <v>18.344251121907934</v>
      </c>
      <c r="V275">
        <v>12.180919671474502</v>
      </c>
      <c r="W275">
        <v>6.1480407920804918</v>
      </c>
      <c r="X275">
        <v>4.3222124234060004</v>
      </c>
      <c r="Y275">
        <v>1.8263443685689904</v>
      </c>
      <c r="Z275">
        <v>0.31350899711087721</v>
      </c>
      <c r="AA275">
        <v>-1.3764476407607011</v>
      </c>
      <c r="AB275">
        <v>0</v>
      </c>
      <c r="AC275">
        <v>0</v>
      </c>
      <c r="AD275">
        <v>0</v>
      </c>
      <c r="AE275">
        <v>0</v>
      </c>
      <c r="AF275">
        <v>0</v>
      </c>
      <c r="AG275">
        <v>0</v>
      </c>
      <c r="AH275">
        <v>0</v>
      </c>
      <c r="AI275">
        <v>0</v>
      </c>
      <c r="AJ275">
        <v>0</v>
      </c>
      <c r="AK275">
        <v>0</v>
      </c>
      <c r="AL275">
        <v>0</v>
      </c>
      <c r="AM275">
        <v>0</v>
      </c>
      <c r="AN275">
        <v>39.792035264302996</v>
      </c>
      <c r="AO275">
        <v>40.604430437264497</v>
      </c>
      <c r="AP275">
        <v>41.824306029800333</v>
      </c>
      <c r="AQ275">
        <v>42.751942518407283</v>
      </c>
      <c r="AR275">
        <v>8.9223963992790001</v>
      </c>
      <c r="AS275">
        <v>9.1045562641333078</v>
      </c>
      <c r="AT275">
        <v>9.3780837055450377</v>
      </c>
      <c r="AU275">
        <v>9.5860836334404436</v>
      </c>
      <c r="AV275">
        <v>0</v>
      </c>
      <c r="AW275">
        <v>0</v>
      </c>
      <c r="AX275">
        <v>0</v>
      </c>
      <c r="AY275">
        <v>0</v>
      </c>
      <c r="AZ275">
        <v>0</v>
      </c>
      <c r="BA275">
        <v>0</v>
      </c>
      <c r="BB275">
        <v>0</v>
      </c>
      <c r="BC275">
        <v>0</v>
      </c>
      <c r="BD275">
        <v>0</v>
      </c>
      <c r="BE275">
        <v>0</v>
      </c>
      <c r="BF275">
        <v>0</v>
      </c>
      <c r="BG275">
        <v>0</v>
      </c>
      <c r="BH275">
        <v>0</v>
      </c>
      <c r="BI275" s="45" t="s">
        <v>229</v>
      </c>
      <c r="BJ275"/>
      <c r="BK275"/>
      <c r="BL275"/>
      <c r="BM275"/>
      <c r="BN275"/>
      <c r="BO275"/>
      <c r="BP275"/>
      <c r="BQ275"/>
      <c r="BR275"/>
    </row>
    <row r="276" spans="1:70" x14ac:dyDescent="0.3">
      <c r="A276" s="45" t="s">
        <v>366</v>
      </c>
      <c r="B276"/>
      <c r="C276">
        <v>50.725295585345997</v>
      </c>
      <c r="D276">
        <v>39.544299910732448</v>
      </c>
      <c r="E276">
        <v>31.823662379118645</v>
      </c>
      <c r="F276">
        <v>23.988165962651248</v>
      </c>
      <c r="G276">
        <v>74.662017876591989</v>
      </c>
      <c r="H276">
        <v>76.186319474226579</v>
      </c>
      <c r="I276">
        <v>78.475178857572431</v>
      </c>
      <c r="J276">
        <v>80.215708379003644</v>
      </c>
      <c r="K276">
        <v>31.380736173112517</v>
      </c>
      <c r="L276">
        <v>38.163479730742054</v>
      </c>
      <c r="M276">
        <v>38.377075218805196</v>
      </c>
      <c r="N276">
        <v>37.471339346319851</v>
      </c>
      <c r="O276">
        <v>39.228254322018813</v>
      </c>
      <c r="P276">
        <v>0</v>
      </c>
      <c r="Q276">
        <v>0</v>
      </c>
      <c r="R276">
        <v>0</v>
      </c>
      <c r="S276">
        <v>0</v>
      </c>
      <c r="T276">
        <v>44.759275352628997</v>
      </c>
      <c r="U276">
        <v>35.450617993002389</v>
      </c>
      <c r="V276">
        <v>28.95501880037067</v>
      </c>
      <c r="W276">
        <v>22.487733976351702</v>
      </c>
      <c r="X276">
        <v>5.9660202327169998</v>
      </c>
      <c r="Y276">
        <v>4.0936819177300521</v>
      </c>
      <c r="Z276">
        <v>2.8686435787479709</v>
      </c>
      <c r="AA276">
        <v>1.5004319862995483</v>
      </c>
      <c r="AB276">
        <v>0</v>
      </c>
      <c r="AC276">
        <v>0</v>
      </c>
      <c r="AD276">
        <v>0</v>
      </c>
      <c r="AE276">
        <v>0</v>
      </c>
      <c r="AF276">
        <v>0</v>
      </c>
      <c r="AG276">
        <v>0</v>
      </c>
      <c r="AH276">
        <v>0</v>
      </c>
      <c r="AI276">
        <v>0</v>
      </c>
      <c r="AJ276">
        <v>0</v>
      </c>
      <c r="AK276">
        <v>0</v>
      </c>
      <c r="AL276">
        <v>0</v>
      </c>
      <c r="AM276">
        <v>0</v>
      </c>
      <c r="AN276">
        <v>63.353480078114998</v>
      </c>
      <c r="AO276">
        <v>64.646906289262944</v>
      </c>
      <c r="AP276">
        <v>66.589088023275139</v>
      </c>
      <c r="AQ276">
        <v>68.065991614919611</v>
      </c>
      <c r="AR276">
        <v>11.308537798476999</v>
      </c>
      <c r="AS276">
        <v>11.539413184963625</v>
      </c>
      <c r="AT276">
        <v>11.886090834297296</v>
      </c>
      <c r="AU276">
        <v>12.149716764084024</v>
      </c>
      <c r="AV276">
        <v>0</v>
      </c>
      <c r="AW276">
        <v>0</v>
      </c>
      <c r="AX276">
        <v>0</v>
      </c>
      <c r="AY276">
        <v>0</v>
      </c>
      <c r="AZ276">
        <v>0</v>
      </c>
      <c r="BA276">
        <v>0</v>
      </c>
      <c r="BB276">
        <v>0</v>
      </c>
      <c r="BC276">
        <v>0</v>
      </c>
      <c r="BD276">
        <v>0</v>
      </c>
      <c r="BE276">
        <v>0</v>
      </c>
      <c r="BF276">
        <v>0</v>
      </c>
      <c r="BG276">
        <v>0</v>
      </c>
      <c r="BH276">
        <v>0</v>
      </c>
      <c r="BI276" s="45" t="s">
        <v>365</v>
      </c>
      <c r="BJ276"/>
      <c r="BK276"/>
      <c r="BL276"/>
      <c r="BM276"/>
      <c r="BN276"/>
      <c r="BO276"/>
      <c r="BP276"/>
      <c r="BQ276"/>
      <c r="BR276"/>
    </row>
    <row r="277" spans="1:70" x14ac:dyDescent="0.3">
      <c r="A277" s="45" t="s">
        <v>454</v>
      </c>
      <c r="B277"/>
      <c r="C277">
        <v>24.264905166744999</v>
      </c>
      <c r="D277">
        <v>17.755554142873564</v>
      </c>
      <c r="E277">
        <v>13.396440957685572</v>
      </c>
      <c r="F277">
        <v>8.9951116489422098</v>
      </c>
      <c r="G277">
        <v>36.361776249126002</v>
      </c>
      <c r="H277">
        <v>37.1041391694664</v>
      </c>
      <c r="I277">
        <v>38.218855796875253</v>
      </c>
      <c r="J277">
        <v>39.066525694009421</v>
      </c>
      <c r="K277">
        <v>3.5624825882415001</v>
      </c>
      <c r="L277">
        <v>8.0433138096150163</v>
      </c>
      <c r="M277">
        <v>8.909427681112728</v>
      </c>
      <c r="N277">
        <v>9.5156832452446505</v>
      </c>
      <c r="O277">
        <v>9.1070331166629632</v>
      </c>
      <c r="P277">
        <v>0</v>
      </c>
      <c r="Q277">
        <v>0</v>
      </c>
      <c r="R277">
        <v>0</v>
      </c>
      <c r="S277">
        <v>0</v>
      </c>
      <c r="T277">
        <v>21.482915875335998</v>
      </c>
      <c r="U277">
        <v>16.088690099375732</v>
      </c>
      <c r="V277">
        <v>12.435492854932896</v>
      </c>
      <c r="W277">
        <v>8.8226432270778048</v>
      </c>
      <c r="X277">
        <v>2.7819892914089999</v>
      </c>
      <c r="Y277">
        <v>1.6668640434978326</v>
      </c>
      <c r="Z277">
        <v>0.96094810275267439</v>
      </c>
      <c r="AA277">
        <v>0.17246842186440528</v>
      </c>
      <c r="AB277">
        <v>0</v>
      </c>
      <c r="AC277">
        <v>0</v>
      </c>
      <c r="AD277">
        <v>0</v>
      </c>
      <c r="AE277">
        <v>0</v>
      </c>
      <c r="AF277">
        <v>0</v>
      </c>
      <c r="AG277">
        <v>0</v>
      </c>
      <c r="AH277">
        <v>0</v>
      </c>
      <c r="AI277">
        <v>0</v>
      </c>
      <c r="AJ277">
        <v>0</v>
      </c>
      <c r="AK277">
        <v>0</v>
      </c>
      <c r="AL277">
        <v>0</v>
      </c>
      <c r="AM277">
        <v>0</v>
      </c>
      <c r="AN277">
        <v>30.839544206589</v>
      </c>
      <c r="AO277">
        <v>31.469165101407647</v>
      </c>
      <c r="AP277">
        <v>32.41459066239414</v>
      </c>
      <c r="AQ277">
        <v>33.133525652977617</v>
      </c>
      <c r="AR277">
        <v>5.5222320425370004</v>
      </c>
      <c r="AS277">
        <v>5.6349740680587486</v>
      </c>
      <c r="AT277">
        <v>5.8042651344811143</v>
      </c>
      <c r="AU277">
        <v>5.9330000410318045</v>
      </c>
      <c r="AV277">
        <v>0</v>
      </c>
      <c r="AW277">
        <v>0</v>
      </c>
      <c r="AX277">
        <v>0</v>
      </c>
      <c r="AY277">
        <v>0</v>
      </c>
      <c r="AZ277">
        <v>0</v>
      </c>
      <c r="BA277">
        <v>0</v>
      </c>
      <c r="BB277">
        <v>0</v>
      </c>
      <c r="BC277">
        <v>0</v>
      </c>
      <c r="BD277">
        <v>0</v>
      </c>
      <c r="BE277">
        <v>0</v>
      </c>
      <c r="BF277">
        <v>0</v>
      </c>
      <c r="BG277">
        <v>0</v>
      </c>
      <c r="BH277">
        <v>0</v>
      </c>
      <c r="BI277" s="45" t="s">
        <v>453</v>
      </c>
      <c r="BJ277"/>
      <c r="BK277"/>
      <c r="BL277"/>
      <c r="BM277"/>
      <c r="BN277"/>
      <c r="BO277"/>
      <c r="BP277"/>
      <c r="BQ277"/>
      <c r="BR277"/>
    </row>
    <row r="278" spans="1:70" x14ac:dyDescent="0.3">
      <c r="A278" s="45" t="s">
        <v>460</v>
      </c>
      <c r="B278">
        <v>0.99</v>
      </c>
      <c r="C278">
        <v>20.511009160725003</v>
      </c>
      <c r="D278">
        <v>14.291054741328328</v>
      </c>
      <c r="E278">
        <v>0</v>
      </c>
      <c r="F278">
        <v>6.0984831929485219</v>
      </c>
      <c r="G278">
        <v>30.357553545081</v>
      </c>
      <c r="H278">
        <v>30.977334106671634</v>
      </c>
      <c r="I278">
        <v>42.328264629189661</v>
      </c>
      <c r="J278">
        <v>32.615682398207376</v>
      </c>
      <c r="K278">
        <v>-9.9019965783950745</v>
      </c>
      <c r="L278">
        <v>-3.4846330870458315</v>
      </c>
      <c r="M278">
        <v>-29.421180685222172</v>
      </c>
      <c r="N278">
        <v>-29.435788287576049</v>
      </c>
      <c r="O278">
        <v>-3.6843106823632308</v>
      </c>
      <c r="P278">
        <v>0.10149618671020444</v>
      </c>
      <c r="Q278">
        <v>0.10149618671020444</v>
      </c>
      <c r="R278">
        <v>0</v>
      </c>
      <c r="S278">
        <v>0.10149618671020444</v>
      </c>
      <c r="T278">
        <v>17.681736827544</v>
      </c>
      <c r="U278">
        <v>12.717247853274404</v>
      </c>
      <c r="V278">
        <v>0</v>
      </c>
      <c r="W278">
        <v>6.174368211508602</v>
      </c>
      <c r="X278">
        <v>2.8292723331809997</v>
      </c>
      <c r="Y278">
        <v>1.573806888053922</v>
      </c>
      <c r="Z278">
        <v>0</v>
      </c>
      <c r="AA278">
        <v>-7.5885018560079856E-2</v>
      </c>
      <c r="AB278">
        <v>0</v>
      </c>
      <c r="AC278">
        <v>0</v>
      </c>
      <c r="AD278">
        <v>0</v>
      </c>
      <c r="AE278">
        <v>0</v>
      </c>
      <c r="AF278">
        <v>0</v>
      </c>
      <c r="AG278">
        <v>0</v>
      </c>
      <c r="AH278">
        <v>0</v>
      </c>
      <c r="AI278">
        <v>0</v>
      </c>
      <c r="AJ278">
        <v>0</v>
      </c>
      <c r="AK278">
        <v>0</v>
      </c>
      <c r="AL278">
        <v>0</v>
      </c>
      <c r="AM278">
        <v>0</v>
      </c>
      <c r="AN278">
        <v>24.933989883350002</v>
      </c>
      <c r="AO278">
        <v>25.443042835513925</v>
      </c>
      <c r="AP278">
        <v>35.833154418990652</v>
      </c>
      <c r="AQ278">
        <v>26.788690127740313</v>
      </c>
      <c r="AR278">
        <v>5.4235636617310004</v>
      </c>
      <c r="AS278">
        <v>5.534291271157711</v>
      </c>
      <c r="AT278">
        <v>6.4951099931873415</v>
      </c>
      <c r="AU278">
        <v>5.8269922704670609</v>
      </c>
      <c r="AV278">
        <v>0</v>
      </c>
      <c r="AW278">
        <v>0</v>
      </c>
      <c r="AX278">
        <v>0</v>
      </c>
      <c r="AY278">
        <v>0</v>
      </c>
      <c r="AZ278">
        <v>0</v>
      </c>
      <c r="BA278">
        <v>0</v>
      </c>
      <c r="BB278">
        <v>0</v>
      </c>
      <c r="BC278">
        <v>0</v>
      </c>
      <c r="BD278">
        <v>0</v>
      </c>
      <c r="BE278">
        <v>0</v>
      </c>
      <c r="BF278">
        <v>0</v>
      </c>
      <c r="BG278">
        <v>0</v>
      </c>
      <c r="BH278">
        <v>0</v>
      </c>
      <c r="BI278" s="45" t="s">
        <v>459</v>
      </c>
      <c r="BJ278"/>
      <c r="BK278"/>
      <c r="BL278"/>
      <c r="BM278"/>
      <c r="BN278"/>
      <c r="BO278"/>
      <c r="BP278"/>
      <c r="BQ278"/>
      <c r="BR278"/>
    </row>
    <row r="279" spans="1:70" x14ac:dyDescent="0.3">
      <c r="A279" s="45" t="s">
        <v>310</v>
      </c>
      <c r="B279">
        <v>0.9</v>
      </c>
      <c r="C279">
        <v>1.543344019466</v>
      </c>
      <c r="D279">
        <v>0.39942199867656641</v>
      </c>
      <c r="E279">
        <v>0</v>
      </c>
      <c r="F279">
        <v>0</v>
      </c>
      <c r="G279">
        <v>3.4251210974070001</v>
      </c>
      <c r="H279">
        <v>3.4950484541722431</v>
      </c>
      <c r="I279">
        <v>3.8404839098769883</v>
      </c>
      <c r="J279">
        <v>3.679896725621608</v>
      </c>
      <c r="K279">
        <v>-21.098905130728884</v>
      </c>
      <c r="L279">
        <v>-20.426669961681846</v>
      </c>
      <c r="M279">
        <v>-51.536462843253112</v>
      </c>
      <c r="N279">
        <v>-51.508871452360957</v>
      </c>
      <c r="O279">
        <v>-21.477957579882951</v>
      </c>
      <c r="P279">
        <v>0.5</v>
      </c>
      <c r="Q279">
        <v>0.5</v>
      </c>
      <c r="R279">
        <v>0</v>
      </c>
      <c r="S279">
        <v>0.5</v>
      </c>
      <c r="T279">
        <v>0</v>
      </c>
      <c r="U279">
        <v>0</v>
      </c>
      <c r="V279">
        <v>0</v>
      </c>
      <c r="W279">
        <v>0</v>
      </c>
      <c r="X279">
        <v>1.543344019466</v>
      </c>
      <c r="Y279">
        <v>0.39942199867656641</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3.4251210974070001</v>
      </c>
      <c r="AS279">
        <v>3.4950484541722431</v>
      </c>
      <c r="AT279">
        <v>3.8404839098769883</v>
      </c>
      <c r="AU279">
        <v>3.679896725621608</v>
      </c>
      <c r="AV279">
        <v>0</v>
      </c>
      <c r="AW279">
        <v>0</v>
      </c>
      <c r="AX279">
        <v>0</v>
      </c>
      <c r="AY279">
        <v>0</v>
      </c>
      <c r="AZ279">
        <v>0</v>
      </c>
      <c r="BA279">
        <v>0</v>
      </c>
      <c r="BB279">
        <v>0</v>
      </c>
      <c r="BC279">
        <v>0</v>
      </c>
      <c r="BD279">
        <v>0</v>
      </c>
      <c r="BE279">
        <v>0</v>
      </c>
      <c r="BF279">
        <v>0</v>
      </c>
      <c r="BG279">
        <v>0</v>
      </c>
      <c r="BH279">
        <v>-1.0410701645371243</v>
      </c>
      <c r="BI279" s="45" t="s">
        <v>309</v>
      </c>
      <c r="BJ279"/>
      <c r="BK279"/>
      <c r="BL279"/>
      <c r="BM279"/>
      <c r="BN279"/>
      <c r="BO279"/>
      <c r="BP279"/>
      <c r="BQ279"/>
      <c r="BR279"/>
    </row>
    <row r="280" spans="1:70" x14ac:dyDescent="0.3">
      <c r="A280" s="45" t="s">
        <v>550</v>
      </c>
      <c r="B280"/>
      <c r="C280">
        <v>0.76291488192400003</v>
      </c>
      <c r="D280">
        <v>0.37848765465763679</v>
      </c>
      <c r="E280">
        <v>0.143023570543902</v>
      </c>
      <c r="F280">
        <v>0</v>
      </c>
      <c r="G280">
        <v>1.4996517105239999</v>
      </c>
      <c r="H280">
        <v>1.5302686368174405</v>
      </c>
      <c r="I280">
        <v>1.5762423726874923</v>
      </c>
      <c r="J280">
        <v>1.6112024253121908</v>
      </c>
      <c r="K280">
        <v>-5.1737984814670925</v>
      </c>
      <c r="L280">
        <v>-5.3762447823556325</v>
      </c>
      <c r="M280">
        <v>-5.5033739792281313</v>
      </c>
      <c r="N280">
        <v>-5.4699881017064769</v>
      </c>
      <c r="O280">
        <v>-5.6254353114578777</v>
      </c>
      <c r="P280">
        <v>0.5</v>
      </c>
      <c r="Q280">
        <v>0.5</v>
      </c>
      <c r="R280">
        <v>0.5</v>
      </c>
      <c r="S280">
        <v>0.5</v>
      </c>
      <c r="T280">
        <v>0</v>
      </c>
      <c r="U280">
        <v>0</v>
      </c>
      <c r="V280">
        <v>0</v>
      </c>
      <c r="W280">
        <v>0</v>
      </c>
      <c r="X280">
        <v>0.76291488192400003</v>
      </c>
      <c r="Y280">
        <v>0.37848765465763679</v>
      </c>
      <c r="Z280">
        <v>0.143023570543902</v>
      </c>
      <c r="AA280">
        <v>0</v>
      </c>
      <c r="AB280">
        <v>0</v>
      </c>
      <c r="AC280">
        <v>0</v>
      </c>
      <c r="AD280">
        <v>0</v>
      </c>
      <c r="AE280">
        <v>0</v>
      </c>
      <c r="AF280">
        <v>0</v>
      </c>
      <c r="AG280">
        <v>0</v>
      </c>
      <c r="AH280">
        <v>0</v>
      </c>
      <c r="AI280">
        <v>0</v>
      </c>
      <c r="AJ280">
        <v>0</v>
      </c>
      <c r="AK280">
        <v>0</v>
      </c>
      <c r="AL280">
        <v>0</v>
      </c>
      <c r="AM280">
        <v>0</v>
      </c>
      <c r="AN280">
        <v>0</v>
      </c>
      <c r="AO280">
        <v>0</v>
      </c>
      <c r="AP280">
        <v>0</v>
      </c>
      <c r="AQ280">
        <v>0</v>
      </c>
      <c r="AR280">
        <v>1.4996517105239999</v>
      </c>
      <c r="AS280">
        <v>1.5302686368174405</v>
      </c>
      <c r="AT280">
        <v>1.5762423726874923</v>
      </c>
      <c r="AU280">
        <v>1.6112024253121908</v>
      </c>
      <c r="AV280">
        <v>0</v>
      </c>
      <c r="AW280">
        <v>0</v>
      </c>
      <c r="AX280">
        <v>0</v>
      </c>
      <c r="AY280">
        <v>0</v>
      </c>
      <c r="AZ280">
        <v>0</v>
      </c>
      <c r="BA280">
        <v>0</v>
      </c>
      <c r="BB280">
        <v>0</v>
      </c>
      <c r="BC280">
        <v>0</v>
      </c>
      <c r="BD280">
        <v>0</v>
      </c>
      <c r="BE280">
        <v>0</v>
      </c>
      <c r="BF280">
        <v>0</v>
      </c>
      <c r="BG280">
        <v>0</v>
      </c>
      <c r="BH280">
        <v>-0.12000154168620333</v>
      </c>
      <c r="BI280" s="45" t="s">
        <v>549</v>
      </c>
      <c r="BJ280"/>
      <c r="BK280"/>
      <c r="BL280"/>
      <c r="BM280"/>
      <c r="BN280"/>
      <c r="BO280"/>
      <c r="BP280"/>
      <c r="BQ280"/>
      <c r="BR280"/>
    </row>
    <row r="281" spans="1:70" x14ac:dyDescent="0.3">
      <c r="A281" s="45" t="s">
        <v>562</v>
      </c>
      <c r="B281"/>
      <c r="C281">
        <v>1.1212975333890001</v>
      </c>
      <c r="D281">
        <v>0.59267203818950431</v>
      </c>
      <c r="E281">
        <v>0.2652129914300218</v>
      </c>
      <c r="F281">
        <v>0</v>
      </c>
      <c r="G281">
        <v>2.2501940077809999</v>
      </c>
      <c r="H281">
        <v>2.2961340241185932</v>
      </c>
      <c r="I281">
        <v>2.3651165913667911</v>
      </c>
      <c r="J281">
        <v>2.4175733720817734</v>
      </c>
      <c r="K281">
        <v>-14.819209312466256</v>
      </c>
      <c r="L281">
        <v>-13.038249387704012</v>
      </c>
      <c r="M281">
        <v>-12.957082528558807</v>
      </c>
      <c r="N281">
        <v>-12.498000762330641</v>
      </c>
      <c r="O281">
        <v>-13.244462372490199</v>
      </c>
      <c r="P281">
        <v>0.5</v>
      </c>
      <c r="Q281">
        <v>0.5</v>
      </c>
      <c r="R281">
        <v>0.5</v>
      </c>
      <c r="S281">
        <v>0.5</v>
      </c>
      <c r="T281">
        <v>0</v>
      </c>
      <c r="U281">
        <v>0</v>
      </c>
      <c r="V281">
        <v>0</v>
      </c>
      <c r="W281">
        <v>0</v>
      </c>
      <c r="X281">
        <v>1.1212975333890001</v>
      </c>
      <c r="Y281">
        <v>0.59267203818950431</v>
      </c>
      <c r="Z281">
        <v>0.2652129914300218</v>
      </c>
      <c r="AA281">
        <v>0</v>
      </c>
      <c r="AB281">
        <v>0</v>
      </c>
      <c r="AC281">
        <v>0</v>
      </c>
      <c r="AD281">
        <v>0</v>
      </c>
      <c r="AE281">
        <v>0</v>
      </c>
      <c r="AF281">
        <v>0</v>
      </c>
      <c r="AG281">
        <v>0</v>
      </c>
      <c r="AH281">
        <v>0</v>
      </c>
      <c r="AI281">
        <v>0</v>
      </c>
      <c r="AJ281">
        <v>0</v>
      </c>
      <c r="AK281">
        <v>0</v>
      </c>
      <c r="AL281">
        <v>0</v>
      </c>
      <c r="AM281">
        <v>0</v>
      </c>
      <c r="AN281">
        <v>0</v>
      </c>
      <c r="AO281">
        <v>0</v>
      </c>
      <c r="AP281">
        <v>0</v>
      </c>
      <c r="AQ281">
        <v>0</v>
      </c>
      <c r="AR281">
        <v>2.2501940077809999</v>
      </c>
      <c r="AS281">
        <v>2.2961340241185932</v>
      </c>
      <c r="AT281">
        <v>2.3651165913667911</v>
      </c>
      <c r="AU281">
        <v>2.4175733720817734</v>
      </c>
      <c r="AV281">
        <v>0</v>
      </c>
      <c r="AW281">
        <v>0</v>
      </c>
      <c r="AX281">
        <v>0</v>
      </c>
      <c r="AY281">
        <v>0</v>
      </c>
      <c r="AZ281">
        <v>0</v>
      </c>
      <c r="BA281">
        <v>0</v>
      </c>
      <c r="BB281">
        <v>0</v>
      </c>
      <c r="BC281">
        <v>0</v>
      </c>
      <c r="BD281">
        <v>0</v>
      </c>
      <c r="BE281">
        <v>0</v>
      </c>
      <c r="BF281">
        <v>0</v>
      </c>
      <c r="BG281">
        <v>0</v>
      </c>
      <c r="BH281">
        <v>-0.10056487604754605</v>
      </c>
      <c r="BI281" s="45" t="s">
        <v>561</v>
      </c>
      <c r="BJ281"/>
      <c r="BK281"/>
      <c r="BL281"/>
      <c r="BM281"/>
      <c r="BN281"/>
      <c r="BO281"/>
      <c r="BP281"/>
      <c r="BQ281"/>
      <c r="BR281"/>
    </row>
    <row r="282" spans="1:70" x14ac:dyDescent="0.3">
      <c r="A282" s="45" t="s">
        <v>784</v>
      </c>
      <c r="B282">
        <v>0.99</v>
      </c>
      <c r="C282">
        <v>14.892063979093999</v>
      </c>
      <c r="D282">
        <v>8.5795396210869068</v>
      </c>
      <c r="E282">
        <v>0</v>
      </c>
      <c r="F282">
        <v>0.52866811845187101</v>
      </c>
      <c r="G282">
        <v>24.302714590038001</v>
      </c>
      <c r="H282">
        <v>24.798879410250638</v>
      </c>
      <c r="I282">
        <v>30.119602122146578</v>
      </c>
      <c r="J282">
        <v>26.11045779120094</v>
      </c>
      <c r="K282">
        <v>-22.946753832928568</v>
      </c>
      <c r="L282">
        <v>-20.378560748497865</v>
      </c>
      <c r="M282">
        <v>-63.383465961280585</v>
      </c>
      <c r="N282">
        <v>-63.135509317198725</v>
      </c>
      <c r="O282">
        <v>-21.195283870869801</v>
      </c>
      <c r="P282">
        <v>0.44804887119890724</v>
      </c>
      <c r="Q282">
        <v>0.44804887119890724</v>
      </c>
      <c r="R282">
        <v>0</v>
      </c>
      <c r="S282">
        <v>0.44804887119890724</v>
      </c>
      <c r="T282">
        <v>12.723530908432</v>
      </c>
      <c r="U282">
        <v>7.989800098664813</v>
      </c>
      <c r="V282">
        <v>0</v>
      </c>
      <c r="W282">
        <v>1.946889949906893</v>
      </c>
      <c r="X282">
        <v>2.1685330706620003</v>
      </c>
      <c r="Y282">
        <v>0.58973952242209393</v>
      </c>
      <c r="Z282">
        <v>0</v>
      </c>
      <c r="AA282">
        <v>-1.4182218314550221</v>
      </c>
      <c r="AB282">
        <v>0</v>
      </c>
      <c r="AC282">
        <v>0</v>
      </c>
      <c r="AD282">
        <v>0</v>
      </c>
      <c r="AE282">
        <v>0</v>
      </c>
      <c r="AF282">
        <v>0</v>
      </c>
      <c r="AG282">
        <v>0</v>
      </c>
      <c r="AH282">
        <v>0</v>
      </c>
      <c r="AI282">
        <v>0</v>
      </c>
      <c r="AJ282">
        <v>0</v>
      </c>
      <c r="AK282">
        <v>0</v>
      </c>
      <c r="AL282">
        <v>0</v>
      </c>
      <c r="AM282">
        <v>0</v>
      </c>
      <c r="AN282">
        <v>19.094747307611001</v>
      </c>
      <c r="AO282">
        <v>19.484586139391961</v>
      </c>
      <c r="AP282">
        <v>25.004359764291149</v>
      </c>
      <c r="AQ282">
        <v>20.515098910530604</v>
      </c>
      <c r="AR282">
        <v>5.207967282427</v>
      </c>
      <c r="AS282">
        <v>5.3142932708586752</v>
      </c>
      <c r="AT282">
        <v>5.1152425710572249</v>
      </c>
      <c r="AU282">
        <v>5.595358880670334</v>
      </c>
      <c r="AV282">
        <v>0</v>
      </c>
      <c r="AW282">
        <v>0</v>
      </c>
      <c r="AX282">
        <v>0</v>
      </c>
      <c r="AY282">
        <v>0</v>
      </c>
      <c r="AZ282">
        <v>0</v>
      </c>
      <c r="BA282">
        <v>0</v>
      </c>
      <c r="BB282">
        <v>0</v>
      </c>
      <c r="BC282">
        <v>0</v>
      </c>
      <c r="BD282">
        <v>0</v>
      </c>
      <c r="BE282">
        <v>0</v>
      </c>
      <c r="BF282">
        <v>0</v>
      </c>
      <c r="BG282">
        <v>0</v>
      </c>
      <c r="BH282">
        <v>0</v>
      </c>
      <c r="BI282" s="45" t="s">
        <v>783</v>
      </c>
      <c r="BJ282"/>
      <c r="BK282"/>
      <c r="BL282"/>
      <c r="BM282"/>
      <c r="BN282"/>
      <c r="BO282"/>
      <c r="BP282"/>
      <c r="BQ282"/>
      <c r="BR282"/>
    </row>
    <row r="283" spans="1:70" x14ac:dyDescent="0.3">
      <c r="A283" s="45" t="s">
        <v>472</v>
      </c>
      <c r="B283"/>
      <c r="C283">
        <v>37.372412963225997</v>
      </c>
      <c r="D283">
        <v>19.118776722840579</v>
      </c>
      <c r="E283">
        <v>7.5570645943967101</v>
      </c>
      <c r="F283">
        <v>0</v>
      </c>
      <c r="G283">
        <v>61.972939482472</v>
      </c>
      <c r="H283">
        <v>63.238180542784406</v>
      </c>
      <c r="I283">
        <v>65.138040044069768</v>
      </c>
      <c r="J283">
        <v>66.582760315056859</v>
      </c>
      <c r="K283">
        <v>42.942800723694674</v>
      </c>
      <c r="L283">
        <v>44.652359682258222</v>
      </c>
      <c r="M283">
        <v>46.213550562750875</v>
      </c>
      <c r="N283">
        <v>46.426846218496635</v>
      </c>
      <c r="O283">
        <v>47.238537701558279</v>
      </c>
      <c r="P283">
        <v>0</v>
      </c>
      <c r="Q283">
        <v>0</v>
      </c>
      <c r="R283">
        <v>0</v>
      </c>
      <c r="S283">
        <v>0</v>
      </c>
      <c r="T283">
        <v>37.372412963225997</v>
      </c>
      <c r="U283">
        <v>19.118776722840579</v>
      </c>
      <c r="V283">
        <v>7.5570645943967101</v>
      </c>
      <c r="W283">
        <v>0</v>
      </c>
      <c r="X283">
        <v>0</v>
      </c>
      <c r="Y283">
        <v>0</v>
      </c>
      <c r="Z283">
        <v>0</v>
      </c>
      <c r="AA283">
        <v>0</v>
      </c>
      <c r="AB283">
        <v>0</v>
      </c>
      <c r="AC283">
        <v>0</v>
      </c>
      <c r="AD283">
        <v>0</v>
      </c>
      <c r="AE283">
        <v>0</v>
      </c>
      <c r="AF283">
        <v>0</v>
      </c>
      <c r="AG283">
        <v>0</v>
      </c>
      <c r="AH283">
        <v>0</v>
      </c>
      <c r="AI283">
        <v>0</v>
      </c>
      <c r="AJ283">
        <v>0</v>
      </c>
      <c r="AK283">
        <v>0</v>
      </c>
      <c r="AL283">
        <v>0</v>
      </c>
      <c r="AM283">
        <v>0</v>
      </c>
      <c r="AN283">
        <v>61.972939482472</v>
      </c>
      <c r="AO283">
        <v>63.238180542784406</v>
      </c>
      <c r="AP283">
        <v>65.138040044069768</v>
      </c>
      <c r="AQ283">
        <v>66.582760315056859</v>
      </c>
      <c r="AR283">
        <v>0</v>
      </c>
      <c r="AS283">
        <v>0</v>
      </c>
      <c r="AT283">
        <v>0</v>
      </c>
      <c r="AU283">
        <v>0</v>
      </c>
      <c r="AV283">
        <v>0</v>
      </c>
      <c r="AW283">
        <v>0</v>
      </c>
      <c r="AX283">
        <v>0</v>
      </c>
      <c r="AY283">
        <v>0</v>
      </c>
      <c r="AZ283">
        <v>0</v>
      </c>
      <c r="BA283">
        <v>0</v>
      </c>
      <c r="BB283">
        <v>0</v>
      </c>
      <c r="BC283">
        <v>0</v>
      </c>
      <c r="BD283">
        <v>0</v>
      </c>
      <c r="BE283">
        <v>0</v>
      </c>
      <c r="BF283">
        <v>0</v>
      </c>
      <c r="BG283">
        <v>0</v>
      </c>
      <c r="BH283">
        <v>-3.6953346562114655</v>
      </c>
      <c r="BI283" s="45" t="s">
        <v>1335</v>
      </c>
      <c r="BJ283"/>
      <c r="BK283"/>
      <c r="BL283"/>
      <c r="BM283"/>
      <c r="BN283"/>
      <c r="BO283"/>
      <c r="BP283"/>
      <c r="BQ283"/>
      <c r="BR283"/>
    </row>
    <row r="284" spans="1:70" x14ac:dyDescent="0.3">
      <c r="A284" s="45" t="s">
        <v>402</v>
      </c>
      <c r="B284"/>
      <c r="C284">
        <v>28.769021449041002</v>
      </c>
      <c r="D284">
        <v>21.102323355832244</v>
      </c>
      <c r="E284">
        <v>15.941268319667959</v>
      </c>
      <c r="F284">
        <v>10.704461026832883</v>
      </c>
      <c r="G284">
        <v>44.601343275517003</v>
      </c>
      <c r="H284">
        <v>45.511925399400823</v>
      </c>
      <c r="I284">
        <v>46.879236462902128</v>
      </c>
      <c r="J284">
        <v>47.918988091298225</v>
      </c>
      <c r="K284">
        <v>10.841075194540799</v>
      </c>
      <c r="L284">
        <v>12.868237901582223</v>
      </c>
      <c r="M284">
        <v>13.955652609362687</v>
      </c>
      <c r="N284">
        <v>14.636027449370076</v>
      </c>
      <c r="O284">
        <v>14.265180102145081</v>
      </c>
      <c r="P284">
        <v>0</v>
      </c>
      <c r="Q284">
        <v>0</v>
      </c>
      <c r="R284">
        <v>0</v>
      </c>
      <c r="S284">
        <v>0</v>
      </c>
      <c r="T284">
        <v>24.770355402555001</v>
      </c>
      <c r="U284">
        <v>18.647336658935188</v>
      </c>
      <c r="V284">
        <v>14.470844075234099</v>
      </c>
      <c r="W284">
        <v>10.333733628120319</v>
      </c>
      <c r="X284">
        <v>3.998666046486</v>
      </c>
      <c r="Y284">
        <v>2.454986696897056</v>
      </c>
      <c r="Z284">
        <v>1.4704242444338593</v>
      </c>
      <c r="AA284">
        <v>0.37072739871256427</v>
      </c>
      <c r="AB284">
        <v>0</v>
      </c>
      <c r="AC284">
        <v>0</v>
      </c>
      <c r="AD284">
        <v>0</v>
      </c>
      <c r="AE284">
        <v>0</v>
      </c>
      <c r="AF284">
        <v>0</v>
      </c>
      <c r="AG284">
        <v>0</v>
      </c>
      <c r="AH284">
        <v>0</v>
      </c>
      <c r="AI284">
        <v>0</v>
      </c>
      <c r="AJ284">
        <v>0</v>
      </c>
      <c r="AK284">
        <v>0</v>
      </c>
      <c r="AL284">
        <v>0</v>
      </c>
      <c r="AM284">
        <v>0</v>
      </c>
      <c r="AN284">
        <v>36.580273480152002</v>
      </c>
      <c r="AO284">
        <v>37.327097245347709</v>
      </c>
      <c r="AP284">
        <v>38.448512184049136</v>
      </c>
      <c r="AQ284">
        <v>39.301275713685712</v>
      </c>
      <c r="AR284">
        <v>8.0210697953649994</v>
      </c>
      <c r="AS284">
        <v>8.1848281540531147</v>
      </c>
      <c r="AT284">
        <v>8.4307242788529937</v>
      </c>
      <c r="AU284">
        <v>8.6177123776125111</v>
      </c>
      <c r="AV284">
        <v>0</v>
      </c>
      <c r="AW284">
        <v>0</v>
      </c>
      <c r="AX284">
        <v>0</v>
      </c>
      <c r="AY284">
        <v>0</v>
      </c>
      <c r="AZ284">
        <v>0</v>
      </c>
      <c r="BA284">
        <v>0</v>
      </c>
      <c r="BB284">
        <v>0</v>
      </c>
      <c r="BC284">
        <v>0</v>
      </c>
      <c r="BD284">
        <v>0</v>
      </c>
      <c r="BE284">
        <v>0</v>
      </c>
      <c r="BF284">
        <v>0</v>
      </c>
      <c r="BG284">
        <v>0</v>
      </c>
      <c r="BH284">
        <v>0</v>
      </c>
      <c r="BI284" s="45" t="s">
        <v>401</v>
      </c>
      <c r="BJ284"/>
      <c r="BK284"/>
      <c r="BL284"/>
      <c r="BM284"/>
      <c r="BN284"/>
      <c r="BO284"/>
      <c r="BP284"/>
      <c r="BQ284"/>
      <c r="BR284"/>
    </row>
    <row r="285" spans="1:70" x14ac:dyDescent="0.3">
      <c r="A285" s="45" t="s">
        <v>258</v>
      </c>
      <c r="B285">
        <v>0.4</v>
      </c>
      <c r="C285">
        <v>2.0224894870470003</v>
      </c>
      <c r="D285">
        <v>1.3196522277967129</v>
      </c>
      <c r="E285">
        <v>0</v>
      </c>
      <c r="F285">
        <v>0.36541343118715475</v>
      </c>
      <c r="G285">
        <v>3.7797367248590001</v>
      </c>
      <c r="H285">
        <v>3.8569039230167532</v>
      </c>
      <c r="I285">
        <v>4.8416625730644673</v>
      </c>
      <c r="J285">
        <v>4.0608902289762145</v>
      </c>
      <c r="K285">
        <v>-26.590869841119286</v>
      </c>
      <c r="L285">
        <v>-24.159078565924368</v>
      </c>
      <c r="M285">
        <v>-23.702309002583057</v>
      </c>
      <c r="N285">
        <v>-23.397765584999497</v>
      </c>
      <c r="O285">
        <v>-25.116168469371047</v>
      </c>
      <c r="P285">
        <v>0.5</v>
      </c>
      <c r="Q285">
        <v>0.5</v>
      </c>
      <c r="R285">
        <v>0</v>
      </c>
      <c r="S285">
        <v>0.5</v>
      </c>
      <c r="T285">
        <v>0</v>
      </c>
      <c r="U285">
        <v>0</v>
      </c>
      <c r="V285">
        <v>0</v>
      </c>
      <c r="W285">
        <v>0</v>
      </c>
      <c r="X285">
        <v>2.0224894870470003</v>
      </c>
      <c r="Y285">
        <v>1.3196522277967129</v>
      </c>
      <c r="Z285">
        <v>0</v>
      </c>
      <c r="AA285">
        <v>0.36541343118715475</v>
      </c>
      <c r="AB285">
        <v>0</v>
      </c>
      <c r="AC285">
        <v>0</v>
      </c>
      <c r="AD285">
        <v>0</v>
      </c>
      <c r="AE285">
        <v>0</v>
      </c>
      <c r="AF285">
        <v>0</v>
      </c>
      <c r="AG285">
        <v>0</v>
      </c>
      <c r="AH285">
        <v>0</v>
      </c>
      <c r="AI285">
        <v>0</v>
      </c>
      <c r="AJ285">
        <v>0</v>
      </c>
      <c r="AK285">
        <v>0</v>
      </c>
      <c r="AL285">
        <v>0</v>
      </c>
      <c r="AM285">
        <v>0</v>
      </c>
      <c r="AN285">
        <v>0</v>
      </c>
      <c r="AO285">
        <v>0</v>
      </c>
      <c r="AP285">
        <v>0</v>
      </c>
      <c r="AQ285">
        <v>0</v>
      </c>
      <c r="AR285">
        <v>3.7797367248590001</v>
      </c>
      <c r="AS285">
        <v>3.8569039230167532</v>
      </c>
      <c r="AT285">
        <v>4.8416623134283574</v>
      </c>
      <c r="AU285">
        <v>4.0608902289762145</v>
      </c>
      <c r="AV285">
        <v>0</v>
      </c>
      <c r="AW285">
        <v>0</v>
      </c>
      <c r="AX285">
        <v>0</v>
      </c>
      <c r="AY285">
        <v>0</v>
      </c>
      <c r="AZ285">
        <v>0</v>
      </c>
      <c r="BA285">
        <v>0</v>
      </c>
      <c r="BB285">
        <v>0</v>
      </c>
      <c r="BC285">
        <v>0</v>
      </c>
      <c r="BD285">
        <v>0</v>
      </c>
      <c r="BE285">
        <v>0</v>
      </c>
      <c r="BF285">
        <v>0</v>
      </c>
      <c r="BG285">
        <v>0</v>
      </c>
      <c r="BH285">
        <v>0</v>
      </c>
      <c r="BI285" s="45" t="s">
        <v>257</v>
      </c>
      <c r="BJ285"/>
      <c r="BK285"/>
      <c r="BL285"/>
      <c r="BM285"/>
      <c r="BN285"/>
      <c r="BO285"/>
      <c r="BP285"/>
      <c r="BQ285"/>
      <c r="BR285"/>
    </row>
    <row r="286" spans="1:70" x14ac:dyDescent="0.3">
      <c r="A286" s="45" t="s">
        <v>432</v>
      </c>
      <c r="B286"/>
      <c r="C286">
        <v>26.504505517773001</v>
      </c>
      <c r="D286">
        <v>17.40598117289742</v>
      </c>
      <c r="E286">
        <v>11.476300930411869</v>
      </c>
      <c r="F286">
        <v>5.5024786846139992</v>
      </c>
      <c r="G286">
        <v>42.529292399245001</v>
      </c>
      <c r="H286">
        <v>43.397571481355925</v>
      </c>
      <c r="I286">
        <v>44.701361182512542</v>
      </c>
      <c r="J286">
        <v>45.692808923301151</v>
      </c>
      <c r="K286">
        <v>-27.912368686290552</v>
      </c>
      <c r="L286">
        <v>-26.585042348968933</v>
      </c>
      <c r="M286">
        <v>-27.564207498959451</v>
      </c>
      <c r="N286">
        <v>-27.739416596896987</v>
      </c>
      <c r="O286">
        <v>-28.175564078010627</v>
      </c>
      <c r="P286">
        <v>0.38142933138965951</v>
      </c>
      <c r="Q286">
        <v>0.38142933138965951</v>
      </c>
      <c r="R286">
        <v>0.38142933138965951</v>
      </c>
      <c r="S286">
        <v>0.38142933138965951</v>
      </c>
      <c r="T286">
        <v>23.101085568920002</v>
      </c>
      <c r="U286">
        <v>15.754008345043287</v>
      </c>
      <c r="V286">
        <v>10.905150081176579</v>
      </c>
      <c r="W286">
        <v>6.1386374709847864</v>
      </c>
      <c r="X286">
        <v>3.4034199488530001</v>
      </c>
      <c r="Y286">
        <v>1.6519728278541341</v>
      </c>
      <c r="Z286">
        <v>0.5711508492352888</v>
      </c>
      <c r="AA286">
        <v>-0.63615878637078782</v>
      </c>
      <c r="AB286">
        <v>0</v>
      </c>
      <c r="AC286">
        <v>0</v>
      </c>
      <c r="AD286">
        <v>0</v>
      </c>
      <c r="AE286">
        <v>0</v>
      </c>
      <c r="AF286">
        <v>0</v>
      </c>
      <c r="AG286">
        <v>0</v>
      </c>
      <c r="AH286">
        <v>0</v>
      </c>
      <c r="AI286">
        <v>0</v>
      </c>
      <c r="AJ286">
        <v>0</v>
      </c>
      <c r="AK286">
        <v>0</v>
      </c>
      <c r="AL286">
        <v>0</v>
      </c>
      <c r="AM286">
        <v>0</v>
      </c>
      <c r="AN286">
        <v>35.284780250128001</v>
      </c>
      <c r="AO286">
        <v>36.005155193601333</v>
      </c>
      <c r="AP286">
        <v>37.086855135039997</v>
      </c>
      <c r="AQ286">
        <v>37.909417977957958</v>
      </c>
      <c r="AR286">
        <v>7.2445121491170008</v>
      </c>
      <c r="AS286">
        <v>7.392416287754596</v>
      </c>
      <c r="AT286">
        <v>7.6145060474725446</v>
      </c>
      <c r="AU286">
        <v>7.7833909453431991</v>
      </c>
      <c r="AV286">
        <v>0</v>
      </c>
      <c r="AW286">
        <v>0</v>
      </c>
      <c r="AX286">
        <v>0</v>
      </c>
      <c r="AY286">
        <v>0</v>
      </c>
      <c r="AZ286">
        <v>0</v>
      </c>
      <c r="BA286">
        <v>0</v>
      </c>
      <c r="BB286">
        <v>0</v>
      </c>
      <c r="BC286">
        <v>0</v>
      </c>
      <c r="BD286">
        <v>0</v>
      </c>
      <c r="BE286">
        <v>0</v>
      </c>
      <c r="BF286">
        <v>0</v>
      </c>
      <c r="BG286">
        <v>0</v>
      </c>
      <c r="BH286">
        <v>0</v>
      </c>
      <c r="BI286" s="45" t="s">
        <v>431</v>
      </c>
      <c r="BJ286"/>
      <c r="BK286"/>
      <c r="BL286"/>
      <c r="BM286"/>
      <c r="BN286"/>
      <c r="BO286"/>
      <c r="BP286"/>
      <c r="BQ286"/>
      <c r="BR286"/>
    </row>
    <row r="287" spans="1:70" x14ac:dyDescent="0.3">
      <c r="A287" s="45" t="s">
        <v>188</v>
      </c>
      <c r="B287">
        <v>0.99</v>
      </c>
      <c r="C287">
        <v>34.615850213236001</v>
      </c>
      <c r="D287">
        <v>25.203406663786769</v>
      </c>
      <c r="E287">
        <v>0</v>
      </c>
      <c r="F287">
        <v>12.523850518032077</v>
      </c>
      <c r="G287">
        <v>52.824817198779002</v>
      </c>
      <c r="H287">
        <v>53.903289969016008</v>
      </c>
      <c r="I287">
        <v>74.4203231140079</v>
      </c>
      <c r="J287">
        <v>56.754160309400561</v>
      </c>
      <c r="K287">
        <v>13.269733089327275</v>
      </c>
      <c r="L287">
        <v>15.291016201819701</v>
      </c>
      <c r="M287">
        <v>-5.5890394953355935</v>
      </c>
      <c r="N287">
        <v>-5.4223420291020403</v>
      </c>
      <c r="O287">
        <v>16.275250732149722</v>
      </c>
      <c r="P287">
        <v>0</v>
      </c>
      <c r="Q287">
        <v>0</v>
      </c>
      <c r="R287">
        <v>0</v>
      </c>
      <c r="S287">
        <v>0</v>
      </c>
      <c r="T287">
        <v>30.470651484900003</v>
      </c>
      <c r="U287">
        <v>22.74278256933091</v>
      </c>
      <c r="V287">
        <v>0</v>
      </c>
      <c r="W287">
        <v>12.324480880104772</v>
      </c>
      <c r="X287">
        <v>4.1451987283360001</v>
      </c>
      <c r="Y287">
        <v>2.4606240944558588</v>
      </c>
      <c r="Z287">
        <v>0</v>
      </c>
      <c r="AA287">
        <v>0.19936963792730494</v>
      </c>
      <c r="AB287">
        <v>0</v>
      </c>
      <c r="AC287">
        <v>0</v>
      </c>
      <c r="AD287">
        <v>0</v>
      </c>
      <c r="AE287">
        <v>0</v>
      </c>
      <c r="AF287">
        <v>0</v>
      </c>
      <c r="AG287">
        <v>0</v>
      </c>
      <c r="AH287">
        <v>0</v>
      </c>
      <c r="AI287">
        <v>0</v>
      </c>
      <c r="AJ287">
        <v>0</v>
      </c>
      <c r="AK287">
        <v>0</v>
      </c>
      <c r="AL287">
        <v>0</v>
      </c>
      <c r="AM287">
        <v>0</v>
      </c>
      <c r="AN287">
        <v>44.392250096722002</v>
      </c>
      <c r="AO287">
        <v>45.298563369112699</v>
      </c>
      <c r="AP287">
        <v>64.164624701027392</v>
      </c>
      <c r="AQ287">
        <v>47.69434163877424</v>
      </c>
      <c r="AR287">
        <v>8.4325671020569999</v>
      </c>
      <c r="AS287">
        <v>8.6047265999033105</v>
      </c>
      <c r="AT287">
        <v>10.255698255409316</v>
      </c>
      <c r="AU287">
        <v>9.0598186706263206</v>
      </c>
      <c r="AV287">
        <v>0</v>
      </c>
      <c r="AW287">
        <v>0</v>
      </c>
      <c r="AX287">
        <v>0</v>
      </c>
      <c r="AY287">
        <v>0</v>
      </c>
      <c r="AZ287">
        <v>0</v>
      </c>
      <c r="BA287">
        <v>0</v>
      </c>
      <c r="BB287">
        <v>0</v>
      </c>
      <c r="BC287">
        <v>0</v>
      </c>
      <c r="BD287">
        <v>0</v>
      </c>
      <c r="BE287">
        <v>0</v>
      </c>
      <c r="BF287">
        <v>0</v>
      </c>
      <c r="BG287">
        <v>0</v>
      </c>
      <c r="BH287">
        <v>0</v>
      </c>
      <c r="BI287" s="45" t="s">
        <v>187</v>
      </c>
      <c r="BJ287"/>
      <c r="BK287"/>
      <c r="BL287"/>
      <c r="BM287"/>
      <c r="BN287"/>
      <c r="BO287"/>
      <c r="BP287"/>
      <c r="BQ287"/>
      <c r="BR287"/>
    </row>
    <row r="288" spans="1:70" x14ac:dyDescent="0.3">
      <c r="A288" s="45" t="s">
        <v>75</v>
      </c>
      <c r="B288"/>
      <c r="C288">
        <v>18.736375580804999</v>
      </c>
      <c r="D288">
        <v>11.843761334351951</v>
      </c>
      <c r="E288">
        <v>7.4219927143697388</v>
      </c>
      <c r="F288">
        <v>2.9571321182184089</v>
      </c>
      <c r="G288">
        <v>28.926205258051002</v>
      </c>
      <c r="H288">
        <v>29.516763377726154</v>
      </c>
      <c r="I288">
        <v>30.403533092936811</v>
      </c>
      <c r="J288">
        <v>31.07786410656993</v>
      </c>
      <c r="K288">
        <v>-4.4532737185725244</v>
      </c>
      <c r="L288">
        <v>-0.92941363535075561</v>
      </c>
      <c r="M288">
        <v>-1.0317804674723758</v>
      </c>
      <c r="N288">
        <v>-1.1040537026260517</v>
      </c>
      <c r="O288">
        <v>-1.0546647015628914</v>
      </c>
      <c r="P288">
        <v>3.2822329517844029E-2</v>
      </c>
      <c r="Q288">
        <v>3.2822329517844029E-2</v>
      </c>
      <c r="R288">
        <v>3.2822329517844029E-2</v>
      </c>
      <c r="S288">
        <v>3.2822329517844029E-2</v>
      </c>
      <c r="T288">
        <v>15.663486667529</v>
      </c>
      <c r="U288">
        <v>10.352669177715256</v>
      </c>
      <c r="V288">
        <v>6.8953123152307123</v>
      </c>
      <c r="W288">
        <v>3.5077600534848421</v>
      </c>
      <c r="X288">
        <v>3.072888913276</v>
      </c>
      <c r="Y288">
        <v>1.4910921566366944</v>
      </c>
      <c r="Z288">
        <v>0.5266803991390262</v>
      </c>
      <c r="AA288">
        <v>-0.55062793526643328</v>
      </c>
      <c r="AB288">
        <v>0</v>
      </c>
      <c r="AC288">
        <v>0</v>
      </c>
      <c r="AD288">
        <v>0</v>
      </c>
      <c r="AE288">
        <v>0</v>
      </c>
      <c r="AF288">
        <v>0</v>
      </c>
      <c r="AG288">
        <v>0</v>
      </c>
      <c r="AH288">
        <v>0</v>
      </c>
      <c r="AI288">
        <v>0</v>
      </c>
      <c r="AJ288">
        <v>0</v>
      </c>
      <c r="AK288">
        <v>0</v>
      </c>
      <c r="AL288">
        <v>0</v>
      </c>
      <c r="AM288">
        <v>0</v>
      </c>
      <c r="AN288">
        <v>22.983366446510999</v>
      </c>
      <c r="AO288">
        <v>23.45259542249909</v>
      </c>
      <c r="AP288">
        <v>24.157179834333824</v>
      </c>
      <c r="AQ288">
        <v>24.692970708190796</v>
      </c>
      <c r="AR288">
        <v>5.9428388115399997</v>
      </c>
      <c r="AS288">
        <v>6.064167955227064</v>
      </c>
      <c r="AT288">
        <v>6.2463532586029844</v>
      </c>
      <c r="AU288">
        <v>6.3848933983791358</v>
      </c>
      <c r="AV288">
        <v>0</v>
      </c>
      <c r="AW288">
        <v>0</v>
      </c>
      <c r="AX288">
        <v>0</v>
      </c>
      <c r="AY288">
        <v>0</v>
      </c>
      <c r="AZ288">
        <v>0</v>
      </c>
      <c r="BA288">
        <v>0</v>
      </c>
      <c r="BB288">
        <v>0</v>
      </c>
      <c r="BC288">
        <v>0</v>
      </c>
      <c r="BD288">
        <v>0</v>
      </c>
      <c r="BE288">
        <v>0</v>
      </c>
      <c r="BF288">
        <v>0</v>
      </c>
      <c r="BG288">
        <v>0</v>
      </c>
      <c r="BH288">
        <v>0</v>
      </c>
      <c r="BI288" s="45" t="s">
        <v>74</v>
      </c>
      <c r="BJ288"/>
      <c r="BK288"/>
      <c r="BL288"/>
      <c r="BM288"/>
      <c r="BN288"/>
      <c r="BO288"/>
      <c r="BP288"/>
      <c r="BQ288"/>
      <c r="BR288"/>
    </row>
    <row r="289" spans="1:70" x14ac:dyDescent="0.3">
      <c r="A289" s="45" t="s">
        <v>506</v>
      </c>
      <c r="B289"/>
      <c r="C289">
        <v>9.9424072472830005</v>
      </c>
      <c r="D289">
        <v>4.878002251002191</v>
      </c>
      <c r="E289">
        <v>1.725291415696798</v>
      </c>
      <c r="F289">
        <v>0</v>
      </c>
      <c r="G289">
        <v>15.879131383025999</v>
      </c>
      <c r="H289">
        <v>16.20332012081505</v>
      </c>
      <c r="I289">
        <v>16.690115145903913</v>
      </c>
      <c r="J289">
        <v>17.060291277394551</v>
      </c>
      <c r="K289">
        <v>-14.649075681511516</v>
      </c>
      <c r="L289">
        <v>-13.089242407515593</v>
      </c>
      <c r="M289">
        <v>-13.296457508763069</v>
      </c>
      <c r="N289">
        <v>-13.115859266004957</v>
      </c>
      <c r="O289">
        <v>-13.591364473759745</v>
      </c>
      <c r="P289">
        <v>0.44341370713377326</v>
      </c>
      <c r="Q289">
        <v>0.44341370713377326</v>
      </c>
      <c r="R289">
        <v>0.44341370713377326</v>
      </c>
      <c r="S289">
        <v>0.44341370713377326</v>
      </c>
      <c r="T289">
        <v>8.7092774395599992</v>
      </c>
      <c r="U289">
        <v>4.6146311539386362</v>
      </c>
      <c r="V289">
        <v>2.0350686136879923</v>
      </c>
      <c r="W289">
        <v>0</v>
      </c>
      <c r="X289">
        <v>1.233129807723</v>
      </c>
      <c r="Y289">
        <v>0.26337109706355444</v>
      </c>
      <c r="Z289">
        <v>-0.30977719799119419</v>
      </c>
      <c r="AA289">
        <v>0</v>
      </c>
      <c r="AB289">
        <v>0</v>
      </c>
      <c r="AC289">
        <v>0</v>
      </c>
      <c r="AD289">
        <v>0</v>
      </c>
      <c r="AE289">
        <v>0</v>
      </c>
      <c r="AF289">
        <v>0</v>
      </c>
      <c r="AG289">
        <v>0</v>
      </c>
      <c r="AH289">
        <v>0</v>
      </c>
      <c r="AI289">
        <v>0</v>
      </c>
      <c r="AJ289">
        <v>0</v>
      </c>
      <c r="AK289">
        <v>0</v>
      </c>
      <c r="AL289">
        <v>0</v>
      </c>
      <c r="AM289">
        <v>0</v>
      </c>
      <c r="AN289">
        <v>13.162773400869</v>
      </c>
      <c r="AO289">
        <v>13.43150490712711</v>
      </c>
      <c r="AP289">
        <v>13.835026513778997</v>
      </c>
      <c r="AQ289">
        <v>14.14187859653398</v>
      </c>
      <c r="AR289">
        <v>2.7163579821570001</v>
      </c>
      <c r="AS289">
        <v>2.7718152136879399</v>
      </c>
      <c r="AT289">
        <v>2.8550886321249167</v>
      </c>
      <c r="AU289">
        <v>2.9184126808605706</v>
      </c>
      <c r="AV289">
        <v>0</v>
      </c>
      <c r="AW289">
        <v>0</v>
      </c>
      <c r="AX289">
        <v>0</v>
      </c>
      <c r="AY289">
        <v>0</v>
      </c>
      <c r="AZ289">
        <v>0</v>
      </c>
      <c r="BA289">
        <v>0</v>
      </c>
      <c r="BB289">
        <v>0</v>
      </c>
      <c r="BC289">
        <v>0</v>
      </c>
      <c r="BD289">
        <v>0</v>
      </c>
      <c r="BE289">
        <v>0</v>
      </c>
      <c r="BF289">
        <v>0</v>
      </c>
      <c r="BG289">
        <v>0</v>
      </c>
      <c r="BH289">
        <v>-1.4221669940020758</v>
      </c>
      <c r="BI289" s="45" t="s">
        <v>505</v>
      </c>
      <c r="BJ289"/>
      <c r="BK289"/>
      <c r="BL289"/>
      <c r="BM289"/>
      <c r="BN289"/>
      <c r="BO289"/>
      <c r="BP289"/>
      <c r="BQ289"/>
      <c r="BR289"/>
    </row>
    <row r="290" spans="1:70" x14ac:dyDescent="0.3">
      <c r="A290" s="45" t="s">
        <v>182</v>
      </c>
      <c r="B290"/>
      <c r="C290">
        <v>13.285599872377</v>
      </c>
      <c r="D290">
        <v>9.0943454011971063</v>
      </c>
      <c r="E290">
        <v>6.3336408968071174</v>
      </c>
      <c r="F290">
        <v>3.5562826934308873</v>
      </c>
      <c r="G290">
        <v>20.963958597961998</v>
      </c>
      <c r="H290">
        <v>21.39195929352902</v>
      </c>
      <c r="I290">
        <v>22.034636182175817</v>
      </c>
      <c r="J290">
        <v>22.523350388723593</v>
      </c>
      <c r="K290">
        <v>4.0121971295633339</v>
      </c>
      <c r="L290">
        <v>6.8286456624376886</v>
      </c>
      <c r="M290">
        <v>7.0194877731200487</v>
      </c>
      <c r="N290">
        <v>7.0055948237530741</v>
      </c>
      <c r="O290">
        <v>7.1751755443657199</v>
      </c>
      <c r="P290">
        <v>0</v>
      </c>
      <c r="Q290">
        <v>0</v>
      </c>
      <c r="R290">
        <v>0</v>
      </c>
      <c r="S290">
        <v>0</v>
      </c>
      <c r="T290">
        <v>11.877382878299001</v>
      </c>
      <c r="U290">
        <v>8.3889717701182995</v>
      </c>
      <c r="V290">
        <v>6.0653873638388776</v>
      </c>
      <c r="W290">
        <v>3.7762956872810238</v>
      </c>
      <c r="X290">
        <v>1.4082169940780001</v>
      </c>
      <c r="Y290">
        <v>0.7053736310788058</v>
      </c>
      <c r="Z290">
        <v>0.26825353296823984</v>
      </c>
      <c r="AA290">
        <v>-0.22001299385013617</v>
      </c>
      <c r="AB290">
        <v>0</v>
      </c>
      <c r="AC290">
        <v>0</v>
      </c>
      <c r="AD290">
        <v>0</v>
      </c>
      <c r="AE290">
        <v>0</v>
      </c>
      <c r="AF290">
        <v>0</v>
      </c>
      <c r="AG290">
        <v>0</v>
      </c>
      <c r="AH290">
        <v>0</v>
      </c>
      <c r="AI290">
        <v>0</v>
      </c>
      <c r="AJ290">
        <v>0</v>
      </c>
      <c r="AK290">
        <v>0</v>
      </c>
      <c r="AL290">
        <v>0</v>
      </c>
      <c r="AM290">
        <v>0</v>
      </c>
      <c r="AN290">
        <v>17.883033588090999</v>
      </c>
      <c r="AO290">
        <v>18.248134042701487</v>
      </c>
      <c r="AP290">
        <v>18.7963612457011</v>
      </c>
      <c r="AQ290">
        <v>19.213252575162169</v>
      </c>
      <c r="AR290">
        <v>3.0809250098710002</v>
      </c>
      <c r="AS290">
        <v>3.1438252508275339</v>
      </c>
      <c r="AT290">
        <v>3.238274936474713</v>
      </c>
      <c r="AU290">
        <v>3.3100978135614234</v>
      </c>
      <c r="AV290">
        <v>0</v>
      </c>
      <c r="AW290">
        <v>0</v>
      </c>
      <c r="AX290">
        <v>0</v>
      </c>
      <c r="AY290">
        <v>0</v>
      </c>
      <c r="AZ290">
        <v>0</v>
      </c>
      <c r="BA290">
        <v>0</v>
      </c>
      <c r="BB290">
        <v>0</v>
      </c>
      <c r="BC290">
        <v>0</v>
      </c>
      <c r="BD290">
        <v>0</v>
      </c>
      <c r="BE290">
        <v>0</v>
      </c>
      <c r="BF290">
        <v>0</v>
      </c>
      <c r="BG290">
        <v>0</v>
      </c>
      <c r="BH290">
        <v>0</v>
      </c>
      <c r="BI290" s="45" t="s">
        <v>181</v>
      </c>
      <c r="BJ290"/>
      <c r="BK290"/>
      <c r="BL290"/>
      <c r="BM290"/>
      <c r="BN290"/>
      <c r="BO290"/>
      <c r="BP290"/>
      <c r="BQ290"/>
      <c r="BR290"/>
    </row>
    <row r="291" spans="1:70" x14ac:dyDescent="0.3">
      <c r="A291" s="45" t="s">
        <v>89</v>
      </c>
      <c r="B291"/>
      <c r="C291">
        <v>33.125677983118003</v>
      </c>
      <c r="D291">
        <v>21.618353175952066</v>
      </c>
      <c r="E291">
        <v>14.143561256479931</v>
      </c>
      <c r="F291">
        <v>6.523433399070635</v>
      </c>
      <c r="G291">
        <v>54.119558351478005</v>
      </c>
      <c r="H291">
        <v>55.224464589008164</v>
      </c>
      <c r="I291">
        <v>56.883568675373219</v>
      </c>
      <c r="J291">
        <v>58.145210024971654</v>
      </c>
      <c r="K291">
        <v>1.6558760373061499</v>
      </c>
      <c r="L291">
        <v>-1.4997568155159269</v>
      </c>
      <c r="M291">
        <v>-1.1389886595847196</v>
      </c>
      <c r="N291">
        <v>-0.74500000108229159</v>
      </c>
      <c r="O291">
        <v>-1.1642507031434937</v>
      </c>
      <c r="P291">
        <v>1.9630105399916165E-2</v>
      </c>
      <c r="Q291">
        <v>1.9630105399916165E-2</v>
      </c>
      <c r="R291">
        <v>1.9630105399916165E-2</v>
      </c>
      <c r="S291">
        <v>1.9630105399916165E-2</v>
      </c>
      <c r="T291">
        <v>26.977159821478999</v>
      </c>
      <c r="U291">
        <v>18.708508136727868</v>
      </c>
      <c r="V291">
        <v>13.23242818785736</v>
      </c>
      <c r="W291">
        <v>7.8449194968575391</v>
      </c>
      <c r="X291">
        <v>6.1485181616390001</v>
      </c>
      <c r="Y291">
        <v>2.9098450392241961</v>
      </c>
      <c r="Z291">
        <v>0.91113306862257049</v>
      </c>
      <c r="AA291">
        <v>-1.3214860977869034</v>
      </c>
      <c r="AB291">
        <v>0</v>
      </c>
      <c r="AC291">
        <v>0</v>
      </c>
      <c r="AD291">
        <v>0</v>
      </c>
      <c r="AE291">
        <v>0</v>
      </c>
      <c r="AF291">
        <v>0</v>
      </c>
      <c r="AG291">
        <v>0</v>
      </c>
      <c r="AH291">
        <v>0</v>
      </c>
      <c r="AI291">
        <v>0</v>
      </c>
      <c r="AJ291">
        <v>0</v>
      </c>
      <c r="AK291">
        <v>0</v>
      </c>
      <c r="AL291">
        <v>0</v>
      </c>
      <c r="AM291">
        <v>0</v>
      </c>
      <c r="AN291">
        <v>40.717315990036006</v>
      </c>
      <c r="AO291">
        <v>41.548601717105299</v>
      </c>
      <c r="AP291">
        <v>42.796842970408889</v>
      </c>
      <c r="AQ291">
        <v>43.746049709386135</v>
      </c>
      <c r="AR291">
        <v>13.402242361441999</v>
      </c>
      <c r="AS291">
        <v>13.675862871902872</v>
      </c>
      <c r="AT291">
        <v>14.08672570496433</v>
      </c>
      <c r="AU291">
        <v>14.399160315585526</v>
      </c>
      <c r="AV291">
        <v>0</v>
      </c>
      <c r="AW291">
        <v>0</v>
      </c>
      <c r="AX291">
        <v>0</v>
      </c>
      <c r="AY291">
        <v>0</v>
      </c>
      <c r="AZ291">
        <v>0</v>
      </c>
      <c r="BA291">
        <v>0</v>
      </c>
      <c r="BB291">
        <v>0</v>
      </c>
      <c r="BC291">
        <v>0</v>
      </c>
      <c r="BD291">
        <v>0</v>
      </c>
      <c r="BE291">
        <v>0</v>
      </c>
      <c r="BF291">
        <v>0</v>
      </c>
      <c r="BG291">
        <v>0</v>
      </c>
      <c r="BH291">
        <v>0</v>
      </c>
      <c r="BI291" s="45" t="s">
        <v>88</v>
      </c>
      <c r="BJ291"/>
      <c r="BK291"/>
      <c r="BL291"/>
      <c r="BM291"/>
      <c r="BN291"/>
      <c r="BO291"/>
      <c r="BP291"/>
      <c r="BQ291"/>
      <c r="BR291"/>
    </row>
    <row r="292" spans="1:70" x14ac:dyDescent="0.3">
      <c r="A292" s="45" t="s">
        <v>508</v>
      </c>
      <c r="B292">
        <v>0.99</v>
      </c>
      <c r="C292">
        <v>30.363225494037</v>
      </c>
      <c r="D292">
        <v>22.313119968376995</v>
      </c>
      <c r="E292">
        <v>0</v>
      </c>
      <c r="F292">
        <v>11.482606827600033</v>
      </c>
      <c r="G292">
        <v>44.405581093418</v>
      </c>
      <c r="H292">
        <v>45.312166531765904</v>
      </c>
      <c r="I292">
        <v>63.630060255896204</v>
      </c>
      <c r="J292">
        <v>47.708664253857258</v>
      </c>
      <c r="K292">
        <v>4.5030007556178333</v>
      </c>
      <c r="L292">
        <v>5.9840044800323229</v>
      </c>
      <c r="M292">
        <v>-17.157504592867845</v>
      </c>
      <c r="N292">
        <v>-16.648855498977728</v>
      </c>
      <c r="O292">
        <v>6.8360410279150754</v>
      </c>
      <c r="P292">
        <v>0</v>
      </c>
      <c r="Q292">
        <v>0</v>
      </c>
      <c r="R292">
        <v>0</v>
      </c>
      <c r="S292">
        <v>0</v>
      </c>
      <c r="T292">
        <v>24.731798993951998</v>
      </c>
      <c r="U292">
        <v>18.856101842799625</v>
      </c>
      <c r="V292">
        <v>0</v>
      </c>
      <c r="W292">
        <v>10.93479110354007</v>
      </c>
      <c r="X292">
        <v>5.6314265000850003</v>
      </c>
      <c r="Y292">
        <v>3.457018125577366</v>
      </c>
      <c r="Z292">
        <v>0</v>
      </c>
      <c r="AA292">
        <v>0.54781572405996359</v>
      </c>
      <c r="AB292">
        <v>0</v>
      </c>
      <c r="AC292">
        <v>0</v>
      </c>
      <c r="AD292">
        <v>0</v>
      </c>
      <c r="AE292">
        <v>0</v>
      </c>
      <c r="AF292">
        <v>0</v>
      </c>
      <c r="AG292">
        <v>0</v>
      </c>
      <c r="AH292">
        <v>0</v>
      </c>
      <c r="AI292">
        <v>0</v>
      </c>
      <c r="AJ292">
        <v>0</v>
      </c>
      <c r="AK292">
        <v>0</v>
      </c>
      <c r="AL292">
        <v>0</v>
      </c>
      <c r="AM292">
        <v>0</v>
      </c>
      <c r="AN292">
        <v>33.752770011990002</v>
      </c>
      <c r="AO292">
        <v>34.441867396672386</v>
      </c>
      <c r="AP292">
        <v>50.350400930680372</v>
      </c>
      <c r="AQ292">
        <v>36.263450054893624</v>
      </c>
      <c r="AR292">
        <v>10.652811081428</v>
      </c>
      <c r="AS292">
        <v>10.870299135093518</v>
      </c>
      <c r="AT292">
        <v>13.279659566406993</v>
      </c>
      <c r="AU292">
        <v>11.445214198963628</v>
      </c>
      <c r="AV292">
        <v>0</v>
      </c>
      <c r="AW292">
        <v>0</v>
      </c>
      <c r="AX292">
        <v>0</v>
      </c>
      <c r="AY292">
        <v>0</v>
      </c>
      <c r="AZ292">
        <v>0</v>
      </c>
      <c r="BA292">
        <v>0</v>
      </c>
      <c r="BB292">
        <v>0</v>
      </c>
      <c r="BC292">
        <v>0</v>
      </c>
      <c r="BD292">
        <v>0</v>
      </c>
      <c r="BE292">
        <v>0</v>
      </c>
      <c r="BF292">
        <v>0</v>
      </c>
      <c r="BG292">
        <v>0</v>
      </c>
      <c r="BH292">
        <v>0</v>
      </c>
      <c r="BI292" s="45" t="s">
        <v>507</v>
      </c>
      <c r="BJ292"/>
      <c r="BK292"/>
      <c r="BL292"/>
      <c r="BM292"/>
      <c r="BN292"/>
      <c r="BO292"/>
      <c r="BP292"/>
      <c r="BQ292"/>
      <c r="BR292"/>
    </row>
    <row r="293" spans="1:70" x14ac:dyDescent="0.3">
      <c r="A293" s="45" t="s">
        <v>612</v>
      </c>
      <c r="B293">
        <v>0.99</v>
      </c>
      <c r="C293">
        <v>32.538934737851001</v>
      </c>
      <c r="D293">
        <v>23.247713745646546</v>
      </c>
      <c r="E293">
        <v>0</v>
      </c>
      <c r="F293">
        <v>10.788091528835993</v>
      </c>
      <c r="G293">
        <v>50.659607970963997</v>
      </c>
      <c r="H293">
        <v>51.693875776226356</v>
      </c>
      <c r="I293">
        <v>70.304606670791088</v>
      </c>
      <c r="J293">
        <v>54.427893260403629</v>
      </c>
      <c r="K293">
        <v>1.6225404474233165</v>
      </c>
      <c r="L293">
        <v>3.783378711296749</v>
      </c>
      <c r="M293">
        <v>-28.280588542879492</v>
      </c>
      <c r="N293">
        <v>-27.741605524855849</v>
      </c>
      <c r="O293">
        <v>4.5509654539096678</v>
      </c>
      <c r="P293">
        <v>0</v>
      </c>
      <c r="Q293">
        <v>0</v>
      </c>
      <c r="R293">
        <v>0</v>
      </c>
      <c r="S293">
        <v>0</v>
      </c>
      <c r="T293">
        <v>28.041741328768001</v>
      </c>
      <c r="U293">
        <v>20.626687722785704</v>
      </c>
      <c r="V293">
        <v>0</v>
      </c>
      <c r="W293">
        <v>10.674320298994578</v>
      </c>
      <c r="X293">
        <v>4.4971934090830006</v>
      </c>
      <c r="Y293">
        <v>2.6210260228608435</v>
      </c>
      <c r="Z293">
        <v>0</v>
      </c>
      <c r="AA293">
        <v>0.11377122984141484</v>
      </c>
      <c r="AB293">
        <v>0</v>
      </c>
      <c r="AC293">
        <v>0</v>
      </c>
      <c r="AD293">
        <v>0</v>
      </c>
      <c r="AE293">
        <v>0</v>
      </c>
      <c r="AF293">
        <v>0</v>
      </c>
      <c r="AG293">
        <v>0</v>
      </c>
      <c r="AH293">
        <v>0</v>
      </c>
      <c r="AI293">
        <v>0</v>
      </c>
      <c r="AJ293">
        <v>0</v>
      </c>
      <c r="AK293">
        <v>0</v>
      </c>
      <c r="AL293">
        <v>0</v>
      </c>
      <c r="AM293">
        <v>0</v>
      </c>
      <c r="AN293">
        <v>41.538700938120996</v>
      </c>
      <c r="AO293">
        <v>42.386756080540259</v>
      </c>
      <c r="AP293">
        <v>59.281209450309348</v>
      </c>
      <c r="AQ293">
        <v>44.628532896103579</v>
      </c>
      <c r="AR293">
        <v>9.1209070328430002</v>
      </c>
      <c r="AS293">
        <v>9.3071196956860938</v>
      </c>
      <c r="AT293">
        <v>11.023397134327602</v>
      </c>
      <c r="AU293">
        <v>9.7993603643000498</v>
      </c>
      <c r="AV293">
        <v>0</v>
      </c>
      <c r="AW293">
        <v>0</v>
      </c>
      <c r="AX293">
        <v>0</v>
      </c>
      <c r="AY293">
        <v>0</v>
      </c>
      <c r="AZ293">
        <v>0</v>
      </c>
      <c r="BA293">
        <v>0</v>
      </c>
      <c r="BB293">
        <v>0</v>
      </c>
      <c r="BC293">
        <v>0</v>
      </c>
      <c r="BD293">
        <v>0</v>
      </c>
      <c r="BE293">
        <v>0</v>
      </c>
      <c r="BF293">
        <v>0</v>
      </c>
      <c r="BG293">
        <v>0</v>
      </c>
      <c r="BH293">
        <v>0</v>
      </c>
      <c r="BI293" s="45" t="s">
        <v>611</v>
      </c>
      <c r="BJ293"/>
      <c r="BK293"/>
      <c r="BL293"/>
      <c r="BM293"/>
      <c r="BN293"/>
      <c r="BO293"/>
      <c r="BP293"/>
      <c r="BQ293"/>
      <c r="BR293"/>
    </row>
    <row r="294" spans="1:70" x14ac:dyDescent="0.3">
      <c r="A294" s="45" t="s">
        <v>384</v>
      </c>
      <c r="B294"/>
      <c r="C294">
        <v>62.398395715707004</v>
      </c>
      <c r="D294">
        <v>48.144288243807139</v>
      </c>
      <c r="E294">
        <v>38.357791779071299</v>
      </c>
      <c r="F294">
        <v>28.406728740793667</v>
      </c>
      <c r="G294">
        <v>92.732301997484996</v>
      </c>
      <c r="H294">
        <v>94.625526961224097</v>
      </c>
      <c r="I294">
        <v>97.46835395147545</v>
      </c>
      <c r="J294">
        <v>99.630140008258437</v>
      </c>
      <c r="K294">
        <v>44.216738630073081</v>
      </c>
      <c r="L294">
        <v>42.129029235264504</v>
      </c>
      <c r="M294">
        <v>44.209130089277814</v>
      </c>
      <c r="N294">
        <v>44.999797982353854</v>
      </c>
      <c r="O294">
        <v>45.189660457699595</v>
      </c>
      <c r="P294">
        <v>0</v>
      </c>
      <c r="Q294">
        <v>0</v>
      </c>
      <c r="R294">
        <v>0</v>
      </c>
      <c r="S294">
        <v>0</v>
      </c>
      <c r="T294">
        <v>53.981368327863002</v>
      </c>
      <c r="U294">
        <v>42.444216057565448</v>
      </c>
      <c r="V294">
        <v>34.426271916880161</v>
      </c>
      <c r="W294">
        <v>26.450479949521096</v>
      </c>
      <c r="X294">
        <v>8.4170273878439996</v>
      </c>
      <c r="Y294">
        <v>5.7000721862416865</v>
      </c>
      <c r="Z294">
        <v>3.9315198621911445</v>
      </c>
      <c r="AA294">
        <v>1.9562487912725732</v>
      </c>
      <c r="AB294">
        <v>0</v>
      </c>
      <c r="AC294">
        <v>0</v>
      </c>
      <c r="AD294">
        <v>0</v>
      </c>
      <c r="AE294">
        <v>0</v>
      </c>
      <c r="AF294">
        <v>0</v>
      </c>
      <c r="AG294">
        <v>0</v>
      </c>
      <c r="AH294">
        <v>0</v>
      </c>
      <c r="AI294">
        <v>0</v>
      </c>
      <c r="AJ294">
        <v>0</v>
      </c>
      <c r="AK294">
        <v>0</v>
      </c>
      <c r="AL294">
        <v>0</v>
      </c>
      <c r="AM294">
        <v>0</v>
      </c>
      <c r="AN294">
        <v>76.788549515853006</v>
      </c>
      <c r="AO294">
        <v>78.356266435860789</v>
      </c>
      <c r="AP294">
        <v>80.710317358826543</v>
      </c>
      <c r="AQ294">
        <v>82.500420829658779</v>
      </c>
      <c r="AR294">
        <v>15.943752481632</v>
      </c>
      <c r="AS294">
        <v>16.269260525363315</v>
      </c>
      <c r="AT294">
        <v>16.758036592648907</v>
      </c>
      <c r="AU294">
        <v>17.129719178599654</v>
      </c>
      <c r="AV294">
        <v>0</v>
      </c>
      <c r="AW294">
        <v>0</v>
      </c>
      <c r="AX294">
        <v>0</v>
      </c>
      <c r="AY294">
        <v>0</v>
      </c>
      <c r="AZ294">
        <v>0</v>
      </c>
      <c r="BA294">
        <v>0</v>
      </c>
      <c r="BB294">
        <v>0</v>
      </c>
      <c r="BC294">
        <v>0</v>
      </c>
      <c r="BD294">
        <v>0</v>
      </c>
      <c r="BE294">
        <v>0</v>
      </c>
      <c r="BF294">
        <v>0</v>
      </c>
      <c r="BG294">
        <v>0</v>
      </c>
      <c r="BH294">
        <v>0</v>
      </c>
      <c r="BI294" s="45" t="s">
        <v>383</v>
      </c>
      <c r="BJ294"/>
      <c r="BK294"/>
      <c r="BL294"/>
      <c r="BM294"/>
      <c r="BN294"/>
      <c r="BO294"/>
      <c r="BP294"/>
      <c r="BQ294"/>
      <c r="BR294"/>
    </row>
    <row r="295" spans="1:70" x14ac:dyDescent="0.3">
      <c r="A295" s="45" t="s">
        <v>548</v>
      </c>
      <c r="B295"/>
      <c r="C295">
        <v>2.3919190416870002</v>
      </c>
      <c r="D295">
        <v>0.88871641063928419</v>
      </c>
      <c r="E295">
        <v>0</v>
      </c>
      <c r="F295">
        <v>0</v>
      </c>
      <c r="G295">
        <v>4.0766414814600003</v>
      </c>
      <c r="H295">
        <v>4.1598702944482042</v>
      </c>
      <c r="I295">
        <v>4.2848449384874199</v>
      </c>
      <c r="J295">
        <v>4.3798800721279321</v>
      </c>
      <c r="K295">
        <v>-0.79635474152584174</v>
      </c>
      <c r="L295">
        <v>-1.0099042687816637</v>
      </c>
      <c r="M295">
        <v>-0.99987146225241852</v>
      </c>
      <c r="N295">
        <v>-0.96067573807414464</v>
      </c>
      <c r="O295">
        <v>-1.0220479749156834</v>
      </c>
      <c r="P295">
        <v>0.18920061567160273</v>
      </c>
      <c r="Q295">
        <v>0.18920061567160273</v>
      </c>
      <c r="R295">
        <v>0.18920061567160273</v>
      </c>
      <c r="S295">
        <v>0.18920061567160273</v>
      </c>
      <c r="T295">
        <v>2.0249160699069999</v>
      </c>
      <c r="U295">
        <v>0.94452747954644078</v>
      </c>
      <c r="V295">
        <v>0</v>
      </c>
      <c r="W295">
        <v>0</v>
      </c>
      <c r="X295">
        <v>0.36700297178000002</v>
      </c>
      <c r="Y295">
        <v>-5.5811068907156584E-2</v>
      </c>
      <c r="Z295">
        <v>0</v>
      </c>
      <c r="AA295">
        <v>0</v>
      </c>
      <c r="AB295">
        <v>0</v>
      </c>
      <c r="AC295">
        <v>0</v>
      </c>
      <c r="AD295">
        <v>0</v>
      </c>
      <c r="AE295">
        <v>0</v>
      </c>
      <c r="AF295">
        <v>0</v>
      </c>
      <c r="AG295">
        <v>0</v>
      </c>
      <c r="AH295">
        <v>0</v>
      </c>
      <c r="AI295">
        <v>0</v>
      </c>
      <c r="AJ295">
        <v>0</v>
      </c>
      <c r="AK295">
        <v>0</v>
      </c>
      <c r="AL295">
        <v>0</v>
      </c>
      <c r="AM295">
        <v>0</v>
      </c>
      <c r="AN295">
        <v>3.1158221754029998</v>
      </c>
      <c r="AO295">
        <v>3.1794348777513659</v>
      </c>
      <c r="AP295">
        <v>3.2749543805164278</v>
      </c>
      <c r="AQ295">
        <v>3.3475907843273034</v>
      </c>
      <c r="AR295">
        <v>0.96081930605699994</v>
      </c>
      <c r="AS295">
        <v>0.98043541669683842</v>
      </c>
      <c r="AT295">
        <v>1.0098905579709923</v>
      </c>
      <c r="AU295">
        <v>1.0322892878006287</v>
      </c>
      <c r="AV295">
        <v>0</v>
      </c>
      <c r="AW295">
        <v>0</v>
      </c>
      <c r="AX295">
        <v>0</v>
      </c>
      <c r="AY295">
        <v>0</v>
      </c>
      <c r="AZ295">
        <v>0</v>
      </c>
      <c r="BA295">
        <v>0</v>
      </c>
      <c r="BB295">
        <v>0</v>
      </c>
      <c r="BC295">
        <v>0</v>
      </c>
      <c r="BD295">
        <v>0</v>
      </c>
      <c r="BE295">
        <v>0</v>
      </c>
      <c r="BF295">
        <v>0</v>
      </c>
      <c r="BG295">
        <v>0</v>
      </c>
      <c r="BH295">
        <v>-0.95831778033866266</v>
      </c>
      <c r="BI295" s="45" t="s">
        <v>547</v>
      </c>
      <c r="BJ295"/>
      <c r="BK295"/>
      <c r="BL295"/>
      <c r="BM295"/>
      <c r="BN295"/>
      <c r="BO295"/>
      <c r="BP295"/>
      <c r="BQ295"/>
      <c r="BR295"/>
    </row>
    <row r="296" spans="1:70" x14ac:dyDescent="0.3">
      <c r="A296" s="45" t="s">
        <v>448</v>
      </c>
      <c r="B296">
        <v>0.4</v>
      </c>
      <c r="C296">
        <v>1.446332425941</v>
      </c>
      <c r="D296">
        <v>0.8294061804151367</v>
      </c>
      <c r="E296">
        <v>0</v>
      </c>
      <c r="F296">
        <v>1.5787432685403155E-2</v>
      </c>
      <c r="G296">
        <v>2.7370784378969999</v>
      </c>
      <c r="H296">
        <v>2.7929586987631558</v>
      </c>
      <c r="I296">
        <v>3.6321383291981002</v>
      </c>
      <c r="J296">
        <v>2.9406744155737572</v>
      </c>
      <c r="K296">
        <v>-10.355198713649258</v>
      </c>
      <c r="L296">
        <v>-9.3550283362774636</v>
      </c>
      <c r="M296">
        <v>-8.8633576449871576</v>
      </c>
      <c r="N296">
        <v>-8.8464146182182173</v>
      </c>
      <c r="O296">
        <v>-9.8319637065444141</v>
      </c>
      <c r="P296">
        <v>0.5</v>
      </c>
      <c r="Q296">
        <v>0.5</v>
      </c>
      <c r="R296">
        <v>0</v>
      </c>
      <c r="S296">
        <v>0.5</v>
      </c>
      <c r="T296">
        <v>0</v>
      </c>
      <c r="U296">
        <v>0</v>
      </c>
      <c r="V296">
        <v>0</v>
      </c>
      <c r="W296">
        <v>0</v>
      </c>
      <c r="X296">
        <v>1.446332425941</v>
      </c>
      <c r="Y296">
        <v>0.8294061804151367</v>
      </c>
      <c r="Z296">
        <v>0</v>
      </c>
      <c r="AA296">
        <v>1.5787432685403155E-2</v>
      </c>
      <c r="AB296">
        <v>0</v>
      </c>
      <c r="AC296">
        <v>0</v>
      </c>
      <c r="AD296">
        <v>0</v>
      </c>
      <c r="AE296">
        <v>0</v>
      </c>
      <c r="AF296">
        <v>0</v>
      </c>
      <c r="AG296">
        <v>0</v>
      </c>
      <c r="AH296">
        <v>0</v>
      </c>
      <c r="AI296">
        <v>0</v>
      </c>
      <c r="AJ296">
        <v>0</v>
      </c>
      <c r="AK296">
        <v>0</v>
      </c>
      <c r="AL296">
        <v>0</v>
      </c>
      <c r="AM296">
        <v>0</v>
      </c>
      <c r="AN296">
        <v>0</v>
      </c>
      <c r="AO296">
        <v>0</v>
      </c>
      <c r="AP296">
        <v>0</v>
      </c>
      <c r="AQ296">
        <v>0</v>
      </c>
      <c r="AR296">
        <v>2.7370784378969999</v>
      </c>
      <c r="AS296">
        <v>2.7929586987631558</v>
      </c>
      <c r="AT296">
        <v>3.6321387989493186</v>
      </c>
      <c r="AU296">
        <v>2.9406744155737572</v>
      </c>
      <c r="AV296">
        <v>0</v>
      </c>
      <c r="AW296">
        <v>0</v>
      </c>
      <c r="AX296">
        <v>0</v>
      </c>
      <c r="AY296">
        <v>0</v>
      </c>
      <c r="AZ296">
        <v>0</v>
      </c>
      <c r="BA296">
        <v>0</v>
      </c>
      <c r="BB296">
        <v>0</v>
      </c>
      <c r="BC296">
        <v>0</v>
      </c>
      <c r="BD296">
        <v>0</v>
      </c>
      <c r="BE296">
        <v>0</v>
      </c>
      <c r="BF296">
        <v>0</v>
      </c>
      <c r="BG296">
        <v>0</v>
      </c>
      <c r="BH296">
        <v>0</v>
      </c>
      <c r="BI296" s="45" t="s">
        <v>447</v>
      </c>
      <c r="BJ296"/>
      <c r="BK296"/>
      <c r="BL296"/>
      <c r="BM296"/>
      <c r="BN296"/>
      <c r="BO296"/>
      <c r="BP296"/>
      <c r="BQ296"/>
      <c r="BR296"/>
    </row>
    <row r="297" spans="1:70" x14ac:dyDescent="0.3">
      <c r="A297" s="45" t="s">
        <v>640</v>
      </c>
      <c r="B297"/>
      <c r="C297">
        <v>48.544935325114004</v>
      </c>
      <c r="D297">
        <v>37.759630040684179</v>
      </c>
      <c r="E297">
        <v>30.408053053489706</v>
      </c>
      <c r="F297">
        <v>22.981260735028123</v>
      </c>
      <c r="G297">
        <v>66.687407274056</v>
      </c>
      <c r="H297">
        <v>68.048899025028632</v>
      </c>
      <c r="I297">
        <v>70.093286549385709</v>
      </c>
      <c r="J297">
        <v>71.647911034087613</v>
      </c>
      <c r="K297">
        <v>25.614183265371064</v>
      </c>
      <c r="L297">
        <v>28.531363577666102</v>
      </c>
      <c r="M297">
        <v>29.682879191996292</v>
      </c>
      <c r="N297">
        <v>29.968644163226589</v>
      </c>
      <c r="O297">
        <v>30.341226560767666</v>
      </c>
      <c r="P297">
        <v>0</v>
      </c>
      <c r="Q297">
        <v>0</v>
      </c>
      <c r="R297">
        <v>0</v>
      </c>
      <c r="S297">
        <v>0</v>
      </c>
      <c r="T297">
        <v>43.459750363250002</v>
      </c>
      <c r="U297">
        <v>34.294775088581048</v>
      </c>
      <c r="V297">
        <v>27.98739593280915</v>
      </c>
      <c r="W297">
        <v>21.726880911834293</v>
      </c>
      <c r="X297">
        <v>5.0851849618639999</v>
      </c>
      <c r="Y297">
        <v>3.4648549521031269</v>
      </c>
      <c r="Z297">
        <v>2.4206571206805556</v>
      </c>
      <c r="AA297">
        <v>1.2543798231938295</v>
      </c>
      <c r="AB297">
        <v>0</v>
      </c>
      <c r="AC297">
        <v>0</v>
      </c>
      <c r="AD297">
        <v>0</v>
      </c>
      <c r="AE297">
        <v>0</v>
      </c>
      <c r="AF297">
        <v>0</v>
      </c>
      <c r="AG297">
        <v>0</v>
      </c>
      <c r="AH297">
        <v>0</v>
      </c>
      <c r="AI297">
        <v>0</v>
      </c>
      <c r="AJ297">
        <v>0</v>
      </c>
      <c r="AK297">
        <v>0</v>
      </c>
      <c r="AL297">
        <v>0</v>
      </c>
      <c r="AM297">
        <v>0</v>
      </c>
      <c r="AN297">
        <v>57.717828332181</v>
      </c>
      <c r="AO297">
        <v>58.896196938346478</v>
      </c>
      <c r="AP297">
        <v>60.665610580271043</v>
      </c>
      <c r="AQ297">
        <v>62.01113521223462</v>
      </c>
      <c r="AR297">
        <v>8.9695789418749996</v>
      </c>
      <c r="AS297">
        <v>9.1527020866821545</v>
      </c>
      <c r="AT297">
        <v>9.4276759691146648</v>
      </c>
      <c r="AU297">
        <v>9.636775821852984</v>
      </c>
      <c r="AV297">
        <v>0</v>
      </c>
      <c r="AW297">
        <v>0</v>
      </c>
      <c r="AX297">
        <v>0</v>
      </c>
      <c r="AY297">
        <v>0</v>
      </c>
      <c r="AZ297">
        <v>0</v>
      </c>
      <c r="BA297">
        <v>0</v>
      </c>
      <c r="BB297">
        <v>0</v>
      </c>
      <c r="BC297">
        <v>0</v>
      </c>
      <c r="BD297">
        <v>0</v>
      </c>
      <c r="BE297">
        <v>0</v>
      </c>
      <c r="BF297">
        <v>0</v>
      </c>
      <c r="BG297">
        <v>0</v>
      </c>
      <c r="BH297">
        <v>0</v>
      </c>
      <c r="BI297" s="45" t="s">
        <v>639</v>
      </c>
      <c r="BJ297"/>
      <c r="BK297"/>
      <c r="BL297"/>
      <c r="BM297"/>
      <c r="BN297"/>
      <c r="BO297"/>
      <c r="BP297"/>
      <c r="BQ297"/>
      <c r="BR297"/>
    </row>
    <row r="298" spans="1:70" x14ac:dyDescent="0.3">
      <c r="A298" s="45" t="s">
        <v>660</v>
      </c>
      <c r="B298"/>
      <c r="C298">
        <v>20.823024517092001</v>
      </c>
      <c r="D298">
        <v>13.577378597397338</v>
      </c>
      <c r="E298">
        <v>8.9494557635072205</v>
      </c>
      <c r="F298">
        <v>4.2678953007985276</v>
      </c>
      <c r="G298">
        <v>29.551764607859997</v>
      </c>
      <c r="H298">
        <v>30.155094162642964</v>
      </c>
      <c r="I298">
        <v>31.061041197572152</v>
      </c>
      <c r="J298">
        <v>31.749955322494198</v>
      </c>
      <c r="K298">
        <v>-22.226958309177782</v>
      </c>
      <c r="L298">
        <v>-15.969472265971193</v>
      </c>
      <c r="M298">
        <v>-16.629963134862837</v>
      </c>
      <c r="N298">
        <v>-16.805413412320981</v>
      </c>
      <c r="O298">
        <v>-16.998805133032409</v>
      </c>
      <c r="P298">
        <v>0.34870230905869937</v>
      </c>
      <c r="Q298">
        <v>0.34870230905869937</v>
      </c>
      <c r="R298">
        <v>0.34870230905869937</v>
      </c>
      <c r="S298">
        <v>0.34870230905869937</v>
      </c>
      <c r="T298">
        <v>17.948561385579001</v>
      </c>
      <c r="U298">
        <v>12.487639073220894</v>
      </c>
      <c r="V298">
        <v>8.9347075116593242</v>
      </c>
      <c r="W298">
        <v>5.4540163032489568</v>
      </c>
      <c r="X298">
        <v>2.874463131513</v>
      </c>
      <c r="Y298">
        <v>1.0897395241764449</v>
      </c>
      <c r="Z298">
        <v>1.4748251847896725E-2</v>
      </c>
      <c r="AA298">
        <v>-1.186121002450429</v>
      </c>
      <c r="AB298">
        <v>0</v>
      </c>
      <c r="AC298">
        <v>0</v>
      </c>
      <c r="AD298">
        <v>0</v>
      </c>
      <c r="AE298">
        <v>0</v>
      </c>
      <c r="AF298">
        <v>0</v>
      </c>
      <c r="AG298">
        <v>0</v>
      </c>
      <c r="AH298">
        <v>0</v>
      </c>
      <c r="AI298">
        <v>0</v>
      </c>
      <c r="AJ298">
        <v>0</v>
      </c>
      <c r="AK298">
        <v>0</v>
      </c>
      <c r="AL298">
        <v>0</v>
      </c>
      <c r="AM298">
        <v>0</v>
      </c>
      <c r="AN298">
        <v>23.519436252473</v>
      </c>
      <c r="AO298">
        <v>23.999609642835505</v>
      </c>
      <c r="AP298">
        <v>24.720627958285501</v>
      </c>
      <c r="AQ298">
        <v>25.268915752924428</v>
      </c>
      <c r="AR298">
        <v>6.0323283553870004</v>
      </c>
      <c r="AS298">
        <v>6.1554845198074588</v>
      </c>
      <c r="AT298">
        <v>6.3404132392866526</v>
      </c>
      <c r="AU298">
        <v>6.48103956956977</v>
      </c>
      <c r="AV298">
        <v>0</v>
      </c>
      <c r="AW298">
        <v>0</v>
      </c>
      <c r="AX298">
        <v>0</v>
      </c>
      <c r="AY298">
        <v>0</v>
      </c>
      <c r="AZ298">
        <v>0</v>
      </c>
      <c r="BA298">
        <v>0</v>
      </c>
      <c r="BB298">
        <v>0</v>
      </c>
      <c r="BC298">
        <v>0</v>
      </c>
      <c r="BD298">
        <v>0</v>
      </c>
      <c r="BE298">
        <v>0</v>
      </c>
      <c r="BF298">
        <v>0</v>
      </c>
      <c r="BG298">
        <v>0</v>
      </c>
      <c r="BH298">
        <v>0</v>
      </c>
      <c r="BI298" s="45" t="s">
        <v>659</v>
      </c>
      <c r="BJ298"/>
      <c r="BK298"/>
      <c r="BL298"/>
      <c r="BM298"/>
      <c r="BN298"/>
      <c r="BO298"/>
      <c r="BP298"/>
      <c r="BQ298"/>
      <c r="BR298"/>
    </row>
    <row r="299" spans="1:70" x14ac:dyDescent="0.3">
      <c r="A299" s="45" t="s">
        <v>103</v>
      </c>
      <c r="B299"/>
      <c r="C299">
        <v>23.712526999331001</v>
      </c>
      <c r="D299">
        <v>8.0763428589510617</v>
      </c>
      <c r="E299">
        <v>0</v>
      </c>
      <c r="F299">
        <v>0</v>
      </c>
      <c r="G299">
        <v>40.732264223089999</v>
      </c>
      <c r="H299">
        <v>41.56385513365386</v>
      </c>
      <c r="I299">
        <v>42.812554644106974</v>
      </c>
      <c r="J299">
        <v>43.762109858007136</v>
      </c>
      <c r="K299">
        <v>25.390867220438864</v>
      </c>
      <c r="L299">
        <v>26.701937768971142</v>
      </c>
      <c r="M299">
        <v>27.490455299708294</v>
      </c>
      <c r="N299">
        <v>27.477167884203958</v>
      </c>
      <c r="O299">
        <v>28.100176101919764</v>
      </c>
      <c r="P299">
        <v>0</v>
      </c>
      <c r="Q299">
        <v>0</v>
      </c>
      <c r="R299">
        <v>0</v>
      </c>
      <c r="S299">
        <v>0</v>
      </c>
      <c r="T299">
        <v>23.712526999331001</v>
      </c>
      <c r="U299">
        <v>8.0763428589510617</v>
      </c>
      <c r="V299">
        <v>0</v>
      </c>
      <c r="W299">
        <v>0</v>
      </c>
      <c r="X299">
        <v>0</v>
      </c>
      <c r="Y299">
        <v>0</v>
      </c>
      <c r="Z299">
        <v>0</v>
      </c>
      <c r="AA299">
        <v>0</v>
      </c>
      <c r="AB299">
        <v>0</v>
      </c>
      <c r="AC299">
        <v>0</v>
      </c>
      <c r="AD299">
        <v>0</v>
      </c>
      <c r="AE299">
        <v>0</v>
      </c>
      <c r="AF299">
        <v>0</v>
      </c>
      <c r="AG299">
        <v>0</v>
      </c>
      <c r="AH299">
        <v>0</v>
      </c>
      <c r="AI299">
        <v>0</v>
      </c>
      <c r="AJ299">
        <v>0</v>
      </c>
      <c r="AK299">
        <v>0</v>
      </c>
      <c r="AL299">
        <v>0</v>
      </c>
      <c r="AM299">
        <v>0</v>
      </c>
      <c r="AN299">
        <v>40.732264223089999</v>
      </c>
      <c r="AO299">
        <v>41.56385513365386</v>
      </c>
      <c r="AP299">
        <v>42.812554644106974</v>
      </c>
      <c r="AQ299">
        <v>43.762109858007136</v>
      </c>
      <c r="AR299">
        <v>0</v>
      </c>
      <c r="AS299">
        <v>0</v>
      </c>
      <c r="AT299">
        <v>0</v>
      </c>
      <c r="AU299">
        <v>0</v>
      </c>
      <c r="AV299">
        <v>0</v>
      </c>
      <c r="AW299">
        <v>0</v>
      </c>
      <c r="AX299">
        <v>0</v>
      </c>
      <c r="AY299">
        <v>0</v>
      </c>
      <c r="AZ299">
        <v>0</v>
      </c>
      <c r="BA299">
        <v>0</v>
      </c>
      <c r="BB299">
        <v>0</v>
      </c>
      <c r="BC299">
        <v>0</v>
      </c>
      <c r="BD299">
        <v>0</v>
      </c>
      <c r="BE299">
        <v>0</v>
      </c>
      <c r="BF299">
        <v>0</v>
      </c>
      <c r="BG299">
        <v>0</v>
      </c>
      <c r="BH299">
        <v>-10.949416379473835</v>
      </c>
      <c r="BI299" s="45" t="s">
        <v>1335</v>
      </c>
      <c r="BJ299"/>
      <c r="BK299"/>
      <c r="BL299"/>
      <c r="BM299"/>
      <c r="BN299"/>
      <c r="BO299"/>
      <c r="BP299"/>
      <c r="BQ299"/>
      <c r="BR299"/>
    </row>
    <row r="300" spans="1:70" x14ac:dyDescent="0.3">
      <c r="A300" s="45" t="s">
        <v>190</v>
      </c>
      <c r="B300">
        <v>0.49</v>
      </c>
      <c r="C300">
        <v>67.722177890184994</v>
      </c>
      <c r="D300">
        <v>44.056288909081758</v>
      </c>
      <c r="E300">
        <v>0</v>
      </c>
      <c r="F300">
        <v>13.517273938481152</v>
      </c>
      <c r="G300">
        <v>103.30092373205601</v>
      </c>
      <c r="H300">
        <v>105.40991793767964</v>
      </c>
      <c r="I300">
        <v>137.2097905066228</v>
      </c>
      <c r="J300">
        <v>110.98490248507248</v>
      </c>
      <c r="K300">
        <v>86.457248658884126</v>
      </c>
      <c r="L300">
        <v>88.603853170928446</v>
      </c>
      <c r="M300">
        <v>43.031142713214415</v>
      </c>
      <c r="N300">
        <v>43.043616967825038</v>
      </c>
      <c r="O300">
        <v>93.303122232989423</v>
      </c>
      <c r="P300">
        <v>0</v>
      </c>
      <c r="Q300">
        <v>0</v>
      </c>
      <c r="R300">
        <v>0</v>
      </c>
      <c r="S300">
        <v>0</v>
      </c>
      <c r="T300">
        <v>67.722177890184994</v>
      </c>
      <c r="U300">
        <v>44.056288909081758</v>
      </c>
      <c r="V300">
        <v>0</v>
      </c>
      <c r="W300">
        <v>13.517273938481152</v>
      </c>
      <c r="X300">
        <v>0</v>
      </c>
      <c r="Y300">
        <v>0</v>
      </c>
      <c r="Z300">
        <v>0</v>
      </c>
      <c r="AA300">
        <v>0</v>
      </c>
      <c r="AB300">
        <v>0</v>
      </c>
      <c r="AC300">
        <v>0</v>
      </c>
      <c r="AD300">
        <v>0</v>
      </c>
      <c r="AE300">
        <v>0</v>
      </c>
      <c r="AF300">
        <v>0</v>
      </c>
      <c r="AG300">
        <v>0</v>
      </c>
      <c r="AH300">
        <v>0</v>
      </c>
      <c r="AI300">
        <v>0</v>
      </c>
      <c r="AJ300">
        <v>0</v>
      </c>
      <c r="AK300">
        <v>0</v>
      </c>
      <c r="AL300">
        <v>0</v>
      </c>
      <c r="AM300">
        <v>0</v>
      </c>
      <c r="AN300">
        <v>103.30092373205601</v>
      </c>
      <c r="AO300">
        <v>105.40991793767964</v>
      </c>
      <c r="AP300">
        <v>137.2097905968879</v>
      </c>
      <c r="AQ300">
        <v>110.98490248507248</v>
      </c>
      <c r="AR300">
        <v>0</v>
      </c>
      <c r="AS300">
        <v>0</v>
      </c>
      <c r="AT300">
        <v>0</v>
      </c>
      <c r="AU300">
        <v>0</v>
      </c>
      <c r="AV300">
        <v>0</v>
      </c>
      <c r="AW300">
        <v>0</v>
      </c>
      <c r="AX300">
        <v>0</v>
      </c>
      <c r="AY300">
        <v>0</v>
      </c>
      <c r="AZ300">
        <v>0</v>
      </c>
      <c r="BA300">
        <v>0</v>
      </c>
      <c r="BB300">
        <v>0</v>
      </c>
      <c r="BC300">
        <v>0</v>
      </c>
      <c r="BD300">
        <v>0</v>
      </c>
      <c r="BE300">
        <v>0</v>
      </c>
      <c r="BF300">
        <v>0</v>
      </c>
      <c r="BG300">
        <v>0</v>
      </c>
      <c r="BH300">
        <v>0</v>
      </c>
      <c r="BI300" s="45" t="s">
        <v>1335</v>
      </c>
      <c r="BJ300"/>
      <c r="BK300"/>
      <c r="BL300"/>
      <c r="BM300"/>
      <c r="BN300"/>
      <c r="BO300"/>
      <c r="BP300"/>
      <c r="BQ300"/>
      <c r="BR300"/>
    </row>
    <row r="301" spans="1:70" x14ac:dyDescent="0.3">
      <c r="A301" s="45" t="s">
        <v>202</v>
      </c>
      <c r="B301"/>
      <c r="C301">
        <v>19.446216200458</v>
      </c>
      <c r="D301">
        <v>6.1381446593805551</v>
      </c>
      <c r="E301">
        <v>0</v>
      </c>
      <c r="F301">
        <v>0</v>
      </c>
      <c r="G301">
        <v>36.696942130798</v>
      </c>
      <c r="H301">
        <v>37.446147806041559</v>
      </c>
      <c r="I301">
        <v>38.571139371029929</v>
      </c>
      <c r="J301">
        <v>39.426622693627507</v>
      </c>
      <c r="K301">
        <v>25.954890722781901</v>
      </c>
      <c r="L301">
        <v>26.668350878064288</v>
      </c>
      <c r="M301">
        <v>27.478229112647821</v>
      </c>
      <c r="N301">
        <v>27.48665899811246</v>
      </c>
      <c r="O301">
        <v>28.087678745811658</v>
      </c>
      <c r="P301">
        <v>0</v>
      </c>
      <c r="Q301">
        <v>0</v>
      </c>
      <c r="R301">
        <v>0</v>
      </c>
      <c r="S301">
        <v>0</v>
      </c>
      <c r="T301">
        <v>19.446216200458</v>
      </c>
      <c r="U301">
        <v>6.1381446593805551</v>
      </c>
      <c r="V301">
        <v>0</v>
      </c>
      <c r="W301">
        <v>0</v>
      </c>
      <c r="X301">
        <v>0</v>
      </c>
      <c r="Y301">
        <v>0</v>
      </c>
      <c r="Z301">
        <v>0</v>
      </c>
      <c r="AA301">
        <v>0</v>
      </c>
      <c r="AB301">
        <v>0</v>
      </c>
      <c r="AC301">
        <v>0</v>
      </c>
      <c r="AD301">
        <v>0</v>
      </c>
      <c r="AE301">
        <v>0</v>
      </c>
      <c r="AF301">
        <v>0</v>
      </c>
      <c r="AG301">
        <v>0</v>
      </c>
      <c r="AH301">
        <v>0</v>
      </c>
      <c r="AI301">
        <v>0</v>
      </c>
      <c r="AJ301">
        <v>0</v>
      </c>
      <c r="AK301">
        <v>0</v>
      </c>
      <c r="AL301">
        <v>0</v>
      </c>
      <c r="AM301">
        <v>0</v>
      </c>
      <c r="AN301">
        <v>36.696942130798</v>
      </c>
      <c r="AO301">
        <v>37.446147806041559</v>
      </c>
      <c r="AP301">
        <v>38.571139371029929</v>
      </c>
      <c r="AQ301">
        <v>39.426622693627507</v>
      </c>
      <c r="AR301">
        <v>0</v>
      </c>
      <c r="AS301">
        <v>0</v>
      </c>
      <c r="AT301">
        <v>0</v>
      </c>
      <c r="AU301">
        <v>0</v>
      </c>
      <c r="AV301">
        <v>0</v>
      </c>
      <c r="AW301">
        <v>0</v>
      </c>
      <c r="AX301">
        <v>0</v>
      </c>
      <c r="AY301">
        <v>0</v>
      </c>
      <c r="AZ301">
        <v>0</v>
      </c>
      <c r="BA301">
        <v>0</v>
      </c>
      <c r="BB301">
        <v>0</v>
      </c>
      <c r="BC301">
        <v>0</v>
      </c>
      <c r="BD301">
        <v>0</v>
      </c>
      <c r="BE301">
        <v>0</v>
      </c>
      <c r="BF301">
        <v>0</v>
      </c>
      <c r="BG301">
        <v>0</v>
      </c>
      <c r="BH301">
        <v>-10.139739613863826</v>
      </c>
      <c r="BI301" s="45" t="s">
        <v>1335</v>
      </c>
      <c r="BJ301"/>
      <c r="BK301"/>
      <c r="BL301"/>
      <c r="BM301"/>
      <c r="BN301"/>
      <c r="BO301"/>
      <c r="BP301"/>
      <c r="BQ301"/>
      <c r="BR301"/>
    </row>
    <row r="302" spans="1:70" x14ac:dyDescent="0.3">
      <c r="A302" s="45" t="s">
        <v>234</v>
      </c>
      <c r="B302"/>
      <c r="C302">
        <v>45.106901688940006</v>
      </c>
      <c r="D302">
        <v>26.726744525280477</v>
      </c>
      <c r="E302">
        <v>14.966014987501859</v>
      </c>
      <c r="F302">
        <v>3.4910806698472499</v>
      </c>
      <c r="G302">
        <v>68.697693324623003</v>
      </c>
      <c r="H302">
        <v>70.100227125164224</v>
      </c>
      <c r="I302">
        <v>72.20624253235799</v>
      </c>
      <c r="J302">
        <v>73.807731035968629</v>
      </c>
      <c r="K302">
        <v>57.301995221660469</v>
      </c>
      <c r="L302">
        <v>58.638395877096016</v>
      </c>
      <c r="M302">
        <v>60.382992543396881</v>
      </c>
      <c r="N302">
        <v>60.366418593848678</v>
      </c>
      <c r="O302">
        <v>61.722248887175219</v>
      </c>
      <c r="P302">
        <v>0</v>
      </c>
      <c r="Q302">
        <v>0</v>
      </c>
      <c r="R302">
        <v>0</v>
      </c>
      <c r="S302">
        <v>0</v>
      </c>
      <c r="T302">
        <v>45.106901688940006</v>
      </c>
      <c r="U302">
        <v>26.726744525280477</v>
      </c>
      <c r="V302">
        <v>14.966014987501859</v>
      </c>
      <c r="W302">
        <v>3.4910806698472499</v>
      </c>
      <c r="X302">
        <v>0</v>
      </c>
      <c r="Y302">
        <v>0</v>
      </c>
      <c r="Z302">
        <v>0</v>
      </c>
      <c r="AA302">
        <v>0</v>
      </c>
      <c r="AB302">
        <v>0</v>
      </c>
      <c r="AC302">
        <v>0</v>
      </c>
      <c r="AD302">
        <v>0</v>
      </c>
      <c r="AE302">
        <v>0</v>
      </c>
      <c r="AF302">
        <v>0</v>
      </c>
      <c r="AG302">
        <v>0</v>
      </c>
      <c r="AH302">
        <v>0</v>
      </c>
      <c r="AI302">
        <v>0</v>
      </c>
      <c r="AJ302">
        <v>0</v>
      </c>
      <c r="AK302">
        <v>0</v>
      </c>
      <c r="AL302">
        <v>0</v>
      </c>
      <c r="AM302">
        <v>0</v>
      </c>
      <c r="AN302">
        <v>68.697693324623003</v>
      </c>
      <c r="AO302">
        <v>70.100227125164224</v>
      </c>
      <c r="AP302">
        <v>72.20624253235799</v>
      </c>
      <c r="AQ302">
        <v>73.807731035968629</v>
      </c>
      <c r="AR302">
        <v>0</v>
      </c>
      <c r="AS302">
        <v>0</v>
      </c>
      <c r="AT302">
        <v>0</v>
      </c>
      <c r="AU302">
        <v>0</v>
      </c>
      <c r="AV302">
        <v>0</v>
      </c>
      <c r="AW302">
        <v>0</v>
      </c>
      <c r="AX302">
        <v>0</v>
      </c>
      <c r="AY302">
        <v>0</v>
      </c>
      <c r="AZ302">
        <v>0</v>
      </c>
      <c r="BA302">
        <v>0</v>
      </c>
      <c r="BB302">
        <v>0</v>
      </c>
      <c r="BC302">
        <v>0</v>
      </c>
      <c r="BD302">
        <v>0</v>
      </c>
      <c r="BE302">
        <v>0</v>
      </c>
      <c r="BF302">
        <v>0</v>
      </c>
      <c r="BG302">
        <v>0</v>
      </c>
      <c r="BH302">
        <v>0</v>
      </c>
      <c r="BI302" s="45" t="s">
        <v>1335</v>
      </c>
      <c r="BJ302"/>
      <c r="BK302"/>
      <c r="BL302"/>
      <c r="BM302"/>
      <c r="BN302"/>
      <c r="BO302"/>
      <c r="BP302"/>
      <c r="BQ302"/>
      <c r="BR302"/>
    </row>
    <row r="303" spans="1:70" x14ac:dyDescent="0.3">
      <c r="A303" s="45" t="s">
        <v>300</v>
      </c>
      <c r="B303"/>
      <c r="C303">
        <v>80.764214714432995</v>
      </c>
      <c r="D303">
        <v>43.859626901071188</v>
      </c>
      <c r="E303">
        <v>20.772352917457582</v>
      </c>
      <c r="F303">
        <v>0</v>
      </c>
      <c r="G303">
        <v>110.05421618955401</v>
      </c>
      <c r="H303">
        <v>112.30108578048095</v>
      </c>
      <c r="I303">
        <v>115.67493814298466</v>
      </c>
      <c r="J303">
        <v>118.2405346495311</v>
      </c>
      <c r="K303">
        <v>66.220400016653471</v>
      </c>
      <c r="L303">
        <v>69.556060513735176</v>
      </c>
      <c r="M303">
        <v>71.535067519800677</v>
      </c>
      <c r="N303">
        <v>71.427635056538676</v>
      </c>
      <c r="O303">
        <v>73.121669788803018</v>
      </c>
      <c r="P303">
        <v>0</v>
      </c>
      <c r="Q303">
        <v>0</v>
      </c>
      <c r="R303">
        <v>0</v>
      </c>
      <c r="S303">
        <v>0</v>
      </c>
      <c r="T303">
        <v>80.764214714432995</v>
      </c>
      <c r="U303">
        <v>43.859626901071188</v>
      </c>
      <c r="V303">
        <v>20.772352917457582</v>
      </c>
      <c r="W303">
        <v>0</v>
      </c>
      <c r="X303">
        <v>0</v>
      </c>
      <c r="Y303">
        <v>0</v>
      </c>
      <c r="Z303">
        <v>0</v>
      </c>
      <c r="AA303">
        <v>0</v>
      </c>
      <c r="AB303">
        <v>0</v>
      </c>
      <c r="AC303">
        <v>0</v>
      </c>
      <c r="AD303">
        <v>0</v>
      </c>
      <c r="AE303">
        <v>0</v>
      </c>
      <c r="AF303">
        <v>0</v>
      </c>
      <c r="AG303">
        <v>0</v>
      </c>
      <c r="AH303">
        <v>0</v>
      </c>
      <c r="AI303">
        <v>0</v>
      </c>
      <c r="AJ303">
        <v>0</v>
      </c>
      <c r="AK303">
        <v>0</v>
      </c>
      <c r="AL303">
        <v>0</v>
      </c>
      <c r="AM303">
        <v>0</v>
      </c>
      <c r="AN303">
        <v>110.05421618955401</v>
      </c>
      <c r="AO303">
        <v>112.30108578048095</v>
      </c>
      <c r="AP303">
        <v>115.67493814298466</v>
      </c>
      <c r="AQ303">
        <v>118.2405346495311</v>
      </c>
      <c r="AR303">
        <v>0</v>
      </c>
      <c r="AS303">
        <v>0</v>
      </c>
      <c r="AT303">
        <v>0</v>
      </c>
      <c r="AU303">
        <v>0</v>
      </c>
      <c r="AV303">
        <v>0</v>
      </c>
      <c r="AW303">
        <v>0</v>
      </c>
      <c r="AX303">
        <v>0</v>
      </c>
      <c r="AY303">
        <v>0</v>
      </c>
      <c r="AZ303">
        <v>0</v>
      </c>
      <c r="BA303">
        <v>0</v>
      </c>
      <c r="BB303">
        <v>0</v>
      </c>
      <c r="BC303">
        <v>0</v>
      </c>
      <c r="BD303">
        <v>0</v>
      </c>
      <c r="BE303">
        <v>0</v>
      </c>
      <c r="BF303">
        <v>0</v>
      </c>
      <c r="BG303">
        <v>0</v>
      </c>
      <c r="BH303">
        <v>-1.6274363796456457</v>
      </c>
      <c r="BI303" s="45" t="s">
        <v>1335</v>
      </c>
      <c r="BJ303"/>
      <c r="BK303"/>
      <c r="BL303"/>
      <c r="BM303"/>
      <c r="BN303"/>
      <c r="BO303"/>
      <c r="BP303"/>
      <c r="BQ303"/>
      <c r="BR303"/>
    </row>
    <row r="304" spans="1:70" x14ac:dyDescent="0.3">
      <c r="A304" s="45" t="s">
        <v>386</v>
      </c>
      <c r="B304"/>
      <c r="C304">
        <v>36.991880540422002</v>
      </c>
      <c r="D304">
        <v>19.548315553940743</v>
      </c>
      <c r="E304">
        <v>8.548720524127722</v>
      </c>
      <c r="F304">
        <v>0</v>
      </c>
      <c r="G304">
        <v>56.626624782881997</v>
      </c>
      <c r="H304">
        <v>57.782715350483201</v>
      </c>
      <c r="I304">
        <v>59.518676755862522</v>
      </c>
      <c r="J304">
        <v>60.838763125568249</v>
      </c>
      <c r="K304">
        <v>36.742837247390909</v>
      </c>
      <c r="L304">
        <v>37.565577743741116</v>
      </c>
      <c r="M304">
        <v>38.810119654387833</v>
      </c>
      <c r="N304">
        <v>38.922699741781571</v>
      </c>
      <c r="O304">
        <v>39.670903407570982</v>
      </c>
      <c r="P304">
        <v>0</v>
      </c>
      <c r="Q304">
        <v>0</v>
      </c>
      <c r="R304">
        <v>0</v>
      </c>
      <c r="S304">
        <v>0</v>
      </c>
      <c r="T304">
        <v>36.991880540422002</v>
      </c>
      <c r="U304">
        <v>19.548315553940743</v>
      </c>
      <c r="V304">
        <v>8.548720524127722</v>
      </c>
      <c r="W304">
        <v>0</v>
      </c>
      <c r="X304">
        <v>0</v>
      </c>
      <c r="Y304">
        <v>0</v>
      </c>
      <c r="Z304">
        <v>0</v>
      </c>
      <c r="AA304">
        <v>0</v>
      </c>
      <c r="AB304">
        <v>0</v>
      </c>
      <c r="AC304">
        <v>0</v>
      </c>
      <c r="AD304">
        <v>0</v>
      </c>
      <c r="AE304">
        <v>0</v>
      </c>
      <c r="AF304">
        <v>0</v>
      </c>
      <c r="AG304">
        <v>0</v>
      </c>
      <c r="AH304">
        <v>0</v>
      </c>
      <c r="AI304">
        <v>0</v>
      </c>
      <c r="AJ304">
        <v>0</v>
      </c>
      <c r="AK304">
        <v>0</v>
      </c>
      <c r="AL304">
        <v>0</v>
      </c>
      <c r="AM304">
        <v>0</v>
      </c>
      <c r="AN304">
        <v>56.626624782881997</v>
      </c>
      <c r="AO304">
        <v>57.782715350483201</v>
      </c>
      <c r="AP304">
        <v>59.518676755862522</v>
      </c>
      <c r="AQ304">
        <v>60.838763125568249</v>
      </c>
      <c r="AR304">
        <v>0</v>
      </c>
      <c r="AS304">
        <v>0</v>
      </c>
      <c r="AT304">
        <v>0</v>
      </c>
      <c r="AU304">
        <v>0</v>
      </c>
      <c r="AV304">
        <v>0</v>
      </c>
      <c r="AW304">
        <v>0</v>
      </c>
      <c r="AX304">
        <v>0</v>
      </c>
      <c r="AY304">
        <v>0</v>
      </c>
      <c r="AZ304">
        <v>0</v>
      </c>
      <c r="BA304">
        <v>0</v>
      </c>
      <c r="BB304">
        <v>0</v>
      </c>
      <c r="BC304">
        <v>0</v>
      </c>
      <c r="BD304">
        <v>0</v>
      </c>
      <c r="BE304">
        <v>0</v>
      </c>
      <c r="BF304">
        <v>0</v>
      </c>
      <c r="BG304">
        <v>0</v>
      </c>
      <c r="BH304">
        <v>-2.1447060781635345</v>
      </c>
      <c r="BI304" s="45" t="s">
        <v>1335</v>
      </c>
      <c r="BJ304"/>
      <c r="BK304"/>
      <c r="BL304"/>
      <c r="BM304"/>
      <c r="BN304"/>
      <c r="BO304"/>
      <c r="BP304"/>
      <c r="BQ304"/>
      <c r="BR304"/>
    </row>
    <row r="305" spans="1:70" x14ac:dyDescent="0.3">
      <c r="A305" s="45" t="s">
        <v>628</v>
      </c>
      <c r="B305"/>
      <c r="C305">
        <v>64.266804040891998</v>
      </c>
      <c r="D305">
        <v>40.68719635602617</v>
      </c>
      <c r="E305">
        <v>25.51498045791638</v>
      </c>
      <c r="F305">
        <v>10.691152269624114</v>
      </c>
      <c r="G305">
        <v>92.609258146827003</v>
      </c>
      <c r="H305">
        <v>94.499971044277629</v>
      </c>
      <c r="I305">
        <v>97.339025968354633</v>
      </c>
      <c r="J305">
        <v>99.497943612782947</v>
      </c>
      <c r="K305">
        <v>68.665546612528885</v>
      </c>
      <c r="L305">
        <v>71.679822432687459</v>
      </c>
      <c r="M305">
        <v>73.943957692192072</v>
      </c>
      <c r="N305">
        <v>74.051394185674425</v>
      </c>
      <c r="O305">
        <v>75.583987612076754</v>
      </c>
      <c r="P305">
        <v>0</v>
      </c>
      <c r="Q305">
        <v>0</v>
      </c>
      <c r="R305">
        <v>0</v>
      </c>
      <c r="S305">
        <v>0</v>
      </c>
      <c r="T305">
        <v>64.266804040891998</v>
      </c>
      <c r="U305">
        <v>40.68719635602617</v>
      </c>
      <c r="V305">
        <v>25.51498045791638</v>
      </c>
      <c r="W305">
        <v>10.691152269624114</v>
      </c>
      <c r="X305">
        <v>0</v>
      </c>
      <c r="Y305">
        <v>0</v>
      </c>
      <c r="Z305">
        <v>0</v>
      </c>
      <c r="AA305">
        <v>0</v>
      </c>
      <c r="AB305">
        <v>0</v>
      </c>
      <c r="AC305">
        <v>0</v>
      </c>
      <c r="AD305">
        <v>0</v>
      </c>
      <c r="AE305">
        <v>0</v>
      </c>
      <c r="AF305">
        <v>0</v>
      </c>
      <c r="AG305">
        <v>0</v>
      </c>
      <c r="AH305">
        <v>0</v>
      </c>
      <c r="AI305">
        <v>0</v>
      </c>
      <c r="AJ305">
        <v>0</v>
      </c>
      <c r="AK305">
        <v>0</v>
      </c>
      <c r="AL305">
        <v>0</v>
      </c>
      <c r="AM305">
        <v>0</v>
      </c>
      <c r="AN305">
        <v>92.609258146827003</v>
      </c>
      <c r="AO305">
        <v>94.499971044277629</v>
      </c>
      <c r="AP305">
        <v>97.339025968354633</v>
      </c>
      <c r="AQ305">
        <v>99.497943612782947</v>
      </c>
      <c r="AR305">
        <v>0</v>
      </c>
      <c r="AS305">
        <v>0</v>
      </c>
      <c r="AT305">
        <v>0</v>
      </c>
      <c r="AU305">
        <v>0</v>
      </c>
      <c r="AV305">
        <v>0</v>
      </c>
      <c r="AW305">
        <v>0</v>
      </c>
      <c r="AX305">
        <v>0</v>
      </c>
      <c r="AY305">
        <v>0</v>
      </c>
      <c r="AZ305">
        <v>0</v>
      </c>
      <c r="BA305">
        <v>0</v>
      </c>
      <c r="BB305">
        <v>0</v>
      </c>
      <c r="BC305">
        <v>0</v>
      </c>
      <c r="BD305">
        <v>0</v>
      </c>
      <c r="BE305">
        <v>0</v>
      </c>
      <c r="BF305">
        <v>0</v>
      </c>
      <c r="BG305">
        <v>0</v>
      </c>
      <c r="BH305">
        <v>0</v>
      </c>
      <c r="BI305" s="45" t="s">
        <v>1335</v>
      </c>
      <c r="BJ305"/>
      <c r="BK305"/>
      <c r="BL305"/>
      <c r="BM305"/>
      <c r="BN305"/>
      <c r="BO305"/>
      <c r="BP305"/>
      <c r="BQ305"/>
      <c r="BR305"/>
    </row>
    <row r="306" spans="1:70" x14ac:dyDescent="0.3">
      <c r="A306" s="45" t="s">
        <v>77</v>
      </c>
      <c r="B306">
        <v>0.99</v>
      </c>
      <c r="C306">
        <v>11.282666366408</v>
      </c>
      <c r="D306">
        <v>7.080945553374864</v>
      </c>
      <c r="E306">
        <v>0</v>
      </c>
      <c r="F306">
        <v>1.7426270607773551</v>
      </c>
      <c r="G306">
        <v>15.40427373336</v>
      </c>
      <c r="H306">
        <v>15.718767765666657</v>
      </c>
      <c r="I306">
        <v>20.635515423862646</v>
      </c>
      <c r="J306">
        <v>16.550111619377443</v>
      </c>
      <c r="K306">
        <v>-11.281977620350709</v>
      </c>
      <c r="L306">
        <v>-8.8993958791436398</v>
      </c>
      <c r="M306">
        <v>-30.543757109110338</v>
      </c>
      <c r="N306">
        <v>-30.517923199524976</v>
      </c>
      <c r="O306">
        <v>-9.3428723705953782</v>
      </c>
      <c r="P306">
        <v>0.3608264135335425</v>
      </c>
      <c r="Q306">
        <v>0.3608264135335425</v>
      </c>
      <c r="R306">
        <v>0</v>
      </c>
      <c r="S306">
        <v>0.3608264135335425</v>
      </c>
      <c r="T306">
        <v>9.5492335898379999</v>
      </c>
      <c r="U306">
        <v>6.8351398051789216</v>
      </c>
      <c r="V306">
        <v>0</v>
      </c>
      <c r="W306">
        <v>3.3539600433245638</v>
      </c>
      <c r="X306">
        <v>1.7334327765699999</v>
      </c>
      <c r="Y306">
        <v>0.2458057481959425</v>
      </c>
      <c r="Z306">
        <v>0</v>
      </c>
      <c r="AA306">
        <v>-1.6113329825472087</v>
      </c>
      <c r="AB306">
        <v>0</v>
      </c>
      <c r="AC306">
        <v>0</v>
      </c>
      <c r="AD306">
        <v>0</v>
      </c>
      <c r="AE306">
        <v>0</v>
      </c>
      <c r="AF306">
        <v>0</v>
      </c>
      <c r="AG306">
        <v>0</v>
      </c>
      <c r="AH306">
        <v>0</v>
      </c>
      <c r="AI306">
        <v>0</v>
      </c>
      <c r="AJ306">
        <v>0</v>
      </c>
      <c r="AK306">
        <v>0</v>
      </c>
      <c r="AL306">
        <v>0</v>
      </c>
      <c r="AM306">
        <v>0</v>
      </c>
      <c r="AN306">
        <v>11.341498933015</v>
      </c>
      <c r="AO306">
        <v>11.573047254836954</v>
      </c>
      <c r="AP306">
        <v>16.996624731701022</v>
      </c>
      <c r="AQ306">
        <v>12.185129693323516</v>
      </c>
      <c r="AR306">
        <v>4.0627748003450002</v>
      </c>
      <c r="AS306">
        <v>4.1457205108297011</v>
      </c>
      <c r="AT306">
        <v>3.6388908211371294</v>
      </c>
      <c r="AU306">
        <v>4.3649819260539271</v>
      </c>
      <c r="AV306">
        <v>0</v>
      </c>
      <c r="AW306">
        <v>0</v>
      </c>
      <c r="AX306">
        <v>0</v>
      </c>
      <c r="AY306">
        <v>0</v>
      </c>
      <c r="AZ306">
        <v>0</v>
      </c>
      <c r="BA306">
        <v>0</v>
      </c>
      <c r="BB306">
        <v>0</v>
      </c>
      <c r="BC306">
        <v>0</v>
      </c>
      <c r="BD306">
        <v>0</v>
      </c>
      <c r="BE306">
        <v>0</v>
      </c>
      <c r="BF306">
        <v>0</v>
      </c>
      <c r="BG306">
        <v>0</v>
      </c>
      <c r="BH306">
        <v>0</v>
      </c>
      <c r="BI306" s="45" t="s">
        <v>76</v>
      </c>
      <c r="BJ306"/>
      <c r="BK306"/>
      <c r="BL306"/>
      <c r="BM306"/>
      <c r="BN306"/>
      <c r="BO306"/>
      <c r="BP306"/>
      <c r="BQ306"/>
      <c r="BR306"/>
    </row>
    <row r="307" spans="1:70" x14ac:dyDescent="0.3">
      <c r="A307" s="45" t="s">
        <v>730</v>
      </c>
      <c r="B307">
        <v>0.99</v>
      </c>
      <c r="C307">
        <v>9.5291613013719996</v>
      </c>
      <c r="D307">
        <v>3.6963063170465902</v>
      </c>
      <c r="E307">
        <v>0</v>
      </c>
      <c r="F307">
        <v>0</v>
      </c>
      <c r="G307">
        <v>16.565589097101</v>
      </c>
      <c r="H307">
        <v>16.903792572504063</v>
      </c>
      <c r="I307">
        <v>17.531586834338949</v>
      </c>
      <c r="J307">
        <v>17.797810746768839</v>
      </c>
      <c r="K307">
        <v>-22.56321438170076</v>
      </c>
      <c r="L307">
        <v>-20.763844851605885</v>
      </c>
      <c r="M307">
        <v>-60.125398957693818</v>
      </c>
      <c r="N307">
        <v>-59.772989091986226</v>
      </c>
      <c r="O307">
        <v>-21.490967508670707</v>
      </c>
      <c r="P307">
        <v>0.5</v>
      </c>
      <c r="Q307">
        <v>0.5</v>
      </c>
      <c r="R307">
        <v>0</v>
      </c>
      <c r="S307">
        <v>0.5</v>
      </c>
      <c r="T307">
        <v>8.1472774687069993</v>
      </c>
      <c r="U307">
        <v>4.1255064309058262</v>
      </c>
      <c r="V307">
        <v>0</v>
      </c>
      <c r="W307">
        <v>0</v>
      </c>
      <c r="X307">
        <v>1.381883832665</v>
      </c>
      <c r="Y307">
        <v>-0.42920011385923623</v>
      </c>
      <c r="Z307">
        <v>0</v>
      </c>
      <c r="AA307">
        <v>0</v>
      </c>
      <c r="AB307">
        <v>0</v>
      </c>
      <c r="AC307">
        <v>0</v>
      </c>
      <c r="AD307">
        <v>0</v>
      </c>
      <c r="AE307">
        <v>0</v>
      </c>
      <c r="AF307">
        <v>0</v>
      </c>
      <c r="AG307">
        <v>0</v>
      </c>
      <c r="AH307">
        <v>0</v>
      </c>
      <c r="AI307">
        <v>0</v>
      </c>
      <c r="AJ307">
        <v>0</v>
      </c>
      <c r="AK307">
        <v>0</v>
      </c>
      <c r="AL307">
        <v>0</v>
      </c>
      <c r="AM307">
        <v>0</v>
      </c>
      <c r="AN307">
        <v>12.379202014536</v>
      </c>
      <c r="AO307">
        <v>12.631936108053107</v>
      </c>
      <c r="AP307">
        <v>14.613663670562351</v>
      </c>
      <c r="AQ307">
        <v>13.300021711228373</v>
      </c>
      <c r="AR307">
        <v>4.186387082565</v>
      </c>
      <c r="AS307">
        <v>4.2718564644509565</v>
      </c>
      <c r="AT307">
        <v>2.9179229930770871</v>
      </c>
      <c r="AU307">
        <v>4.4977890355404684</v>
      </c>
      <c r="AV307">
        <v>0</v>
      </c>
      <c r="AW307">
        <v>0</v>
      </c>
      <c r="AX307">
        <v>0</v>
      </c>
      <c r="AY307">
        <v>0</v>
      </c>
      <c r="AZ307">
        <v>0</v>
      </c>
      <c r="BA307">
        <v>0</v>
      </c>
      <c r="BB307">
        <v>0</v>
      </c>
      <c r="BC307">
        <v>0</v>
      </c>
      <c r="BD307">
        <v>0</v>
      </c>
      <c r="BE307">
        <v>0</v>
      </c>
      <c r="BF307">
        <v>0</v>
      </c>
      <c r="BG307">
        <v>0</v>
      </c>
      <c r="BH307">
        <v>-3.506466901235886</v>
      </c>
      <c r="BI307" s="45" t="s">
        <v>729</v>
      </c>
      <c r="BJ307"/>
      <c r="BK307"/>
      <c r="BL307"/>
      <c r="BM307"/>
      <c r="BN307"/>
      <c r="BO307"/>
      <c r="BP307"/>
      <c r="BQ307"/>
      <c r="BR307"/>
    </row>
    <row r="308" spans="1:70" x14ac:dyDescent="0.3">
      <c r="A308" s="45" t="s">
        <v>514</v>
      </c>
      <c r="B308">
        <v>0.99</v>
      </c>
      <c r="C308">
        <v>16.825552671073002</v>
      </c>
      <c r="D308">
        <v>10.367844381977738</v>
      </c>
      <c r="E308">
        <v>0</v>
      </c>
      <c r="F308">
        <v>1.997870738049889</v>
      </c>
      <c r="G308">
        <v>28.091538666104</v>
      </c>
      <c r="H308">
        <v>28.665056212060669</v>
      </c>
      <c r="I308">
        <v>35.735715158345748</v>
      </c>
      <c r="J308">
        <v>30.181111328685144</v>
      </c>
      <c r="K308">
        <v>-22.367766939702069</v>
      </c>
      <c r="L308">
        <v>-27.483549841031572</v>
      </c>
      <c r="M308">
        <v>-81.036854289107055</v>
      </c>
      <c r="N308">
        <v>-80.999040550054559</v>
      </c>
      <c r="O308">
        <v>-28.897303066966362</v>
      </c>
      <c r="P308">
        <v>0.48913470670560721</v>
      </c>
      <c r="Q308">
        <v>0.48913470670560721</v>
      </c>
      <c r="R308">
        <v>0</v>
      </c>
      <c r="S308">
        <v>0.48913470670560721</v>
      </c>
      <c r="T308">
        <v>14.384378787594001</v>
      </c>
      <c r="U308">
        <v>9.5087181673303025</v>
      </c>
      <c r="V308">
        <v>0</v>
      </c>
      <c r="W308">
        <v>3.1776941538545938</v>
      </c>
      <c r="X308">
        <v>2.4411738834790002</v>
      </c>
      <c r="Y308">
        <v>0.85912621464743655</v>
      </c>
      <c r="Z308">
        <v>0</v>
      </c>
      <c r="AA308">
        <v>-1.1798234158047047</v>
      </c>
      <c r="AB308">
        <v>0</v>
      </c>
      <c r="AC308">
        <v>0</v>
      </c>
      <c r="AD308">
        <v>0</v>
      </c>
      <c r="AE308">
        <v>0</v>
      </c>
      <c r="AF308">
        <v>0</v>
      </c>
      <c r="AG308">
        <v>0</v>
      </c>
      <c r="AH308">
        <v>0</v>
      </c>
      <c r="AI308">
        <v>0</v>
      </c>
      <c r="AJ308">
        <v>0</v>
      </c>
      <c r="AK308">
        <v>0</v>
      </c>
      <c r="AL308">
        <v>0</v>
      </c>
      <c r="AM308">
        <v>0</v>
      </c>
      <c r="AN308">
        <v>22.222685117476001</v>
      </c>
      <c r="AO308">
        <v>22.676384004697198</v>
      </c>
      <c r="AP308">
        <v>29.671100355972495</v>
      </c>
      <c r="AQ308">
        <v>23.875706543698463</v>
      </c>
      <c r="AR308">
        <v>5.8688535486279996</v>
      </c>
      <c r="AS308">
        <v>5.9886722073634706</v>
      </c>
      <c r="AT308">
        <v>6.0646144189356903</v>
      </c>
      <c r="AU308">
        <v>6.3054047849866812</v>
      </c>
      <c r="AV308">
        <v>0</v>
      </c>
      <c r="AW308">
        <v>0</v>
      </c>
      <c r="AX308">
        <v>0</v>
      </c>
      <c r="AY308">
        <v>0</v>
      </c>
      <c r="AZ308">
        <v>0</v>
      </c>
      <c r="BA308">
        <v>0</v>
      </c>
      <c r="BB308">
        <v>0</v>
      </c>
      <c r="BC308">
        <v>0</v>
      </c>
      <c r="BD308">
        <v>0</v>
      </c>
      <c r="BE308">
        <v>0</v>
      </c>
      <c r="BF308">
        <v>0</v>
      </c>
      <c r="BG308">
        <v>0</v>
      </c>
      <c r="BH308">
        <v>0</v>
      </c>
      <c r="BI308" s="45" t="s">
        <v>513</v>
      </c>
      <c r="BJ308"/>
      <c r="BK308"/>
      <c r="BL308"/>
      <c r="BM308"/>
      <c r="BN308"/>
      <c r="BO308"/>
      <c r="BP308"/>
      <c r="BQ308"/>
      <c r="BR308"/>
    </row>
    <row r="309" spans="1:70" x14ac:dyDescent="0.3">
      <c r="A309" s="45" t="s">
        <v>574</v>
      </c>
      <c r="B309">
        <v>0.99</v>
      </c>
      <c r="C309">
        <v>18.476595917975999</v>
      </c>
      <c r="D309">
        <v>13.180691460789175</v>
      </c>
      <c r="E309">
        <v>0</v>
      </c>
      <c r="F309">
        <v>6.1223956414388958</v>
      </c>
      <c r="G309">
        <v>27.713080590426003</v>
      </c>
      <c r="H309">
        <v>28.27887152697938</v>
      </c>
      <c r="I309">
        <v>38.808855358262015</v>
      </c>
      <c r="J309">
        <v>29.774501870547486</v>
      </c>
      <c r="K309">
        <v>-18.557043368576622</v>
      </c>
      <c r="L309">
        <v>-18.779028073708982</v>
      </c>
      <c r="M309">
        <v>-58.317882080002292</v>
      </c>
      <c r="N309">
        <v>-57.930687922607241</v>
      </c>
      <c r="O309">
        <v>-19.364552536038939</v>
      </c>
      <c r="P309">
        <v>0.39407661557760099</v>
      </c>
      <c r="Q309">
        <v>0.39407661557760099</v>
      </c>
      <c r="R309">
        <v>0</v>
      </c>
      <c r="S309">
        <v>0.39407661557760099</v>
      </c>
      <c r="T309">
        <v>15.488835179300999</v>
      </c>
      <c r="U309">
        <v>11.45724240410614</v>
      </c>
      <c r="V309">
        <v>0</v>
      </c>
      <c r="W309">
        <v>6.075876363067418</v>
      </c>
      <c r="X309">
        <v>2.987760738675</v>
      </c>
      <c r="Y309">
        <v>1.7234490566830356</v>
      </c>
      <c r="Z309">
        <v>0</v>
      </c>
      <c r="AA309">
        <v>4.6519278371477499E-2</v>
      </c>
      <c r="AB309">
        <v>0</v>
      </c>
      <c r="AC309">
        <v>0</v>
      </c>
      <c r="AD309">
        <v>0</v>
      </c>
      <c r="AE309">
        <v>0</v>
      </c>
      <c r="AF309">
        <v>0</v>
      </c>
      <c r="AG309">
        <v>0</v>
      </c>
      <c r="AH309">
        <v>0</v>
      </c>
      <c r="AI309">
        <v>0</v>
      </c>
      <c r="AJ309">
        <v>0</v>
      </c>
      <c r="AK309">
        <v>0</v>
      </c>
      <c r="AL309">
        <v>0</v>
      </c>
      <c r="AM309">
        <v>0</v>
      </c>
      <c r="AN309">
        <v>21.873218493668002</v>
      </c>
      <c r="AO309">
        <v>22.319782661682019</v>
      </c>
      <c r="AP309">
        <v>31.739418914731903</v>
      </c>
      <c r="AQ309">
        <v>23.500245049610363</v>
      </c>
      <c r="AR309">
        <v>5.8398620967579999</v>
      </c>
      <c r="AS309">
        <v>5.9590888652973577</v>
      </c>
      <c r="AT309">
        <v>7.0694361744351237</v>
      </c>
      <c r="AU309">
        <v>6.2742568209371194</v>
      </c>
      <c r="AV309">
        <v>0</v>
      </c>
      <c r="AW309">
        <v>0</v>
      </c>
      <c r="AX309">
        <v>0</v>
      </c>
      <c r="AY309">
        <v>0</v>
      </c>
      <c r="AZ309">
        <v>0</v>
      </c>
      <c r="BA309">
        <v>0</v>
      </c>
      <c r="BB309">
        <v>0</v>
      </c>
      <c r="BC309">
        <v>0</v>
      </c>
      <c r="BD309">
        <v>0</v>
      </c>
      <c r="BE309">
        <v>0</v>
      </c>
      <c r="BF309">
        <v>0</v>
      </c>
      <c r="BG309">
        <v>0</v>
      </c>
      <c r="BH309">
        <v>0</v>
      </c>
      <c r="BI309" s="45" t="s">
        <v>573</v>
      </c>
      <c r="BJ309"/>
      <c r="BK309"/>
      <c r="BL309"/>
      <c r="BM309"/>
      <c r="BN309"/>
      <c r="BO309"/>
      <c r="BP309"/>
      <c r="BQ309"/>
      <c r="BR309"/>
    </row>
    <row r="310" spans="1:70" x14ac:dyDescent="0.3">
      <c r="A310" s="45" t="s">
        <v>760</v>
      </c>
      <c r="B310">
        <v>0.99</v>
      </c>
      <c r="C310">
        <v>7.6212351694290001</v>
      </c>
      <c r="D310">
        <v>3.2169683350513538</v>
      </c>
      <c r="E310">
        <v>0</v>
      </c>
      <c r="F310">
        <v>0</v>
      </c>
      <c r="G310">
        <v>11.648125739999999</v>
      </c>
      <c r="H310">
        <v>11.885934162272727</v>
      </c>
      <c r="I310">
        <v>12.794218313070619</v>
      </c>
      <c r="J310">
        <v>12.514564755887035</v>
      </c>
      <c r="K310">
        <v>-26.450243716016267</v>
      </c>
      <c r="L310">
        <v>-30.3847300967577</v>
      </c>
      <c r="M310">
        <v>-71.800478943684382</v>
      </c>
      <c r="N310">
        <v>-70.178706039046446</v>
      </c>
      <c r="O310">
        <v>-30.284190155968513</v>
      </c>
      <c r="P310">
        <v>0.5</v>
      </c>
      <c r="Q310">
        <v>0.5</v>
      </c>
      <c r="R310">
        <v>0</v>
      </c>
      <c r="S310">
        <v>0.5</v>
      </c>
      <c r="T310">
        <v>6.3038874184020006</v>
      </c>
      <c r="U310">
        <v>3.8389613653002344</v>
      </c>
      <c r="V310">
        <v>0</v>
      </c>
      <c r="W310">
        <v>0</v>
      </c>
      <c r="X310">
        <v>1.317347751027</v>
      </c>
      <c r="Y310">
        <v>-0.62199303024888042</v>
      </c>
      <c r="Z310">
        <v>0</v>
      </c>
      <c r="AA310">
        <v>0</v>
      </c>
      <c r="AB310">
        <v>0</v>
      </c>
      <c r="AC310">
        <v>0</v>
      </c>
      <c r="AD310">
        <v>0</v>
      </c>
      <c r="AE310">
        <v>0</v>
      </c>
      <c r="AF310">
        <v>0</v>
      </c>
      <c r="AG310">
        <v>0</v>
      </c>
      <c r="AH310">
        <v>0</v>
      </c>
      <c r="AI310">
        <v>0</v>
      </c>
      <c r="AJ310">
        <v>0</v>
      </c>
      <c r="AK310">
        <v>0</v>
      </c>
      <c r="AL310">
        <v>0</v>
      </c>
      <c r="AM310">
        <v>0</v>
      </c>
      <c r="AN310">
        <v>7.8061550988899997</v>
      </c>
      <c r="AO310">
        <v>7.9655257538365207</v>
      </c>
      <c r="AP310">
        <v>10.493152363194138</v>
      </c>
      <c r="AQ310">
        <v>8.3868113772230508</v>
      </c>
      <c r="AR310">
        <v>3.8419706411100001</v>
      </c>
      <c r="AS310">
        <v>3.9204084084362059</v>
      </c>
      <c r="AT310">
        <v>2.3010655448980541</v>
      </c>
      <c r="AU310">
        <v>4.1277533786639848</v>
      </c>
      <c r="AV310">
        <v>0</v>
      </c>
      <c r="AW310">
        <v>0</v>
      </c>
      <c r="AX310">
        <v>0</v>
      </c>
      <c r="AY310">
        <v>0</v>
      </c>
      <c r="AZ310">
        <v>0</v>
      </c>
      <c r="BA310">
        <v>0</v>
      </c>
      <c r="BB310">
        <v>0</v>
      </c>
      <c r="BC310">
        <v>0</v>
      </c>
      <c r="BD310">
        <v>0</v>
      </c>
      <c r="BE310">
        <v>0</v>
      </c>
      <c r="BF310">
        <v>0</v>
      </c>
      <c r="BG310">
        <v>0</v>
      </c>
      <c r="BH310">
        <v>-2.2012430752043315</v>
      </c>
      <c r="BI310" s="45" t="s">
        <v>759</v>
      </c>
      <c r="BJ310"/>
      <c r="BK310"/>
      <c r="BL310"/>
      <c r="BM310"/>
      <c r="BN310"/>
      <c r="BO310"/>
      <c r="BP310"/>
      <c r="BQ310"/>
      <c r="BR310"/>
    </row>
    <row r="311" spans="1:70" x14ac:dyDescent="0.3">
      <c r="A311" s="45" t="s">
        <v>766</v>
      </c>
      <c r="B311">
        <v>0.99</v>
      </c>
      <c r="C311">
        <v>6.1454106965379998</v>
      </c>
      <c r="D311">
        <v>0.15758325958824718</v>
      </c>
      <c r="E311">
        <v>0</v>
      </c>
      <c r="F311">
        <v>0</v>
      </c>
      <c r="G311">
        <v>12.923636253105</v>
      </c>
      <c r="H311">
        <v>13.187485529458838</v>
      </c>
      <c r="I311">
        <v>13.583676081846013</v>
      </c>
      <c r="J311">
        <v>13.884953371993031</v>
      </c>
      <c r="K311">
        <v>-13.7863478163125</v>
      </c>
      <c r="L311">
        <v>-17.062899751361726</v>
      </c>
      <c r="M311">
        <v>-51.685055915760195</v>
      </c>
      <c r="N311">
        <v>-52.797175399950838</v>
      </c>
      <c r="O311">
        <v>-19.136270827140535</v>
      </c>
      <c r="P311">
        <v>0.5</v>
      </c>
      <c r="Q311">
        <v>0.5</v>
      </c>
      <c r="R311">
        <v>0</v>
      </c>
      <c r="S311">
        <v>0.5</v>
      </c>
      <c r="T311">
        <v>6.1175322909779997</v>
      </c>
      <c r="U311">
        <v>4.6368339523065742</v>
      </c>
      <c r="V311">
        <v>0</v>
      </c>
      <c r="W311">
        <v>0</v>
      </c>
      <c r="X311">
        <v>2.787840556E-2</v>
      </c>
      <c r="Y311">
        <v>-4.4792506927183267</v>
      </c>
      <c r="Z311">
        <v>0</v>
      </c>
      <c r="AA311">
        <v>0</v>
      </c>
      <c r="AB311">
        <v>0</v>
      </c>
      <c r="AC311">
        <v>0</v>
      </c>
      <c r="AD311">
        <v>0</v>
      </c>
      <c r="AE311">
        <v>0</v>
      </c>
      <c r="AF311">
        <v>0</v>
      </c>
      <c r="AG311">
        <v>0</v>
      </c>
      <c r="AH311">
        <v>0</v>
      </c>
      <c r="AI311">
        <v>0</v>
      </c>
      <c r="AJ311">
        <v>0</v>
      </c>
      <c r="AK311">
        <v>0</v>
      </c>
      <c r="AL311">
        <v>0</v>
      </c>
      <c r="AM311">
        <v>0</v>
      </c>
      <c r="AN311">
        <v>6.1711935893750001</v>
      </c>
      <c r="AO311">
        <v>6.2971848298360458</v>
      </c>
      <c r="AP311">
        <v>6.4863706401744672</v>
      </c>
      <c r="AQ311">
        <v>6.6302342127144991</v>
      </c>
      <c r="AR311">
        <v>6.7524426637300001</v>
      </c>
      <c r="AS311">
        <v>6.8903006996227925</v>
      </c>
      <c r="AT311">
        <v>7.097305441671546</v>
      </c>
      <c r="AU311">
        <v>7.2547191592785323</v>
      </c>
      <c r="AV311">
        <v>0</v>
      </c>
      <c r="AW311">
        <v>0</v>
      </c>
      <c r="AX311">
        <v>0</v>
      </c>
      <c r="AY311">
        <v>0</v>
      </c>
      <c r="AZ311">
        <v>0</v>
      </c>
      <c r="BA311">
        <v>0</v>
      </c>
      <c r="BB311">
        <v>0</v>
      </c>
      <c r="BC311">
        <v>0</v>
      </c>
      <c r="BD311">
        <v>0</v>
      </c>
      <c r="BE311">
        <v>0</v>
      </c>
      <c r="BF311">
        <v>0</v>
      </c>
      <c r="BG311">
        <v>0</v>
      </c>
      <c r="BH311">
        <v>-7.1381019159138557</v>
      </c>
      <c r="BI311" s="45" t="s">
        <v>765</v>
      </c>
      <c r="BJ311"/>
      <c r="BK311"/>
      <c r="BL311"/>
      <c r="BM311"/>
      <c r="BN311"/>
      <c r="BO311"/>
      <c r="BP311"/>
      <c r="BQ311"/>
      <c r="BR311"/>
    </row>
    <row r="312" spans="1:70" x14ac:dyDescent="0.3">
      <c r="A312" s="45" t="s">
        <v>344</v>
      </c>
      <c r="B312"/>
      <c r="C312">
        <v>2.106919261197</v>
      </c>
      <c r="D312">
        <v>1.1818472116599512</v>
      </c>
      <c r="E312">
        <v>0.60378647433489374</v>
      </c>
      <c r="F312">
        <v>0</v>
      </c>
      <c r="G312">
        <v>4.1948195821879999</v>
      </c>
      <c r="H312">
        <v>4.2804611221941498</v>
      </c>
      <c r="I312">
        <v>4.4090586666377503</v>
      </c>
      <c r="J312">
        <v>4.5068487817126472</v>
      </c>
      <c r="K312">
        <v>-18.987443594083707</v>
      </c>
      <c r="L312">
        <v>-17.298781729064267</v>
      </c>
      <c r="M312">
        <v>-17.830444998042672</v>
      </c>
      <c r="N312">
        <v>-17.842053621244837</v>
      </c>
      <c r="O312">
        <v>-18.225912919889328</v>
      </c>
      <c r="P312">
        <v>0.5</v>
      </c>
      <c r="Q312">
        <v>0.5</v>
      </c>
      <c r="R312">
        <v>0.5</v>
      </c>
      <c r="S312">
        <v>0.5</v>
      </c>
      <c r="T312">
        <v>0</v>
      </c>
      <c r="U312">
        <v>0</v>
      </c>
      <c r="V312">
        <v>0</v>
      </c>
      <c r="W312">
        <v>0</v>
      </c>
      <c r="X312">
        <v>2.106919261197</v>
      </c>
      <c r="Y312">
        <v>1.1818472116599512</v>
      </c>
      <c r="Z312">
        <v>0.60378647433489374</v>
      </c>
      <c r="AA312">
        <v>0</v>
      </c>
      <c r="AB312">
        <v>0</v>
      </c>
      <c r="AC312">
        <v>0</v>
      </c>
      <c r="AD312">
        <v>0</v>
      </c>
      <c r="AE312">
        <v>0</v>
      </c>
      <c r="AF312">
        <v>0</v>
      </c>
      <c r="AG312">
        <v>0</v>
      </c>
      <c r="AH312">
        <v>0</v>
      </c>
      <c r="AI312">
        <v>0</v>
      </c>
      <c r="AJ312">
        <v>0</v>
      </c>
      <c r="AK312">
        <v>0</v>
      </c>
      <c r="AL312">
        <v>0</v>
      </c>
      <c r="AM312">
        <v>0</v>
      </c>
      <c r="AN312">
        <v>0</v>
      </c>
      <c r="AO312">
        <v>0</v>
      </c>
      <c r="AP312">
        <v>0</v>
      </c>
      <c r="AQ312">
        <v>0</v>
      </c>
      <c r="AR312">
        <v>4.1948195821879999</v>
      </c>
      <c r="AS312">
        <v>4.2804611221941498</v>
      </c>
      <c r="AT312">
        <v>4.4090586666377503</v>
      </c>
      <c r="AU312">
        <v>4.5068487817126472</v>
      </c>
      <c r="AV312">
        <v>0</v>
      </c>
      <c r="AW312">
        <v>0</v>
      </c>
      <c r="AX312">
        <v>0</v>
      </c>
      <c r="AY312">
        <v>0</v>
      </c>
      <c r="AZ312">
        <v>0</v>
      </c>
      <c r="BA312">
        <v>0</v>
      </c>
      <c r="BB312">
        <v>0</v>
      </c>
      <c r="BC312">
        <v>0</v>
      </c>
      <c r="BD312">
        <v>0</v>
      </c>
      <c r="BE312">
        <v>0</v>
      </c>
      <c r="BF312">
        <v>0</v>
      </c>
      <c r="BG312">
        <v>0</v>
      </c>
      <c r="BH312">
        <v>-4.1904368276050312E-2</v>
      </c>
      <c r="BI312" s="45" t="s">
        <v>343</v>
      </c>
      <c r="BJ312"/>
      <c r="BK312"/>
      <c r="BL312"/>
      <c r="BM312"/>
      <c r="BN312"/>
      <c r="BO312"/>
      <c r="BP312"/>
      <c r="BQ312"/>
      <c r="BR312"/>
    </row>
    <row r="313" spans="1:70" x14ac:dyDescent="0.3">
      <c r="A313" s="45" t="s">
        <v>502</v>
      </c>
      <c r="B313"/>
      <c r="C313">
        <v>26.982560772308997</v>
      </c>
      <c r="D313">
        <v>19.820758790581049</v>
      </c>
      <c r="E313">
        <v>15.055762767335573</v>
      </c>
      <c r="F313">
        <v>10.246087262015392</v>
      </c>
      <c r="G313">
        <v>38.447896342550003</v>
      </c>
      <c r="H313">
        <v>39.23284954214752</v>
      </c>
      <c r="I313">
        <v>40.41151884169701</v>
      </c>
      <c r="J313">
        <v>41.307820609642071</v>
      </c>
      <c r="K313">
        <v>-6.7362906756607916</v>
      </c>
      <c r="L313">
        <v>-2.1317446984255826</v>
      </c>
      <c r="M313">
        <v>-2.3698495507808364</v>
      </c>
      <c r="N313">
        <v>-2.5388337912383165</v>
      </c>
      <c r="O313">
        <v>-2.4224113055233238</v>
      </c>
      <c r="P313">
        <v>5.5394419855965271E-2</v>
      </c>
      <c r="Q313">
        <v>5.5394419855965271E-2</v>
      </c>
      <c r="R313">
        <v>5.5394419855965271E-2</v>
      </c>
      <c r="S313">
        <v>5.5394419855965271E-2</v>
      </c>
      <c r="T313">
        <v>23.747184203196998</v>
      </c>
      <c r="U313">
        <v>17.860640504980989</v>
      </c>
      <c r="V313">
        <v>13.897721363716663</v>
      </c>
      <c r="W313">
        <v>9.98394743841137</v>
      </c>
      <c r="X313">
        <v>3.2353765691120002</v>
      </c>
      <c r="Y313">
        <v>1.9601182856000587</v>
      </c>
      <c r="Z313">
        <v>1.1580414036189113</v>
      </c>
      <c r="AA313">
        <v>0.26213982360402122</v>
      </c>
      <c r="AB313">
        <v>0</v>
      </c>
      <c r="AC313">
        <v>0</v>
      </c>
      <c r="AD313">
        <v>0</v>
      </c>
      <c r="AE313">
        <v>0</v>
      </c>
      <c r="AF313">
        <v>0</v>
      </c>
      <c r="AG313">
        <v>0</v>
      </c>
      <c r="AH313">
        <v>0</v>
      </c>
      <c r="AI313">
        <v>0</v>
      </c>
      <c r="AJ313">
        <v>0</v>
      </c>
      <c r="AK313">
        <v>0</v>
      </c>
      <c r="AL313">
        <v>0</v>
      </c>
      <c r="AM313">
        <v>0</v>
      </c>
      <c r="AN313">
        <v>32.399360837494001</v>
      </c>
      <c r="AO313">
        <v>33.060826987103852</v>
      </c>
      <c r="AP313">
        <v>34.054070716330145</v>
      </c>
      <c r="AQ313">
        <v>34.809368331060718</v>
      </c>
      <c r="AR313">
        <v>6.0485355050559999</v>
      </c>
      <c r="AS313">
        <v>6.1720225550436609</v>
      </c>
      <c r="AT313">
        <v>6.3574481253668607</v>
      </c>
      <c r="AU313">
        <v>6.4984522785813619</v>
      </c>
      <c r="AV313">
        <v>0</v>
      </c>
      <c r="AW313">
        <v>0</v>
      </c>
      <c r="AX313">
        <v>0</v>
      </c>
      <c r="AY313">
        <v>0</v>
      </c>
      <c r="AZ313">
        <v>0</v>
      </c>
      <c r="BA313">
        <v>0</v>
      </c>
      <c r="BB313">
        <v>0</v>
      </c>
      <c r="BC313">
        <v>0</v>
      </c>
      <c r="BD313">
        <v>0</v>
      </c>
      <c r="BE313">
        <v>0</v>
      </c>
      <c r="BF313">
        <v>0</v>
      </c>
      <c r="BG313">
        <v>0</v>
      </c>
      <c r="BH313">
        <v>0</v>
      </c>
      <c r="BI313" s="45" t="s">
        <v>501</v>
      </c>
      <c r="BJ313"/>
      <c r="BK313"/>
      <c r="BL313"/>
      <c r="BM313"/>
      <c r="BN313"/>
      <c r="BO313"/>
      <c r="BP313"/>
      <c r="BQ313"/>
      <c r="BR313"/>
    </row>
    <row r="314" spans="1:70" x14ac:dyDescent="0.3">
      <c r="A314" s="45" t="s">
        <v>588</v>
      </c>
      <c r="B314">
        <v>0.4</v>
      </c>
      <c r="C314">
        <v>0.74945187869800001</v>
      </c>
      <c r="D314">
        <v>0.24539335661071351</v>
      </c>
      <c r="E314">
        <v>0</v>
      </c>
      <c r="F314">
        <v>0</v>
      </c>
      <c r="G314">
        <v>1.7647991628739998</v>
      </c>
      <c r="H314">
        <v>1.8008293460913811</v>
      </c>
      <c r="I314">
        <v>2.2629865152872597</v>
      </c>
      <c r="J314">
        <v>1.8960727157227533</v>
      </c>
      <c r="K314">
        <v>-11.350318842354341</v>
      </c>
      <c r="L314">
        <v>-11.362916741133217</v>
      </c>
      <c r="M314">
        <v>-10.619155407903005</v>
      </c>
      <c r="N314">
        <v>-9.9618221044426694</v>
      </c>
      <c r="O314">
        <v>-11.271786916468276</v>
      </c>
      <c r="P314">
        <v>0.5</v>
      </c>
      <c r="Q314">
        <v>0.5</v>
      </c>
      <c r="R314">
        <v>0</v>
      </c>
      <c r="S314">
        <v>0.5</v>
      </c>
      <c r="T314">
        <v>0</v>
      </c>
      <c r="U314">
        <v>0</v>
      </c>
      <c r="V314">
        <v>0</v>
      </c>
      <c r="W314">
        <v>0</v>
      </c>
      <c r="X314">
        <v>0.74945187869800001</v>
      </c>
      <c r="Y314">
        <v>0.24539335661071351</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1.7647991628739998</v>
      </c>
      <c r="AS314">
        <v>1.8008293460913811</v>
      </c>
      <c r="AT314">
        <v>2.2629865152872597</v>
      </c>
      <c r="AU314">
        <v>1.8960727157227533</v>
      </c>
      <c r="AV314">
        <v>0</v>
      </c>
      <c r="AW314">
        <v>0</v>
      </c>
      <c r="AX314">
        <v>0</v>
      </c>
      <c r="AY314">
        <v>0</v>
      </c>
      <c r="AZ314">
        <v>0</v>
      </c>
      <c r="BA314">
        <v>0</v>
      </c>
      <c r="BB314">
        <v>0</v>
      </c>
      <c r="BC314">
        <v>0</v>
      </c>
      <c r="BD314">
        <v>0</v>
      </c>
      <c r="BE314">
        <v>0</v>
      </c>
      <c r="BF314">
        <v>0</v>
      </c>
      <c r="BG314">
        <v>0</v>
      </c>
      <c r="BH314">
        <v>-0.39989963727390021</v>
      </c>
      <c r="BI314" s="45" t="s">
        <v>587</v>
      </c>
      <c r="BJ314"/>
      <c r="BK314"/>
      <c r="BL314"/>
      <c r="BM314"/>
      <c r="BN314"/>
      <c r="BO314"/>
      <c r="BP314"/>
      <c r="BQ314"/>
      <c r="BR314"/>
    </row>
    <row r="315" spans="1:70" x14ac:dyDescent="0.3">
      <c r="A315" s="45" t="s">
        <v>294</v>
      </c>
      <c r="B315">
        <v>0.99</v>
      </c>
      <c r="C315">
        <v>22.250579822232002</v>
      </c>
      <c r="D315">
        <v>0</v>
      </c>
      <c r="E315">
        <v>0</v>
      </c>
      <c r="F315">
        <v>9.3391750099844604</v>
      </c>
      <c r="G315">
        <v>33.041611697535004</v>
      </c>
      <c r="H315">
        <v>51.054798773887804</v>
      </c>
      <c r="I315">
        <v>52.682811805016712</v>
      </c>
      <c r="J315">
        <v>35.499392645436565</v>
      </c>
      <c r="K315">
        <v>7.5111558032907908</v>
      </c>
      <c r="L315">
        <v>7.437283988822065</v>
      </c>
      <c r="M315">
        <v>7.6096287746486961</v>
      </c>
      <c r="N315">
        <v>7.4685953170499655</v>
      </c>
      <c r="O315">
        <v>12.695645174612476</v>
      </c>
      <c r="P315">
        <v>0</v>
      </c>
      <c r="Q315">
        <v>0</v>
      </c>
      <c r="R315">
        <v>0</v>
      </c>
      <c r="S315">
        <v>0</v>
      </c>
      <c r="T315">
        <v>20.085002003694001</v>
      </c>
      <c r="U315">
        <v>0</v>
      </c>
      <c r="V315">
        <v>0</v>
      </c>
      <c r="W315">
        <v>9.0666647552822823</v>
      </c>
      <c r="X315">
        <v>2.1655778185379999</v>
      </c>
      <c r="Y315">
        <v>0</v>
      </c>
      <c r="Z315">
        <v>0</v>
      </c>
      <c r="AA315">
        <v>0.27251025470217599</v>
      </c>
      <c r="AB315">
        <v>0</v>
      </c>
      <c r="AC315">
        <v>0</v>
      </c>
      <c r="AD315">
        <v>0</v>
      </c>
      <c r="AE315">
        <v>0</v>
      </c>
      <c r="AF315">
        <v>0</v>
      </c>
      <c r="AG315">
        <v>0</v>
      </c>
      <c r="AH315">
        <v>0</v>
      </c>
      <c r="AI315">
        <v>0</v>
      </c>
      <c r="AJ315">
        <v>0</v>
      </c>
      <c r="AK315">
        <v>0</v>
      </c>
      <c r="AL315">
        <v>0</v>
      </c>
      <c r="AM315">
        <v>0</v>
      </c>
      <c r="AN315">
        <v>28.737925269981002</v>
      </c>
      <c r="AO315">
        <v>45.300879058628141</v>
      </c>
      <c r="AP315">
        <v>47.31178798297374</v>
      </c>
      <c r="AQ315">
        <v>30.875579021781721</v>
      </c>
      <c r="AR315">
        <v>4.3036864275540001</v>
      </c>
      <c r="AS315">
        <v>5.7539197152596646</v>
      </c>
      <c r="AT315">
        <v>5.371023954140357</v>
      </c>
      <c r="AU315">
        <v>4.6238136236548453</v>
      </c>
      <c r="AV315">
        <v>0</v>
      </c>
      <c r="AW315">
        <v>0</v>
      </c>
      <c r="AX315">
        <v>0</v>
      </c>
      <c r="AY315">
        <v>0</v>
      </c>
      <c r="AZ315">
        <v>0</v>
      </c>
      <c r="BA315">
        <v>0</v>
      </c>
      <c r="BB315">
        <v>0</v>
      </c>
      <c r="BC315">
        <v>0</v>
      </c>
      <c r="BD315">
        <v>0</v>
      </c>
      <c r="BE315">
        <v>0</v>
      </c>
      <c r="BF315">
        <v>0</v>
      </c>
      <c r="BG315">
        <v>0</v>
      </c>
      <c r="BH315">
        <v>0</v>
      </c>
      <c r="BI315" s="45" t="s">
        <v>293</v>
      </c>
      <c r="BJ315"/>
      <c r="BK315"/>
      <c r="BL315"/>
      <c r="BM315"/>
      <c r="BN315"/>
      <c r="BO315"/>
      <c r="BP315"/>
      <c r="BQ315"/>
      <c r="BR315"/>
    </row>
    <row r="316" spans="1:70" x14ac:dyDescent="0.3">
      <c r="A316" s="45" t="s">
        <v>712</v>
      </c>
      <c r="B316"/>
      <c r="C316">
        <v>17.192251333487</v>
      </c>
      <c r="D316">
        <v>10.259171324917183</v>
      </c>
      <c r="E316">
        <v>5.8138421754354539</v>
      </c>
      <c r="F316">
        <v>1.3427967288118732</v>
      </c>
      <c r="G316">
        <v>28.672881526813001</v>
      </c>
      <c r="H316">
        <v>29.258267782945932</v>
      </c>
      <c r="I316">
        <v>30.137271536081641</v>
      </c>
      <c r="J316">
        <v>30.805697037846233</v>
      </c>
      <c r="K316">
        <v>-23.663980613587601</v>
      </c>
      <c r="L316">
        <v>-16.22812958977114</v>
      </c>
      <c r="M316">
        <v>-16.390449925596851</v>
      </c>
      <c r="N316">
        <v>-16.074715471925987</v>
      </c>
      <c r="O316">
        <v>-16.753979673223398</v>
      </c>
      <c r="P316">
        <v>0.35227278415315866</v>
      </c>
      <c r="Q316">
        <v>0.35227278415315866</v>
      </c>
      <c r="R316">
        <v>0.35227278415315866</v>
      </c>
      <c r="S316">
        <v>0.35227278415315866</v>
      </c>
      <c r="T316">
        <v>15.244429527511</v>
      </c>
      <c r="U316">
        <v>9.7130041378226508</v>
      </c>
      <c r="V316">
        <v>6.1164656625447202</v>
      </c>
      <c r="W316">
        <v>2.5935887139878422</v>
      </c>
      <c r="X316">
        <v>1.947821805976</v>
      </c>
      <c r="Y316">
        <v>0.54616718709453194</v>
      </c>
      <c r="Z316">
        <v>-0.30262348710926623</v>
      </c>
      <c r="AA316">
        <v>-1.250791985175969</v>
      </c>
      <c r="AB316">
        <v>0</v>
      </c>
      <c r="AC316">
        <v>0</v>
      </c>
      <c r="AD316">
        <v>0</v>
      </c>
      <c r="AE316">
        <v>0</v>
      </c>
      <c r="AF316">
        <v>0</v>
      </c>
      <c r="AG316">
        <v>0</v>
      </c>
      <c r="AH316">
        <v>0</v>
      </c>
      <c r="AI316">
        <v>0</v>
      </c>
      <c r="AJ316">
        <v>0</v>
      </c>
      <c r="AK316">
        <v>0</v>
      </c>
      <c r="AL316">
        <v>0</v>
      </c>
      <c r="AM316">
        <v>0</v>
      </c>
      <c r="AN316">
        <v>23.703242226938002</v>
      </c>
      <c r="AO316">
        <v>24.187168204606611</v>
      </c>
      <c r="AP316">
        <v>24.913821326633418</v>
      </c>
      <c r="AQ316">
        <v>25.46639402722413</v>
      </c>
      <c r="AR316">
        <v>4.9696392998749994</v>
      </c>
      <c r="AS316">
        <v>5.0710995783393198</v>
      </c>
      <c r="AT316">
        <v>5.2234502094482256</v>
      </c>
      <c r="AU316">
        <v>5.3393030106221016</v>
      </c>
      <c r="AV316">
        <v>0</v>
      </c>
      <c r="AW316">
        <v>0</v>
      </c>
      <c r="AX316">
        <v>0</v>
      </c>
      <c r="AY316">
        <v>0</v>
      </c>
      <c r="AZ316">
        <v>0</v>
      </c>
      <c r="BA316">
        <v>0</v>
      </c>
      <c r="BB316">
        <v>0</v>
      </c>
      <c r="BC316">
        <v>0</v>
      </c>
      <c r="BD316">
        <v>0</v>
      </c>
      <c r="BE316">
        <v>0</v>
      </c>
      <c r="BF316">
        <v>0</v>
      </c>
      <c r="BG316">
        <v>0</v>
      </c>
      <c r="BH316">
        <v>0</v>
      </c>
      <c r="BI316" s="45" t="s">
        <v>711</v>
      </c>
      <c r="BJ316"/>
      <c r="BK316"/>
      <c r="BL316"/>
      <c r="BM316"/>
      <c r="BN316"/>
      <c r="BO316"/>
      <c r="BP316"/>
      <c r="BQ316"/>
      <c r="BR316"/>
    </row>
    <row r="317" spans="1:70" x14ac:dyDescent="0.3">
      <c r="A317" s="45" t="s">
        <v>504</v>
      </c>
      <c r="B317">
        <v>0.99</v>
      </c>
      <c r="C317">
        <v>33.211475570508</v>
      </c>
      <c r="D317">
        <v>23.058393927061161</v>
      </c>
      <c r="E317">
        <v>0</v>
      </c>
      <c r="F317">
        <v>9.5328403433989415</v>
      </c>
      <c r="G317">
        <v>53.387053414270994</v>
      </c>
      <c r="H317">
        <v>54.477004812944479</v>
      </c>
      <c r="I317">
        <v>72.436399026208903</v>
      </c>
      <c r="J317">
        <v>57.358218136722698</v>
      </c>
      <c r="K317">
        <v>9.2385594316359665</v>
      </c>
      <c r="L317">
        <v>13.765373969130462</v>
      </c>
      <c r="M317">
        <v>-12.103665189112037</v>
      </c>
      <c r="N317">
        <v>-12.014673787482653</v>
      </c>
      <c r="O317">
        <v>14.587103564347904</v>
      </c>
      <c r="P317">
        <v>0</v>
      </c>
      <c r="Q317">
        <v>0</v>
      </c>
      <c r="R317">
        <v>0</v>
      </c>
      <c r="S317">
        <v>0</v>
      </c>
      <c r="T317">
        <v>29.146209008277999</v>
      </c>
      <c r="U317">
        <v>20.74779785757713</v>
      </c>
      <c r="V317">
        <v>0</v>
      </c>
      <c r="W317">
        <v>9.5584426333758987</v>
      </c>
      <c r="X317">
        <v>4.0652665622299997</v>
      </c>
      <c r="Y317">
        <v>2.3105960694840291</v>
      </c>
      <c r="Z317">
        <v>0</v>
      </c>
      <c r="AA317">
        <v>-2.5602289976956322E-2</v>
      </c>
      <c r="AB317">
        <v>0</v>
      </c>
      <c r="AC317">
        <v>0</v>
      </c>
      <c r="AD317">
        <v>0</v>
      </c>
      <c r="AE317">
        <v>0</v>
      </c>
      <c r="AF317">
        <v>0</v>
      </c>
      <c r="AG317">
        <v>0</v>
      </c>
      <c r="AH317">
        <v>0</v>
      </c>
      <c r="AI317">
        <v>0</v>
      </c>
      <c r="AJ317">
        <v>0</v>
      </c>
      <c r="AK317">
        <v>0</v>
      </c>
      <c r="AL317">
        <v>0</v>
      </c>
      <c r="AM317">
        <v>0</v>
      </c>
      <c r="AN317">
        <v>45.067261127894</v>
      </c>
      <c r="AO317">
        <v>45.987355442138366</v>
      </c>
      <c r="AP317">
        <v>62.484653105553548</v>
      </c>
      <c r="AQ317">
        <v>48.41956297043717</v>
      </c>
      <c r="AR317">
        <v>8.319792286377</v>
      </c>
      <c r="AS317">
        <v>8.4896493708061129</v>
      </c>
      <c r="AT317">
        <v>9.9517454828470555</v>
      </c>
      <c r="AU317">
        <v>8.9386551662855265</v>
      </c>
      <c r="AV317">
        <v>0</v>
      </c>
      <c r="AW317">
        <v>0</v>
      </c>
      <c r="AX317">
        <v>0</v>
      </c>
      <c r="AY317">
        <v>0</v>
      </c>
      <c r="AZ317">
        <v>0</v>
      </c>
      <c r="BA317">
        <v>0</v>
      </c>
      <c r="BB317">
        <v>0</v>
      </c>
      <c r="BC317">
        <v>0</v>
      </c>
      <c r="BD317">
        <v>0</v>
      </c>
      <c r="BE317">
        <v>0</v>
      </c>
      <c r="BF317">
        <v>0</v>
      </c>
      <c r="BG317">
        <v>0</v>
      </c>
      <c r="BH317">
        <v>0</v>
      </c>
      <c r="BI317" s="45" t="s">
        <v>503</v>
      </c>
      <c r="BJ317"/>
      <c r="BK317"/>
      <c r="BL317"/>
      <c r="BM317"/>
      <c r="BN317"/>
      <c r="BO317"/>
      <c r="BP317"/>
      <c r="BQ317"/>
      <c r="BR317"/>
    </row>
    <row r="318" spans="1:70" x14ac:dyDescent="0.3">
      <c r="A318" s="45" t="s">
        <v>688</v>
      </c>
      <c r="B318">
        <v>0.99</v>
      </c>
      <c r="C318">
        <v>20.055301564878999</v>
      </c>
      <c r="D318">
        <v>14.187913319879755</v>
      </c>
      <c r="E318">
        <v>0</v>
      </c>
      <c r="F318">
        <v>6.4211212044007144</v>
      </c>
      <c r="G318">
        <v>29.780550667347001</v>
      </c>
      <c r="H318">
        <v>30.388551123960784</v>
      </c>
      <c r="I318">
        <v>41.611624887341577</v>
      </c>
      <c r="J318">
        <v>31.995759499114822</v>
      </c>
      <c r="K318">
        <v>10.892485061980317</v>
      </c>
      <c r="L318">
        <v>13.997304727697058</v>
      </c>
      <c r="M318">
        <v>7.6277677343247161</v>
      </c>
      <c r="N318">
        <v>7.689313073518222</v>
      </c>
      <c r="O318">
        <v>14.80240317280766</v>
      </c>
      <c r="P318">
        <v>0</v>
      </c>
      <c r="Q318">
        <v>0</v>
      </c>
      <c r="R318">
        <v>0</v>
      </c>
      <c r="S318">
        <v>0</v>
      </c>
      <c r="T318">
        <v>18.015427096218001</v>
      </c>
      <c r="U318">
        <v>12.97421888728296</v>
      </c>
      <c r="V318">
        <v>0</v>
      </c>
      <c r="W318">
        <v>6.3035052138733345</v>
      </c>
      <c r="X318">
        <v>2.039874468661</v>
      </c>
      <c r="Y318">
        <v>1.2136944325967953</v>
      </c>
      <c r="Z318">
        <v>0</v>
      </c>
      <c r="AA318">
        <v>0.11761599052738025</v>
      </c>
      <c r="AB318">
        <v>0</v>
      </c>
      <c r="AC318">
        <v>0</v>
      </c>
      <c r="AD318">
        <v>0</v>
      </c>
      <c r="AE318">
        <v>0</v>
      </c>
      <c r="AF318">
        <v>0</v>
      </c>
      <c r="AG318">
        <v>0</v>
      </c>
      <c r="AH318">
        <v>0</v>
      </c>
      <c r="AI318">
        <v>0</v>
      </c>
      <c r="AJ318">
        <v>0</v>
      </c>
      <c r="AK318">
        <v>0</v>
      </c>
      <c r="AL318">
        <v>0</v>
      </c>
      <c r="AM318">
        <v>0</v>
      </c>
      <c r="AN318">
        <v>25.957930624389999</v>
      </c>
      <c r="AO318">
        <v>26.487888375966527</v>
      </c>
      <c r="AP318">
        <v>36.897834269170183</v>
      </c>
      <c r="AQ318">
        <v>27.88879610152215</v>
      </c>
      <c r="AR318">
        <v>3.8226200429569999</v>
      </c>
      <c r="AS318">
        <v>3.9006627479942577</v>
      </c>
      <c r="AT318">
        <v>4.7137904894742091</v>
      </c>
      <c r="AU318">
        <v>4.1069633975926729</v>
      </c>
      <c r="AV318">
        <v>0</v>
      </c>
      <c r="AW318">
        <v>0</v>
      </c>
      <c r="AX318">
        <v>0</v>
      </c>
      <c r="AY318">
        <v>0</v>
      </c>
      <c r="AZ318">
        <v>0</v>
      </c>
      <c r="BA318">
        <v>0</v>
      </c>
      <c r="BB318">
        <v>0</v>
      </c>
      <c r="BC318">
        <v>0</v>
      </c>
      <c r="BD318">
        <v>0</v>
      </c>
      <c r="BE318">
        <v>0</v>
      </c>
      <c r="BF318">
        <v>0</v>
      </c>
      <c r="BG318">
        <v>0</v>
      </c>
      <c r="BH318">
        <v>0</v>
      </c>
      <c r="BI318" s="45" t="s">
        <v>687</v>
      </c>
      <c r="BJ318"/>
      <c r="BK318"/>
      <c r="BL318"/>
      <c r="BM318"/>
      <c r="BN318"/>
      <c r="BO318"/>
      <c r="BP318"/>
      <c r="BQ318"/>
      <c r="BR318"/>
    </row>
    <row r="319" spans="1:70" x14ac:dyDescent="0.3">
      <c r="A319" s="45" t="s">
        <v>614</v>
      </c>
      <c r="B319"/>
      <c r="C319">
        <v>21.337974987928</v>
      </c>
      <c r="D319">
        <v>14.681364413910229</v>
      </c>
      <c r="E319">
        <v>10.318019470295953</v>
      </c>
      <c r="F319">
        <v>5.9252551616898437</v>
      </c>
      <c r="G319">
        <v>32.300967128932996</v>
      </c>
      <c r="H319">
        <v>32.96042447016314</v>
      </c>
      <c r="I319">
        <v>33.950651814760313</v>
      </c>
      <c r="J319">
        <v>34.70365566407515</v>
      </c>
      <c r="K319">
        <v>9.5274756160633505</v>
      </c>
      <c r="L319">
        <v>11.684605006983153</v>
      </c>
      <c r="M319">
        <v>12.060931823012471</v>
      </c>
      <c r="N319">
        <v>12.085481460870591</v>
      </c>
      <c r="O319">
        <v>12.328435614651129</v>
      </c>
      <c r="P319">
        <v>0</v>
      </c>
      <c r="Q319">
        <v>0</v>
      </c>
      <c r="R319">
        <v>0</v>
      </c>
      <c r="S319">
        <v>0</v>
      </c>
      <c r="T319">
        <v>18.889872394104</v>
      </c>
      <c r="U319">
        <v>13.428741088655308</v>
      </c>
      <c r="V319">
        <v>9.8064099514418022</v>
      </c>
      <c r="W319">
        <v>6.2413706061521914</v>
      </c>
      <c r="X319">
        <v>2.4481025938240002</v>
      </c>
      <c r="Y319">
        <v>1.2526233252549208</v>
      </c>
      <c r="Z319">
        <v>0.51160951885415051</v>
      </c>
      <c r="AA319">
        <v>-0.31611544446234779</v>
      </c>
      <c r="AB319">
        <v>0</v>
      </c>
      <c r="AC319">
        <v>0</v>
      </c>
      <c r="AD319">
        <v>0</v>
      </c>
      <c r="AE319">
        <v>0</v>
      </c>
      <c r="AF319">
        <v>0</v>
      </c>
      <c r="AG319">
        <v>0</v>
      </c>
      <c r="AH319">
        <v>0</v>
      </c>
      <c r="AI319">
        <v>0</v>
      </c>
      <c r="AJ319">
        <v>0</v>
      </c>
      <c r="AK319">
        <v>0</v>
      </c>
      <c r="AL319">
        <v>0</v>
      </c>
      <c r="AM319">
        <v>0</v>
      </c>
      <c r="AN319">
        <v>27.188138175355</v>
      </c>
      <c r="AO319">
        <v>27.743211874620716</v>
      </c>
      <c r="AP319">
        <v>28.576698926647946</v>
      </c>
      <c r="AQ319">
        <v>29.210511921163764</v>
      </c>
      <c r="AR319">
        <v>5.112828953578</v>
      </c>
      <c r="AS319">
        <v>5.2172125955424198</v>
      </c>
      <c r="AT319">
        <v>5.3739528881123633</v>
      </c>
      <c r="AU319">
        <v>5.4931437429113847</v>
      </c>
      <c r="AV319">
        <v>0</v>
      </c>
      <c r="AW319">
        <v>0</v>
      </c>
      <c r="AX319">
        <v>0</v>
      </c>
      <c r="AY319">
        <v>0</v>
      </c>
      <c r="AZ319">
        <v>0</v>
      </c>
      <c r="BA319">
        <v>0</v>
      </c>
      <c r="BB319">
        <v>0</v>
      </c>
      <c r="BC319">
        <v>0</v>
      </c>
      <c r="BD319">
        <v>0</v>
      </c>
      <c r="BE319">
        <v>0</v>
      </c>
      <c r="BF319">
        <v>0</v>
      </c>
      <c r="BG319">
        <v>0</v>
      </c>
      <c r="BH319">
        <v>0</v>
      </c>
      <c r="BI319" s="45" t="s">
        <v>613</v>
      </c>
      <c r="BJ319"/>
      <c r="BK319"/>
      <c r="BL319"/>
      <c r="BM319"/>
      <c r="BN319"/>
      <c r="BO319"/>
      <c r="BP319"/>
      <c r="BQ319"/>
      <c r="BR319"/>
    </row>
    <row r="320" spans="1:70" x14ac:dyDescent="0.3">
      <c r="A320" s="45" t="s">
        <v>684</v>
      </c>
      <c r="B320"/>
      <c r="C320">
        <v>20.67272762568</v>
      </c>
      <c r="D320">
        <v>14.659645831583052</v>
      </c>
      <c r="E320">
        <v>10.697580066381999</v>
      </c>
      <c r="F320">
        <v>6.6973264092721676</v>
      </c>
      <c r="G320">
        <v>30.390560691225001</v>
      </c>
      <c r="H320">
        <v>31.011015127525045</v>
      </c>
      <c r="I320">
        <v>31.942676526206053</v>
      </c>
      <c r="J320">
        <v>32.651144761599248</v>
      </c>
      <c r="K320">
        <v>-23.865745263839965</v>
      </c>
      <c r="L320">
        <v>-18.959377556452772</v>
      </c>
      <c r="M320">
        <v>-21.695352781898052</v>
      </c>
      <c r="N320">
        <v>-23.798546884537974</v>
      </c>
      <c r="O320">
        <v>-22.176541898565027</v>
      </c>
      <c r="P320">
        <v>0.40447706958375951</v>
      </c>
      <c r="Q320">
        <v>0.40447706958375951</v>
      </c>
      <c r="R320">
        <v>0.40447706958375951</v>
      </c>
      <c r="S320">
        <v>0.40447706958375951</v>
      </c>
      <c r="T320">
        <v>18.105332964454</v>
      </c>
      <c r="U320">
        <v>13.253273422440275</v>
      </c>
      <c r="V320">
        <v>10.013994679501817</v>
      </c>
      <c r="W320">
        <v>6.8210977649457973</v>
      </c>
      <c r="X320">
        <v>2.5673946612260004</v>
      </c>
      <c r="Y320">
        <v>1.4063724091427774</v>
      </c>
      <c r="Z320">
        <v>0.68358538688018178</v>
      </c>
      <c r="AA320">
        <v>-0.12377135567362979</v>
      </c>
      <c r="AB320">
        <v>0</v>
      </c>
      <c r="AC320">
        <v>0</v>
      </c>
      <c r="AD320">
        <v>0</v>
      </c>
      <c r="AE320">
        <v>0</v>
      </c>
      <c r="AF320">
        <v>0</v>
      </c>
      <c r="AG320">
        <v>0</v>
      </c>
      <c r="AH320">
        <v>0</v>
      </c>
      <c r="AI320">
        <v>0</v>
      </c>
      <c r="AJ320">
        <v>0</v>
      </c>
      <c r="AK320">
        <v>0</v>
      </c>
      <c r="AL320">
        <v>0</v>
      </c>
      <c r="AM320">
        <v>0</v>
      </c>
      <c r="AN320">
        <v>25.264787679207</v>
      </c>
      <c r="AO320">
        <v>25.780594207326402</v>
      </c>
      <c r="AP320">
        <v>26.555118496816892</v>
      </c>
      <c r="AQ320">
        <v>27.144094124036553</v>
      </c>
      <c r="AR320">
        <v>5.1257730120179996</v>
      </c>
      <c r="AS320">
        <v>5.2304209201986449</v>
      </c>
      <c r="AT320">
        <v>5.3875580293891616</v>
      </c>
      <c r="AU320">
        <v>5.507050637562692</v>
      </c>
      <c r="AV320">
        <v>0</v>
      </c>
      <c r="AW320">
        <v>0</v>
      </c>
      <c r="AX320">
        <v>0</v>
      </c>
      <c r="AY320">
        <v>0</v>
      </c>
      <c r="AZ320">
        <v>0</v>
      </c>
      <c r="BA320">
        <v>0</v>
      </c>
      <c r="BB320">
        <v>0</v>
      </c>
      <c r="BC320">
        <v>0</v>
      </c>
      <c r="BD320">
        <v>0</v>
      </c>
      <c r="BE320">
        <v>0</v>
      </c>
      <c r="BF320">
        <v>0</v>
      </c>
      <c r="BG320">
        <v>0</v>
      </c>
      <c r="BH320">
        <v>0</v>
      </c>
      <c r="BI320" s="45" t="s">
        <v>683</v>
      </c>
      <c r="BJ320"/>
      <c r="BK320"/>
      <c r="BL320"/>
      <c r="BM320"/>
      <c r="BN320"/>
      <c r="BO320"/>
      <c r="BP320"/>
      <c r="BQ320"/>
      <c r="BR320"/>
    </row>
    <row r="321" spans="1:70" x14ac:dyDescent="0.3">
      <c r="A321" s="45" t="s">
        <v>326</v>
      </c>
      <c r="B321"/>
      <c r="C321">
        <v>17.474970496916999</v>
      </c>
      <c r="D321">
        <v>10.092475876885176</v>
      </c>
      <c r="E321">
        <v>5.3728944522876052</v>
      </c>
      <c r="F321">
        <v>0.62447941421764153</v>
      </c>
      <c r="G321">
        <v>29.872372547455999</v>
      </c>
      <c r="H321">
        <v>30.482247641837805</v>
      </c>
      <c r="I321">
        <v>31.398023322064692</v>
      </c>
      <c r="J321">
        <v>32.094411496035264</v>
      </c>
      <c r="K321">
        <v>6.8709327380954335</v>
      </c>
      <c r="L321">
        <v>9.0110514062849045</v>
      </c>
      <c r="M321">
        <v>9.0729680370861754</v>
      </c>
      <c r="N321">
        <v>8.8702564334724343</v>
      </c>
      <c r="O321">
        <v>9.2742006936464296</v>
      </c>
      <c r="P321">
        <v>0</v>
      </c>
      <c r="Q321">
        <v>0</v>
      </c>
      <c r="R321">
        <v>0</v>
      </c>
      <c r="S321">
        <v>0</v>
      </c>
      <c r="T321">
        <v>15.386390666719999</v>
      </c>
      <c r="U321">
        <v>9.5422838869090381</v>
      </c>
      <c r="V321">
        <v>5.7528597857919781</v>
      </c>
      <c r="W321">
        <v>2.0435104663533719</v>
      </c>
      <c r="X321">
        <v>2.0885798301969998</v>
      </c>
      <c r="Y321">
        <v>0.55019198997613783</v>
      </c>
      <c r="Z321">
        <v>-0.37996533350437323</v>
      </c>
      <c r="AA321">
        <v>-1.4190310521357301</v>
      </c>
      <c r="AB321">
        <v>0</v>
      </c>
      <c r="AC321">
        <v>0</v>
      </c>
      <c r="AD321">
        <v>0</v>
      </c>
      <c r="AE321">
        <v>0</v>
      </c>
      <c r="AF321">
        <v>0</v>
      </c>
      <c r="AG321">
        <v>0</v>
      </c>
      <c r="AH321">
        <v>0</v>
      </c>
      <c r="AI321">
        <v>0</v>
      </c>
      <c r="AJ321">
        <v>0</v>
      </c>
      <c r="AK321">
        <v>0</v>
      </c>
      <c r="AL321">
        <v>0</v>
      </c>
      <c r="AM321">
        <v>0</v>
      </c>
      <c r="AN321">
        <v>24.491352871604001</v>
      </c>
      <c r="AO321">
        <v>24.991368935623651</v>
      </c>
      <c r="AP321">
        <v>25.7421825946338</v>
      </c>
      <c r="AQ321">
        <v>26.313127820937154</v>
      </c>
      <c r="AR321">
        <v>5.3810196758519995</v>
      </c>
      <c r="AS321">
        <v>5.4908787062141551</v>
      </c>
      <c r="AT321">
        <v>5.6558407274308893</v>
      </c>
      <c r="AU321">
        <v>5.7812836750981127</v>
      </c>
      <c r="AV321">
        <v>0</v>
      </c>
      <c r="AW321">
        <v>0</v>
      </c>
      <c r="AX321">
        <v>0</v>
      </c>
      <c r="AY321">
        <v>0</v>
      </c>
      <c r="AZ321">
        <v>0</v>
      </c>
      <c r="BA321">
        <v>0</v>
      </c>
      <c r="BB321">
        <v>0</v>
      </c>
      <c r="BC321">
        <v>0</v>
      </c>
      <c r="BD321">
        <v>0</v>
      </c>
      <c r="BE321">
        <v>0</v>
      </c>
      <c r="BF321">
        <v>0</v>
      </c>
      <c r="BG321">
        <v>0</v>
      </c>
      <c r="BH321">
        <v>0</v>
      </c>
      <c r="BI321" s="45" t="s">
        <v>325</v>
      </c>
      <c r="BJ321"/>
      <c r="BK321"/>
      <c r="BL321"/>
      <c r="BM321"/>
      <c r="BN321"/>
      <c r="BO321"/>
      <c r="BP321"/>
      <c r="BQ321"/>
      <c r="BR321"/>
    </row>
    <row r="322" spans="1:70" x14ac:dyDescent="0.3">
      <c r="A322" s="45" t="s">
        <v>408</v>
      </c>
      <c r="B322"/>
      <c r="C322">
        <v>0.77878830573000002</v>
      </c>
      <c r="D322">
        <v>0.36057237655571289</v>
      </c>
      <c r="E322">
        <v>0.10359529231048702</v>
      </c>
      <c r="F322">
        <v>0</v>
      </c>
      <c r="G322">
        <v>1.673299559593</v>
      </c>
      <c r="H322">
        <v>1.7074616846540278</v>
      </c>
      <c r="I322">
        <v>1.7587588168110158</v>
      </c>
      <c r="J322">
        <v>1.7977669680035457</v>
      </c>
      <c r="K322">
        <v>-4.8483978754049657</v>
      </c>
      <c r="L322">
        <v>-4.6633259639970559</v>
      </c>
      <c r="M322">
        <v>-4.7902783969638438</v>
      </c>
      <c r="N322">
        <v>-4.7775143766858541</v>
      </c>
      <c r="O322">
        <v>-4.8965237230295804</v>
      </c>
      <c r="P322">
        <v>0.5</v>
      </c>
      <c r="Q322">
        <v>0.5</v>
      </c>
      <c r="R322">
        <v>0.5</v>
      </c>
      <c r="S322">
        <v>0.5</v>
      </c>
      <c r="T322">
        <v>0</v>
      </c>
      <c r="U322">
        <v>0</v>
      </c>
      <c r="V322">
        <v>0</v>
      </c>
      <c r="W322">
        <v>0</v>
      </c>
      <c r="X322">
        <v>0.77878830573000002</v>
      </c>
      <c r="Y322">
        <v>0.36057237655571289</v>
      </c>
      <c r="Z322">
        <v>0.10359529231048702</v>
      </c>
      <c r="AA322">
        <v>0</v>
      </c>
      <c r="AB322">
        <v>0</v>
      </c>
      <c r="AC322">
        <v>0</v>
      </c>
      <c r="AD322">
        <v>0</v>
      </c>
      <c r="AE322">
        <v>0</v>
      </c>
      <c r="AF322">
        <v>0</v>
      </c>
      <c r="AG322">
        <v>0</v>
      </c>
      <c r="AH322">
        <v>0</v>
      </c>
      <c r="AI322">
        <v>0</v>
      </c>
      <c r="AJ322">
        <v>0</v>
      </c>
      <c r="AK322">
        <v>0</v>
      </c>
      <c r="AL322">
        <v>0</v>
      </c>
      <c r="AM322">
        <v>0</v>
      </c>
      <c r="AN322">
        <v>0</v>
      </c>
      <c r="AO322">
        <v>0</v>
      </c>
      <c r="AP322">
        <v>0</v>
      </c>
      <c r="AQ322">
        <v>0</v>
      </c>
      <c r="AR322">
        <v>1.673299559593</v>
      </c>
      <c r="AS322">
        <v>1.7074616846540278</v>
      </c>
      <c r="AT322">
        <v>1.7587588168110158</v>
      </c>
      <c r="AU322">
        <v>1.7977669680035457</v>
      </c>
      <c r="AV322">
        <v>0</v>
      </c>
      <c r="AW322">
        <v>0</v>
      </c>
      <c r="AX322">
        <v>0</v>
      </c>
      <c r="AY322">
        <v>0</v>
      </c>
      <c r="AZ322">
        <v>0</v>
      </c>
      <c r="BA322">
        <v>0</v>
      </c>
      <c r="BB322">
        <v>0</v>
      </c>
      <c r="BC322">
        <v>0</v>
      </c>
      <c r="BD322">
        <v>0</v>
      </c>
      <c r="BE322">
        <v>0</v>
      </c>
      <c r="BF322">
        <v>0</v>
      </c>
      <c r="BG322">
        <v>0</v>
      </c>
      <c r="BH322">
        <v>-0.18345864293057565</v>
      </c>
      <c r="BI322" s="45" t="s">
        <v>407</v>
      </c>
      <c r="BJ322"/>
      <c r="BK322"/>
      <c r="BL322"/>
      <c r="BM322"/>
      <c r="BN322"/>
      <c r="BO322"/>
      <c r="BP322"/>
      <c r="BQ322"/>
      <c r="BR322"/>
    </row>
    <row r="323" spans="1:70" x14ac:dyDescent="0.3">
      <c r="A323" s="45" t="s">
        <v>414</v>
      </c>
      <c r="B323">
        <v>0.99</v>
      </c>
      <c r="C323">
        <v>28.031371083614996</v>
      </c>
      <c r="D323">
        <v>18.503789194573983</v>
      </c>
      <c r="E323">
        <v>0</v>
      </c>
      <c r="F323">
        <v>6.0526862544069884</v>
      </c>
      <c r="G323">
        <v>44.124821794261003</v>
      </c>
      <c r="H323">
        <v>45.025675243835657</v>
      </c>
      <c r="I323">
        <v>58.684662933564624</v>
      </c>
      <c r="J323">
        <v>47.407020838552071</v>
      </c>
      <c r="K323">
        <v>0.43279268851059999</v>
      </c>
      <c r="L323">
        <v>4.5406038930951702</v>
      </c>
      <c r="M323">
        <v>-26.283398831406689</v>
      </c>
      <c r="N323">
        <v>-26.626625509735778</v>
      </c>
      <c r="O323">
        <v>4.4193706815073668</v>
      </c>
      <c r="P323">
        <v>0</v>
      </c>
      <c r="Q323">
        <v>0</v>
      </c>
      <c r="R323">
        <v>0</v>
      </c>
      <c r="S323">
        <v>0</v>
      </c>
      <c r="T323">
        <v>24.688082561881</v>
      </c>
      <c r="U323">
        <v>17.12214827185543</v>
      </c>
      <c r="V323">
        <v>0</v>
      </c>
      <c r="W323">
        <v>7.2214647973733692</v>
      </c>
      <c r="X323">
        <v>3.3432885217340003</v>
      </c>
      <c r="Y323">
        <v>1.3816409227185547</v>
      </c>
      <c r="Z323">
        <v>0</v>
      </c>
      <c r="AA323">
        <v>-1.1687785429663806</v>
      </c>
      <c r="AB323">
        <v>0</v>
      </c>
      <c r="AC323">
        <v>0</v>
      </c>
      <c r="AD323">
        <v>0</v>
      </c>
      <c r="AE323">
        <v>0</v>
      </c>
      <c r="AF323">
        <v>0</v>
      </c>
      <c r="AG323">
        <v>0</v>
      </c>
      <c r="AH323">
        <v>0</v>
      </c>
      <c r="AI323">
        <v>0</v>
      </c>
      <c r="AJ323">
        <v>0</v>
      </c>
      <c r="AK323">
        <v>0</v>
      </c>
      <c r="AL323">
        <v>0</v>
      </c>
      <c r="AM323">
        <v>0</v>
      </c>
      <c r="AN323">
        <v>36.30925342463</v>
      </c>
      <c r="AO323">
        <v>37.050544037690628</v>
      </c>
      <c r="AP323">
        <v>50.293003531591417</v>
      </c>
      <c r="AQ323">
        <v>39.01009598995325</v>
      </c>
      <c r="AR323">
        <v>7.8155683696309994</v>
      </c>
      <c r="AS323">
        <v>7.9751312061450372</v>
      </c>
      <c r="AT323">
        <v>8.3916596525146385</v>
      </c>
      <c r="AU323">
        <v>8.396924848598827</v>
      </c>
      <c r="AV323">
        <v>0</v>
      </c>
      <c r="AW323">
        <v>0</v>
      </c>
      <c r="AX323">
        <v>0</v>
      </c>
      <c r="AY323">
        <v>0</v>
      </c>
      <c r="AZ323">
        <v>0</v>
      </c>
      <c r="BA323">
        <v>0</v>
      </c>
      <c r="BB323">
        <v>0</v>
      </c>
      <c r="BC323">
        <v>0</v>
      </c>
      <c r="BD323">
        <v>0</v>
      </c>
      <c r="BE323">
        <v>0</v>
      </c>
      <c r="BF323">
        <v>0</v>
      </c>
      <c r="BG323">
        <v>0</v>
      </c>
      <c r="BH323">
        <v>0</v>
      </c>
      <c r="BI323" s="45" t="s">
        <v>413</v>
      </c>
      <c r="BJ323"/>
      <c r="BK323"/>
      <c r="BL323"/>
      <c r="BM323"/>
      <c r="BN323"/>
      <c r="BO323"/>
      <c r="BP323"/>
      <c r="BQ323"/>
      <c r="BR323"/>
    </row>
    <row r="324" spans="1:70" x14ac:dyDescent="0.3">
      <c r="A324" s="45" t="s">
        <v>65</v>
      </c>
      <c r="B324"/>
      <c r="C324">
        <v>28.853590784790999</v>
      </c>
      <c r="D324">
        <v>22.30126626422836</v>
      </c>
      <c r="E324">
        <v>17.837022790753945</v>
      </c>
      <c r="F324">
        <v>13.305642328076281</v>
      </c>
      <c r="G324">
        <v>40.786225017473996</v>
      </c>
      <c r="H324">
        <v>41.618917592946303</v>
      </c>
      <c r="I324">
        <v>42.869271340373871</v>
      </c>
      <c r="J324">
        <v>43.820084494499817</v>
      </c>
      <c r="K324">
        <v>17.97935522807472</v>
      </c>
      <c r="L324">
        <v>22.521790253782942</v>
      </c>
      <c r="M324">
        <v>23.351109743370422</v>
      </c>
      <c r="N324">
        <v>23.499355198776264</v>
      </c>
      <c r="O324">
        <v>23.869022495634184</v>
      </c>
      <c r="P324">
        <v>0</v>
      </c>
      <c r="Q324">
        <v>0</v>
      </c>
      <c r="R324">
        <v>0</v>
      </c>
      <c r="S324">
        <v>0</v>
      </c>
      <c r="T324">
        <v>25.088074650899998</v>
      </c>
      <c r="U324">
        <v>19.763797950392753</v>
      </c>
      <c r="V324">
        <v>16.091246273290665</v>
      </c>
      <c r="W324">
        <v>12.444115259555549</v>
      </c>
      <c r="X324">
        <v>3.7655161338909999</v>
      </c>
      <c r="Y324">
        <v>2.537468313835606</v>
      </c>
      <c r="Z324">
        <v>1.7457765174632836</v>
      </c>
      <c r="AA324">
        <v>0.86152706852073224</v>
      </c>
      <c r="AB324">
        <v>0</v>
      </c>
      <c r="AC324">
        <v>0</v>
      </c>
      <c r="AD324">
        <v>0</v>
      </c>
      <c r="AE324">
        <v>0</v>
      </c>
      <c r="AF324">
        <v>0</v>
      </c>
      <c r="AG324">
        <v>0</v>
      </c>
      <c r="AH324">
        <v>0</v>
      </c>
      <c r="AI324">
        <v>0</v>
      </c>
      <c r="AJ324">
        <v>0</v>
      </c>
      <c r="AK324">
        <v>0</v>
      </c>
      <c r="AL324">
        <v>0</v>
      </c>
      <c r="AM324">
        <v>0</v>
      </c>
      <c r="AN324">
        <v>33.973108046797996</v>
      </c>
      <c r="AO324">
        <v>34.666703858231081</v>
      </c>
      <c r="AP324">
        <v>35.708192815345321</v>
      </c>
      <c r="AQ324">
        <v>36.500177805463871</v>
      </c>
      <c r="AR324">
        <v>6.813116970676</v>
      </c>
      <c r="AS324">
        <v>6.9522137347152242</v>
      </c>
      <c r="AT324">
        <v>7.1610785250285565</v>
      </c>
      <c r="AU324">
        <v>7.3199066890359408</v>
      </c>
      <c r="AV324">
        <v>0</v>
      </c>
      <c r="AW324">
        <v>0</v>
      </c>
      <c r="AX324">
        <v>0</v>
      </c>
      <c r="AY324">
        <v>0</v>
      </c>
      <c r="AZ324">
        <v>0</v>
      </c>
      <c r="BA324">
        <v>0</v>
      </c>
      <c r="BB324">
        <v>0</v>
      </c>
      <c r="BC324">
        <v>0</v>
      </c>
      <c r="BD324">
        <v>0</v>
      </c>
      <c r="BE324">
        <v>0</v>
      </c>
      <c r="BF324">
        <v>0</v>
      </c>
      <c r="BG324">
        <v>0</v>
      </c>
      <c r="BH324">
        <v>0</v>
      </c>
      <c r="BI324" s="45" t="s">
        <v>64</v>
      </c>
      <c r="BJ324"/>
      <c r="BK324"/>
      <c r="BL324"/>
      <c r="BM324"/>
      <c r="BN324"/>
      <c r="BO324"/>
      <c r="BP324"/>
      <c r="BQ324"/>
      <c r="BR324"/>
    </row>
    <row r="325" spans="1:70" x14ac:dyDescent="0.3">
      <c r="A325" s="45" t="s">
        <v>670</v>
      </c>
      <c r="B325">
        <v>0.4</v>
      </c>
      <c r="C325">
        <v>1.6014057353840001</v>
      </c>
      <c r="D325">
        <v>0.84703880623186933</v>
      </c>
      <c r="E325">
        <v>0</v>
      </c>
      <c r="F325">
        <v>0</v>
      </c>
      <c r="G325">
        <v>3.1059444949070003</v>
      </c>
      <c r="H325">
        <v>3.1693555342868422</v>
      </c>
      <c r="I325">
        <v>3.6945692241581205</v>
      </c>
      <c r="J325">
        <v>3.3369783583487056</v>
      </c>
      <c r="K325">
        <v>-9.4387764520198409</v>
      </c>
      <c r="L325">
        <v>-8.4960966153395727</v>
      </c>
      <c r="M325">
        <v>-8.3683902294754944</v>
      </c>
      <c r="N325">
        <v>-8.4140612160848871</v>
      </c>
      <c r="O325">
        <v>-8.9935298584800876</v>
      </c>
      <c r="P325">
        <v>0.5</v>
      </c>
      <c r="Q325">
        <v>0.5</v>
      </c>
      <c r="R325">
        <v>0</v>
      </c>
      <c r="S325">
        <v>0.5</v>
      </c>
      <c r="T325">
        <v>0</v>
      </c>
      <c r="U325">
        <v>0</v>
      </c>
      <c r="V325">
        <v>0</v>
      </c>
      <c r="W325">
        <v>0</v>
      </c>
      <c r="X325">
        <v>1.6014057353840001</v>
      </c>
      <c r="Y325">
        <v>0.84703880623186933</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3.1059444949070003</v>
      </c>
      <c r="AS325">
        <v>3.1693555342868422</v>
      </c>
      <c r="AT325">
        <v>3.6945696703077973</v>
      </c>
      <c r="AU325">
        <v>3.3369783583487056</v>
      </c>
      <c r="AV325">
        <v>0</v>
      </c>
      <c r="AW325">
        <v>0</v>
      </c>
      <c r="AX325">
        <v>0</v>
      </c>
      <c r="AY325">
        <v>0</v>
      </c>
      <c r="AZ325">
        <v>0</v>
      </c>
      <c r="BA325">
        <v>0</v>
      </c>
      <c r="BB325">
        <v>0</v>
      </c>
      <c r="BC325">
        <v>0</v>
      </c>
      <c r="BD325">
        <v>0</v>
      </c>
      <c r="BE325">
        <v>0</v>
      </c>
      <c r="BF325">
        <v>0</v>
      </c>
      <c r="BG325">
        <v>0</v>
      </c>
      <c r="BH325">
        <v>-0.13789147845595423</v>
      </c>
      <c r="BI325" s="45" t="s">
        <v>669</v>
      </c>
      <c r="BJ325"/>
      <c r="BK325"/>
      <c r="BL325"/>
      <c r="BM325"/>
      <c r="BN325"/>
      <c r="BO325"/>
      <c r="BP325"/>
      <c r="BQ325"/>
      <c r="BR325"/>
    </row>
    <row r="326" spans="1:70" x14ac:dyDescent="0.3">
      <c r="A326" s="45" t="s">
        <v>67</v>
      </c>
      <c r="B326"/>
      <c r="C326">
        <v>31.63571162333</v>
      </c>
      <c r="D326">
        <v>24.534364292520515</v>
      </c>
      <c r="E326">
        <v>19.69074078292028</v>
      </c>
      <c r="F326">
        <v>14.789150709047719</v>
      </c>
      <c r="G326">
        <v>44.209462619134001</v>
      </c>
      <c r="H326">
        <v>45.112044097875952</v>
      </c>
      <c r="I326">
        <v>46.467341560043891</v>
      </c>
      <c r="J326">
        <v>47.497957621645639</v>
      </c>
      <c r="K326">
        <v>19.322499524603735</v>
      </c>
      <c r="L326">
        <v>22.858104021875338</v>
      </c>
      <c r="M326">
        <v>23.536374636930312</v>
      </c>
      <c r="N326">
        <v>23.528167658408158</v>
      </c>
      <c r="O326">
        <v>24.058396446621149</v>
      </c>
      <c r="P326">
        <v>0</v>
      </c>
      <c r="Q326">
        <v>0</v>
      </c>
      <c r="R326">
        <v>0</v>
      </c>
      <c r="S326">
        <v>0</v>
      </c>
      <c r="T326">
        <v>27.885723536657999</v>
      </c>
      <c r="U326">
        <v>21.940095538269162</v>
      </c>
      <c r="V326">
        <v>17.84345123071353</v>
      </c>
      <c r="W326">
        <v>13.77616555186858</v>
      </c>
      <c r="X326">
        <v>3.7499880866720003</v>
      </c>
      <c r="Y326">
        <v>2.5942687542513516</v>
      </c>
      <c r="Z326">
        <v>1.8472895522067454</v>
      </c>
      <c r="AA326">
        <v>1.0129851571791404</v>
      </c>
      <c r="AB326">
        <v>0</v>
      </c>
      <c r="AC326">
        <v>0</v>
      </c>
      <c r="AD326">
        <v>0</v>
      </c>
      <c r="AE326">
        <v>0</v>
      </c>
      <c r="AF326">
        <v>0</v>
      </c>
      <c r="AG326">
        <v>0</v>
      </c>
      <c r="AH326">
        <v>0</v>
      </c>
      <c r="AI326">
        <v>0</v>
      </c>
      <c r="AJ326">
        <v>0</v>
      </c>
      <c r="AK326">
        <v>0</v>
      </c>
      <c r="AL326">
        <v>0</v>
      </c>
      <c r="AM326">
        <v>0</v>
      </c>
      <c r="AN326">
        <v>37.699538015587002</v>
      </c>
      <c r="AO326">
        <v>38.469212713131725</v>
      </c>
      <c r="AP326">
        <v>39.624940133697912</v>
      </c>
      <c r="AQ326">
        <v>40.503796086518598</v>
      </c>
      <c r="AR326">
        <v>6.5099246035470006</v>
      </c>
      <c r="AS326">
        <v>6.6428313847442233</v>
      </c>
      <c r="AT326">
        <v>6.8424014263459805</v>
      </c>
      <c r="AU326">
        <v>6.9941615351270388</v>
      </c>
      <c r="AV326">
        <v>0</v>
      </c>
      <c r="AW326">
        <v>0</v>
      </c>
      <c r="AX326">
        <v>0</v>
      </c>
      <c r="AY326">
        <v>0</v>
      </c>
      <c r="AZ326">
        <v>0</v>
      </c>
      <c r="BA326">
        <v>0</v>
      </c>
      <c r="BB326">
        <v>0</v>
      </c>
      <c r="BC326">
        <v>0</v>
      </c>
      <c r="BD326">
        <v>0</v>
      </c>
      <c r="BE326">
        <v>0</v>
      </c>
      <c r="BF326">
        <v>0</v>
      </c>
      <c r="BG326">
        <v>0</v>
      </c>
      <c r="BH326">
        <v>0</v>
      </c>
      <c r="BI326" s="45" t="s">
        <v>66</v>
      </c>
      <c r="BJ326"/>
      <c r="BK326"/>
      <c r="BL326"/>
      <c r="BM326"/>
      <c r="BN326"/>
      <c r="BO326"/>
      <c r="BP326"/>
      <c r="BQ326"/>
      <c r="BR326"/>
    </row>
    <row r="327" spans="1:70" x14ac:dyDescent="0.3">
      <c r="A327" s="45" t="s">
        <v>484</v>
      </c>
      <c r="B327"/>
      <c r="C327">
        <v>58.378953366939001</v>
      </c>
      <c r="D327">
        <v>44.485013897622942</v>
      </c>
      <c r="E327">
        <v>34.981222836010197</v>
      </c>
      <c r="F327">
        <v>25.331965503863252</v>
      </c>
      <c r="G327">
        <v>88.387100670435018</v>
      </c>
      <c r="H327">
        <v>90.191613896757445</v>
      </c>
      <c r="I327">
        <v>92.901233198376744</v>
      </c>
      <c r="J327">
        <v>94.961723423605946</v>
      </c>
      <c r="K327">
        <v>27.53598088160058</v>
      </c>
      <c r="L327">
        <v>25.604860026986838</v>
      </c>
      <c r="M327">
        <v>27.495221400977488</v>
      </c>
      <c r="N327">
        <v>28.583638817439631</v>
      </c>
      <c r="O327">
        <v>28.105047912281716</v>
      </c>
      <c r="P327">
        <v>0</v>
      </c>
      <c r="Q327">
        <v>0</v>
      </c>
      <c r="R327">
        <v>0</v>
      </c>
      <c r="S327">
        <v>0</v>
      </c>
      <c r="T327">
        <v>50.672588737791003</v>
      </c>
      <c r="U327">
        <v>39.337711222574129</v>
      </c>
      <c r="V327">
        <v>31.493111518891439</v>
      </c>
      <c r="W327">
        <v>23.696998747814582</v>
      </c>
      <c r="X327">
        <v>7.7063646291480001</v>
      </c>
      <c r="Y327">
        <v>5.1473026750488131</v>
      </c>
      <c r="Z327">
        <v>3.4881113171187565</v>
      </c>
      <c r="AA327">
        <v>1.6349667560486718</v>
      </c>
      <c r="AB327">
        <v>0</v>
      </c>
      <c r="AC327">
        <v>0</v>
      </c>
      <c r="AD327">
        <v>0</v>
      </c>
      <c r="AE327">
        <v>0</v>
      </c>
      <c r="AF327">
        <v>0</v>
      </c>
      <c r="AG327">
        <v>0</v>
      </c>
      <c r="AH327">
        <v>0</v>
      </c>
      <c r="AI327">
        <v>0</v>
      </c>
      <c r="AJ327">
        <v>0</v>
      </c>
      <c r="AK327">
        <v>0</v>
      </c>
      <c r="AL327">
        <v>0</v>
      </c>
      <c r="AM327">
        <v>0</v>
      </c>
      <c r="AN327">
        <v>73.706941509900005</v>
      </c>
      <c r="AO327">
        <v>75.211744244886404</v>
      </c>
      <c r="AP327">
        <v>77.471324544088986</v>
      </c>
      <c r="AQ327">
        <v>79.189589215751525</v>
      </c>
      <c r="AR327">
        <v>14.680159160535</v>
      </c>
      <c r="AS327">
        <v>14.979869651871036</v>
      </c>
      <c r="AT327">
        <v>15.429908654287763</v>
      </c>
      <c r="AU327">
        <v>15.772134207854416</v>
      </c>
      <c r="AV327">
        <v>0</v>
      </c>
      <c r="AW327">
        <v>0</v>
      </c>
      <c r="AX327">
        <v>0</v>
      </c>
      <c r="AY327">
        <v>0</v>
      </c>
      <c r="AZ327">
        <v>0</v>
      </c>
      <c r="BA327">
        <v>0</v>
      </c>
      <c r="BB327">
        <v>0</v>
      </c>
      <c r="BC327">
        <v>0</v>
      </c>
      <c r="BD327">
        <v>0</v>
      </c>
      <c r="BE327">
        <v>0</v>
      </c>
      <c r="BF327">
        <v>0</v>
      </c>
      <c r="BG327">
        <v>0</v>
      </c>
      <c r="BH327">
        <v>0</v>
      </c>
      <c r="BI327" s="45" t="s">
        <v>483</v>
      </c>
      <c r="BJ327"/>
      <c r="BK327"/>
      <c r="BL327"/>
      <c r="BM327"/>
      <c r="BN327"/>
      <c r="BO327"/>
      <c r="BP327"/>
      <c r="BQ327"/>
      <c r="BR327"/>
    </row>
    <row r="328" spans="1:70" x14ac:dyDescent="0.3">
      <c r="A328" s="45" t="s">
        <v>672</v>
      </c>
      <c r="B328"/>
      <c r="C328">
        <v>24.899499394611002</v>
      </c>
      <c r="D328">
        <v>18.456519446538586</v>
      </c>
      <c r="E328">
        <v>14.147394729300853</v>
      </c>
      <c r="F328">
        <v>9.8117196946868894</v>
      </c>
      <c r="G328">
        <v>35.454615887950006</v>
      </c>
      <c r="H328">
        <v>36.178458199992122</v>
      </c>
      <c r="I328">
        <v>37.265364669519784</v>
      </c>
      <c r="J328">
        <v>38.09188674029987</v>
      </c>
      <c r="K328">
        <v>2.1337445112954665</v>
      </c>
      <c r="L328">
        <v>4.3644533159872809</v>
      </c>
      <c r="M328">
        <v>4.59695886990772</v>
      </c>
      <c r="N328">
        <v>4.6953864567891843</v>
      </c>
      <c r="O328">
        <v>4.6989164919018158</v>
      </c>
      <c r="P328">
        <v>0</v>
      </c>
      <c r="Q328">
        <v>0</v>
      </c>
      <c r="R328">
        <v>0</v>
      </c>
      <c r="S328">
        <v>0</v>
      </c>
      <c r="T328">
        <v>22.512525131818002</v>
      </c>
      <c r="U328">
        <v>17.017104269084395</v>
      </c>
      <c r="V328">
        <v>13.306004828719503</v>
      </c>
      <c r="W328">
        <v>9.6383048257218444</v>
      </c>
      <c r="X328">
        <v>2.3869742627929997</v>
      </c>
      <c r="Y328">
        <v>1.4394151774541921</v>
      </c>
      <c r="Z328">
        <v>0.84138990058134866</v>
      </c>
      <c r="AA328">
        <v>0.17341486896504463</v>
      </c>
      <c r="AB328">
        <v>0</v>
      </c>
      <c r="AC328">
        <v>0</v>
      </c>
      <c r="AD328">
        <v>0</v>
      </c>
      <c r="AE328">
        <v>0</v>
      </c>
      <c r="AF328">
        <v>0</v>
      </c>
      <c r="AG328">
        <v>0</v>
      </c>
      <c r="AH328">
        <v>0</v>
      </c>
      <c r="AI328">
        <v>0</v>
      </c>
      <c r="AJ328">
        <v>0</v>
      </c>
      <c r="AK328">
        <v>0</v>
      </c>
      <c r="AL328">
        <v>0</v>
      </c>
      <c r="AM328">
        <v>0</v>
      </c>
      <c r="AN328">
        <v>30.855113684684998</v>
      </c>
      <c r="AO328">
        <v>31.485052446352295</v>
      </c>
      <c r="AP328">
        <v>32.430955309547429</v>
      </c>
      <c r="AQ328">
        <v>33.150253257589462</v>
      </c>
      <c r="AR328">
        <v>4.5995022032649997</v>
      </c>
      <c r="AS328">
        <v>4.6934057536398246</v>
      </c>
      <c r="AT328">
        <v>4.8344093599723514</v>
      </c>
      <c r="AU328">
        <v>4.9416334827104071</v>
      </c>
      <c r="AV328">
        <v>0</v>
      </c>
      <c r="AW328">
        <v>0</v>
      </c>
      <c r="AX328">
        <v>0</v>
      </c>
      <c r="AY328">
        <v>0</v>
      </c>
      <c r="AZ328">
        <v>0</v>
      </c>
      <c r="BA328">
        <v>0</v>
      </c>
      <c r="BB328">
        <v>0</v>
      </c>
      <c r="BC328">
        <v>0</v>
      </c>
      <c r="BD328">
        <v>0</v>
      </c>
      <c r="BE328">
        <v>0</v>
      </c>
      <c r="BF328">
        <v>0</v>
      </c>
      <c r="BG328">
        <v>0</v>
      </c>
      <c r="BH328">
        <v>0</v>
      </c>
      <c r="BI328" s="45" t="s">
        <v>671</v>
      </c>
      <c r="BJ328"/>
      <c r="BK328"/>
      <c r="BL328"/>
      <c r="BM328"/>
      <c r="BN328"/>
      <c r="BO328"/>
      <c r="BP328"/>
      <c r="BQ328"/>
      <c r="BR328"/>
    </row>
    <row r="329" spans="1:70" x14ac:dyDescent="0.3">
      <c r="A329" s="45" t="s">
        <v>115</v>
      </c>
      <c r="B329"/>
      <c r="C329">
        <v>33.346701195569999</v>
      </c>
      <c r="D329">
        <v>15.312100282295644</v>
      </c>
      <c r="E329">
        <v>3.9152407999315857</v>
      </c>
      <c r="F329">
        <v>0</v>
      </c>
      <c r="G329">
        <v>59.846267182123995</v>
      </c>
      <c r="H329">
        <v>61.068090048322986</v>
      </c>
      <c r="I329">
        <v>62.902753697843409</v>
      </c>
      <c r="J329">
        <v>64.297896740322102</v>
      </c>
      <c r="K329">
        <v>36.355050486450949</v>
      </c>
      <c r="L329">
        <v>37.541490721604255</v>
      </c>
      <c r="M329">
        <v>38.813939349079924</v>
      </c>
      <c r="N329">
        <v>38.954314745540763</v>
      </c>
      <c r="O329">
        <v>39.674807820660284</v>
      </c>
      <c r="P329">
        <v>0</v>
      </c>
      <c r="Q329">
        <v>0</v>
      </c>
      <c r="R329">
        <v>0</v>
      </c>
      <c r="S329">
        <v>0</v>
      </c>
      <c r="T329">
        <v>33.346701195569999</v>
      </c>
      <c r="U329">
        <v>15.312100282295644</v>
      </c>
      <c r="V329">
        <v>3.9152407999315857</v>
      </c>
      <c r="W329">
        <v>0</v>
      </c>
      <c r="X329">
        <v>0</v>
      </c>
      <c r="Y329">
        <v>0</v>
      </c>
      <c r="Z329">
        <v>0</v>
      </c>
      <c r="AA329">
        <v>0</v>
      </c>
      <c r="AB329">
        <v>0</v>
      </c>
      <c r="AC329">
        <v>0</v>
      </c>
      <c r="AD329">
        <v>0</v>
      </c>
      <c r="AE329">
        <v>0</v>
      </c>
      <c r="AF329">
        <v>0</v>
      </c>
      <c r="AG329">
        <v>0</v>
      </c>
      <c r="AH329">
        <v>0</v>
      </c>
      <c r="AI329">
        <v>0</v>
      </c>
      <c r="AJ329">
        <v>0</v>
      </c>
      <c r="AK329">
        <v>0</v>
      </c>
      <c r="AL329">
        <v>0</v>
      </c>
      <c r="AM329">
        <v>0</v>
      </c>
      <c r="AN329">
        <v>59.846267182123995</v>
      </c>
      <c r="AO329">
        <v>61.068090048322986</v>
      </c>
      <c r="AP329">
        <v>62.902753697843409</v>
      </c>
      <c r="AQ329">
        <v>64.297896740322102</v>
      </c>
      <c r="AR329">
        <v>0</v>
      </c>
      <c r="AS329">
        <v>0</v>
      </c>
      <c r="AT329">
        <v>0</v>
      </c>
      <c r="AU329">
        <v>0</v>
      </c>
      <c r="AV329">
        <v>0</v>
      </c>
      <c r="AW329">
        <v>0</v>
      </c>
      <c r="AX329">
        <v>0</v>
      </c>
      <c r="AY329">
        <v>0</v>
      </c>
      <c r="AZ329">
        <v>0</v>
      </c>
      <c r="BA329">
        <v>0</v>
      </c>
      <c r="BB329">
        <v>0</v>
      </c>
      <c r="BC329">
        <v>0</v>
      </c>
      <c r="BD329">
        <v>0</v>
      </c>
      <c r="BE329">
        <v>0</v>
      </c>
      <c r="BF329">
        <v>0</v>
      </c>
      <c r="BG329">
        <v>0</v>
      </c>
      <c r="BH329">
        <v>-7.1703796925390959</v>
      </c>
      <c r="BI329" s="45" t="s">
        <v>1335</v>
      </c>
      <c r="BJ329"/>
      <c r="BK329"/>
      <c r="BL329"/>
      <c r="BM329"/>
      <c r="BN329"/>
      <c r="BO329"/>
      <c r="BP329"/>
      <c r="BQ329"/>
      <c r="BR329"/>
    </row>
    <row r="330" spans="1:70" x14ac:dyDescent="0.3">
      <c r="A330" s="45" t="s">
        <v>196</v>
      </c>
      <c r="B330">
        <v>0.59</v>
      </c>
      <c r="C330">
        <v>57.699963364576</v>
      </c>
      <c r="D330">
        <v>32.445080152889851</v>
      </c>
      <c r="E330">
        <v>0</v>
      </c>
      <c r="F330">
        <v>0.53734912673300506</v>
      </c>
      <c r="G330">
        <v>93.944282495835012</v>
      </c>
      <c r="H330">
        <v>95.862251283307742</v>
      </c>
      <c r="I330">
        <v>122.49150008151871</v>
      </c>
      <c r="J330">
        <v>100.93227296664401</v>
      </c>
      <c r="K330">
        <v>72.1094641672846</v>
      </c>
      <c r="L330">
        <v>75.119370145380131</v>
      </c>
      <c r="M330">
        <v>-16.222089019083619</v>
      </c>
      <c r="N330">
        <v>-16.021749995843397</v>
      </c>
      <c r="O330">
        <v>79.303264254750275</v>
      </c>
      <c r="P330">
        <v>0</v>
      </c>
      <c r="Q330">
        <v>0</v>
      </c>
      <c r="R330">
        <v>0</v>
      </c>
      <c r="S330">
        <v>0</v>
      </c>
      <c r="T330">
        <v>57.699963364576</v>
      </c>
      <c r="U330">
        <v>32.445080152889851</v>
      </c>
      <c r="V330">
        <v>0</v>
      </c>
      <c r="W330">
        <v>0.53734912673300506</v>
      </c>
      <c r="X330">
        <v>0</v>
      </c>
      <c r="Y330">
        <v>0</v>
      </c>
      <c r="Z330">
        <v>0</v>
      </c>
      <c r="AA330">
        <v>0</v>
      </c>
      <c r="AB330">
        <v>0</v>
      </c>
      <c r="AC330">
        <v>0</v>
      </c>
      <c r="AD330">
        <v>0</v>
      </c>
      <c r="AE330">
        <v>0</v>
      </c>
      <c r="AF330">
        <v>0</v>
      </c>
      <c r="AG330">
        <v>0</v>
      </c>
      <c r="AH330">
        <v>0</v>
      </c>
      <c r="AI330">
        <v>0</v>
      </c>
      <c r="AJ330">
        <v>0</v>
      </c>
      <c r="AK330">
        <v>0</v>
      </c>
      <c r="AL330">
        <v>0</v>
      </c>
      <c r="AM330">
        <v>0</v>
      </c>
      <c r="AN330">
        <v>93.944282495835012</v>
      </c>
      <c r="AO330">
        <v>95.862251283307742</v>
      </c>
      <c r="AP330">
        <v>122.49150024068577</v>
      </c>
      <c r="AQ330">
        <v>100.93227296664401</v>
      </c>
      <c r="AR330">
        <v>0</v>
      </c>
      <c r="AS330">
        <v>0</v>
      </c>
      <c r="AT330">
        <v>0</v>
      </c>
      <c r="AU330">
        <v>0</v>
      </c>
      <c r="AV330">
        <v>0</v>
      </c>
      <c r="AW330">
        <v>0</v>
      </c>
      <c r="AX330">
        <v>0</v>
      </c>
      <c r="AY330">
        <v>0</v>
      </c>
      <c r="AZ330">
        <v>0</v>
      </c>
      <c r="BA330">
        <v>0</v>
      </c>
      <c r="BB330">
        <v>0</v>
      </c>
      <c r="BC330">
        <v>0</v>
      </c>
      <c r="BD330">
        <v>0</v>
      </c>
      <c r="BE330">
        <v>0</v>
      </c>
      <c r="BF330">
        <v>0</v>
      </c>
      <c r="BG330">
        <v>0</v>
      </c>
      <c r="BH330">
        <v>0</v>
      </c>
      <c r="BI330" s="45" t="s">
        <v>1335</v>
      </c>
      <c r="BJ330"/>
      <c r="BK330"/>
      <c r="BL330"/>
      <c r="BM330"/>
      <c r="BN330"/>
      <c r="BO330"/>
      <c r="BP330"/>
      <c r="BQ330"/>
      <c r="BR330"/>
    </row>
    <row r="331" spans="1:70" x14ac:dyDescent="0.3">
      <c r="A331" s="45" t="s">
        <v>254</v>
      </c>
      <c r="B331"/>
      <c r="C331">
        <v>117.93817475188</v>
      </c>
      <c r="D331">
        <v>73.875658997742775</v>
      </c>
      <c r="E331">
        <v>45.739098660851717</v>
      </c>
      <c r="F331">
        <v>18.300037421715736</v>
      </c>
      <c r="G331">
        <v>161.65455390781997</v>
      </c>
      <c r="H331">
        <v>164.95489726572231</v>
      </c>
      <c r="I331">
        <v>169.91062379301866</v>
      </c>
      <c r="J331">
        <v>173.67913328891012</v>
      </c>
      <c r="K331">
        <v>118.60404931381463</v>
      </c>
      <c r="L331">
        <v>124.00585623059651</v>
      </c>
      <c r="M331">
        <v>127.83854171980325</v>
      </c>
      <c r="N331">
        <v>127.94260307551572</v>
      </c>
      <c r="O331">
        <v>130.67391921214218</v>
      </c>
      <c r="P331">
        <v>0</v>
      </c>
      <c r="Q331">
        <v>0</v>
      </c>
      <c r="R331">
        <v>0</v>
      </c>
      <c r="S331">
        <v>0</v>
      </c>
      <c r="T331">
        <v>117.93817475188</v>
      </c>
      <c r="U331">
        <v>73.875658997742775</v>
      </c>
      <c r="V331">
        <v>45.739098660851717</v>
      </c>
      <c r="W331">
        <v>18.300037421715736</v>
      </c>
      <c r="X331">
        <v>0</v>
      </c>
      <c r="Y331">
        <v>0</v>
      </c>
      <c r="Z331">
        <v>0</v>
      </c>
      <c r="AA331">
        <v>0</v>
      </c>
      <c r="AB331">
        <v>0</v>
      </c>
      <c r="AC331">
        <v>0</v>
      </c>
      <c r="AD331">
        <v>0</v>
      </c>
      <c r="AE331">
        <v>0</v>
      </c>
      <c r="AF331">
        <v>0</v>
      </c>
      <c r="AG331">
        <v>0</v>
      </c>
      <c r="AH331">
        <v>0</v>
      </c>
      <c r="AI331">
        <v>0</v>
      </c>
      <c r="AJ331">
        <v>0</v>
      </c>
      <c r="AK331">
        <v>0</v>
      </c>
      <c r="AL331">
        <v>0</v>
      </c>
      <c r="AM331">
        <v>0</v>
      </c>
      <c r="AN331">
        <v>161.65455390781997</v>
      </c>
      <c r="AO331">
        <v>164.95489726572231</v>
      </c>
      <c r="AP331">
        <v>169.91062379301866</v>
      </c>
      <c r="AQ331">
        <v>173.67913328891012</v>
      </c>
      <c r="AR331">
        <v>0</v>
      </c>
      <c r="AS331">
        <v>0</v>
      </c>
      <c r="AT331">
        <v>0</v>
      </c>
      <c r="AU331">
        <v>0</v>
      </c>
      <c r="AV331">
        <v>0</v>
      </c>
      <c r="AW331">
        <v>0</v>
      </c>
      <c r="AX331">
        <v>0</v>
      </c>
      <c r="AY331">
        <v>0</v>
      </c>
      <c r="AZ331">
        <v>0</v>
      </c>
      <c r="BA331">
        <v>0</v>
      </c>
      <c r="BB331">
        <v>0</v>
      </c>
      <c r="BC331">
        <v>0</v>
      </c>
      <c r="BD331">
        <v>0</v>
      </c>
      <c r="BE331">
        <v>0</v>
      </c>
      <c r="BF331">
        <v>0</v>
      </c>
      <c r="BG331">
        <v>0</v>
      </c>
      <c r="BH331">
        <v>0</v>
      </c>
      <c r="BI331" s="45" t="s">
        <v>1335</v>
      </c>
      <c r="BJ331"/>
      <c r="BK331"/>
      <c r="BL331"/>
      <c r="BM331"/>
      <c r="BN331"/>
      <c r="BO331"/>
      <c r="BP331"/>
      <c r="BQ331"/>
      <c r="BR331"/>
    </row>
    <row r="332" spans="1:70" x14ac:dyDescent="0.3">
      <c r="A332" s="45" t="s">
        <v>358</v>
      </c>
      <c r="B332">
        <v>0.59</v>
      </c>
      <c r="C332">
        <v>111.424590197583</v>
      </c>
      <c r="D332">
        <v>66.475798548949243</v>
      </c>
      <c r="E332">
        <v>0</v>
      </c>
      <c r="F332">
        <v>9.4871107329094411</v>
      </c>
      <c r="G332">
        <v>171.96107883678698</v>
      </c>
      <c r="H332">
        <v>175.47184046172907</v>
      </c>
      <c r="I332">
        <v>218.38359665585827</v>
      </c>
      <c r="J332">
        <v>184.75230304263238</v>
      </c>
      <c r="K332">
        <v>123.9635480716193</v>
      </c>
      <c r="L332">
        <v>128.86376387792774</v>
      </c>
      <c r="M332">
        <v>-93.564658117107925</v>
      </c>
      <c r="N332">
        <v>-93.154003161760755</v>
      </c>
      <c r="O332">
        <v>136.11156377626585</v>
      </c>
      <c r="P332">
        <v>0</v>
      </c>
      <c r="Q332">
        <v>0</v>
      </c>
      <c r="R332">
        <v>0</v>
      </c>
      <c r="S332">
        <v>0</v>
      </c>
      <c r="T332">
        <v>111.424590197583</v>
      </c>
      <c r="U332">
        <v>66.475798548949243</v>
      </c>
      <c r="V332">
        <v>0</v>
      </c>
      <c r="W332">
        <v>9.4871107329094411</v>
      </c>
      <c r="X332">
        <v>0</v>
      </c>
      <c r="Y332">
        <v>0</v>
      </c>
      <c r="Z332">
        <v>0</v>
      </c>
      <c r="AA332">
        <v>0</v>
      </c>
      <c r="AB332">
        <v>0</v>
      </c>
      <c r="AC332">
        <v>0</v>
      </c>
      <c r="AD332">
        <v>0</v>
      </c>
      <c r="AE332">
        <v>0</v>
      </c>
      <c r="AF332">
        <v>0</v>
      </c>
      <c r="AG332">
        <v>0</v>
      </c>
      <c r="AH332">
        <v>0</v>
      </c>
      <c r="AI332">
        <v>0</v>
      </c>
      <c r="AJ332">
        <v>0</v>
      </c>
      <c r="AK332">
        <v>0</v>
      </c>
      <c r="AL332">
        <v>0</v>
      </c>
      <c r="AM332">
        <v>0</v>
      </c>
      <c r="AN332">
        <v>171.96107883678698</v>
      </c>
      <c r="AO332">
        <v>175.47184046172907</v>
      </c>
      <c r="AP332">
        <v>218.38359637585461</v>
      </c>
      <c r="AQ332">
        <v>184.75230304263238</v>
      </c>
      <c r="AR332">
        <v>0</v>
      </c>
      <c r="AS332">
        <v>0</v>
      </c>
      <c r="AT332">
        <v>0</v>
      </c>
      <c r="AU332">
        <v>0</v>
      </c>
      <c r="AV332">
        <v>0</v>
      </c>
      <c r="AW332">
        <v>0</v>
      </c>
      <c r="AX332">
        <v>0</v>
      </c>
      <c r="AY332">
        <v>0</v>
      </c>
      <c r="AZ332">
        <v>0</v>
      </c>
      <c r="BA332">
        <v>0</v>
      </c>
      <c r="BB332">
        <v>0</v>
      </c>
      <c r="BC332">
        <v>0</v>
      </c>
      <c r="BD332">
        <v>0</v>
      </c>
      <c r="BE332">
        <v>0</v>
      </c>
      <c r="BF332">
        <v>0</v>
      </c>
      <c r="BG332">
        <v>0</v>
      </c>
      <c r="BH332">
        <v>0</v>
      </c>
      <c r="BI332" s="45" t="s">
        <v>1335</v>
      </c>
      <c r="BJ332"/>
      <c r="BK332"/>
      <c r="BL332"/>
      <c r="BM332"/>
      <c r="BN332"/>
      <c r="BO332"/>
      <c r="BP332"/>
      <c r="BQ332"/>
      <c r="BR332"/>
    </row>
    <row r="333" spans="1:70" x14ac:dyDescent="0.3">
      <c r="A333" s="45" t="s">
        <v>376</v>
      </c>
      <c r="B333"/>
      <c r="C333">
        <v>118.84160334193299</v>
      </c>
      <c r="D333">
        <v>81.507678573832578</v>
      </c>
      <c r="E333">
        <v>56.979607564061581</v>
      </c>
      <c r="F333">
        <v>32.893985288544535</v>
      </c>
      <c r="G333">
        <v>173.40786882413701</v>
      </c>
      <c r="H333">
        <v>176.948168149129</v>
      </c>
      <c r="I333">
        <v>182.26420753558352</v>
      </c>
      <c r="J333">
        <v>186.30671165643059</v>
      </c>
      <c r="K333">
        <v>140.07242130817855</v>
      </c>
      <c r="L333">
        <v>147.04221502758173</v>
      </c>
      <c r="M333">
        <v>152.07889127045962</v>
      </c>
      <c r="N333">
        <v>152.67993318461578</v>
      </c>
      <c r="O333">
        <v>155.45190428803008</v>
      </c>
      <c r="P333">
        <v>0</v>
      </c>
      <c r="Q333">
        <v>0</v>
      </c>
      <c r="R333">
        <v>0</v>
      </c>
      <c r="S333">
        <v>0</v>
      </c>
      <c r="T333">
        <v>118.84160334193299</v>
      </c>
      <c r="U333">
        <v>81.507678573832578</v>
      </c>
      <c r="V333">
        <v>56.979607564061581</v>
      </c>
      <c r="W333">
        <v>32.893985288544535</v>
      </c>
      <c r="X333">
        <v>0</v>
      </c>
      <c r="Y333">
        <v>0</v>
      </c>
      <c r="Z333">
        <v>0</v>
      </c>
      <c r="AA333">
        <v>0</v>
      </c>
      <c r="AB333">
        <v>0</v>
      </c>
      <c r="AC333">
        <v>0</v>
      </c>
      <c r="AD333">
        <v>0</v>
      </c>
      <c r="AE333">
        <v>0</v>
      </c>
      <c r="AF333">
        <v>0</v>
      </c>
      <c r="AG333">
        <v>0</v>
      </c>
      <c r="AH333">
        <v>0</v>
      </c>
      <c r="AI333">
        <v>0</v>
      </c>
      <c r="AJ333">
        <v>0</v>
      </c>
      <c r="AK333">
        <v>0</v>
      </c>
      <c r="AL333">
        <v>0</v>
      </c>
      <c r="AM333">
        <v>0</v>
      </c>
      <c r="AN333">
        <v>173.40786882413701</v>
      </c>
      <c r="AO333">
        <v>176.948168149129</v>
      </c>
      <c r="AP333">
        <v>182.26420753558352</v>
      </c>
      <c r="AQ333">
        <v>186.30671165643059</v>
      </c>
      <c r="AR333">
        <v>0</v>
      </c>
      <c r="AS333">
        <v>0</v>
      </c>
      <c r="AT333">
        <v>0</v>
      </c>
      <c r="AU333">
        <v>0</v>
      </c>
      <c r="AV333">
        <v>0</v>
      </c>
      <c r="AW333">
        <v>0</v>
      </c>
      <c r="AX333">
        <v>0</v>
      </c>
      <c r="AY333">
        <v>0</v>
      </c>
      <c r="AZ333">
        <v>0</v>
      </c>
      <c r="BA333">
        <v>0</v>
      </c>
      <c r="BB333">
        <v>0</v>
      </c>
      <c r="BC333">
        <v>0</v>
      </c>
      <c r="BD333">
        <v>0</v>
      </c>
      <c r="BE333">
        <v>0</v>
      </c>
      <c r="BF333">
        <v>0</v>
      </c>
      <c r="BG333">
        <v>0</v>
      </c>
      <c r="BH333">
        <v>0</v>
      </c>
      <c r="BI333" s="45" t="s">
        <v>1335</v>
      </c>
      <c r="BJ333"/>
      <c r="BK333"/>
      <c r="BL333"/>
      <c r="BM333"/>
      <c r="BN333"/>
      <c r="BO333"/>
      <c r="BP333"/>
      <c r="BQ333"/>
      <c r="BR333"/>
    </row>
    <row r="334" spans="1:70" x14ac:dyDescent="0.3">
      <c r="A334" s="45" t="s">
        <v>486</v>
      </c>
      <c r="B334"/>
      <c r="C334">
        <v>63.234072113617998</v>
      </c>
      <c r="D334">
        <v>38.5100690991599</v>
      </c>
      <c r="E334">
        <v>22.553184765588998</v>
      </c>
      <c r="F334">
        <v>6.9511680042281743</v>
      </c>
      <c r="G334">
        <v>99.662174736994004</v>
      </c>
      <c r="H334">
        <v>101.69688015342723</v>
      </c>
      <c r="I334">
        <v>104.752151230998</v>
      </c>
      <c r="J334">
        <v>107.07548727565852</v>
      </c>
      <c r="K334">
        <v>80.280261896976</v>
      </c>
      <c r="L334">
        <v>83.257328858293391</v>
      </c>
      <c r="M334">
        <v>85.908608717983782</v>
      </c>
      <c r="N334">
        <v>86.05422082339966</v>
      </c>
      <c r="O334">
        <v>87.814006982702807</v>
      </c>
      <c r="P334">
        <v>0</v>
      </c>
      <c r="Q334">
        <v>0</v>
      </c>
      <c r="R334">
        <v>0</v>
      </c>
      <c r="S334">
        <v>0</v>
      </c>
      <c r="T334">
        <v>63.234072113617998</v>
      </c>
      <c r="U334">
        <v>38.5100690991599</v>
      </c>
      <c r="V334">
        <v>22.553184765588998</v>
      </c>
      <c r="W334">
        <v>6.9511680042281743</v>
      </c>
      <c r="X334">
        <v>0</v>
      </c>
      <c r="Y334">
        <v>0</v>
      </c>
      <c r="Z334">
        <v>0</v>
      </c>
      <c r="AA334">
        <v>0</v>
      </c>
      <c r="AB334">
        <v>0</v>
      </c>
      <c r="AC334">
        <v>0</v>
      </c>
      <c r="AD334">
        <v>0</v>
      </c>
      <c r="AE334">
        <v>0</v>
      </c>
      <c r="AF334">
        <v>0</v>
      </c>
      <c r="AG334">
        <v>0</v>
      </c>
      <c r="AH334">
        <v>0</v>
      </c>
      <c r="AI334">
        <v>0</v>
      </c>
      <c r="AJ334">
        <v>0</v>
      </c>
      <c r="AK334">
        <v>0</v>
      </c>
      <c r="AL334">
        <v>0</v>
      </c>
      <c r="AM334">
        <v>0</v>
      </c>
      <c r="AN334">
        <v>99.662174736994004</v>
      </c>
      <c r="AO334">
        <v>101.69688015342723</v>
      </c>
      <c r="AP334">
        <v>104.752151230998</v>
      </c>
      <c r="AQ334">
        <v>107.07548727565852</v>
      </c>
      <c r="AR334">
        <v>0</v>
      </c>
      <c r="AS334">
        <v>0</v>
      </c>
      <c r="AT334">
        <v>0</v>
      </c>
      <c r="AU334">
        <v>0</v>
      </c>
      <c r="AV334">
        <v>0</v>
      </c>
      <c r="AW334">
        <v>0</v>
      </c>
      <c r="AX334">
        <v>0</v>
      </c>
      <c r="AY334">
        <v>0</v>
      </c>
      <c r="AZ334">
        <v>0</v>
      </c>
      <c r="BA334">
        <v>0</v>
      </c>
      <c r="BB334">
        <v>0</v>
      </c>
      <c r="BC334">
        <v>0</v>
      </c>
      <c r="BD334">
        <v>0</v>
      </c>
      <c r="BE334">
        <v>0</v>
      </c>
      <c r="BF334">
        <v>0</v>
      </c>
      <c r="BG334">
        <v>0</v>
      </c>
      <c r="BH334">
        <v>0</v>
      </c>
      <c r="BI334" s="45" t="s">
        <v>1335</v>
      </c>
      <c r="BJ334"/>
      <c r="BK334"/>
      <c r="BL334"/>
      <c r="BM334"/>
      <c r="BN334"/>
      <c r="BO334"/>
      <c r="BP334"/>
      <c r="BQ334"/>
      <c r="BR334"/>
    </row>
    <row r="335" spans="1:70" x14ac:dyDescent="0.3">
      <c r="A335" s="45" t="s">
        <v>424</v>
      </c>
      <c r="B335">
        <v>0.4</v>
      </c>
      <c r="C335">
        <v>1.01726634902</v>
      </c>
      <c r="D335">
        <v>0.49755264368993046</v>
      </c>
      <c r="E335">
        <v>0</v>
      </c>
      <c r="F335">
        <v>0</v>
      </c>
      <c r="G335">
        <v>2.0253699433530001</v>
      </c>
      <c r="H335">
        <v>2.0667199460485737</v>
      </c>
      <c r="I335">
        <v>2.7747692448568997</v>
      </c>
      <c r="J335">
        <v>2.1760259012037739</v>
      </c>
      <c r="K335">
        <v>-4.0965534791452329</v>
      </c>
      <c r="L335">
        <v>-3.7745503317941669</v>
      </c>
      <c r="M335">
        <v>-3.2309106110074977</v>
      </c>
      <c r="N335">
        <v>-3.220154526566017</v>
      </c>
      <c r="O335">
        <v>-3.9628561115404843</v>
      </c>
      <c r="P335">
        <v>0.5</v>
      </c>
      <c r="Q335">
        <v>0.5</v>
      </c>
      <c r="R335">
        <v>0</v>
      </c>
      <c r="S335">
        <v>0.5</v>
      </c>
      <c r="T335">
        <v>0</v>
      </c>
      <c r="U335">
        <v>0</v>
      </c>
      <c r="V335">
        <v>0</v>
      </c>
      <c r="W335">
        <v>0</v>
      </c>
      <c r="X335">
        <v>1.01726634902</v>
      </c>
      <c r="Y335">
        <v>0.49755264368993046</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2.0253699433530001</v>
      </c>
      <c r="AS335">
        <v>2.0667199460485737</v>
      </c>
      <c r="AT335">
        <v>2.7747697326261269</v>
      </c>
      <c r="AU335">
        <v>2.1760259012037739</v>
      </c>
      <c r="AV335">
        <v>0</v>
      </c>
      <c r="AW335">
        <v>0</v>
      </c>
      <c r="AX335">
        <v>0</v>
      </c>
      <c r="AY335">
        <v>0</v>
      </c>
      <c r="AZ335">
        <v>0</v>
      </c>
      <c r="BA335">
        <v>0</v>
      </c>
      <c r="BB335">
        <v>0</v>
      </c>
      <c r="BC335">
        <v>0</v>
      </c>
      <c r="BD335">
        <v>0</v>
      </c>
      <c r="BE335">
        <v>0</v>
      </c>
      <c r="BF335">
        <v>0</v>
      </c>
      <c r="BG335">
        <v>0</v>
      </c>
      <c r="BH335">
        <v>-0.17627934916263541</v>
      </c>
      <c r="BI335" s="45" t="s">
        <v>423</v>
      </c>
      <c r="BJ335"/>
      <c r="BK335"/>
      <c r="BL335"/>
      <c r="BM335"/>
      <c r="BN335"/>
      <c r="BO335"/>
      <c r="BP335"/>
      <c r="BQ335"/>
      <c r="BR335"/>
    </row>
    <row r="336" spans="1:70" x14ac:dyDescent="0.3">
      <c r="A336" s="45" t="s">
        <v>772</v>
      </c>
      <c r="B336"/>
      <c r="C336">
        <v>36.346546471814996</v>
      </c>
      <c r="D336">
        <v>19.897084800941528</v>
      </c>
      <c r="E336">
        <v>9.4355195044865319</v>
      </c>
      <c r="F336">
        <v>0</v>
      </c>
      <c r="G336">
        <v>58.103615284810999</v>
      </c>
      <c r="H336">
        <v>59.289860126912295</v>
      </c>
      <c r="I336">
        <v>61.071100559909659</v>
      </c>
      <c r="J336">
        <v>62.425618701546995</v>
      </c>
      <c r="K336">
        <v>41.082442169543782</v>
      </c>
      <c r="L336">
        <v>43.810748819349783</v>
      </c>
      <c r="M336">
        <v>45.135702767372962</v>
      </c>
      <c r="N336">
        <v>45.14419871801443</v>
      </c>
      <c r="O336">
        <v>46.136783928076504</v>
      </c>
      <c r="P336">
        <v>0</v>
      </c>
      <c r="Q336">
        <v>0</v>
      </c>
      <c r="R336">
        <v>0</v>
      </c>
      <c r="S336">
        <v>0</v>
      </c>
      <c r="T336">
        <v>36.346546471814996</v>
      </c>
      <c r="U336">
        <v>19.897084800941528</v>
      </c>
      <c r="V336">
        <v>9.4355195044865319</v>
      </c>
      <c r="W336">
        <v>0</v>
      </c>
      <c r="X336">
        <v>0</v>
      </c>
      <c r="Y336">
        <v>0</v>
      </c>
      <c r="Z336">
        <v>0</v>
      </c>
      <c r="AA336">
        <v>0</v>
      </c>
      <c r="AB336">
        <v>0</v>
      </c>
      <c r="AC336">
        <v>0</v>
      </c>
      <c r="AD336">
        <v>0</v>
      </c>
      <c r="AE336">
        <v>0</v>
      </c>
      <c r="AF336">
        <v>0</v>
      </c>
      <c r="AG336">
        <v>0</v>
      </c>
      <c r="AH336">
        <v>0</v>
      </c>
      <c r="AI336">
        <v>0</v>
      </c>
      <c r="AJ336">
        <v>0</v>
      </c>
      <c r="AK336">
        <v>0</v>
      </c>
      <c r="AL336">
        <v>0</v>
      </c>
      <c r="AM336">
        <v>0</v>
      </c>
      <c r="AN336">
        <v>58.103615284810999</v>
      </c>
      <c r="AO336">
        <v>59.289860126912295</v>
      </c>
      <c r="AP336">
        <v>61.071100559909659</v>
      </c>
      <c r="AQ336">
        <v>62.425618701546995</v>
      </c>
      <c r="AR336">
        <v>0</v>
      </c>
      <c r="AS336">
        <v>0</v>
      </c>
      <c r="AT336">
        <v>0</v>
      </c>
      <c r="AU336">
        <v>0</v>
      </c>
      <c r="AV336">
        <v>0</v>
      </c>
      <c r="AW336">
        <v>0</v>
      </c>
      <c r="AX336">
        <v>0</v>
      </c>
      <c r="AY336">
        <v>0</v>
      </c>
      <c r="AZ336">
        <v>0</v>
      </c>
      <c r="BA336">
        <v>0</v>
      </c>
      <c r="BB336">
        <v>0</v>
      </c>
      <c r="BC336">
        <v>0</v>
      </c>
      <c r="BD336">
        <v>0</v>
      </c>
      <c r="BE336">
        <v>0</v>
      </c>
      <c r="BF336">
        <v>0</v>
      </c>
      <c r="BG336">
        <v>0</v>
      </c>
      <c r="BH336">
        <v>-0.75650156901556254</v>
      </c>
      <c r="BI336" s="45" t="s">
        <v>1335</v>
      </c>
      <c r="BJ336"/>
      <c r="BK336"/>
      <c r="BL336"/>
      <c r="BM336"/>
      <c r="BN336"/>
      <c r="BO336"/>
      <c r="BP336"/>
      <c r="BQ336"/>
      <c r="BR336"/>
    </row>
    <row r="337" spans="1:70" x14ac:dyDescent="0.3">
      <c r="A337" s="45" t="s">
        <v>166</v>
      </c>
      <c r="B337">
        <v>1</v>
      </c>
      <c r="C337">
        <v>65.296940207592002</v>
      </c>
      <c r="D337">
        <v>0</v>
      </c>
      <c r="E337">
        <v>0</v>
      </c>
      <c r="F337">
        <v>14.524407074331743</v>
      </c>
      <c r="G337">
        <v>102.62480579940301</v>
      </c>
      <c r="H337">
        <v>177.02084324721258</v>
      </c>
      <c r="I337">
        <v>166.59653567602925</v>
      </c>
      <c r="J337">
        <v>110.25849191570974</v>
      </c>
      <c r="K337">
        <v>21.030067809317142</v>
      </c>
      <c r="L337">
        <v>18.721301626214444</v>
      </c>
      <c r="M337">
        <v>4.0441580727848709</v>
      </c>
      <c r="N337">
        <v>4.5324332214010061</v>
      </c>
      <c r="O337">
        <v>27.179648974804753</v>
      </c>
      <c r="P337">
        <v>0</v>
      </c>
      <c r="Q337">
        <v>0</v>
      </c>
      <c r="R337">
        <v>0</v>
      </c>
      <c r="S337">
        <v>0</v>
      </c>
      <c r="T337">
        <v>52.153657075033998</v>
      </c>
      <c r="U337">
        <v>0</v>
      </c>
      <c r="V337">
        <v>0</v>
      </c>
      <c r="W337">
        <v>12.188933762461245</v>
      </c>
      <c r="X337">
        <v>6.8278394736339996</v>
      </c>
      <c r="Y337">
        <v>0</v>
      </c>
      <c r="Z337">
        <v>0</v>
      </c>
      <c r="AA337">
        <v>-1.327890429404363</v>
      </c>
      <c r="AB337">
        <v>6.3154436589239999</v>
      </c>
      <c r="AC337">
        <v>0</v>
      </c>
      <c r="AD337">
        <v>0</v>
      </c>
      <c r="AE337">
        <v>3.6633637412748596</v>
      </c>
      <c r="AF337">
        <v>0</v>
      </c>
      <c r="AG337">
        <v>0</v>
      </c>
      <c r="AH337">
        <v>0</v>
      </c>
      <c r="AI337">
        <v>0</v>
      </c>
      <c r="AJ337">
        <v>0</v>
      </c>
      <c r="AK337">
        <v>0</v>
      </c>
      <c r="AL337">
        <v>0</v>
      </c>
      <c r="AM337">
        <v>0</v>
      </c>
      <c r="AN337">
        <v>80.965286265374999</v>
      </c>
      <c r="AO337">
        <v>146.74282447072881</v>
      </c>
      <c r="AP337">
        <v>138.59697879917235</v>
      </c>
      <c r="AQ337">
        <v>86.987841697780894</v>
      </c>
      <c r="AR337">
        <v>14.556626214011001</v>
      </c>
      <c r="AS337">
        <v>18.144211994181248</v>
      </c>
      <c r="AT337">
        <v>16.40897117986616</v>
      </c>
      <c r="AU337">
        <v>15.639412335403192</v>
      </c>
      <c r="AV337">
        <v>7.1028933200169995</v>
      </c>
      <c r="AW337">
        <v>12.133806782302539</v>
      </c>
      <c r="AX337">
        <v>11.59058566912732</v>
      </c>
      <c r="AY337">
        <v>7.6312378825256566</v>
      </c>
      <c r="AZ337">
        <v>0</v>
      </c>
      <c r="BA337">
        <v>0</v>
      </c>
      <c r="BB337">
        <v>0</v>
      </c>
      <c r="BC337">
        <v>0</v>
      </c>
      <c r="BD337">
        <v>0</v>
      </c>
      <c r="BE337">
        <v>0</v>
      </c>
      <c r="BF337">
        <v>0</v>
      </c>
      <c r="BG337">
        <v>0</v>
      </c>
      <c r="BH337">
        <v>0</v>
      </c>
      <c r="BI337" s="45" t="s">
        <v>1336</v>
      </c>
      <c r="BJ337"/>
      <c r="BK337"/>
      <c r="BL337"/>
      <c r="BM337"/>
      <c r="BN337"/>
      <c r="BO337"/>
      <c r="BP337"/>
      <c r="BQ337"/>
      <c r="BR337"/>
    </row>
    <row r="338" spans="1:70" x14ac:dyDescent="0.3">
      <c r="A338" s="45" t="s">
        <v>210</v>
      </c>
      <c r="B338"/>
      <c r="C338">
        <v>77.143474192476987</v>
      </c>
      <c r="D338">
        <v>56.000063988284722</v>
      </c>
      <c r="E338">
        <v>41.860120406952085</v>
      </c>
      <c r="F338">
        <v>27.621329938663248</v>
      </c>
      <c r="G338">
        <v>116.50385603726099</v>
      </c>
      <c r="H338">
        <v>118.88240163432371</v>
      </c>
      <c r="I338">
        <v>122.4539759323506</v>
      </c>
      <c r="J338">
        <v>125.16992718253775</v>
      </c>
      <c r="K338">
        <v>60.995376209908699</v>
      </c>
      <c r="L338">
        <v>67.625879156654193</v>
      </c>
      <c r="M338">
        <v>70.008966741287423</v>
      </c>
      <c r="N338">
        <v>70.350126129299781</v>
      </c>
      <c r="O338">
        <v>71.561721066311165</v>
      </c>
      <c r="P338">
        <v>0</v>
      </c>
      <c r="Q338">
        <v>0</v>
      </c>
      <c r="R338">
        <v>0</v>
      </c>
      <c r="S338">
        <v>0</v>
      </c>
      <c r="T338">
        <v>69.006065181384997</v>
      </c>
      <c r="U338">
        <v>51.109223741619111</v>
      </c>
      <c r="V338">
        <v>39.023956285780699</v>
      </c>
      <c r="W338">
        <v>27.08015772065276</v>
      </c>
      <c r="X338">
        <v>8.1374090110920001</v>
      </c>
      <c r="Y338">
        <v>4.8908402466656078</v>
      </c>
      <c r="Z338">
        <v>2.8361641211713886</v>
      </c>
      <c r="AA338">
        <v>0.54117221801048887</v>
      </c>
      <c r="AB338">
        <v>0</v>
      </c>
      <c r="AC338">
        <v>0</v>
      </c>
      <c r="AD338">
        <v>0</v>
      </c>
      <c r="AE338">
        <v>0</v>
      </c>
      <c r="AF338">
        <v>0</v>
      </c>
      <c r="AG338">
        <v>0</v>
      </c>
      <c r="AH338">
        <v>0</v>
      </c>
      <c r="AI338">
        <v>0</v>
      </c>
      <c r="AJ338">
        <v>0</v>
      </c>
      <c r="AK338">
        <v>0</v>
      </c>
      <c r="AL338">
        <v>0</v>
      </c>
      <c r="AM338">
        <v>0</v>
      </c>
      <c r="AN338">
        <v>100.45324900086699</v>
      </c>
      <c r="AO338">
        <v>102.50410500897407</v>
      </c>
      <c r="AP338">
        <v>105.58362747705482</v>
      </c>
      <c r="AQ338">
        <v>107.92540513565874</v>
      </c>
      <c r="AR338">
        <v>16.050607036393998</v>
      </c>
      <c r="AS338">
        <v>16.378296625349655</v>
      </c>
      <c r="AT338">
        <v>16.87034845529578</v>
      </c>
      <c r="AU338">
        <v>17.244522046879005</v>
      </c>
      <c r="AV338">
        <v>0</v>
      </c>
      <c r="AW338">
        <v>0</v>
      </c>
      <c r="AX338">
        <v>0</v>
      </c>
      <c r="AY338">
        <v>0</v>
      </c>
      <c r="AZ338">
        <v>0</v>
      </c>
      <c r="BA338">
        <v>0</v>
      </c>
      <c r="BB338">
        <v>0</v>
      </c>
      <c r="BC338">
        <v>0</v>
      </c>
      <c r="BD338">
        <v>0</v>
      </c>
      <c r="BE338">
        <v>0</v>
      </c>
      <c r="BF338">
        <v>0</v>
      </c>
      <c r="BG338">
        <v>0</v>
      </c>
      <c r="BH338">
        <v>0</v>
      </c>
      <c r="BI338" s="45" t="s">
        <v>1337</v>
      </c>
      <c r="BJ338"/>
      <c r="BK338"/>
      <c r="BL338"/>
      <c r="BM338"/>
      <c r="BN338"/>
      <c r="BO338"/>
      <c r="BP338"/>
      <c r="BQ338"/>
      <c r="BR338"/>
    </row>
    <row r="339" spans="1:70" x14ac:dyDescent="0.3">
      <c r="A339" s="45" t="s">
        <v>480</v>
      </c>
      <c r="B339"/>
      <c r="C339">
        <v>41.459483576659004</v>
      </c>
      <c r="D339">
        <v>27.798858105471009</v>
      </c>
      <c r="E339">
        <v>18.989969114239994</v>
      </c>
      <c r="F339">
        <v>10.283147250129836</v>
      </c>
      <c r="G339">
        <v>63.069432134027004</v>
      </c>
      <c r="H339">
        <v>64.357059215345728</v>
      </c>
      <c r="I339">
        <v>66.290533097351826</v>
      </c>
      <c r="J339">
        <v>67.760814930755004</v>
      </c>
      <c r="K339">
        <v>24.057695023074533</v>
      </c>
      <c r="L339">
        <v>25.756533838953793</v>
      </c>
      <c r="M339">
        <v>26.486317230947122</v>
      </c>
      <c r="N339">
        <v>26.443583037037826</v>
      </c>
      <c r="O339">
        <v>27.073766889878449</v>
      </c>
      <c r="P339">
        <v>0</v>
      </c>
      <c r="Q339">
        <v>0</v>
      </c>
      <c r="R339">
        <v>0</v>
      </c>
      <c r="S339">
        <v>0</v>
      </c>
      <c r="T339">
        <v>34.199137294913001</v>
      </c>
      <c r="U339">
        <v>23.508186927098318</v>
      </c>
      <c r="V339">
        <v>16.468948602779253</v>
      </c>
      <c r="W339">
        <v>9.5530911506777265</v>
      </c>
      <c r="X339">
        <v>4.2537314399229995</v>
      </c>
      <c r="Y339">
        <v>1.9675081153014078</v>
      </c>
      <c r="Z339">
        <v>0.56136703618919848</v>
      </c>
      <c r="AA339">
        <v>-1.009346448299151</v>
      </c>
      <c r="AB339">
        <v>3.0066148418230001</v>
      </c>
      <c r="AC339">
        <v>2.3231630630712825</v>
      </c>
      <c r="AD339">
        <v>1.9596534752715415</v>
      </c>
      <c r="AE339">
        <v>1.7394025477512609</v>
      </c>
      <c r="AF339">
        <v>0</v>
      </c>
      <c r="AG339">
        <v>0</v>
      </c>
      <c r="AH339">
        <v>0</v>
      </c>
      <c r="AI339">
        <v>0</v>
      </c>
      <c r="AJ339">
        <v>0</v>
      </c>
      <c r="AK339">
        <v>0</v>
      </c>
      <c r="AL339">
        <v>0</v>
      </c>
      <c r="AM339">
        <v>0</v>
      </c>
      <c r="AN339">
        <v>50.471277590153001</v>
      </c>
      <c r="AO339">
        <v>51.501700437717759</v>
      </c>
      <c r="AP339">
        <v>53.048961824258633</v>
      </c>
      <c r="AQ339">
        <v>54.225554034439874</v>
      </c>
      <c r="AR339">
        <v>9.2162687319120007</v>
      </c>
      <c r="AS339">
        <v>9.4044283015542707</v>
      </c>
      <c r="AT339">
        <v>9.6869647741331537</v>
      </c>
      <c r="AU339">
        <v>9.9018154875420858</v>
      </c>
      <c r="AV339">
        <v>3.3818858119619999</v>
      </c>
      <c r="AW339">
        <v>3.4509304760737045</v>
      </c>
      <c r="AX339">
        <v>3.5546064989600392</v>
      </c>
      <c r="AY339">
        <v>3.633445408773039</v>
      </c>
      <c r="AZ339">
        <v>0</v>
      </c>
      <c r="BA339">
        <v>0</v>
      </c>
      <c r="BB339">
        <v>0</v>
      </c>
      <c r="BC339">
        <v>0</v>
      </c>
      <c r="BD339">
        <v>0</v>
      </c>
      <c r="BE339">
        <v>0</v>
      </c>
      <c r="BF339">
        <v>0</v>
      </c>
      <c r="BG339">
        <v>0</v>
      </c>
      <c r="BH339">
        <v>0</v>
      </c>
      <c r="BI339" s="45" t="s">
        <v>1338</v>
      </c>
      <c r="BJ339"/>
      <c r="BK339"/>
      <c r="BL339"/>
      <c r="BM339"/>
      <c r="BN339"/>
      <c r="BO339"/>
      <c r="BP339"/>
      <c r="BQ339"/>
      <c r="BR339"/>
    </row>
    <row r="340" spans="1:70" x14ac:dyDescent="0.3">
      <c r="A340" s="45" t="s">
        <v>570</v>
      </c>
      <c r="B340"/>
      <c r="C340">
        <v>31.565931388938999</v>
      </c>
      <c r="D340">
        <v>20.447510688381602</v>
      </c>
      <c r="E340">
        <v>13.301165914493588</v>
      </c>
      <c r="F340">
        <v>6.1190501436063016</v>
      </c>
      <c r="G340">
        <v>46.747379407385999</v>
      </c>
      <c r="H340">
        <v>47.701775057844962</v>
      </c>
      <c r="I340">
        <v>49.134875596063473</v>
      </c>
      <c r="J340">
        <v>50.224655864828627</v>
      </c>
      <c r="K340">
        <v>10.119907683465801</v>
      </c>
      <c r="L340">
        <v>9.4814292568332483</v>
      </c>
      <c r="M340">
        <v>9.6493097655900328</v>
      </c>
      <c r="N340">
        <v>9.5357520728504408</v>
      </c>
      <c r="O340">
        <v>9.8633253148750573</v>
      </c>
      <c r="P340">
        <v>0</v>
      </c>
      <c r="Q340">
        <v>0</v>
      </c>
      <c r="R340">
        <v>0</v>
      </c>
      <c r="S340">
        <v>0</v>
      </c>
      <c r="T340">
        <v>27.623430933449001</v>
      </c>
      <c r="U340">
        <v>18.660801361463115</v>
      </c>
      <c r="V340">
        <v>12.825889252009317</v>
      </c>
      <c r="W340">
        <v>7.1087341061281411</v>
      </c>
      <c r="X340">
        <v>3.9425004554900003</v>
      </c>
      <c r="Y340">
        <v>1.7867093269184866</v>
      </c>
      <c r="Z340">
        <v>0.47527666248426959</v>
      </c>
      <c r="AA340">
        <v>-0.98968396252183988</v>
      </c>
      <c r="AB340">
        <v>0</v>
      </c>
      <c r="AC340">
        <v>0</v>
      </c>
      <c r="AD340">
        <v>0</v>
      </c>
      <c r="AE340">
        <v>0</v>
      </c>
      <c r="AF340">
        <v>0</v>
      </c>
      <c r="AG340">
        <v>0</v>
      </c>
      <c r="AH340">
        <v>0</v>
      </c>
      <c r="AI340">
        <v>0</v>
      </c>
      <c r="AJ340">
        <v>0</v>
      </c>
      <c r="AK340">
        <v>0</v>
      </c>
      <c r="AL340">
        <v>0</v>
      </c>
      <c r="AM340">
        <v>0</v>
      </c>
      <c r="AN340">
        <v>38.798546999091002</v>
      </c>
      <c r="AO340">
        <v>39.590659091137155</v>
      </c>
      <c r="AP340">
        <v>40.780078033789344</v>
      </c>
      <c r="AQ340">
        <v>41.684554210045043</v>
      </c>
      <c r="AR340">
        <v>7.9488324082949999</v>
      </c>
      <c r="AS340">
        <v>8.1111159667078017</v>
      </c>
      <c r="AT340">
        <v>8.3547975622741308</v>
      </c>
      <c r="AU340">
        <v>8.5401016547835855</v>
      </c>
      <c r="AV340">
        <v>0</v>
      </c>
      <c r="AW340">
        <v>0</v>
      </c>
      <c r="AX340">
        <v>0</v>
      </c>
      <c r="AY340">
        <v>0</v>
      </c>
      <c r="AZ340">
        <v>0</v>
      </c>
      <c r="BA340">
        <v>0</v>
      </c>
      <c r="BB340">
        <v>0</v>
      </c>
      <c r="BC340">
        <v>0</v>
      </c>
      <c r="BD340">
        <v>0</v>
      </c>
      <c r="BE340">
        <v>0</v>
      </c>
      <c r="BF340">
        <v>0</v>
      </c>
      <c r="BG340">
        <v>0</v>
      </c>
      <c r="BH340">
        <v>0</v>
      </c>
      <c r="BI340" s="45" t="s">
        <v>1339</v>
      </c>
      <c r="BJ340"/>
      <c r="BK340"/>
      <c r="BL340"/>
      <c r="BM340"/>
      <c r="BN340"/>
      <c r="BO340"/>
      <c r="BP340"/>
      <c r="BQ340"/>
      <c r="BR340"/>
    </row>
    <row r="341" spans="1:70" x14ac:dyDescent="0.3">
      <c r="A341" s="45" t="s">
        <v>756</v>
      </c>
      <c r="B341"/>
      <c r="C341">
        <v>34.725573744717003</v>
      </c>
      <c r="D341">
        <v>18.287662085734635</v>
      </c>
      <c r="E341">
        <v>8.0460867948099448</v>
      </c>
      <c r="F341">
        <v>0</v>
      </c>
      <c r="G341">
        <v>52.979653069399994</v>
      </c>
      <c r="H341">
        <v>54.061286972588825</v>
      </c>
      <c r="I341">
        <v>55.685445808675176</v>
      </c>
      <c r="J341">
        <v>56.920513555637122</v>
      </c>
      <c r="K341">
        <v>-18.308337434698483</v>
      </c>
      <c r="L341">
        <v>-13.642375441390669</v>
      </c>
      <c r="M341">
        <v>-13.762947350278695</v>
      </c>
      <c r="N341">
        <v>-13.482099961450261</v>
      </c>
      <c r="O341">
        <v>-14.068200763062119</v>
      </c>
      <c r="P341">
        <v>0.19817517300948018</v>
      </c>
      <c r="Q341">
        <v>0.19817517300948018</v>
      </c>
      <c r="R341">
        <v>0.19817517300948018</v>
      </c>
      <c r="S341">
        <v>0.19817517300948018</v>
      </c>
      <c r="T341">
        <v>30.31341635862</v>
      </c>
      <c r="U341">
        <v>17.613693871340693</v>
      </c>
      <c r="V341">
        <v>9.5755166229622368</v>
      </c>
      <c r="W341">
        <v>0</v>
      </c>
      <c r="X341">
        <v>4.4121573860970003</v>
      </c>
      <c r="Y341">
        <v>0.6739682143939435</v>
      </c>
      <c r="Z341">
        <v>-1.5294298281522916</v>
      </c>
      <c r="AA341">
        <v>0</v>
      </c>
      <c r="AB341">
        <v>0</v>
      </c>
      <c r="AC341">
        <v>0</v>
      </c>
      <c r="AD341">
        <v>0</v>
      </c>
      <c r="AE341">
        <v>0</v>
      </c>
      <c r="AF341">
        <v>0</v>
      </c>
      <c r="AG341">
        <v>0</v>
      </c>
      <c r="AH341">
        <v>0</v>
      </c>
      <c r="AI341">
        <v>0</v>
      </c>
      <c r="AJ341">
        <v>0</v>
      </c>
      <c r="AK341">
        <v>0</v>
      </c>
      <c r="AL341">
        <v>0</v>
      </c>
      <c r="AM341">
        <v>0</v>
      </c>
      <c r="AN341">
        <v>42.813475215526999</v>
      </c>
      <c r="AO341">
        <v>43.687556181021193</v>
      </c>
      <c r="AP341">
        <v>45.000057868863024</v>
      </c>
      <c r="AQ341">
        <v>45.998130512048995</v>
      </c>
      <c r="AR341">
        <v>10.166177853873</v>
      </c>
      <c r="AS341">
        <v>10.373730791567633</v>
      </c>
      <c r="AT341">
        <v>10.685387939812154</v>
      </c>
      <c r="AU341">
        <v>10.922383043588122</v>
      </c>
      <c r="AV341">
        <v>0</v>
      </c>
      <c r="AW341">
        <v>0</v>
      </c>
      <c r="AX341">
        <v>0</v>
      </c>
      <c r="AY341">
        <v>0</v>
      </c>
      <c r="AZ341">
        <v>0</v>
      </c>
      <c r="BA341">
        <v>0</v>
      </c>
      <c r="BB341">
        <v>0</v>
      </c>
      <c r="BC341">
        <v>0</v>
      </c>
      <c r="BD341">
        <v>0</v>
      </c>
      <c r="BE341">
        <v>0</v>
      </c>
      <c r="BF341">
        <v>0</v>
      </c>
      <c r="BG341">
        <v>0</v>
      </c>
      <c r="BH341">
        <v>-2.2371985301225261</v>
      </c>
      <c r="BI341" s="45" t="s">
        <v>1340</v>
      </c>
      <c r="BJ341"/>
      <c r="BK341"/>
      <c r="BL341"/>
      <c r="BM341"/>
      <c r="BN341"/>
      <c r="BO341"/>
      <c r="BP341"/>
      <c r="BQ341"/>
      <c r="BR341"/>
    </row>
    <row r="342" spans="1:70" x14ac:dyDescent="0.3">
      <c r="A342" s="45" t="s">
        <v>140</v>
      </c>
      <c r="B342"/>
      <c r="C342">
        <v>26.339527767241002</v>
      </c>
      <c r="D342">
        <v>13.415285303969153</v>
      </c>
      <c r="E342">
        <v>5.4161659692146848</v>
      </c>
      <c r="F342">
        <v>0</v>
      </c>
      <c r="G342">
        <v>38.928602190204003</v>
      </c>
      <c r="H342">
        <v>39.723369492238206</v>
      </c>
      <c r="I342">
        <v>40.916775442648792</v>
      </c>
      <c r="J342">
        <v>41.824283480431745</v>
      </c>
      <c r="K342">
        <v>-29.089285336346311</v>
      </c>
      <c r="L342">
        <v>-23.41446854308516</v>
      </c>
      <c r="M342">
        <v>-23.713046130955838</v>
      </c>
      <c r="N342">
        <v>-23.319993206673637</v>
      </c>
      <c r="O342">
        <v>-24.238986401941361</v>
      </c>
      <c r="P342">
        <v>0.36690564017012395</v>
      </c>
      <c r="Q342">
        <v>0.36690564017012395</v>
      </c>
      <c r="R342">
        <v>0.36690564017012395</v>
      </c>
      <c r="S342">
        <v>0.36690564017012395</v>
      </c>
      <c r="T342">
        <v>23.438677107785999</v>
      </c>
      <c r="U342">
        <v>13.492407292133212</v>
      </c>
      <c r="V342">
        <v>7.2311279884351789</v>
      </c>
      <c r="W342">
        <v>0</v>
      </c>
      <c r="X342">
        <v>2.9008506594550001</v>
      </c>
      <c r="Y342">
        <v>-7.7121988164059824E-2</v>
      </c>
      <c r="Z342">
        <v>-1.8149620192204938</v>
      </c>
      <c r="AA342">
        <v>0</v>
      </c>
      <c r="AB342">
        <v>0</v>
      </c>
      <c r="AC342">
        <v>0</v>
      </c>
      <c r="AD342">
        <v>0</v>
      </c>
      <c r="AE342">
        <v>0</v>
      </c>
      <c r="AF342">
        <v>0</v>
      </c>
      <c r="AG342">
        <v>0</v>
      </c>
      <c r="AH342">
        <v>0</v>
      </c>
      <c r="AI342">
        <v>0</v>
      </c>
      <c r="AJ342">
        <v>0</v>
      </c>
      <c r="AK342">
        <v>0</v>
      </c>
      <c r="AL342">
        <v>0</v>
      </c>
      <c r="AM342">
        <v>0</v>
      </c>
      <c r="AN342">
        <v>31.723967706227999</v>
      </c>
      <c r="AO342">
        <v>32.371645013019247</v>
      </c>
      <c r="AP342">
        <v>33.344183704397501</v>
      </c>
      <c r="AQ342">
        <v>34.083736477011911</v>
      </c>
      <c r="AR342">
        <v>7.2046344839760001</v>
      </c>
      <c r="AS342">
        <v>7.3517244792189604</v>
      </c>
      <c r="AT342">
        <v>7.5725917382512895</v>
      </c>
      <c r="AU342">
        <v>7.7405470034198336</v>
      </c>
      <c r="AV342">
        <v>0</v>
      </c>
      <c r="AW342">
        <v>0</v>
      </c>
      <c r="AX342">
        <v>0</v>
      </c>
      <c r="AY342">
        <v>0</v>
      </c>
      <c r="AZ342">
        <v>0</v>
      </c>
      <c r="BA342">
        <v>0</v>
      </c>
      <c r="BB342">
        <v>0</v>
      </c>
      <c r="BC342">
        <v>0</v>
      </c>
      <c r="BD342">
        <v>0</v>
      </c>
      <c r="BE342">
        <v>0</v>
      </c>
      <c r="BF342">
        <v>0</v>
      </c>
      <c r="BG342">
        <v>0</v>
      </c>
      <c r="BH342">
        <v>-2.6097296964534333</v>
      </c>
      <c r="BI342" s="45" t="s">
        <v>1341</v>
      </c>
      <c r="BJ342"/>
      <c r="BK342"/>
      <c r="BL342"/>
      <c r="BM342"/>
      <c r="BN342"/>
      <c r="BO342"/>
      <c r="BP342"/>
      <c r="BQ342"/>
      <c r="BR342"/>
    </row>
    <row r="343" spans="1:70" x14ac:dyDescent="0.3">
      <c r="A343" s="45" t="s">
        <v>144</v>
      </c>
      <c r="B343"/>
      <c r="C343">
        <v>31.747399048178</v>
      </c>
      <c r="D343">
        <v>19.235682157870539</v>
      </c>
      <c r="E343">
        <v>11.270515538971402</v>
      </c>
      <c r="F343">
        <v>3.2863675769596585</v>
      </c>
      <c r="G343">
        <v>48.461470468942004</v>
      </c>
      <c r="H343">
        <v>49.450861044771706</v>
      </c>
      <c r="I343">
        <v>50.936509230666132</v>
      </c>
      <c r="J343">
        <v>52.0662485867947</v>
      </c>
      <c r="K343">
        <v>-25.824187398218914</v>
      </c>
      <c r="L343">
        <v>-17.359069357655574</v>
      </c>
      <c r="M343">
        <v>-17.301375732892257</v>
      </c>
      <c r="N343">
        <v>-16.739058649252915</v>
      </c>
      <c r="O343">
        <v>-17.685109235164699</v>
      </c>
      <c r="P343">
        <v>0.25354501384417116</v>
      </c>
      <c r="Q343">
        <v>0.25354501384417116</v>
      </c>
      <c r="R343">
        <v>0.25354501384417116</v>
      </c>
      <c r="S343">
        <v>0.25354501384417116</v>
      </c>
      <c r="T343">
        <v>28.164671915599001</v>
      </c>
      <c r="U343">
        <v>18.011485585491119</v>
      </c>
      <c r="V343">
        <v>11.46537623564431</v>
      </c>
      <c r="W343">
        <v>5.0664569252682927</v>
      </c>
      <c r="X343">
        <v>3.582727132579</v>
      </c>
      <c r="Y343">
        <v>1.2241965723794177</v>
      </c>
      <c r="Z343">
        <v>-0.19486069667290895</v>
      </c>
      <c r="AA343">
        <v>-1.780089348308634</v>
      </c>
      <c r="AB343">
        <v>0</v>
      </c>
      <c r="AC343">
        <v>0</v>
      </c>
      <c r="AD343">
        <v>0</v>
      </c>
      <c r="AE343">
        <v>0</v>
      </c>
      <c r="AF343">
        <v>0</v>
      </c>
      <c r="AG343">
        <v>0</v>
      </c>
      <c r="AH343">
        <v>0</v>
      </c>
      <c r="AI343">
        <v>0</v>
      </c>
      <c r="AJ343">
        <v>0</v>
      </c>
      <c r="AK343">
        <v>0</v>
      </c>
      <c r="AL343">
        <v>0</v>
      </c>
      <c r="AM343">
        <v>0</v>
      </c>
      <c r="AN343">
        <v>40.569282903792001</v>
      </c>
      <c r="AO343">
        <v>41.397546383723032</v>
      </c>
      <c r="AP343">
        <v>42.641249493963635</v>
      </c>
      <c r="AQ343">
        <v>43.587005268661002</v>
      </c>
      <c r="AR343">
        <v>7.8921875651500004</v>
      </c>
      <c r="AS343">
        <v>8.0533146610486703</v>
      </c>
      <c r="AT343">
        <v>8.2952597367024925</v>
      </c>
      <c r="AU343">
        <v>8.4792433181336957</v>
      </c>
      <c r="AV343">
        <v>0</v>
      </c>
      <c r="AW343">
        <v>0</v>
      </c>
      <c r="AX343">
        <v>0</v>
      </c>
      <c r="AY343">
        <v>0</v>
      </c>
      <c r="AZ343">
        <v>0</v>
      </c>
      <c r="BA343">
        <v>0</v>
      </c>
      <c r="BB343">
        <v>0</v>
      </c>
      <c r="BC343">
        <v>0</v>
      </c>
      <c r="BD343">
        <v>0</v>
      </c>
      <c r="BE343">
        <v>0</v>
      </c>
      <c r="BF343">
        <v>0</v>
      </c>
      <c r="BG343">
        <v>0</v>
      </c>
      <c r="BH343">
        <v>0</v>
      </c>
      <c r="BI343" s="45" t="s">
        <v>1342</v>
      </c>
      <c r="BJ343"/>
      <c r="BK343"/>
      <c r="BL343"/>
      <c r="BM343"/>
      <c r="BN343"/>
      <c r="BO343"/>
      <c r="BP343"/>
      <c r="BQ343"/>
      <c r="BR343"/>
    </row>
    <row r="344" spans="1:70" x14ac:dyDescent="0.3">
      <c r="A344" s="45" t="s">
        <v>50</v>
      </c>
      <c r="B344"/>
      <c r="C344">
        <v>21.418701036457001</v>
      </c>
      <c r="D344">
        <v>14.595235114934246</v>
      </c>
      <c r="E344">
        <v>10.201232752392846</v>
      </c>
      <c r="F344">
        <v>5.7668473031508736</v>
      </c>
      <c r="G344">
        <v>29.413349792737996</v>
      </c>
      <c r="H344">
        <v>30.013853467243052</v>
      </c>
      <c r="I344">
        <v>30.915557219477822</v>
      </c>
      <c r="J344">
        <v>31.601244602359202</v>
      </c>
      <c r="K344">
        <v>-2.1299538411762415</v>
      </c>
      <c r="L344">
        <v>2.1646170436027132</v>
      </c>
      <c r="M344">
        <v>2.3825621642975814</v>
      </c>
      <c r="N344">
        <v>2.5310158885337697</v>
      </c>
      <c r="O344">
        <v>2.4354058767169104</v>
      </c>
      <c r="P344">
        <v>0</v>
      </c>
      <c r="Q344">
        <v>0</v>
      </c>
      <c r="R344">
        <v>0</v>
      </c>
      <c r="S344">
        <v>0</v>
      </c>
      <c r="T344">
        <v>18.805449342307</v>
      </c>
      <c r="U344">
        <v>13.478835831051216</v>
      </c>
      <c r="V344">
        <v>9.9915946880314053</v>
      </c>
      <c r="W344">
        <v>6.5701346646959182</v>
      </c>
      <c r="X344">
        <v>2.6132516941499997</v>
      </c>
      <c r="Y344">
        <v>1.1163992838830297</v>
      </c>
      <c r="Z344">
        <v>0.20963806436144003</v>
      </c>
      <c r="AA344">
        <v>-0.80328736154504488</v>
      </c>
      <c r="AB344">
        <v>0</v>
      </c>
      <c r="AC344">
        <v>0</v>
      </c>
      <c r="AD344">
        <v>0</v>
      </c>
      <c r="AE344">
        <v>0</v>
      </c>
      <c r="AF344">
        <v>0</v>
      </c>
      <c r="AG344">
        <v>0</v>
      </c>
      <c r="AH344">
        <v>0</v>
      </c>
      <c r="AI344">
        <v>0</v>
      </c>
      <c r="AJ344">
        <v>0</v>
      </c>
      <c r="AK344">
        <v>0</v>
      </c>
      <c r="AL344">
        <v>0</v>
      </c>
      <c r="AM344">
        <v>0</v>
      </c>
      <c r="AN344">
        <v>24.089683712003001</v>
      </c>
      <c r="AO344">
        <v>24.581499288557762</v>
      </c>
      <c r="AP344">
        <v>25.31999926718396</v>
      </c>
      <c r="AQ344">
        <v>25.881580735983608</v>
      </c>
      <c r="AR344">
        <v>5.3236660807350003</v>
      </c>
      <c r="AS344">
        <v>5.4323541786852907</v>
      </c>
      <c r="AT344">
        <v>5.5955579522938619</v>
      </c>
      <c r="AU344">
        <v>5.7196638663755959</v>
      </c>
      <c r="AV344">
        <v>0</v>
      </c>
      <c r="AW344">
        <v>0</v>
      </c>
      <c r="AX344">
        <v>0</v>
      </c>
      <c r="AY344">
        <v>0</v>
      </c>
      <c r="AZ344">
        <v>0</v>
      </c>
      <c r="BA344">
        <v>0</v>
      </c>
      <c r="BB344">
        <v>0</v>
      </c>
      <c r="BC344">
        <v>0</v>
      </c>
      <c r="BD344">
        <v>0</v>
      </c>
      <c r="BE344">
        <v>0</v>
      </c>
      <c r="BF344">
        <v>0</v>
      </c>
      <c r="BG344">
        <v>0</v>
      </c>
      <c r="BH344">
        <v>0</v>
      </c>
      <c r="BI344" s="45" t="s">
        <v>1343</v>
      </c>
      <c r="BJ344"/>
      <c r="BK344"/>
      <c r="BL344"/>
      <c r="BM344"/>
      <c r="BN344"/>
      <c r="BO344"/>
      <c r="BP344"/>
      <c r="BQ344"/>
      <c r="BR344"/>
    </row>
    <row r="345" spans="1:70" x14ac:dyDescent="0.3">
      <c r="A345" s="45" t="s">
        <v>129</v>
      </c>
      <c r="B345"/>
      <c r="C345">
        <v>20.151864695688001</v>
      </c>
      <c r="D345">
        <v>10.599114186844361</v>
      </c>
      <c r="E345">
        <v>4.6834233301708172</v>
      </c>
      <c r="F345">
        <v>0</v>
      </c>
      <c r="G345">
        <v>29.444268447037</v>
      </c>
      <c r="H345">
        <v>30.045403357550466</v>
      </c>
      <c r="I345">
        <v>30.948054960567006</v>
      </c>
      <c r="J345">
        <v>31.63446312266251</v>
      </c>
      <c r="K345">
        <v>-9.4231166223559732</v>
      </c>
      <c r="L345">
        <v>-6.6554315071223851</v>
      </c>
      <c r="M345">
        <v>-6.6369099177962712</v>
      </c>
      <c r="N345">
        <v>-6.4248117892010992</v>
      </c>
      <c r="O345">
        <v>-6.7841123557030354</v>
      </c>
      <c r="P345">
        <v>0.17658417835754459</v>
      </c>
      <c r="Q345">
        <v>0.17658417835754459</v>
      </c>
      <c r="R345">
        <v>0.17658417835754459</v>
      </c>
      <c r="S345">
        <v>0.17658417835754459</v>
      </c>
      <c r="T345">
        <v>17.765873853642002</v>
      </c>
      <c r="U345">
        <v>10.712331663043694</v>
      </c>
      <c r="V345">
        <v>6.2538872002123895</v>
      </c>
      <c r="W345">
        <v>0</v>
      </c>
      <c r="X345">
        <v>2.3859908420460001</v>
      </c>
      <c r="Y345">
        <v>-0.11321747619933263</v>
      </c>
      <c r="Z345">
        <v>-1.5704638700415716</v>
      </c>
      <c r="AA345">
        <v>0</v>
      </c>
      <c r="AB345">
        <v>0</v>
      </c>
      <c r="AC345">
        <v>0</v>
      </c>
      <c r="AD345">
        <v>0</v>
      </c>
      <c r="AE345">
        <v>0</v>
      </c>
      <c r="AF345">
        <v>0</v>
      </c>
      <c r="AG345">
        <v>0</v>
      </c>
      <c r="AH345">
        <v>0</v>
      </c>
      <c r="AI345">
        <v>0</v>
      </c>
      <c r="AJ345">
        <v>0</v>
      </c>
      <c r="AK345">
        <v>0</v>
      </c>
      <c r="AL345">
        <v>0</v>
      </c>
      <c r="AM345">
        <v>0</v>
      </c>
      <c r="AN345">
        <v>23.459533621374</v>
      </c>
      <c r="AO345">
        <v>23.938484038143191</v>
      </c>
      <c r="AP345">
        <v>24.657665962035907</v>
      </c>
      <c r="AQ345">
        <v>25.20455729967026</v>
      </c>
      <c r="AR345">
        <v>5.9847348256630006</v>
      </c>
      <c r="AS345">
        <v>6.1069193194072753</v>
      </c>
      <c r="AT345">
        <v>6.2903889985310988</v>
      </c>
      <c r="AU345">
        <v>6.429905822992251</v>
      </c>
      <c r="AV345">
        <v>0</v>
      </c>
      <c r="AW345">
        <v>0</v>
      </c>
      <c r="AX345">
        <v>0</v>
      </c>
      <c r="AY345">
        <v>0</v>
      </c>
      <c r="AZ345">
        <v>0</v>
      </c>
      <c r="BA345">
        <v>0</v>
      </c>
      <c r="BB345">
        <v>0</v>
      </c>
      <c r="BC345">
        <v>0</v>
      </c>
      <c r="BD345">
        <v>0</v>
      </c>
      <c r="BE345">
        <v>0</v>
      </c>
      <c r="BF345">
        <v>0</v>
      </c>
      <c r="BG345">
        <v>0</v>
      </c>
      <c r="BH345">
        <v>-1.2815289042123035</v>
      </c>
      <c r="BI345" s="45" t="s">
        <v>1344</v>
      </c>
      <c r="BJ345"/>
      <c r="BK345"/>
      <c r="BL345"/>
      <c r="BM345"/>
      <c r="BN345"/>
      <c r="BO345"/>
      <c r="BP345"/>
      <c r="BQ345"/>
      <c r="BR345"/>
    </row>
    <row r="346" spans="1:70" x14ac:dyDescent="0.3">
      <c r="A346" s="45" t="s">
        <v>690</v>
      </c>
      <c r="B346">
        <v>0.4</v>
      </c>
      <c r="C346">
        <v>1.1523256710030001</v>
      </c>
      <c r="D346">
        <v>0.71606046256884515</v>
      </c>
      <c r="E346">
        <v>0</v>
      </c>
      <c r="F346">
        <v>0.13066381346970285</v>
      </c>
      <c r="G346">
        <v>2.178628715281</v>
      </c>
      <c r="H346">
        <v>2.2231076528425922</v>
      </c>
      <c r="I346">
        <v>3.203327294773485</v>
      </c>
      <c r="J346">
        <v>2.3406847371840831</v>
      </c>
      <c r="K346">
        <v>-2.2274478920508836</v>
      </c>
      <c r="L346">
        <v>-2.2380664513629953</v>
      </c>
      <c r="M346">
        <v>-1.4122945019559661</v>
      </c>
      <c r="N346">
        <v>-1.4321198920748122</v>
      </c>
      <c r="O346">
        <v>-2.3773086133778958</v>
      </c>
      <c r="P346">
        <v>0.5</v>
      </c>
      <c r="Q346">
        <v>0.5</v>
      </c>
      <c r="R346">
        <v>0</v>
      </c>
      <c r="S346">
        <v>0.5</v>
      </c>
      <c r="T346">
        <v>0</v>
      </c>
      <c r="U346">
        <v>0</v>
      </c>
      <c r="V346">
        <v>0</v>
      </c>
      <c r="W346">
        <v>0</v>
      </c>
      <c r="X346">
        <v>1.1523256710030001</v>
      </c>
      <c r="Y346">
        <v>0.71606046256884515</v>
      </c>
      <c r="Z346">
        <v>0</v>
      </c>
      <c r="AA346">
        <v>0.13066381346970285</v>
      </c>
      <c r="AB346">
        <v>0</v>
      </c>
      <c r="AC346">
        <v>0</v>
      </c>
      <c r="AD346">
        <v>0</v>
      </c>
      <c r="AE346">
        <v>0</v>
      </c>
      <c r="AF346">
        <v>0</v>
      </c>
      <c r="AG346">
        <v>0</v>
      </c>
      <c r="AH346">
        <v>0</v>
      </c>
      <c r="AI346">
        <v>0</v>
      </c>
      <c r="AJ346">
        <v>0</v>
      </c>
      <c r="AK346">
        <v>0</v>
      </c>
      <c r="AL346">
        <v>0</v>
      </c>
      <c r="AM346">
        <v>0</v>
      </c>
      <c r="AN346">
        <v>0</v>
      </c>
      <c r="AO346">
        <v>0</v>
      </c>
      <c r="AP346">
        <v>0</v>
      </c>
      <c r="AQ346">
        <v>0</v>
      </c>
      <c r="AR346">
        <v>2.178628715281</v>
      </c>
      <c r="AS346">
        <v>2.2231076528425922</v>
      </c>
      <c r="AT346">
        <v>3.2033272472246468</v>
      </c>
      <c r="AU346">
        <v>2.3406847371840831</v>
      </c>
      <c r="AV346">
        <v>0</v>
      </c>
      <c r="AW346">
        <v>0</v>
      </c>
      <c r="AX346">
        <v>0</v>
      </c>
      <c r="AY346">
        <v>0</v>
      </c>
      <c r="AZ346">
        <v>0</v>
      </c>
      <c r="BA346">
        <v>0</v>
      </c>
      <c r="BB346">
        <v>0</v>
      </c>
      <c r="BC346">
        <v>0</v>
      </c>
      <c r="BD346">
        <v>0</v>
      </c>
      <c r="BE346">
        <v>0</v>
      </c>
      <c r="BF346">
        <v>0</v>
      </c>
      <c r="BG346">
        <v>0</v>
      </c>
      <c r="BH346">
        <v>0</v>
      </c>
      <c r="BI346" s="45" t="s">
        <v>689</v>
      </c>
      <c r="BJ346"/>
      <c r="BK346"/>
      <c r="BL346"/>
      <c r="BM346"/>
      <c r="BN346"/>
      <c r="BO346"/>
      <c r="BP346"/>
      <c r="BQ346"/>
      <c r="BR346"/>
    </row>
    <row r="347" spans="1:70" x14ac:dyDescent="0.3">
      <c r="A347" s="45" t="s">
        <v>732</v>
      </c>
      <c r="B347">
        <v>0.4</v>
      </c>
      <c r="C347">
        <v>0.62340353304999996</v>
      </c>
      <c r="D347">
        <v>0.22328423758514784</v>
      </c>
      <c r="E347">
        <v>0</v>
      </c>
      <c r="F347">
        <v>0</v>
      </c>
      <c r="G347">
        <v>1.5081817355579998</v>
      </c>
      <c r="H347">
        <v>1.538972811052828</v>
      </c>
      <c r="I347">
        <v>2.0495730457196513</v>
      </c>
      <c r="J347">
        <v>1.6203669512659888</v>
      </c>
      <c r="K347">
        <v>-3.0187758963740583</v>
      </c>
      <c r="L347">
        <v>-2.9655833604196546</v>
      </c>
      <c r="M347">
        <v>-2.6433447410322706</v>
      </c>
      <c r="N347">
        <v>-2.6948295875312738</v>
      </c>
      <c r="O347">
        <v>-3.1766367651822751</v>
      </c>
      <c r="P347">
        <v>0.5</v>
      </c>
      <c r="Q347">
        <v>0.5</v>
      </c>
      <c r="R347">
        <v>0</v>
      </c>
      <c r="S347">
        <v>0.5</v>
      </c>
      <c r="T347">
        <v>0</v>
      </c>
      <c r="U347">
        <v>0</v>
      </c>
      <c r="V347">
        <v>0</v>
      </c>
      <c r="W347">
        <v>0</v>
      </c>
      <c r="X347">
        <v>0.62340353304999996</v>
      </c>
      <c r="Y347">
        <v>0.22328423758514784</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1.5081817355579998</v>
      </c>
      <c r="AS347">
        <v>1.538972811052828</v>
      </c>
      <c r="AT347">
        <v>2.0495730457196513</v>
      </c>
      <c r="AU347">
        <v>1.6203669512659888</v>
      </c>
      <c r="AV347">
        <v>0</v>
      </c>
      <c r="AW347">
        <v>0</v>
      </c>
      <c r="AX347">
        <v>0</v>
      </c>
      <c r="AY347">
        <v>0</v>
      </c>
      <c r="AZ347">
        <v>0</v>
      </c>
      <c r="BA347">
        <v>0</v>
      </c>
      <c r="BB347">
        <v>0</v>
      </c>
      <c r="BC347">
        <v>0</v>
      </c>
      <c r="BD347">
        <v>0</v>
      </c>
      <c r="BE347">
        <v>0</v>
      </c>
      <c r="BF347">
        <v>0</v>
      </c>
      <c r="BG347">
        <v>0</v>
      </c>
      <c r="BH347">
        <v>-0.29337721794043575</v>
      </c>
      <c r="BI347" s="45" t="s">
        <v>731</v>
      </c>
      <c r="BJ347"/>
      <c r="BK347"/>
      <c r="BL347"/>
      <c r="BM347"/>
      <c r="BN347"/>
      <c r="BO347"/>
      <c r="BP347"/>
      <c r="BQ347"/>
      <c r="BR347"/>
    </row>
    <row r="348" spans="1:70" x14ac:dyDescent="0.3">
      <c r="A348" s="45" t="s">
        <v>154</v>
      </c>
      <c r="B348"/>
      <c r="C348">
        <v>0.31287040274099998</v>
      </c>
      <c r="D348">
        <v>8.3813230761489825E-3</v>
      </c>
      <c r="E348">
        <v>0</v>
      </c>
      <c r="F348">
        <v>0</v>
      </c>
      <c r="G348">
        <v>0.911039297616</v>
      </c>
      <c r="H348">
        <v>0.92963909837626502</v>
      </c>
      <c r="I348">
        <v>0.95756817000130301</v>
      </c>
      <c r="J348">
        <v>0.97880642256642358</v>
      </c>
      <c r="K348">
        <v>-6.3298487973763171</v>
      </c>
      <c r="L348">
        <v>-6.3559689742721375</v>
      </c>
      <c r="M348">
        <v>-6.5073113829500606</v>
      </c>
      <c r="N348">
        <v>-6.4688572096252752</v>
      </c>
      <c r="O348">
        <v>-6.6516394078370933</v>
      </c>
      <c r="P348">
        <v>0.5</v>
      </c>
      <c r="Q348">
        <v>0.5</v>
      </c>
      <c r="R348">
        <v>0.5</v>
      </c>
      <c r="S348">
        <v>0.5</v>
      </c>
      <c r="T348">
        <v>0</v>
      </c>
      <c r="U348">
        <v>0</v>
      </c>
      <c r="V348">
        <v>0</v>
      </c>
      <c r="W348">
        <v>0</v>
      </c>
      <c r="X348">
        <v>0.31287040274099998</v>
      </c>
      <c r="Y348">
        <v>8.3813230761489825E-3</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0.911039297616</v>
      </c>
      <c r="AS348">
        <v>0.92963909837626502</v>
      </c>
      <c r="AT348">
        <v>0.95756817000130301</v>
      </c>
      <c r="AU348">
        <v>0.97880642256642358</v>
      </c>
      <c r="AV348">
        <v>0</v>
      </c>
      <c r="AW348">
        <v>0</v>
      </c>
      <c r="AX348">
        <v>0</v>
      </c>
      <c r="AY348">
        <v>0</v>
      </c>
      <c r="AZ348">
        <v>0</v>
      </c>
      <c r="BA348">
        <v>0</v>
      </c>
      <c r="BB348">
        <v>0</v>
      </c>
      <c r="BC348">
        <v>0</v>
      </c>
      <c r="BD348">
        <v>0</v>
      </c>
      <c r="BE348">
        <v>0</v>
      </c>
      <c r="BF348">
        <v>0</v>
      </c>
      <c r="BG348">
        <v>0</v>
      </c>
      <c r="BH348">
        <v>-0.37502155273909399</v>
      </c>
      <c r="BI348" s="45" t="s">
        <v>153</v>
      </c>
      <c r="BJ348"/>
      <c r="BK348"/>
      <c r="BL348"/>
      <c r="BM348"/>
      <c r="BN348"/>
      <c r="BO348"/>
      <c r="BP348"/>
      <c r="BQ348"/>
      <c r="BR348"/>
    </row>
    <row r="349" spans="1:70" x14ac:dyDescent="0.3">
      <c r="A349" s="45" t="s">
        <v>450</v>
      </c>
      <c r="B349"/>
      <c r="C349">
        <v>0.73481298094399994</v>
      </c>
      <c r="D349">
        <v>0.39477339558736235</v>
      </c>
      <c r="E349">
        <v>0.1827449445527112</v>
      </c>
      <c r="F349">
        <v>0</v>
      </c>
      <c r="G349">
        <v>1.5185876365390001</v>
      </c>
      <c r="H349">
        <v>1.5495911591647962</v>
      </c>
      <c r="I349">
        <v>1.5961453999980733</v>
      </c>
      <c r="J349">
        <v>1.6315468891012128</v>
      </c>
      <c r="K349">
        <v>-4.369059825876259</v>
      </c>
      <c r="L349">
        <v>-4.2116718257860555</v>
      </c>
      <c r="M349">
        <v>-4.3358809530357592</v>
      </c>
      <c r="N349">
        <v>-4.3336268858219196</v>
      </c>
      <c r="O349">
        <v>-4.4320480329970149</v>
      </c>
      <c r="P349">
        <v>0.5</v>
      </c>
      <c r="Q349">
        <v>0.5</v>
      </c>
      <c r="R349">
        <v>0.5</v>
      </c>
      <c r="S349">
        <v>0.5</v>
      </c>
      <c r="T349">
        <v>0</v>
      </c>
      <c r="U349">
        <v>0</v>
      </c>
      <c r="V349">
        <v>0</v>
      </c>
      <c r="W349">
        <v>0</v>
      </c>
      <c r="X349">
        <v>0.73481298094399994</v>
      </c>
      <c r="Y349">
        <v>0.39477339558736235</v>
      </c>
      <c r="Z349">
        <v>0.1827449445527112</v>
      </c>
      <c r="AA349">
        <v>0</v>
      </c>
      <c r="AB349">
        <v>0</v>
      </c>
      <c r="AC349">
        <v>0</v>
      </c>
      <c r="AD349">
        <v>0</v>
      </c>
      <c r="AE349">
        <v>0</v>
      </c>
      <c r="AF349">
        <v>0</v>
      </c>
      <c r="AG349">
        <v>0</v>
      </c>
      <c r="AH349">
        <v>0</v>
      </c>
      <c r="AI349">
        <v>0</v>
      </c>
      <c r="AJ349">
        <v>0</v>
      </c>
      <c r="AK349">
        <v>0</v>
      </c>
      <c r="AL349">
        <v>0</v>
      </c>
      <c r="AM349">
        <v>0</v>
      </c>
      <c r="AN349">
        <v>0</v>
      </c>
      <c r="AO349">
        <v>0</v>
      </c>
      <c r="AP349">
        <v>0</v>
      </c>
      <c r="AQ349">
        <v>0</v>
      </c>
      <c r="AR349">
        <v>1.5185876365390001</v>
      </c>
      <c r="AS349">
        <v>1.5495911591647962</v>
      </c>
      <c r="AT349">
        <v>1.5961453999980733</v>
      </c>
      <c r="AU349">
        <v>1.6315468891012128</v>
      </c>
      <c r="AV349">
        <v>0</v>
      </c>
      <c r="AW349">
        <v>0</v>
      </c>
      <c r="AX349">
        <v>0</v>
      </c>
      <c r="AY349">
        <v>0</v>
      </c>
      <c r="AZ349">
        <v>0</v>
      </c>
      <c r="BA349">
        <v>0</v>
      </c>
      <c r="BB349">
        <v>0</v>
      </c>
      <c r="BC349">
        <v>0</v>
      </c>
      <c r="BD349">
        <v>0</v>
      </c>
      <c r="BE349">
        <v>0</v>
      </c>
      <c r="BF349">
        <v>0</v>
      </c>
      <c r="BG349">
        <v>0</v>
      </c>
      <c r="BH349">
        <v>-5.4090976322536823E-2</v>
      </c>
      <c r="BI349" s="45" t="s">
        <v>449</v>
      </c>
      <c r="BJ349"/>
      <c r="BK349"/>
      <c r="BL349"/>
      <c r="BM349"/>
      <c r="BN349"/>
      <c r="BO349"/>
      <c r="BP349"/>
      <c r="BQ349"/>
      <c r="BR349"/>
    </row>
    <row r="350" spans="1:70" x14ac:dyDescent="0.3">
      <c r="A350" s="45" t="s">
        <v>512</v>
      </c>
      <c r="B350"/>
      <c r="C350">
        <v>0.41891124103099997</v>
      </c>
      <c r="D350">
        <v>0.11916365344398934</v>
      </c>
      <c r="E350">
        <v>0</v>
      </c>
      <c r="F350">
        <v>0</v>
      </c>
      <c r="G350">
        <v>1.0577023217519999</v>
      </c>
      <c r="H350">
        <v>1.0792963984287549</v>
      </c>
      <c r="I350">
        <v>1.1117216121154556</v>
      </c>
      <c r="J350">
        <v>1.1363788899155092</v>
      </c>
      <c r="K350">
        <v>-6.0547345455647417</v>
      </c>
      <c r="L350">
        <v>-6.0290903034805181</v>
      </c>
      <c r="M350">
        <v>-6.281423991391839</v>
      </c>
      <c r="N350">
        <v>-6.3505494795542319</v>
      </c>
      <c r="O350">
        <v>-6.420741977700434</v>
      </c>
      <c r="P350">
        <v>0.5</v>
      </c>
      <c r="Q350">
        <v>0.5</v>
      </c>
      <c r="R350">
        <v>0.5</v>
      </c>
      <c r="S350">
        <v>0.5</v>
      </c>
      <c r="T350">
        <v>0</v>
      </c>
      <c r="U350">
        <v>0</v>
      </c>
      <c r="V350">
        <v>0</v>
      </c>
      <c r="W350">
        <v>0</v>
      </c>
      <c r="X350">
        <v>0.41891124103099997</v>
      </c>
      <c r="Y350">
        <v>0.11916365344398934</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1.0577023217519999</v>
      </c>
      <c r="AS350">
        <v>1.0792963984287549</v>
      </c>
      <c r="AT350">
        <v>1.1117216121154556</v>
      </c>
      <c r="AU350">
        <v>1.1363788899155092</v>
      </c>
      <c r="AV350">
        <v>0</v>
      </c>
      <c r="AW350">
        <v>0</v>
      </c>
      <c r="AX350">
        <v>0</v>
      </c>
      <c r="AY350">
        <v>0</v>
      </c>
      <c r="AZ350">
        <v>0</v>
      </c>
      <c r="BA350">
        <v>0</v>
      </c>
      <c r="BB350">
        <v>0</v>
      </c>
      <c r="BC350">
        <v>0</v>
      </c>
      <c r="BD350">
        <v>0</v>
      </c>
      <c r="BE350">
        <v>0</v>
      </c>
      <c r="BF350">
        <v>0</v>
      </c>
      <c r="BG350">
        <v>0</v>
      </c>
      <c r="BH350">
        <v>-0.26491156095745505</v>
      </c>
      <c r="BI350" s="45" t="s">
        <v>511</v>
      </c>
      <c r="BJ350"/>
      <c r="BK350"/>
      <c r="BL350"/>
      <c r="BM350"/>
      <c r="BN350"/>
      <c r="BO350"/>
      <c r="BP350"/>
      <c r="BQ350"/>
      <c r="BR350"/>
    </row>
    <row r="351" spans="1:70" x14ac:dyDescent="0.3">
      <c r="A351" s="45" t="s">
        <v>198</v>
      </c>
      <c r="B351"/>
      <c r="C351">
        <v>12.294178850618</v>
      </c>
      <c r="D351">
        <v>9.0067802874087164</v>
      </c>
      <c r="E351">
        <v>7.2949917109329183</v>
      </c>
      <c r="F351">
        <v>6.2864766729667787</v>
      </c>
      <c r="G351">
        <v>14.578803150947001</v>
      </c>
      <c r="H351">
        <v>14.876444355492529</v>
      </c>
      <c r="I351">
        <v>15.323376160163976</v>
      </c>
      <c r="J351">
        <v>15.663238890813709</v>
      </c>
      <c r="K351">
        <v>9.2536788742743585</v>
      </c>
      <c r="L351">
        <v>9.7959355398267913</v>
      </c>
      <c r="M351">
        <v>10.152703627341586</v>
      </c>
      <c r="N351">
        <v>10.213351192392251</v>
      </c>
      <c r="O351">
        <v>10.37788413209458</v>
      </c>
      <c r="P351">
        <v>0</v>
      </c>
      <c r="Q351">
        <v>0</v>
      </c>
      <c r="R351">
        <v>0</v>
      </c>
      <c r="S351">
        <v>0</v>
      </c>
      <c r="T351">
        <v>0</v>
      </c>
      <c r="U351">
        <v>0</v>
      </c>
      <c r="V351">
        <v>0</v>
      </c>
      <c r="W351">
        <v>0</v>
      </c>
      <c r="X351">
        <v>0</v>
      </c>
      <c r="Y351">
        <v>0</v>
      </c>
      <c r="Z351">
        <v>0</v>
      </c>
      <c r="AA351">
        <v>0</v>
      </c>
      <c r="AB351">
        <v>12.294178850618</v>
      </c>
      <c r="AC351">
        <v>9.0067802874087164</v>
      </c>
      <c r="AD351">
        <v>7.2949917109329183</v>
      </c>
      <c r="AE351">
        <v>6.2864766729667787</v>
      </c>
      <c r="AF351">
        <v>0</v>
      </c>
      <c r="AG351">
        <v>0</v>
      </c>
      <c r="AH351">
        <v>0</v>
      </c>
      <c r="AI351">
        <v>0</v>
      </c>
      <c r="AJ351">
        <v>0</v>
      </c>
      <c r="AK351">
        <v>0</v>
      </c>
      <c r="AL351">
        <v>0</v>
      </c>
      <c r="AM351">
        <v>0</v>
      </c>
      <c r="AN351">
        <v>0</v>
      </c>
      <c r="AO351">
        <v>0</v>
      </c>
      <c r="AP351">
        <v>0</v>
      </c>
      <c r="AQ351">
        <v>0</v>
      </c>
      <c r="AR351">
        <v>0</v>
      </c>
      <c r="AS351">
        <v>0</v>
      </c>
      <c r="AT351">
        <v>0</v>
      </c>
      <c r="AU351">
        <v>0</v>
      </c>
      <c r="AV351">
        <v>14.578803150947001</v>
      </c>
      <c r="AW351">
        <v>14.876444355492529</v>
      </c>
      <c r="AX351">
        <v>15.323376160163976</v>
      </c>
      <c r="AY351">
        <v>15.663238890813709</v>
      </c>
      <c r="AZ351">
        <v>0</v>
      </c>
      <c r="BA351">
        <v>0</v>
      </c>
      <c r="BB351">
        <v>0</v>
      </c>
      <c r="BC351">
        <v>0</v>
      </c>
      <c r="BD351">
        <v>0</v>
      </c>
      <c r="BE351">
        <v>0</v>
      </c>
      <c r="BF351">
        <v>0</v>
      </c>
      <c r="BG351">
        <v>0</v>
      </c>
      <c r="BH351">
        <v>0</v>
      </c>
      <c r="BI351" s="45" t="s">
        <v>1335</v>
      </c>
      <c r="BJ351"/>
      <c r="BK351"/>
      <c r="BL351"/>
      <c r="BM351"/>
      <c r="BN351"/>
      <c r="BO351"/>
      <c r="BP351"/>
      <c r="BQ351"/>
      <c r="BR351"/>
    </row>
    <row r="352" spans="1:70" x14ac:dyDescent="0.3">
      <c r="A352" s="45" t="s">
        <v>204</v>
      </c>
      <c r="B352"/>
      <c r="C352">
        <v>8.0689135666669998</v>
      </c>
      <c r="D352">
        <v>5.7043727174463275</v>
      </c>
      <c r="E352">
        <v>4.4931011353334487</v>
      </c>
      <c r="F352">
        <v>3.7954065384721383</v>
      </c>
      <c r="G352">
        <v>9.5672031776619999</v>
      </c>
      <c r="H352">
        <v>9.7625274336004004</v>
      </c>
      <c r="I352">
        <v>10.055822249202128</v>
      </c>
      <c r="J352">
        <v>10.27885398664827</v>
      </c>
      <c r="K352">
        <v>4.5578385815286495</v>
      </c>
      <c r="L352">
        <v>5.015886482095814</v>
      </c>
      <c r="M352">
        <v>5.1714235171399796</v>
      </c>
      <c r="N352">
        <v>5.1761273662675631</v>
      </c>
      <c r="O352">
        <v>5.2861223993909148</v>
      </c>
      <c r="P352">
        <v>0</v>
      </c>
      <c r="Q352">
        <v>0</v>
      </c>
      <c r="R352">
        <v>0</v>
      </c>
      <c r="S352">
        <v>0</v>
      </c>
      <c r="T352">
        <v>0</v>
      </c>
      <c r="U352">
        <v>0</v>
      </c>
      <c r="V352">
        <v>0</v>
      </c>
      <c r="W352">
        <v>0</v>
      </c>
      <c r="X352">
        <v>0</v>
      </c>
      <c r="Y352">
        <v>0</v>
      </c>
      <c r="Z352">
        <v>0</v>
      </c>
      <c r="AA352">
        <v>0</v>
      </c>
      <c r="AB352">
        <v>8.0689135666669998</v>
      </c>
      <c r="AC352">
        <v>5.7043727174463275</v>
      </c>
      <c r="AD352">
        <v>4.4931011353334487</v>
      </c>
      <c r="AE352">
        <v>3.7954065384721383</v>
      </c>
      <c r="AF352">
        <v>0</v>
      </c>
      <c r="AG352">
        <v>0</v>
      </c>
      <c r="AH352">
        <v>0</v>
      </c>
      <c r="AI352">
        <v>0</v>
      </c>
      <c r="AJ352">
        <v>0</v>
      </c>
      <c r="AK352">
        <v>0</v>
      </c>
      <c r="AL352">
        <v>0</v>
      </c>
      <c r="AM352">
        <v>0</v>
      </c>
      <c r="AN352">
        <v>0</v>
      </c>
      <c r="AO352">
        <v>0</v>
      </c>
      <c r="AP352">
        <v>0</v>
      </c>
      <c r="AQ352">
        <v>0</v>
      </c>
      <c r="AR352">
        <v>0</v>
      </c>
      <c r="AS352">
        <v>0</v>
      </c>
      <c r="AT352">
        <v>0</v>
      </c>
      <c r="AU352">
        <v>0</v>
      </c>
      <c r="AV352">
        <v>9.5672031776619999</v>
      </c>
      <c r="AW352">
        <v>9.7625274336004004</v>
      </c>
      <c r="AX352">
        <v>10.055822249202128</v>
      </c>
      <c r="AY352">
        <v>10.27885398664827</v>
      </c>
      <c r="AZ352">
        <v>0</v>
      </c>
      <c r="BA352">
        <v>0</v>
      </c>
      <c r="BB352">
        <v>0</v>
      </c>
      <c r="BC352">
        <v>0</v>
      </c>
      <c r="BD352">
        <v>0</v>
      </c>
      <c r="BE352">
        <v>0</v>
      </c>
      <c r="BF352">
        <v>0</v>
      </c>
      <c r="BG352">
        <v>0</v>
      </c>
      <c r="BH352">
        <v>0</v>
      </c>
      <c r="BI352" s="45" t="s">
        <v>1335</v>
      </c>
      <c r="BJ352"/>
      <c r="BK352"/>
      <c r="BL352"/>
      <c r="BM352"/>
      <c r="BN352"/>
      <c r="BO352"/>
      <c r="BP352"/>
      <c r="BQ352"/>
      <c r="BR352"/>
    </row>
    <row r="353" spans="1:70" x14ac:dyDescent="0.3">
      <c r="A353" s="45" t="s">
        <v>734</v>
      </c>
      <c r="B353"/>
      <c r="C353">
        <v>1.2890426869330001</v>
      </c>
      <c r="D353">
        <v>0.68406343638653955</v>
      </c>
      <c r="E353">
        <v>0.30734451330915558</v>
      </c>
      <c r="F353">
        <v>0</v>
      </c>
      <c r="G353">
        <v>2.6756683260259999</v>
      </c>
      <c r="H353">
        <v>2.7302948365342345</v>
      </c>
      <c r="I353">
        <v>2.8123208616661644</v>
      </c>
      <c r="J353">
        <v>2.8746963484726464</v>
      </c>
      <c r="K353">
        <v>-9.3827116832725839</v>
      </c>
      <c r="L353">
        <v>-9.7796461171327298</v>
      </c>
      <c r="M353">
        <v>-10.039869249294638</v>
      </c>
      <c r="N353">
        <v>-10.007262861685454</v>
      </c>
      <c r="O353">
        <v>-10.26254715935614</v>
      </c>
      <c r="P353">
        <v>0.5</v>
      </c>
      <c r="Q353">
        <v>0.5</v>
      </c>
      <c r="R353">
        <v>0.5</v>
      </c>
      <c r="S353">
        <v>0.5</v>
      </c>
      <c r="T353">
        <v>0</v>
      </c>
      <c r="U353">
        <v>0</v>
      </c>
      <c r="V353">
        <v>0</v>
      </c>
      <c r="W353">
        <v>0</v>
      </c>
      <c r="X353">
        <v>1.2890426869330001</v>
      </c>
      <c r="Y353">
        <v>0.68406343638653955</v>
      </c>
      <c r="Z353">
        <v>0.30734451330915558</v>
      </c>
      <c r="AA353">
        <v>0</v>
      </c>
      <c r="AB353">
        <v>0</v>
      </c>
      <c r="AC353">
        <v>0</v>
      </c>
      <c r="AD353">
        <v>0</v>
      </c>
      <c r="AE353">
        <v>0</v>
      </c>
      <c r="AF353">
        <v>0</v>
      </c>
      <c r="AG353">
        <v>0</v>
      </c>
      <c r="AH353">
        <v>0</v>
      </c>
      <c r="AI353">
        <v>0</v>
      </c>
      <c r="AJ353">
        <v>0</v>
      </c>
      <c r="AK353">
        <v>0</v>
      </c>
      <c r="AL353">
        <v>0</v>
      </c>
      <c r="AM353">
        <v>0</v>
      </c>
      <c r="AN353">
        <v>0</v>
      </c>
      <c r="AO353">
        <v>0</v>
      </c>
      <c r="AP353">
        <v>0</v>
      </c>
      <c r="AQ353">
        <v>0</v>
      </c>
      <c r="AR353">
        <v>2.6756683260259999</v>
      </c>
      <c r="AS353">
        <v>2.7302948365342345</v>
      </c>
      <c r="AT353">
        <v>2.8123208616661644</v>
      </c>
      <c r="AU353">
        <v>2.8746963484726464</v>
      </c>
      <c r="AV353">
        <v>0</v>
      </c>
      <c r="AW353">
        <v>0</v>
      </c>
      <c r="AX353">
        <v>0</v>
      </c>
      <c r="AY353">
        <v>0</v>
      </c>
      <c r="AZ353">
        <v>0</v>
      </c>
      <c r="BA353">
        <v>0</v>
      </c>
      <c r="BB353">
        <v>0</v>
      </c>
      <c r="BC353">
        <v>0</v>
      </c>
      <c r="BD353">
        <v>0</v>
      </c>
      <c r="BE353">
        <v>0</v>
      </c>
      <c r="BF353">
        <v>0</v>
      </c>
      <c r="BG353">
        <v>0</v>
      </c>
      <c r="BH353">
        <v>-0.11345216628646106</v>
      </c>
      <c r="BI353" s="45" t="s">
        <v>733</v>
      </c>
      <c r="BJ353"/>
      <c r="BK353"/>
      <c r="BL353"/>
      <c r="BM353"/>
      <c r="BN353"/>
      <c r="BO353"/>
      <c r="BP353"/>
      <c r="BQ353"/>
      <c r="BR353"/>
    </row>
    <row r="354" spans="1:70" x14ac:dyDescent="0.3">
      <c r="A354" s="45" t="s">
        <v>752</v>
      </c>
      <c r="B354"/>
      <c r="C354">
        <v>0.74238237146599995</v>
      </c>
      <c r="D354">
        <v>0.20305128021000418</v>
      </c>
      <c r="E354">
        <v>0</v>
      </c>
      <c r="F354">
        <v>0</v>
      </c>
      <c r="G354">
        <v>1.866256352258</v>
      </c>
      <c r="H354">
        <v>1.9043578879551006</v>
      </c>
      <c r="I354">
        <v>1.9615703566919491</v>
      </c>
      <c r="J354">
        <v>2.0050767387593695</v>
      </c>
      <c r="K354">
        <v>-4.863513145685058</v>
      </c>
      <c r="L354">
        <v>-4.5598393465885882</v>
      </c>
      <c r="M354">
        <v>-4.6853766427492394</v>
      </c>
      <c r="N354">
        <v>-4.6742571201630385</v>
      </c>
      <c r="O354">
        <v>-4.7892953146713539</v>
      </c>
      <c r="P354">
        <v>0.5</v>
      </c>
      <c r="Q354">
        <v>0.5</v>
      </c>
      <c r="R354">
        <v>0.5</v>
      </c>
      <c r="S354">
        <v>0.5</v>
      </c>
      <c r="T354">
        <v>0</v>
      </c>
      <c r="U354">
        <v>0</v>
      </c>
      <c r="V354">
        <v>0</v>
      </c>
      <c r="W354">
        <v>0</v>
      </c>
      <c r="X354">
        <v>0.74238237146599995</v>
      </c>
      <c r="Y354">
        <v>0.20305128021000418</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1.866256352258</v>
      </c>
      <c r="AS354">
        <v>1.9043578879551006</v>
      </c>
      <c r="AT354">
        <v>1.9615703566919491</v>
      </c>
      <c r="AU354">
        <v>2.0050767387593695</v>
      </c>
      <c r="AV354">
        <v>0</v>
      </c>
      <c r="AW354">
        <v>0</v>
      </c>
      <c r="AX354">
        <v>0</v>
      </c>
      <c r="AY354">
        <v>0</v>
      </c>
      <c r="AZ354">
        <v>0</v>
      </c>
      <c r="BA354">
        <v>0</v>
      </c>
      <c r="BB354">
        <v>0</v>
      </c>
      <c r="BC354">
        <v>0</v>
      </c>
      <c r="BD354">
        <v>0</v>
      </c>
      <c r="BE354">
        <v>0</v>
      </c>
      <c r="BF354">
        <v>0</v>
      </c>
      <c r="BG354">
        <v>0</v>
      </c>
      <c r="BH354">
        <v>-0.48648733776511438</v>
      </c>
      <c r="BI354" s="45" t="s">
        <v>751</v>
      </c>
      <c r="BJ354"/>
      <c r="BK354"/>
      <c r="BL354"/>
      <c r="BM354"/>
      <c r="BN354"/>
      <c r="BO354"/>
      <c r="BP354"/>
      <c r="BQ354"/>
      <c r="BR354"/>
    </row>
    <row r="355" spans="1:70" x14ac:dyDescent="0.3">
      <c r="A355" s="45" t="s">
        <v>220</v>
      </c>
      <c r="B355"/>
      <c r="C355">
        <v>0.26286367194999999</v>
      </c>
      <c r="D355">
        <v>0</v>
      </c>
      <c r="E355">
        <v>0</v>
      </c>
      <c r="F355">
        <v>0</v>
      </c>
      <c r="G355">
        <v>1.2640837937910001</v>
      </c>
      <c r="H355">
        <v>1.2898913596888901</v>
      </c>
      <c r="I355">
        <v>1.3286434606237496</v>
      </c>
      <c r="J355">
        <v>1.3581119269635242</v>
      </c>
      <c r="K355">
        <v>-7.4492438480653416</v>
      </c>
      <c r="L355">
        <v>-7.4907140609026968</v>
      </c>
      <c r="M355">
        <v>-7.6845445196815731</v>
      </c>
      <c r="N355">
        <v>-7.6542424299697362</v>
      </c>
      <c r="O355">
        <v>-7.8549828262897465</v>
      </c>
      <c r="P355">
        <v>0.5</v>
      </c>
      <c r="Q355">
        <v>0.5</v>
      </c>
      <c r="R355">
        <v>0.5</v>
      </c>
      <c r="S355">
        <v>0.5</v>
      </c>
      <c r="T355">
        <v>0</v>
      </c>
      <c r="U355">
        <v>0</v>
      </c>
      <c r="V355">
        <v>0</v>
      </c>
      <c r="W355">
        <v>0</v>
      </c>
      <c r="X355">
        <v>0.26286367194999999</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1.2640837937910001</v>
      </c>
      <c r="AS355">
        <v>1.2898913596888901</v>
      </c>
      <c r="AT355">
        <v>1.3286434606237496</v>
      </c>
      <c r="AU355">
        <v>1.3581119269635242</v>
      </c>
      <c r="AV355">
        <v>0</v>
      </c>
      <c r="AW355">
        <v>0</v>
      </c>
      <c r="AX355">
        <v>0</v>
      </c>
      <c r="AY355">
        <v>0</v>
      </c>
      <c r="AZ355">
        <v>0</v>
      </c>
      <c r="BA355">
        <v>0</v>
      </c>
      <c r="BB355">
        <v>0</v>
      </c>
      <c r="BC355">
        <v>0</v>
      </c>
      <c r="BD355">
        <v>0</v>
      </c>
      <c r="BE355">
        <v>0</v>
      </c>
      <c r="BF355">
        <v>0</v>
      </c>
      <c r="BG355">
        <v>0</v>
      </c>
      <c r="BH355">
        <v>-0.98072839869625683</v>
      </c>
      <c r="BI355" s="45" t="s">
        <v>219</v>
      </c>
      <c r="BJ355"/>
      <c r="BK355"/>
      <c r="BL355"/>
      <c r="BM355"/>
      <c r="BN355"/>
      <c r="BO355"/>
      <c r="BP355"/>
      <c r="BQ355"/>
      <c r="BR355"/>
    </row>
    <row r="356" spans="1:70" x14ac:dyDescent="0.3">
      <c r="A356" s="45" t="s">
        <v>238</v>
      </c>
      <c r="B356"/>
      <c r="C356">
        <v>1.7519759070379999</v>
      </c>
      <c r="D356">
        <v>0.94404658844284717</v>
      </c>
      <c r="E356">
        <v>0.44546023165991155</v>
      </c>
      <c r="F356">
        <v>0</v>
      </c>
      <c r="G356">
        <v>3.3424196434380002</v>
      </c>
      <c r="H356">
        <v>3.4106585652801473</v>
      </c>
      <c r="I356">
        <v>3.513124702434486</v>
      </c>
      <c r="J356">
        <v>3.5910435724016931</v>
      </c>
      <c r="K356">
        <v>-10.123869548778332</v>
      </c>
      <c r="L356">
        <v>-10.33006033555584</v>
      </c>
      <c r="M356">
        <v>-10.666942971590185</v>
      </c>
      <c r="N356">
        <v>-10.692706437619819</v>
      </c>
      <c r="O356">
        <v>-10.903528977710316</v>
      </c>
      <c r="P356">
        <v>0.5</v>
      </c>
      <c r="Q356">
        <v>0.5</v>
      </c>
      <c r="R356">
        <v>0.5</v>
      </c>
      <c r="S356">
        <v>0.5</v>
      </c>
      <c r="T356">
        <v>0</v>
      </c>
      <c r="U356">
        <v>0</v>
      </c>
      <c r="V356">
        <v>0</v>
      </c>
      <c r="W356">
        <v>0</v>
      </c>
      <c r="X356">
        <v>1.7519759070379999</v>
      </c>
      <c r="Y356">
        <v>0.94404658844284717</v>
      </c>
      <c r="Z356">
        <v>0.44546023165991155</v>
      </c>
      <c r="AA356">
        <v>0</v>
      </c>
      <c r="AB356">
        <v>0</v>
      </c>
      <c r="AC356">
        <v>0</v>
      </c>
      <c r="AD356">
        <v>0</v>
      </c>
      <c r="AE356">
        <v>0</v>
      </c>
      <c r="AF356">
        <v>0</v>
      </c>
      <c r="AG356">
        <v>0</v>
      </c>
      <c r="AH356">
        <v>0</v>
      </c>
      <c r="AI356">
        <v>0</v>
      </c>
      <c r="AJ356">
        <v>0</v>
      </c>
      <c r="AK356">
        <v>0</v>
      </c>
      <c r="AL356">
        <v>0</v>
      </c>
      <c r="AM356">
        <v>0</v>
      </c>
      <c r="AN356">
        <v>0</v>
      </c>
      <c r="AO356">
        <v>0</v>
      </c>
      <c r="AP356">
        <v>0</v>
      </c>
      <c r="AQ356">
        <v>0</v>
      </c>
      <c r="AR356">
        <v>3.3424196434380002</v>
      </c>
      <c r="AS356">
        <v>3.4106585652801473</v>
      </c>
      <c r="AT356">
        <v>3.513124702434486</v>
      </c>
      <c r="AU356">
        <v>3.5910435724016931</v>
      </c>
      <c r="AV356">
        <v>0</v>
      </c>
      <c r="AW356">
        <v>0</v>
      </c>
      <c r="AX356">
        <v>0</v>
      </c>
      <c r="AY356">
        <v>0</v>
      </c>
      <c r="AZ356">
        <v>0</v>
      </c>
      <c r="BA356">
        <v>0</v>
      </c>
      <c r="BB356">
        <v>0</v>
      </c>
      <c r="BC356">
        <v>0</v>
      </c>
      <c r="BD356">
        <v>0</v>
      </c>
      <c r="BE356">
        <v>0</v>
      </c>
      <c r="BF356">
        <v>0</v>
      </c>
      <c r="BG356">
        <v>0</v>
      </c>
      <c r="BH356">
        <v>-0.11147522193148919</v>
      </c>
      <c r="BI356" s="45" t="s">
        <v>237</v>
      </c>
      <c r="BJ356"/>
      <c r="BK356"/>
      <c r="BL356"/>
      <c r="BM356"/>
      <c r="BN356"/>
      <c r="BO356"/>
      <c r="BP356"/>
      <c r="BQ356"/>
      <c r="BR356"/>
    </row>
    <row r="357" spans="1:70" x14ac:dyDescent="0.3">
      <c r="A357" s="45" t="s">
        <v>318</v>
      </c>
      <c r="B357"/>
      <c r="C357">
        <v>2.8353025212510001</v>
      </c>
      <c r="D357">
        <v>2.0379817132834681</v>
      </c>
      <c r="E357">
        <v>1.5420935822110697</v>
      </c>
      <c r="F357">
        <v>0.98818273472808482</v>
      </c>
      <c r="G357">
        <v>3.4955587491069999</v>
      </c>
      <c r="H357">
        <v>3.5669241627058712</v>
      </c>
      <c r="I357">
        <v>3.6740849744609831</v>
      </c>
      <c r="J357">
        <v>3.755573840818363</v>
      </c>
      <c r="K357">
        <v>-5.3706090172173999</v>
      </c>
      <c r="L357">
        <v>-5.2432913706474364</v>
      </c>
      <c r="M357">
        <v>-5.451611675648766</v>
      </c>
      <c r="N357">
        <v>-5.5009266401103396</v>
      </c>
      <c r="O357">
        <v>-5.5725249529293075</v>
      </c>
      <c r="P357">
        <v>0.5</v>
      </c>
      <c r="Q357">
        <v>0.5</v>
      </c>
      <c r="R357">
        <v>0.5</v>
      </c>
      <c r="S357">
        <v>0.5</v>
      </c>
      <c r="T357">
        <v>0</v>
      </c>
      <c r="U357">
        <v>0</v>
      </c>
      <c r="V357">
        <v>0</v>
      </c>
      <c r="W357">
        <v>0</v>
      </c>
      <c r="X357">
        <v>2.8353025212510001</v>
      </c>
      <c r="Y357">
        <v>2.0379817132834681</v>
      </c>
      <c r="Z357">
        <v>1.5420935822110697</v>
      </c>
      <c r="AA357">
        <v>0.98818273472808482</v>
      </c>
      <c r="AB357">
        <v>0</v>
      </c>
      <c r="AC357">
        <v>0</v>
      </c>
      <c r="AD357">
        <v>0</v>
      </c>
      <c r="AE357">
        <v>0</v>
      </c>
      <c r="AF357">
        <v>0</v>
      </c>
      <c r="AG357">
        <v>0</v>
      </c>
      <c r="AH357">
        <v>0</v>
      </c>
      <c r="AI357">
        <v>0</v>
      </c>
      <c r="AJ357">
        <v>0</v>
      </c>
      <c r="AK357">
        <v>0</v>
      </c>
      <c r="AL357">
        <v>0</v>
      </c>
      <c r="AM357">
        <v>0</v>
      </c>
      <c r="AN357">
        <v>0</v>
      </c>
      <c r="AO357">
        <v>0</v>
      </c>
      <c r="AP357">
        <v>0</v>
      </c>
      <c r="AQ357">
        <v>0</v>
      </c>
      <c r="AR357">
        <v>3.4955587491069999</v>
      </c>
      <c r="AS357">
        <v>3.5669241627058712</v>
      </c>
      <c r="AT357">
        <v>3.6740849744609831</v>
      </c>
      <c r="AU357">
        <v>3.755573840818363</v>
      </c>
      <c r="AV357">
        <v>0</v>
      </c>
      <c r="AW357">
        <v>0</v>
      </c>
      <c r="AX357">
        <v>0</v>
      </c>
      <c r="AY357">
        <v>0</v>
      </c>
      <c r="AZ357">
        <v>0</v>
      </c>
      <c r="BA357">
        <v>0</v>
      </c>
      <c r="BB357">
        <v>0</v>
      </c>
      <c r="BC357">
        <v>0</v>
      </c>
      <c r="BD357">
        <v>0</v>
      </c>
      <c r="BE357">
        <v>0</v>
      </c>
      <c r="BF357">
        <v>0</v>
      </c>
      <c r="BG357">
        <v>0</v>
      </c>
      <c r="BH357">
        <v>0</v>
      </c>
      <c r="BI357" s="45" t="s">
        <v>317</v>
      </c>
      <c r="BJ357"/>
      <c r="BK357"/>
      <c r="BL357"/>
      <c r="BM357"/>
      <c r="BN357"/>
      <c r="BO357"/>
      <c r="BP357"/>
      <c r="BQ357"/>
      <c r="BR357"/>
    </row>
    <row r="358" spans="1:70" x14ac:dyDescent="0.3">
      <c r="A358" s="45" t="s">
        <v>390</v>
      </c>
      <c r="B358"/>
      <c r="C358">
        <v>0.99501471812800002</v>
      </c>
      <c r="D358">
        <v>0.37496071186699997</v>
      </c>
      <c r="E358">
        <v>2.326673364751041E-3</v>
      </c>
      <c r="F358">
        <v>0</v>
      </c>
      <c r="G358">
        <v>2.0526295108070003</v>
      </c>
      <c r="H358">
        <v>2.0945360455037529</v>
      </c>
      <c r="I358">
        <v>2.1574620211197453</v>
      </c>
      <c r="J358">
        <v>2.2053131556286694</v>
      </c>
      <c r="K358">
        <v>-7.3992443544337076</v>
      </c>
      <c r="L358">
        <v>-7.3050336109578824</v>
      </c>
      <c r="M358">
        <v>-7.5077948405545074</v>
      </c>
      <c r="N358">
        <v>-7.4915787206349593</v>
      </c>
      <c r="O358">
        <v>-7.6743129517722064</v>
      </c>
      <c r="P358">
        <v>0.5</v>
      </c>
      <c r="Q358">
        <v>0.5</v>
      </c>
      <c r="R358">
        <v>0.5</v>
      </c>
      <c r="S358">
        <v>0.5</v>
      </c>
      <c r="T358">
        <v>0</v>
      </c>
      <c r="U358">
        <v>0</v>
      </c>
      <c r="V358">
        <v>0</v>
      </c>
      <c r="W358">
        <v>0</v>
      </c>
      <c r="X358">
        <v>0.99501471812800002</v>
      </c>
      <c r="Y358">
        <v>0.37496071186699997</v>
      </c>
      <c r="Z358">
        <v>2.326673364751041E-3</v>
      </c>
      <c r="AA358">
        <v>0</v>
      </c>
      <c r="AB358">
        <v>0</v>
      </c>
      <c r="AC358">
        <v>0</v>
      </c>
      <c r="AD358">
        <v>0</v>
      </c>
      <c r="AE358">
        <v>0</v>
      </c>
      <c r="AF358">
        <v>0</v>
      </c>
      <c r="AG358">
        <v>0</v>
      </c>
      <c r="AH358">
        <v>0</v>
      </c>
      <c r="AI358">
        <v>0</v>
      </c>
      <c r="AJ358">
        <v>0</v>
      </c>
      <c r="AK358">
        <v>0</v>
      </c>
      <c r="AL358">
        <v>0</v>
      </c>
      <c r="AM358">
        <v>0</v>
      </c>
      <c r="AN358">
        <v>0</v>
      </c>
      <c r="AO358">
        <v>0</v>
      </c>
      <c r="AP358">
        <v>0</v>
      </c>
      <c r="AQ358">
        <v>0</v>
      </c>
      <c r="AR358">
        <v>2.0526295108070003</v>
      </c>
      <c r="AS358">
        <v>2.0945360455037529</v>
      </c>
      <c r="AT358">
        <v>2.1574620211197453</v>
      </c>
      <c r="AU358">
        <v>2.2053131556286694</v>
      </c>
      <c r="AV358">
        <v>0</v>
      </c>
      <c r="AW358">
        <v>0</v>
      </c>
      <c r="AX358">
        <v>0</v>
      </c>
      <c r="AY358">
        <v>0</v>
      </c>
      <c r="AZ358">
        <v>0</v>
      </c>
      <c r="BA358">
        <v>0</v>
      </c>
      <c r="BB358">
        <v>0</v>
      </c>
      <c r="BC358">
        <v>0</v>
      </c>
      <c r="BD358">
        <v>0</v>
      </c>
      <c r="BE358">
        <v>0</v>
      </c>
      <c r="BF358">
        <v>0</v>
      </c>
      <c r="BG358">
        <v>0</v>
      </c>
      <c r="BH358">
        <v>-0.41394397923584653</v>
      </c>
      <c r="BI358" s="45" t="s">
        <v>389</v>
      </c>
      <c r="BJ358"/>
      <c r="BK358"/>
      <c r="BL358"/>
      <c r="BM358"/>
      <c r="BN358"/>
      <c r="BO358"/>
      <c r="BP358"/>
      <c r="BQ358"/>
      <c r="BR358"/>
    </row>
    <row r="359" spans="1:70" x14ac:dyDescent="0.3">
      <c r="A359" s="45" t="s">
        <v>536</v>
      </c>
      <c r="B359"/>
      <c r="C359">
        <v>1.073470547416</v>
      </c>
      <c r="D359">
        <v>0.44957198041766883</v>
      </c>
      <c r="E359">
        <v>7.2506718481630081E-2</v>
      </c>
      <c r="F359">
        <v>0</v>
      </c>
      <c r="G359">
        <v>2.1739313741730002</v>
      </c>
      <c r="H359">
        <v>2.2183144107027259</v>
      </c>
      <c r="I359">
        <v>2.2849590496508765</v>
      </c>
      <c r="J359">
        <v>2.335637987106971</v>
      </c>
      <c r="K359">
        <v>-4.5982363197971754</v>
      </c>
      <c r="L359">
        <v>-4.7831321037782102</v>
      </c>
      <c r="M359">
        <v>-4.9257903857881802</v>
      </c>
      <c r="N359">
        <v>-4.924779781545995</v>
      </c>
      <c r="O359">
        <v>-5.0350412815192582</v>
      </c>
      <c r="P359">
        <v>0.5</v>
      </c>
      <c r="Q359">
        <v>0.5</v>
      </c>
      <c r="R359">
        <v>0.5</v>
      </c>
      <c r="S359">
        <v>0.5</v>
      </c>
      <c r="T359">
        <v>0</v>
      </c>
      <c r="U359">
        <v>0</v>
      </c>
      <c r="V359">
        <v>0</v>
      </c>
      <c r="W359">
        <v>0</v>
      </c>
      <c r="X359">
        <v>1.073470547416</v>
      </c>
      <c r="Y359">
        <v>0.44957198041766883</v>
      </c>
      <c r="Z359">
        <v>7.2506718481630081E-2</v>
      </c>
      <c r="AA359">
        <v>0</v>
      </c>
      <c r="AB359">
        <v>0</v>
      </c>
      <c r="AC359">
        <v>0</v>
      </c>
      <c r="AD359">
        <v>0</v>
      </c>
      <c r="AE359">
        <v>0</v>
      </c>
      <c r="AF359">
        <v>0</v>
      </c>
      <c r="AG359">
        <v>0</v>
      </c>
      <c r="AH359">
        <v>0</v>
      </c>
      <c r="AI359">
        <v>0</v>
      </c>
      <c r="AJ359">
        <v>0</v>
      </c>
      <c r="AK359">
        <v>0</v>
      </c>
      <c r="AL359">
        <v>0</v>
      </c>
      <c r="AM359">
        <v>0</v>
      </c>
      <c r="AN359">
        <v>0</v>
      </c>
      <c r="AO359">
        <v>0</v>
      </c>
      <c r="AP359">
        <v>0</v>
      </c>
      <c r="AQ359">
        <v>0</v>
      </c>
      <c r="AR359">
        <v>2.1739313741730002</v>
      </c>
      <c r="AS359">
        <v>2.2183144107027259</v>
      </c>
      <c r="AT359">
        <v>2.2849590496508765</v>
      </c>
      <c r="AU359">
        <v>2.335637987106971</v>
      </c>
      <c r="AV359">
        <v>0</v>
      </c>
      <c r="AW359">
        <v>0</v>
      </c>
      <c r="AX359">
        <v>0</v>
      </c>
      <c r="AY359">
        <v>0</v>
      </c>
      <c r="AZ359">
        <v>0</v>
      </c>
      <c r="BA359">
        <v>0</v>
      </c>
      <c r="BB359">
        <v>0</v>
      </c>
      <c r="BC359">
        <v>0</v>
      </c>
      <c r="BD359">
        <v>0</v>
      </c>
      <c r="BE359">
        <v>0</v>
      </c>
      <c r="BF359">
        <v>0</v>
      </c>
      <c r="BG359">
        <v>0</v>
      </c>
      <c r="BH359">
        <v>-0.34870806406065263</v>
      </c>
      <c r="BI359" s="45" t="s">
        <v>535</v>
      </c>
      <c r="BJ359"/>
      <c r="BK359"/>
      <c r="BL359"/>
      <c r="BM359"/>
      <c r="BN359"/>
      <c r="BO359"/>
      <c r="BP359"/>
      <c r="BQ359"/>
      <c r="BR359"/>
    </row>
    <row r="360" spans="1:70" x14ac:dyDescent="0.3">
      <c r="A360" s="45" t="s">
        <v>724</v>
      </c>
      <c r="B360"/>
      <c r="C360">
        <v>1.2133222257610001</v>
      </c>
      <c r="D360">
        <v>0.28772412140093745</v>
      </c>
      <c r="E360">
        <v>0</v>
      </c>
      <c r="F360">
        <v>0</v>
      </c>
      <c r="G360">
        <v>2.7024216593269998</v>
      </c>
      <c r="H360">
        <v>2.7575943665474663</v>
      </c>
      <c r="I360">
        <v>2.840440549233441</v>
      </c>
      <c r="J360">
        <v>2.9034397128133538</v>
      </c>
      <c r="K360">
        <v>-9.3886284412800904</v>
      </c>
      <c r="L360">
        <v>-9.2391528814238963</v>
      </c>
      <c r="M360">
        <v>-9.5316374541189273</v>
      </c>
      <c r="N360">
        <v>-9.5461159344021578</v>
      </c>
      <c r="O360">
        <v>-9.7430431064282192</v>
      </c>
      <c r="P360">
        <v>0.5</v>
      </c>
      <c r="Q360">
        <v>0.5</v>
      </c>
      <c r="R360">
        <v>0.5</v>
      </c>
      <c r="S360">
        <v>0.5</v>
      </c>
      <c r="T360">
        <v>0</v>
      </c>
      <c r="U360">
        <v>0</v>
      </c>
      <c r="V360">
        <v>0</v>
      </c>
      <c r="W360">
        <v>0</v>
      </c>
      <c r="X360">
        <v>1.2133222257610001</v>
      </c>
      <c r="Y360">
        <v>0.28772412140093745</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2.7024216593269998</v>
      </c>
      <c r="AS360">
        <v>2.7575943665474663</v>
      </c>
      <c r="AT360">
        <v>2.840440549233441</v>
      </c>
      <c r="AU360">
        <v>2.9034397128133538</v>
      </c>
      <c r="AV360">
        <v>0</v>
      </c>
      <c r="AW360">
        <v>0</v>
      </c>
      <c r="AX360">
        <v>0</v>
      </c>
      <c r="AY360">
        <v>0</v>
      </c>
      <c r="AZ360">
        <v>0</v>
      </c>
      <c r="BA360">
        <v>0</v>
      </c>
      <c r="BB360">
        <v>0</v>
      </c>
      <c r="BC360">
        <v>0</v>
      </c>
      <c r="BD360">
        <v>0</v>
      </c>
      <c r="BE360">
        <v>0</v>
      </c>
      <c r="BF360">
        <v>0</v>
      </c>
      <c r="BG360">
        <v>0</v>
      </c>
      <c r="BH360">
        <v>-0.87499270314580579</v>
      </c>
      <c r="BI360" s="45" t="s">
        <v>723</v>
      </c>
      <c r="BJ360"/>
      <c r="BK360"/>
      <c r="BL360"/>
      <c r="BM360"/>
      <c r="BN360"/>
      <c r="BO360"/>
      <c r="BP360"/>
      <c r="BQ360"/>
      <c r="BR360"/>
    </row>
    <row r="361" spans="1:70" x14ac:dyDescent="0.3">
      <c r="A361" s="45" t="s">
        <v>39</v>
      </c>
      <c r="B361"/>
      <c r="C361">
        <v>2.5949904822600001</v>
      </c>
      <c r="D361">
        <v>1.1557909719894732</v>
      </c>
      <c r="E361">
        <v>0.28201560636289419</v>
      </c>
      <c r="F361">
        <v>0</v>
      </c>
      <c r="G361">
        <v>5.2178909653489995</v>
      </c>
      <c r="H361">
        <v>5.3244195559358625</v>
      </c>
      <c r="I361">
        <v>5.4843806584747083</v>
      </c>
      <c r="J361">
        <v>5.6060207309384671</v>
      </c>
      <c r="K361">
        <v>-26.170305065319525</v>
      </c>
      <c r="L361">
        <v>-24.64895376308522</v>
      </c>
      <c r="M361">
        <v>-24.692454468958495</v>
      </c>
      <c r="N361">
        <v>-24.015758586153812</v>
      </c>
      <c r="O361">
        <v>-25.240117393535201</v>
      </c>
      <c r="P361">
        <v>0.5</v>
      </c>
      <c r="Q361">
        <v>0.5</v>
      </c>
      <c r="R361">
        <v>0.5</v>
      </c>
      <c r="S361">
        <v>0.5</v>
      </c>
      <c r="T361">
        <v>0</v>
      </c>
      <c r="U361">
        <v>0</v>
      </c>
      <c r="V361">
        <v>0</v>
      </c>
      <c r="W361">
        <v>0</v>
      </c>
      <c r="X361">
        <v>2.5949904822600001</v>
      </c>
      <c r="Y361">
        <v>1.1557909719894732</v>
      </c>
      <c r="Z361">
        <v>0.28201560636289419</v>
      </c>
      <c r="AA361">
        <v>0</v>
      </c>
      <c r="AB361">
        <v>0</v>
      </c>
      <c r="AC361">
        <v>0</v>
      </c>
      <c r="AD361">
        <v>0</v>
      </c>
      <c r="AE361">
        <v>0</v>
      </c>
      <c r="AF361">
        <v>0</v>
      </c>
      <c r="AG361">
        <v>0</v>
      </c>
      <c r="AH361">
        <v>0</v>
      </c>
      <c r="AI361">
        <v>0</v>
      </c>
      <c r="AJ361">
        <v>0</v>
      </c>
      <c r="AK361">
        <v>0</v>
      </c>
      <c r="AL361">
        <v>0</v>
      </c>
      <c r="AM361">
        <v>0</v>
      </c>
      <c r="AN361">
        <v>0</v>
      </c>
      <c r="AO361">
        <v>0</v>
      </c>
      <c r="AP361">
        <v>0</v>
      </c>
      <c r="AQ361">
        <v>0</v>
      </c>
      <c r="AR361">
        <v>5.2178909653489995</v>
      </c>
      <c r="AS361">
        <v>5.3244195559358625</v>
      </c>
      <c r="AT361">
        <v>5.4843806584747083</v>
      </c>
      <c r="AU361">
        <v>5.6060207309384671</v>
      </c>
      <c r="AV361">
        <v>0</v>
      </c>
      <c r="AW361">
        <v>0</v>
      </c>
      <c r="AX361">
        <v>0</v>
      </c>
      <c r="AY361">
        <v>0</v>
      </c>
      <c r="AZ361">
        <v>0</v>
      </c>
      <c r="BA361">
        <v>0</v>
      </c>
      <c r="BB361">
        <v>0</v>
      </c>
      <c r="BC361">
        <v>0</v>
      </c>
      <c r="BD361">
        <v>0</v>
      </c>
      <c r="BE361">
        <v>0</v>
      </c>
      <c r="BF361">
        <v>0</v>
      </c>
      <c r="BG361">
        <v>0</v>
      </c>
      <c r="BH361">
        <v>-0.69405651428577309</v>
      </c>
      <c r="BI361" s="45" t="s">
        <v>38</v>
      </c>
      <c r="BJ361"/>
      <c r="BK361"/>
      <c r="BL361"/>
      <c r="BM361"/>
      <c r="BN361"/>
      <c r="BO361"/>
      <c r="BP361"/>
      <c r="BQ361"/>
      <c r="BR361"/>
    </row>
    <row r="362" spans="1:70" x14ac:dyDescent="0.3">
      <c r="A362" s="45" t="s">
        <v>81</v>
      </c>
      <c r="B362"/>
      <c r="C362">
        <v>1.6024953820059999</v>
      </c>
      <c r="D362">
        <v>0.77734722879092399</v>
      </c>
      <c r="E362">
        <v>0.27248037937706893</v>
      </c>
      <c r="F362">
        <v>0</v>
      </c>
      <c r="G362">
        <v>3.1911793610769998</v>
      </c>
      <c r="H362">
        <v>3.256330557585891</v>
      </c>
      <c r="I362">
        <v>3.3541602309897587</v>
      </c>
      <c r="J362">
        <v>3.4285533701534661</v>
      </c>
      <c r="K362">
        <v>-13.013535654061526</v>
      </c>
      <c r="L362">
        <v>-12.267607429355548</v>
      </c>
      <c r="M362">
        <v>-12.735653261278044</v>
      </c>
      <c r="N362">
        <v>-12.832242539746597</v>
      </c>
      <c r="O362">
        <v>-13.018121944990094</v>
      </c>
      <c r="P362">
        <v>0.5</v>
      </c>
      <c r="Q362">
        <v>0.5</v>
      </c>
      <c r="R362">
        <v>0.5</v>
      </c>
      <c r="S362">
        <v>0.5</v>
      </c>
      <c r="T362">
        <v>0</v>
      </c>
      <c r="U362">
        <v>0</v>
      </c>
      <c r="V362">
        <v>0</v>
      </c>
      <c r="W362">
        <v>0</v>
      </c>
      <c r="X362">
        <v>1.6024953820059999</v>
      </c>
      <c r="Y362">
        <v>0.77734722879092399</v>
      </c>
      <c r="Z362">
        <v>0.27248037937706893</v>
      </c>
      <c r="AA362">
        <v>0</v>
      </c>
      <c r="AB362">
        <v>0</v>
      </c>
      <c r="AC362">
        <v>0</v>
      </c>
      <c r="AD362">
        <v>0</v>
      </c>
      <c r="AE362">
        <v>0</v>
      </c>
      <c r="AF362">
        <v>0</v>
      </c>
      <c r="AG362">
        <v>0</v>
      </c>
      <c r="AH362">
        <v>0</v>
      </c>
      <c r="AI362">
        <v>0</v>
      </c>
      <c r="AJ362">
        <v>0</v>
      </c>
      <c r="AK362">
        <v>0</v>
      </c>
      <c r="AL362">
        <v>0</v>
      </c>
      <c r="AM362">
        <v>0</v>
      </c>
      <c r="AN362">
        <v>0</v>
      </c>
      <c r="AO362">
        <v>0</v>
      </c>
      <c r="AP362">
        <v>0</v>
      </c>
      <c r="AQ362">
        <v>0</v>
      </c>
      <c r="AR362">
        <v>3.1911793610769998</v>
      </c>
      <c r="AS362">
        <v>3.256330557585891</v>
      </c>
      <c r="AT362">
        <v>3.3541602309897587</v>
      </c>
      <c r="AU362">
        <v>3.4285533701534661</v>
      </c>
      <c r="AV362">
        <v>0</v>
      </c>
      <c r="AW362">
        <v>0</v>
      </c>
      <c r="AX362">
        <v>0</v>
      </c>
      <c r="AY362">
        <v>0</v>
      </c>
      <c r="AZ362">
        <v>0</v>
      </c>
      <c r="BA362">
        <v>0</v>
      </c>
      <c r="BB362">
        <v>0</v>
      </c>
      <c r="BC362">
        <v>0</v>
      </c>
      <c r="BD362">
        <v>0</v>
      </c>
      <c r="BE362">
        <v>0</v>
      </c>
      <c r="BF362">
        <v>0</v>
      </c>
      <c r="BG362">
        <v>0</v>
      </c>
      <c r="BH362">
        <v>-0.29148254694692233</v>
      </c>
      <c r="BI362" s="45" t="s">
        <v>80</v>
      </c>
      <c r="BJ362"/>
      <c r="BK362"/>
      <c r="BL362"/>
      <c r="BM362"/>
      <c r="BN362"/>
      <c r="BO362"/>
      <c r="BP362"/>
      <c r="BQ362"/>
      <c r="BR362"/>
    </row>
    <row r="363" spans="1:70" x14ac:dyDescent="0.3">
      <c r="A363" s="45" t="s">
        <v>23</v>
      </c>
      <c r="B363"/>
      <c r="C363">
        <v>8.6472696397559989</v>
      </c>
      <c r="D363">
        <v>6.7094771124870443</v>
      </c>
      <c r="E363">
        <v>5.6702635142815341</v>
      </c>
      <c r="F363">
        <v>5.0339208809734437</v>
      </c>
      <c r="G363">
        <v>9.9822209942809987</v>
      </c>
      <c r="H363">
        <v>10.186018264195056</v>
      </c>
      <c r="I363">
        <v>10.492035980286753</v>
      </c>
      <c r="J363">
        <v>10.724742660659555</v>
      </c>
      <c r="K363">
        <v>5.301793272029558</v>
      </c>
      <c r="L363">
        <v>5.748013705565362</v>
      </c>
      <c r="M363">
        <v>5.9024360861998826</v>
      </c>
      <c r="N363">
        <v>5.8847040809869071</v>
      </c>
      <c r="O363">
        <v>6.033348361978665</v>
      </c>
      <c r="P363">
        <v>0</v>
      </c>
      <c r="Q363">
        <v>0</v>
      </c>
      <c r="R363">
        <v>0</v>
      </c>
      <c r="S363">
        <v>0</v>
      </c>
      <c r="T363">
        <v>0</v>
      </c>
      <c r="U363">
        <v>0</v>
      </c>
      <c r="V363">
        <v>0</v>
      </c>
      <c r="W363">
        <v>0</v>
      </c>
      <c r="X363">
        <v>0</v>
      </c>
      <c r="Y363">
        <v>0</v>
      </c>
      <c r="Z363">
        <v>0</v>
      </c>
      <c r="AA363">
        <v>0</v>
      </c>
      <c r="AB363">
        <v>8.6472696397559989</v>
      </c>
      <c r="AC363">
        <v>6.7094771124870443</v>
      </c>
      <c r="AD363">
        <v>5.6702635142815341</v>
      </c>
      <c r="AE363">
        <v>5.0339208809734437</v>
      </c>
      <c r="AF363">
        <v>0</v>
      </c>
      <c r="AG363">
        <v>0</v>
      </c>
      <c r="AH363">
        <v>0</v>
      </c>
      <c r="AI363">
        <v>0</v>
      </c>
      <c r="AJ363">
        <v>0</v>
      </c>
      <c r="AK363">
        <v>0</v>
      </c>
      <c r="AL363">
        <v>0</v>
      </c>
      <c r="AM363">
        <v>0</v>
      </c>
      <c r="AN363">
        <v>0</v>
      </c>
      <c r="AO363">
        <v>0</v>
      </c>
      <c r="AP363">
        <v>0</v>
      </c>
      <c r="AQ363">
        <v>0</v>
      </c>
      <c r="AR363">
        <v>0</v>
      </c>
      <c r="AS363">
        <v>0</v>
      </c>
      <c r="AT363">
        <v>0</v>
      </c>
      <c r="AU363">
        <v>0</v>
      </c>
      <c r="AV363">
        <v>9.9822209942809987</v>
      </c>
      <c r="AW363">
        <v>10.186018264195056</v>
      </c>
      <c r="AX363">
        <v>10.492035980286753</v>
      </c>
      <c r="AY363">
        <v>10.724742660659555</v>
      </c>
      <c r="AZ363">
        <v>0</v>
      </c>
      <c r="BA363">
        <v>0</v>
      </c>
      <c r="BB363">
        <v>0</v>
      </c>
      <c r="BC363">
        <v>0</v>
      </c>
      <c r="BD363">
        <v>0</v>
      </c>
      <c r="BE363">
        <v>0</v>
      </c>
      <c r="BF363">
        <v>0</v>
      </c>
      <c r="BG363">
        <v>0</v>
      </c>
      <c r="BH363">
        <v>0</v>
      </c>
      <c r="BI363" s="45" t="s">
        <v>1335</v>
      </c>
      <c r="BJ363"/>
      <c r="BK363"/>
      <c r="BL363"/>
      <c r="BM363"/>
      <c r="BN363"/>
      <c r="BO363"/>
      <c r="BP363"/>
      <c r="BQ363"/>
      <c r="BR363"/>
    </row>
    <row r="364" spans="1:70" x14ac:dyDescent="0.3">
      <c r="A364" s="45" t="s">
        <v>158</v>
      </c>
      <c r="B364"/>
      <c r="C364">
        <v>7.7195225641249996</v>
      </c>
      <c r="D364">
        <v>6.4449270100328384</v>
      </c>
      <c r="E364">
        <v>5.7178004714998849</v>
      </c>
      <c r="F364">
        <v>5.238799115175869</v>
      </c>
      <c r="G364">
        <v>8.5707704728229999</v>
      </c>
      <c r="H364">
        <v>8.7457515340940386</v>
      </c>
      <c r="I364">
        <v>9.0084994342599547</v>
      </c>
      <c r="J364">
        <v>9.2083022182406484</v>
      </c>
      <c r="K364">
        <v>6.4860984543282587</v>
      </c>
      <c r="L364">
        <v>6.8867723603763276</v>
      </c>
      <c r="M364">
        <v>7.1513299613299059</v>
      </c>
      <c r="N364">
        <v>7.20730710507803</v>
      </c>
      <c r="O364">
        <v>7.3099419083989403</v>
      </c>
      <c r="P364">
        <v>0</v>
      </c>
      <c r="Q364">
        <v>0</v>
      </c>
      <c r="R364">
        <v>0</v>
      </c>
      <c r="S364">
        <v>0</v>
      </c>
      <c r="T364">
        <v>0</v>
      </c>
      <c r="U364">
        <v>0</v>
      </c>
      <c r="V364">
        <v>0</v>
      </c>
      <c r="W364">
        <v>0</v>
      </c>
      <c r="X364">
        <v>0</v>
      </c>
      <c r="Y364">
        <v>0</v>
      </c>
      <c r="Z364">
        <v>0</v>
      </c>
      <c r="AA364">
        <v>0</v>
      </c>
      <c r="AB364">
        <v>7.7195225641249996</v>
      </c>
      <c r="AC364">
        <v>6.4449270100328384</v>
      </c>
      <c r="AD364">
        <v>5.7178004714998849</v>
      </c>
      <c r="AE364">
        <v>5.238799115175869</v>
      </c>
      <c r="AF364">
        <v>0</v>
      </c>
      <c r="AG364">
        <v>0</v>
      </c>
      <c r="AH364">
        <v>0</v>
      </c>
      <c r="AI364">
        <v>0</v>
      </c>
      <c r="AJ364">
        <v>0</v>
      </c>
      <c r="AK364">
        <v>0</v>
      </c>
      <c r="AL364">
        <v>0</v>
      </c>
      <c r="AM364">
        <v>0</v>
      </c>
      <c r="AN364">
        <v>0</v>
      </c>
      <c r="AO364">
        <v>0</v>
      </c>
      <c r="AP364">
        <v>0</v>
      </c>
      <c r="AQ364">
        <v>0</v>
      </c>
      <c r="AR364">
        <v>0</v>
      </c>
      <c r="AS364">
        <v>0</v>
      </c>
      <c r="AT364">
        <v>0</v>
      </c>
      <c r="AU364">
        <v>0</v>
      </c>
      <c r="AV364">
        <v>8.5707704728229999</v>
      </c>
      <c r="AW364">
        <v>8.7457515340940386</v>
      </c>
      <c r="AX364">
        <v>9.0084994342599547</v>
      </c>
      <c r="AY364">
        <v>9.2083022182406484</v>
      </c>
      <c r="AZ364">
        <v>0</v>
      </c>
      <c r="BA364">
        <v>0</v>
      </c>
      <c r="BB364">
        <v>0</v>
      </c>
      <c r="BC364">
        <v>0</v>
      </c>
      <c r="BD364">
        <v>0</v>
      </c>
      <c r="BE364">
        <v>0</v>
      </c>
      <c r="BF364">
        <v>0</v>
      </c>
      <c r="BG364">
        <v>0</v>
      </c>
      <c r="BH364">
        <v>0</v>
      </c>
      <c r="BI364" s="45" t="s">
        <v>1335</v>
      </c>
      <c r="BJ364"/>
      <c r="BK364"/>
      <c r="BL364"/>
      <c r="BM364"/>
      <c r="BN364"/>
      <c r="BO364"/>
      <c r="BP364"/>
      <c r="BQ364"/>
      <c r="BR364"/>
    </row>
    <row r="365" spans="1:70" x14ac:dyDescent="0.3">
      <c r="A365" s="45" t="s">
        <v>342</v>
      </c>
      <c r="B365"/>
      <c r="C365">
        <v>11.020968659801001</v>
      </c>
      <c r="D365">
        <v>9.0213085041272905</v>
      </c>
      <c r="E365">
        <v>7.9185163512595516</v>
      </c>
      <c r="F365">
        <v>7.2196918488070292</v>
      </c>
      <c r="G365">
        <v>11.699556731458001</v>
      </c>
      <c r="H365">
        <v>11.938415170120278</v>
      </c>
      <c r="I365">
        <v>12.297080003557367</v>
      </c>
      <c r="J365">
        <v>12.569821411543693</v>
      </c>
      <c r="K365">
        <v>8.4511441050887584</v>
      </c>
      <c r="L365">
        <v>9.1264602289605516</v>
      </c>
      <c r="M365">
        <v>9.394570971022647</v>
      </c>
      <c r="N365">
        <v>9.3886733930965836</v>
      </c>
      <c r="O365">
        <v>9.6029365759730041</v>
      </c>
      <c r="P365">
        <v>0</v>
      </c>
      <c r="Q365">
        <v>0</v>
      </c>
      <c r="R365">
        <v>0</v>
      </c>
      <c r="S365">
        <v>0</v>
      </c>
      <c r="T365">
        <v>0</v>
      </c>
      <c r="U365">
        <v>0</v>
      </c>
      <c r="V365">
        <v>0</v>
      </c>
      <c r="W365">
        <v>0</v>
      </c>
      <c r="X365">
        <v>0</v>
      </c>
      <c r="Y365">
        <v>0</v>
      </c>
      <c r="Z365">
        <v>0</v>
      </c>
      <c r="AA365">
        <v>0</v>
      </c>
      <c r="AB365">
        <v>11.020968659801001</v>
      </c>
      <c r="AC365">
        <v>9.0213085041272905</v>
      </c>
      <c r="AD365">
        <v>7.9185163512595516</v>
      </c>
      <c r="AE365">
        <v>7.2196918488070292</v>
      </c>
      <c r="AF365">
        <v>0</v>
      </c>
      <c r="AG365">
        <v>0</v>
      </c>
      <c r="AH365">
        <v>0</v>
      </c>
      <c r="AI365">
        <v>0</v>
      </c>
      <c r="AJ365">
        <v>0</v>
      </c>
      <c r="AK365">
        <v>0</v>
      </c>
      <c r="AL365">
        <v>0</v>
      </c>
      <c r="AM365">
        <v>0</v>
      </c>
      <c r="AN365">
        <v>0</v>
      </c>
      <c r="AO365">
        <v>0</v>
      </c>
      <c r="AP365">
        <v>0</v>
      </c>
      <c r="AQ365">
        <v>0</v>
      </c>
      <c r="AR365">
        <v>0</v>
      </c>
      <c r="AS365">
        <v>0</v>
      </c>
      <c r="AT365">
        <v>0</v>
      </c>
      <c r="AU365">
        <v>0</v>
      </c>
      <c r="AV365">
        <v>11.699556731458001</v>
      </c>
      <c r="AW365">
        <v>11.938415170120278</v>
      </c>
      <c r="AX365">
        <v>12.297080003557367</v>
      </c>
      <c r="AY365">
        <v>12.569821411543693</v>
      </c>
      <c r="AZ365">
        <v>0</v>
      </c>
      <c r="BA365">
        <v>0</v>
      </c>
      <c r="BB365">
        <v>0</v>
      </c>
      <c r="BC365">
        <v>0</v>
      </c>
      <c r="BD365">
        <v>0</v>
      </c>
      <c r="BE365">
        <v>0</v>
      </c>
      <c r="BF365">
        <v>0</v>
      </c>
      <c r="BG365">
        <v>0</v>
      </c>
      <c r="BH365">
        <v>0</v>
      </c>
      <c r="BI365" s="45" t="s">
        <v>1335</v>
      </c>
      <c r="BJ365"/>
      <c r="BK365"/>
      <c r="BL365"/>
      <c r="BM365"/>
      <c r="BN365"/>
      <c r="BO365"/>
      <c r="BP365"/>
      <c r="BQ365"/>
      <c r="BR365"/>
    </row>
    <row r="366" spans="1:70" x14ac:dyDescent="0.3">
      <c r="A366" s="45" t="s">
        <v>474</v>
      </c>
      <c r="B366"/>
      <c r="C366">
        <v>4.8979176611050006</v>
      </c>
      <c r="D366">
        <v>3.5790989076632487</v>
      </c>
      <c r="E366">
        <v>2.8970674861808421</v>
      </c>
      <c r="F366">
        <v>2.4989876911320685</v>
      </c>
      <c r="G366">
        <v>5.6326922691529999</v>
      </c>
      <c r="H366">
        <v>5.7476894533845515</v>
      </c>
      <c r="I366">
        <v>5.9203668189368761</v>
      </c>
      <c r="J366">
        <v>6.0516767869557269</v>
      </c>
      <c r="K366">
        <v>2.5539577065387919</v>
      </c>
      <c r="L366">
        <v>2.7598005257878531</v>
      </c>
      <c r="M366">
        <v>2.8729488818204705</v>
      </c>
      <c r="N366">
        <v>2.9023028954666579</v>
      </c>
      <c r="O366">
        <v>2.9366690595271927</v>
      </c>
      <c r="P366">
        <v>0</v>
      </c>
      <c r="Q366">
        <v>0</v>
      </c>
      <c r="R366">
        <v>0</v>
      </c>
      <c r="S366">
        <v>0</v>
      </c>
      <c r="T366">
        <v>0</v>
      </c>
      <c r="U366">
        <v>0</v>
      </c>
      <c r="V366">
        <v>0</v>
      </c>
      <c r="W366">
        <v>0</v>
      </c>
      <c r="X366">
        <v>0</v>
      </c>
      <c r="Y366">
        <v>0</v>
      </c>
      <c r="Z366">
        <v>0</v>
      </c>
      <c r="AA366">
        <v>0</v>
      </c>
      <c r="AB366">
        <v>4.8979176611050006</v>
      </c>
      <c r="AC366">
        <v>3.5790989076632487</v>
      </c>
      <c r="AD366">
        <v>2.8970674861808421</v>
      </c>
      <c r="AE366">
        <v>2.4989876911320685</v>
      </c>
      <c r="AF366">
        <v>0</v>
      </c>
      <c r="AG366">
        <v>0</v>
      </c>
      <c r="AH366">
        <v>0</v>
      </c>
      <c r="AI366">
        <v>0</v>
      </c>
      <c r="AJ366">
        <v>0</v>
      </c>
      <c r="AK366">
        <v>0</v>
      </c>
      <c r="AL366">
        <v>0</v>
      </c>
      <c r="AM366">
        <v>0</v>
      </c>
      <c r="AN366">
        <v>0</v>
      </c>
      <c r="AO366">
        <v>0</v>
      </c>
      <c r="AP366">
        <v>0</v>
      </c>
      <c r="AQ366">
        <v>0</v>
      </c>
      <c r="AR366">
        <v>0</v>
      </c>
      <c r="AS366">
        <v>0</v>
      </c>
      <c r="AT366">
        <v>0</v>
      </c>
      <c r="AU366">
        <v>0</v>
      </c>
      <c r="AV366">
        <v>5.6326922691529999</v>
      </c>
      <c r="AW366">
        <v>5.7476894533845515</v>
      </c>
      <c r="AX366">
        <v>5.9203668189368761</v>
      </c>
      <c r="AY366">
        <v>6.0516767869557269</v>
      </c>
      <c r="AZ366">
        <v>0</v>
      </c>
      <c r="BA366">
        <v>0</v>
      </c>
      <c r="BB366">
        <v>0</v>
      </c>
      <c r="BC366">
        <v>0</v>
      </c>
      <c r="BD366">
        <v>0</v>
      </c>
      <c r="BE366">
        <v>0</v>
      </c>
      <c r="BF366">
        <v>0</v>
      </c>
      <c r="BG366">
        <v>0</v>
      </c>
      <c r="BH366">
        <v>0</v>
      </c>
      <c r="BI366" s="45" t="s">
        <v>1335</v>
      </c>
      <c r="BJ366"/>
      <c r="BK366"/>
      <c r="BL366"/>
      <c r="BM366"/>
      <c r="BN366"/>
      <c r="BO366"/>
      <c r="BP366"/>
      <c r="BQ366"/>
      <c r="BR366"/>
    </row>
    <row r="367" spans="1:70" x14ac:dyDescent="0.3">
      <c r="A367" s="45" t="s">
        <v>53</v>
      </c>
      <c r="B367"/>
      <c r="C367">
        <v>4.769863312879</v>
      </c>
      <c r="D367">
        <v>3.508942024935942</v>
      </c>
      <c r="E367">
        <v>2.8557097098563129</v>
      </c>
      <c r="F367">
        <v>2.4735209747600631</v>
      </c>
      <c r="G367">
        <v>5.4379875381190006</v>
      </c>
      <c r="H367">
        <v>5.549009625761645</v>
      </c>
      <c r="I367">
        <v>5.7157180694540539</v>
      </c>
      <c r="J367">
        <v>5.8424890584583391</v>
      </c>
      <c r="K367">
        <v>3.3120493540824252</v>
      </c>
      <c r="L367">
        <v>3.5630753821475394</v>
      </c>
      <c r="M367">
        <v>3.6940076092197915</v>
      </c>
      <c r="N367">
        <v>3.7171979476897996</v>
      </c>
      <c r="O367">
        <v>3.7759383469363343</v>
      </c>
      <c r="P367">
        <v>0</v>
      </c>
      <c r="Q367">
        <v>0</v>
      </c>
      <c r="R367">
        <v>0</v>
      </c>
      <c r="S367">
        <v>0</v>
      </c>
      <c r="T367">
        <v>0</v>
      </c>
      <c r="U367">
        <v>0</v>
      </c>
      <c r="V367">
        <v>0</v>
      </c>
      <c r="W367">
        <v>0</v>
      </c>
      <c r="X367">
        <v>0</v>
      </c>
      <c r="Y367">
        <v>0</v>
      </c>
      <c r="Z367">
        <v>0</v>
      </c>
      <c r="AA367">
        <v>0</v>
      </c>
      <c r="AB367">
        <v>4.769863312879</v>
      </c>
      <c r="AC367">
        <v>3.508942024935942</v>
      </c>
      <c r="AD367">
        <v>2.8557097098563129</v>
      </c>
      <c r="AE367">
        <v>2.4735209747600631</v>
      </c>
      <c r="AF367">
        <v>0</v>
      </c>
      <c r="AG367">
        <v>0</v>
      </c>
      <c r="AH367">
        <v>0</v>
      </c>
      <c r="AI367">
        <v>0</v>
      </c>
      <c r="AJ367">
        <v>0</v>
      </c>
      <c r="AK367">
        <v>0</v>
      </c>
      <c r="AL367">
        <v>0</v>
      </c>
      <c r="AM367">
        <v>0</v>
      </c>
      <c r="AN367">
        <v>0</v>
      </c>
      <c r="AO367">
        <v>0</v>
      </c>
      <c r="AP367">
        <v>0</v>
      </c>
      <c r="AQ367">
        <v>0</v>
      </c>
      <c r="AR367">
        <v>0</v>
      </c>
      <c r="AS367">
        <v>0</v>
      </c>
      <c r="AT367">
        <v>0</v>
      </c>
      <c r="AU367">
        <v>0</v>
      </c>
      <c r="AV367">
        <v>5.4379875381190006</v>
      </c>
      <c r="AW367">
        <v>5.549009625761645</v>
      </c>
      <c r="AX367">
        <v>5.7157180694540539</v>
      </c>
      <c r="AY367">
        <v>5.8424890584583391</v>
      </c>
      <c r="AZ367">
        <v>0</v>
      </c>
      <c r="BA367">
        <v>0</v>
      </c>
      <c r="BB367">
        <v>0</v>
      </c>
      <c r="BC367">
        <v>0</v>
      </c>
      <c r="BD367">
        <v>0</v>
      </c>
      <c r="BE367">
        <v>0</v>
      </c>
      <c r="BF367">
        <v>0</v>
      </c>
      <c r="BG367">
        <v>0</v>
      </c>
      <c r="BH367">
        <v>0</v>
      </c>
      <c r="BI367" s="45" t="s">
        <v>1335</v>
      </c>
      <c r="BJ367"/>
      <c r="BK367"/>
      <c r="BL367"/>
      <c r="BM367"/>
      <c r="BN367"/>
      <c r="BO367"/>
      <c r="BP367"/>
      <c r="BQ367"/>
      <c r="BR367"/>
    </row>
    <row r="368" spans="1:70" x14ac:dyDescent="0.3">
      <c r="A368" s="45" t="s">
        <v>105</v>
      </c>
      <c r="B368"/>
      <c r="C368">
        <v>4.4182238789449997</v>
      </c>
      <c r="D368">
        <v>3.2364422297734396</v>
      </c>
      <c r="E368">
        <v>2.6326317153413892</v>
      </c>
      <c r="F368">
        <v>2.2861130688182301</v>
      </c>
      <c r="G368">
        <v>4.709166011522</v>
      </c>
      <c r="H368">
        <v>4.8053084609097754</v>
      </c>
      <c r="I368">
        <v>4.9496739511516994</v>
      </c>
      <c r="J368">
        <v>5.0594545691618142</v>
      </c>
      <c r="K368">
        <v>1.5669813687639833</v>
      </c>
      <c r="L368">
        <v>1.7261384712569694</v>
      </c>
      <c r="M368">
        <v>1.7733259723267822</v>
      </c>
      <c r="N368">
        <v>1.7687914658703974</v>
      </c>
      <c r="O368">
        <v>1.8126572137573667</v>
      </c>
      <c r="P368">
        <v>0</v>
      </c>
      <c r="Q368">
        <v>0</v>
      </c>
      <c r="R368">
        <v>0</v>
      </c>
      <c r="S368">
        <v>0</v>
      </c>
      <c r="T368">
        <v>0</v>
      </c>
      <c r="U368">
        <v>0</v>
      </c>
      <c r="V368">
        <v>0</v>
      </c>
      <c r="W368">
        <v>0</v>
      </c>
      <c r="X368">
        <v>0</v>
      </c>
      <c r="Y368">
        <v>0</v>
      </c>
      <c r="Z368">
        <v>0</v>
      </c>
      <c r="AA368">
        <v>0</v>
      </c>
      <c r="AB368">
        <v>4.4182238789449997</v>
      </c>
      <c r="AC368">
        <v>3.2364422297734396</v>
      </c>
      <c r="AD368">
        <v>2.6326317153413892</v>
      </c>
      <c r="AE368">
        <v>2.2861130688182301</v>
      </c>
      <c r="AF368">
        <v>0</v>
      </c>
      <c r="AG368">
        <v>0</v>
      </c>
      <c r="AH368">
        <v>0</v>
      </c>
      <c r="AI368">
        <v>0</v>
      </c>
      <c r="AJ368">
        <v>0</v>
      </c>
      <c r="AK368">
        <v>0</v>
      </c>
      <c r="AL368">
        <v>0</v>
      </c>
      <c r="AM368">
        <v>0</v>
      </c>
      <c r="AN368">
        <v>0</v>
      </c>
      <c r="AO368">
        <v>0</v>
      </c>
      <c r="AP368">
        <v>0</v>
      </c>
      <c r="AQ368">
        <v>0</v>
      </c>
      <c r="AR368">
        <v>0</v>
      </c>
      <c r="AS368">
        <v>0</v>
      </c>
      <c r="AT368">
        <v>0</v>
      </c>
      <c r="AU368">
        <v>0</v>
      </c>
      <c r="AV368">
        <v>4.709166011522</v>
      </c>
      <c r="AW368">
        <v>4.8053084609097754</v>
      </c>
      <c r="AX368">
        <v>4.9496739511516994</v>
      </c>
      <c r="AY368">
        <v>5.0594545691618142</v>
      </c>
      <c r="AZ368">
        <v>0</v>
      </c>
      <c r="BA368">
        <v>0</v>
      </c>
      <c r="BB368">
        <v>0</v>
      </c>
      <c r="BC368">
        <v>0</v>
      </c>
      <c r="BD368">
        <v>0</v>
      </c>
      <c r="BE368">
        <v>0</v>
      </c>
      <c r="BF368">
        <v>0</v>
      </c>
      <c r="BG368">
        <v>0</v>
      </c>
      <c r="BH368">
        <v>0</v>
      </c>
      <c r="BI368" s="45" t="s">
        <v>1335</v>
      </c>
      <c r="BJ368"/>
      <c r="BK368"/>
      <c r="BL368"/>
      <c r="BM368"/>
      <c r="BN368"/>
      <c r="BO368"/>
      <c r="BP368"/>
      <c r="BQ368"/>
      <c r="BR368"/>
    </row>
    <row r="369" spans="1:70" x14ac:dyDescent="0.3">
      <c r="A369" s="45" t="s">
        <v>194</v>
      </c>
      <c r="B369">
        <v>0.01</v>
      </c>
      <c r="C369">
        <v>7.2894594228490002</v>
      </c>
      <c r="D369">
        <v>5.6045823454774206</v>
      </c>
      <c r="E369">
        <v>0</v>
      </c>
      <c r="F369">
        <v>4.1714840048447215</v>
      </c>
      <c r="G369">
        <v>8.2212438832900006</v>
      </c>
      <c r="H369">
        <v>8.3890890010921453</v>
      </c>
      <c r="I369">
        <v>13.352083717863154</v>
      </c>
      <c r="J369">
        <v>8.8327762979121918</v>
      </c>
      <c r="K369">
        <v>5.5424778639322581</v>
      </c>
      <c r="L369">
        <v>5.7334988178685435</v>
      </c>
      <c r="M369">
        <v>10.62198536155894</v>
      </c>
      <c r="N369">
        <v>10.627105057203721</v>
      </c>
      <c r="O369">
        <v>6.0421260976396489</v>
      </c>
      <c r="P369">
        <v>0</v>
      </c>
      <c r="Q369">
        <v>0</v>
      </c>
      <c r="R369">
        <v>0</v>
      </c>
      <c r="S369">
        <v>0</v>
      </c>
      <c r="T369">
        <v>0</v>
      </c>
      <c r="U369">
        <v>0</v>
      </c>
      <c r="V369">
        <v>0</v>
      </c>
      <c r="W369">
        <v>0</v>
      </c>
      <c r="X369">
        <v>0</v>
      </c>
      <c r="Y369">
        <v>0</v>
      </c>
      <c r="Z369">
        <v>0</v>
      </c>
      <c r="AA369">
        <v>0</v>
      </c>
      <c r="AB369">
        <v>7.2894594228490002</v>
      </c>
      <c r="AC369">
        <v>5.6045823454774206</v>
      </c>
      <c r="AD369">
        <v>0</v>
      </c>
      <c r="AE369">
        <v>4.1714840048447215</v>
      </c>
      <c r="AF369">
        <v>0</v>
      </c>
      <c r="AG369">
        <v>0</v>
      </c>
      <c r="AH369">
        <v>0</v>
      </c>
      <c r="AI369">
        <v>0</v>
      </c>
      <c r="AJ369">
        <v>0</v>
      </c>
      <c r="AK369">
        <v>0</v>
      </c>
      <c r="AL369">
        <v>0</v>
      </c>
      <c r="AM369">
        <v>0</v>
      </c>
      <c r="AN369">
        <v>0</v>
      </c>
      <c r="AO369">
        <v>0</v>
      </c>
      <c r="AP369">
        <v>0</v>
      </c>
      <c r="AQ369">
        <v>0</v>
      </c>
      <c r="AR369">
        <v>0</v>
      </c>
      <c r="AS369">
        <v>0</v>
      </c>
      <c r="AT369">
        <v>0</v>
      </c>
      <c r="AU369">
        <v>0</v>
      </c>
      <c r="AV369">
        <v>8.2212438832900006</v>
      </c>
      <c r="AW369">
        <v>8.3890890010921453</v>
      </c>
      <c r="AX369">
        <v>13.352083288024851</v>
      </c>
      <c r="AY369">
        <v>8.8327762979121918</v>
      </c>
      <c r="AZ369">
        <v>0</v>
      </c>
      <c r="BA369">
        <v>0</v>
      </c>
      <c r="BB369">
        <v>0</v>
      </c>
      <c r="BC369">
        <v>0</v>
      </c>
      <c r="BD369">
        <v>0</v>
      </c>
      <c r="BE369">
        <v>0</v>
      </c>
      <c r="BF369">
        <v>0</v>
      </c>
      <c r="BG369">
        <v>0</v>
      </c>
      <c r="BH369">
        <v>0</v>
      </c>
      <c r="BI369" s="45" t="s">
        <v>1335</v>
      </c>
      <c r="BJ369"/>
      <c r="BK369"/>
      <c r="BL369"/>
      <c r="BM369"/>
      <c r="BN369"/>
      <c r="BO369"/>
      <c r="BP369"/>
      <c r="BQ369"/>
      <c r="BR369"/>
    </row>
    <row r="370" spans="1:70" x14ac:dyDescent="0.3">
      <c r="A370" s="45" t="s">
        <v>212</v>
      </c>
      <c r="B370"/>
      <c r="C370">
        <v>5.8133193386779993</v>
      </c>
      <c r="D370">
        <v>4.5293197046132496</v>
      </c>
      <c r="E370">
        <v>3.8428025330916271</v>
      </c>
      <c r="F370">
        <v>3.4240347863422631</v>
      </c>
      <c r="G370">
        <v>6.5188205671659993</v>
      </c>
      <c r="H370">
        <v>6.6519089685757828</v>
      </c>
      <c r="I370">
        <v>6.8517517272883595</v>
      </c>
      <c r="J370">
        <v>7.0037192197933091</v>
      </c>
      <c r="K370">
        <v>5.0400406259758501</v>
      </c>
      <c r="L370">
        <v>5.3070106865180398</v>
      </c>
      <c r="M370">
        <v>5.4744303056776031</v>
      </c>
      <c r="N370">
        <v>5.4821790409215696</v>
      </c>
      <c r="O370">
        <v>5.5958496856492372</v>
      </c>
      <c r="P370">
        <v>0</v>
      </c>
      <c r="Q370">
        <v>0</v>
      </c>
      <c r="R370">
        <v>0</v>
      </c>
      <c r="S370">
        <v>0</v>
      </c>
      <c r="T370">
        <v>0</v>
      </c>
      <c r="U370">
        <v>0</v>
      </c>
      <c r="V370">
        <v>0</v>
      </c>
      <c r="W370">
        <v>0</v>
      </c>
      <c r="X370">
        <v>0</v>
      </c>
      <c r="Y370">
        <v>0</v>
      </c>
      <c r="Z370">
        <v>0</v>
      </c>
      <c r="AA370">
        <v>0</v>
      </c>
      <c r="AB370">
        <v>5.8133193386779993</v>
      </c>
      <c r="AC370">
        <v>4.5293197046132496</v>
      </c>
      <c r="AD370">
        <v>3.8428025330916271</v>
      </c>
      <c r="AE370">
        <v>3.4240347863422631</v>
      </c>
      <c r="AF370">
        <v>0</v>
      </c>
      <c r="AG370">
        <v>0</v>
      </c>
      <c r="AH370">
        <v>0</v>
      </c>
      <c r="AI370">
        <v>0</v>
      </c>
      <c r="AJ370">
        <v>0</v>
      </c>
      <c r="AK370">
        <v>0</v>
      </c>
      <c r="AL370">
        <v>0</v>
      </c>
      <c r="AM370">
        <v>0</v>
      </c>
      <c r="AN370">
        <v>0</v>
      </c>
      <c r="AO370">
        <v>0</v>
      </c>
      <c r="AP370">
        <v>0</v>
      </c>
      <c r="AQ370">
        <v>0</v>
      </c>
      <c r="AR370">
        <v>0</v>
      </c>
      <c r="AS370">
        <v>0</v>
      </c>
      <c r="AT370">
        <v>0</v>
      </c>
      <c r="AU370">
        <v>0</v>
      </c>
      <c r="AV370">
        <v>6.5188205671659993</v>
      </c>
      <c r="AW370">
        <v>6.6519089685757828</v>
      </c>
      <c r="AX370">
        <v>6.8517517272883595</v>
      </c>
      <c r="AY370">
        <v>7.0037192197933091</v>
      </c>
      <c r="AZ370">
        <v>0</v>
      </c>
      <c r="BA370">
        <v>0</v>
      </c>
      <c r="BB370">
        <v>0</v>
      </c>
      <c r="BC370">
        <v>0</v>
      </c>
      <c r="BD370">
        <v>0</v>
      </c>
      <c r="BE370">
        <v>0</v>
      </c>
      <c r="BF370">
        <v>0</v>
      </c>
      <c r="BG370">
        <v>0</v>
      </c>
      <c r="BH370">
        <v>0</v>
      </c>
      <c r="BI370" s="45" t="s">
        <v>1335</v>
      </c>
      <c r="BJ370"/>
      <c r="BK370"/>
      <c r="BL370"/>
      <c r="BM370"/>
      <c r="BN370"/>
      <c r="BO370"/>
      <c r="BP370"/>
      <c r="BQ370"/>
      <c r="BR370"/>
    </row>
    <row r="371" spans="1:70" x14ac:dyDescent="0.3">
      <c r="A371" s="45" t="s">
        <v>236</v>
      </c>
      <c r="B371"/>
      <c r="C371">
        <v>6.1955741068120007</v>
      </c>
      <c r="D371">
        <v>4.5238750212230867</v>
      </c>
      <c r="E371">
        <v>3.6601054894880094</v>
      </c>
      <c r="F371">
        <v>3.1565576327688545</v>
      </c>
      <c r="G371">
        <v>7.105107848476</v>
      </c>
      <c r="H371">
        <v>7.2501659054749323</v>
      </c>
      <c r="I371">
        <v>7.467982048557869</v>
      </c>
      <c r="J371">
        <v>7.6336171373879864</v>
      </c>
      <c r="K371">
        <v>4.768231353864091</v>
      </c>
      <c r="L371">
        <v>4.8208729532774974</v>
      </c>
      <c r="M371">
        <v>4.9731290261860295</v>
      </c>
      <c r="N371">
        <v>4.9803355024974687</v>
      </c>
      <c r="O371">
        <v>5.0834298628323928</v>
      </c>
      <c r="P371">
        <v>0</v>
      </c>
      <c r="Q371">
        <v>0</v>
      </c>
      <c r="R371">
        <v>0</v>
      </c>
      <c r="S371">
        <v>0</v>
      </c>
      <c r="T371">
        <v>0</v>
      </c>
      <c r="U371">
        <v>0</v>
      </c>
      <c r="V371">
        <v>0</v>
      </c>
      <c r="W371">
        <v>0</v>
      </c>
      <c r="X371">
        <v>0</v>
      </c>
      <c r="Y371">
        <v>0</v>
      </c>
      <c r="Z371">
        <v>0</v>
      </c>
      <c r="AA371">
        <v>0</v>
      </c>
      <c r="AB371">
        <v>6.1955741068120007</v>
      </c>
      <c r="AC371">
        <v>4.5238750212230867</v>
      </c>
      <c r="AD371">
        <v>3.6601054894880094</v>
      </c>
      <c r="AE371">
        <v>3.1565576327688545</v>
      </c>
      <c r="AF371">
        <v>0</v>
      </c>
      <c r="AG371">
        <v>0</v>
      </c>
      <c r="AH371">
        <v>0</v>
      </c>
      <c r="AI371">
        <v>0</v>
      </c>
      <c r="AJ371">
        <v>0</v>
      </c>
      <c r="AK371">
        <v>0</v>
      </c>
      <c r="AL371">
        <v>0</v>
      </c>
      <c r="AM371">
        <v>0</v>
      </c>
      <c r="AN371">
        <v>0</v>
      </c>
      <c r="AO371">
        <v>0</v>
      </c>
      <c r="AP371">
        <v>0</v>
      </c>
      <c r="AQ371">
        <v>0</v>
      </c>
      <c r="AR371">
        <v>0</v>
      </c>
      <c r="AS371">
        <v>0</v>
      </c>
      <c r="AT371">
        <v>0</v>
      </c>
      <c r="AU371">
        <v>0</v>
      </c>
      <c r="AV371">
        <v>7.105107848476</v>
      </c>
      <c r="AW371">
        <v>7.2501659054749323</v>
      </c>
      <c r="AX371">
        <v>7.467982048557869</v>
      </c>
      <c r="AY371">
        <v>7.6336171373879864</v>
      </c>
      <c r="AZ371">
        <v>0</v>
      </c>
      <c r="BA371">
        <v>0</v>
      </c>
      <c r="BB371">
        <v>0</v>
      </c>
      <c r="BC371">
        <v>0</v>
      </c>
      <c r="BD371">
        <v>0</v>
      </c>
      <c r="BE371">
        <v>0</v>
      </c>
      <c r="BF371">
        <v>0</v>
      </c>
      <c r="BG371">
        <v>0</v>
      </c>
      <c r="BH371">
        <v>0</v>
      </c>
      <c r="BI371" s="45" t="s">
        <v>1335</v>
      </c>
      <c r="BJ371"/>
      <c r="BK371"/>
      <c r="BL371"/>
      <c r="BM371"/>
      <c r="BN371"/>
      <c r="BO371"/>
      <c r="BP371"/>
      <c r="BQ371"/>
      <c r="BR371"/>
    </row>
    <row r="372" spans="1:70" x14ac:dyDescent="0.3">
      <c r="A372" s="45" t="s">
        <v>87</v>
      </c>
      <c r="B372"/>
      <c r="C372">
        <v>0.71015234424600004</v>
      </c>
      <c r="D372">
        <v>0.23312247143747658</v>
      </c>
      <c r="E372">
        <v>0</v>
      </c>
      <c r="F372">
        <v>0</v>
      </c>
      <c r="G372">
        <v>1.518509004482</v>
      </c>
      <c r="H372">
        <v>1.5495109217537819</v>
      </c>
      <c r="I372">
        <v>1.5960627520210626</v>
      </c>
      <c r="J372">
        <v>1.6314624080446736</v>
      </c>
      <c r="K372">
        <v>-10.642169074863057</v>
      </c>
      <c r="L372">
        <v>-9.5075709213743185</v>
      </c>
      <c r="M372">
        <v>-9.7495387781497236</v>
      </c>
      <c r="N372">
        <v>-9.7071450872290956</v>
      </c>
      <c r="O372">
        <v>-9.9657773431424364</v>
      </c>
      <c r="P372">
        <v>0.5</v>
      </c>
      <c r="Q372">
        <v>0.5</v>
      </c>
      <c r="R372">
        <v>0.5</v>
      </c>
      <c r="S372">
        <v>0.5</v>
      </c>
      <c r="T372">
        <v>0</v>
      </c>
      <c r="U372">
        <v>0</v>
      </c>
      <c r="V372">
        <v>0</v>
      </c>
      <c r="W372">
        <v>0</v>
      </c>
      <c r="X372">
        <v>0.71015234424600004</v>
      </c>
      <c r="Y372">
        <v>0.23312247143747658</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1.518509004482</v>
      </c>
      <c r="AS372">
        <v>1.5495109217537819</v>
      </c>
      <c r="AT372">
        <v>1.5960627520210626</v>
      </c>
      <c r="AU372">
        <v>1.6314624080446736</v>
      </c>
      <c r="AV372">
        <v>0</v>
      </c>
      <c r="AW372">
        <v>0</v>
      </c>
      <c r="AX372">
        <v>0</v>
      </c>
      <c r="AY372">
        <v>0</v>
      </c>
      <c r="AZ372">
        <v>0</v>
      </c>
      <c r="BA372">
        <v>0</v>
      </c>
      <c r="BB372">
        <v>0</v>
      </c>
      <c r="BC372">
        <v>0</v>
      </c>
      <c r="BD372">
        <v>0</v>
      </c>
      <c r="BE372">
        <v>0</v>
      </c>
      <c r="BF372">
        <v>0</v>
      </c>
      <c r="BG372">
        <v>0</v>
      </c>
      <c r="BH372">
        <v>-0.37130551087400132</v>
      </c>
      <c r="BI372" s="45" t="s">
        <v>86</v>
      </c>
      <c r="BJ372"/>
      <c r="BK372"/>
      <c r="BL372"/>
      <c r="BM372"/>
      <c r="BN372"/>
      <c r="BO372"/>
      <c r="BP372"/>
      <c r="BQ372"/>
      <c r="BR372"/>
    </row>
    <row r="373" spans="1:70" x14ac:dyDescent="0.3">
      <c r="A373" s="45" t="s">
        <v>302</v>
      </c>
      <c r="B373"/>
      <c r="C373">
        <v>12.525961517015</v>
      </c>
      <c r="D373">
        <v>9.6343533494068527</v>
      </c>
      <c r="E373">
        <v>8.1176159629071947</v>
      </c>
      <c r="F373">
        <v>7.2152071211239024</v>
      </c>
      <c r="G373">
        <v>13.331578314425</v>
      </c>
      <c r="H373">
        <v>13.603756145959871</v>
      </c>
      <c r="I373">
        <v>14.012452682533773</v>
      </c>
      <c r="J373">
        <v>14.323239964788621</v>
      </c>
      <c r="K373">
        <v>6.6460588956385243</v>
      </c>
      <c r="L373">
        <v>7.0740676936296865</v>
      </c>
      <c r="M373">
        <v>7.2964062689795615</v>
      </c>
      <c r="N373">
        <v>7.3059329948175327</v>
      </c>
      <c r="O373">
        <v>7.4582359162182605</v>
      </c>
      <c r="P373">
        <v>0</v>
      </c>
      <c r="Q373">
        <v>0</v>
      </c>
      <c r="R373">
        <v>0</v>
      </c>
      <c r="S373">
        <v>0</v>
      </c>
      <c r="T373">
        <v>0</v>
      </c>
      <c r="U373">
        <v>0</v>
      </c>
      <c r="V373">
        <v>0</v>
      </c>
      <c r="W373">
        <v>0</v>
      </c>
      <c r="X373">
        <v>0</v>
      </c>
      <c r="Y373">
        <v>0</v>
      </c>
      <c r="Z373">
        <v>0</v>
      </c>
      <c r="AA373">
        <v>0</v>
      </c>
      <c r="AB373">
        <v>12.525961517015</v>
      </c>
      <c r="AC373">
        <v>9.6343533494068527</v>
      </c>
      <c r="AD373">
        <v>8.1176159629071947</v>
      </c>
      <c r="AE373">
        <v>7.2152071211239024</v>
      </c>
      <c r="AF373">
        <v>0</v>
      </c>
      <c r="AG373">
        <v>0</v>
      </c>
      <c r="AH373">
        <v>0</v>
      </c>
      <c r="AI373">
        <v>0</v>
      </c>
      <c r="AJ373">
        <v>0</v>
      </c>
      <c r="AK373">
        <v>0</v>
      </c>
      <c r="AL373">
        <v>0</v>
      </c>
      <c r="AM373">
        <v>0</v>
      </c>
      <c r="AN373">
        <v>0</v>
      </c>
      <c r="AO373">
        <v>0</v>
      </c>
      <c r="AP373">
        <v>0</v>
      </c>
      <c r="AQ373">
        <v>0</v>
      </c>
      <c r="AR373">
        <v>0</v>
      </c>
      <c r="AS373">
        <v>0</v>
      </c>
      <c r="AT373">
        <v>0</v>
      </c>
      <c r="AU373">
        <v>0</v>
      </c>
      <c r="AV373">
        <v>13.331578314425</v>
      </c>
      <c r="AW373">
        <v>13.603756145959871</v>
      </c>
      <c r="AX373">
        <v>14.012452682533773</v>
      </c>
      <c r="AY373">
        <v>14.323239964788621</v>
      </c>
      <c r="AZ373">
        <v>0</v>
      </c>
      <c r="BA373">
        <v>0</v>
      </c>
      <c r="BB373">
        <v>0</v>
      </c>
      <c r="BC373">
        <v>0</v>
      </c>
      <c r="BD373">
        <v>0</v>
      </c>
      <c r="BE373">
        <v>0</v>
      </c>
      <c r="BF373">
        <v>0</v>
      </c>
      <c r="BG373">
        <v>0</v>
      </c>
      <c r="BH373">
        <v>0</v>
      </c>
      <c r="BI373" s="45" t="s">
        <v>1335</v>
      </c>
      <c r="BJ373"/>
      <c r="BK373"/>
      <c r="BL373"/>
      <c r="BM373"/>
      <c r="BN373"/>
      <c r="BO373"/>
      <c r="BP373"/>
      <c r="BQ373"/>
      <c r="BR373"/>
    </row>
    <row r="374" spans="1:70" x14ac:dyDescent="0.3">
      <c r="A374" s="45" t="s">
        <v>388</v>
      </c>
      <c r="B374"/>
      <c r="C374">
        <v>7.1688203863769999</v>
      </c>
      <c r="D374">
        <v>5.6088042414579764</v>
      </c>
      <c r="E374">
        <v>4.7676783413881365</v>
      </c>
      <c r="F374">
        <v>4.2491378042628689</v>
      </c>
      <c r="G374">
        <v>8.243618140081999</v>
      </c>
      <c r="H374">
        <v>8.4119200512624097</v>
      </c>
      <c r="I374">
        <v>8.6646386794119241</v>
      </c>
      <c r="J374">
        <v>8.8568148507007134</v>
      </c>
      <c r="K374">
        <v>4.9447457711370575</v>
      </c>
      <c r="L374">
        <v>4.987940929394802</v>
      </c>
      <c r="M374">
        <v>5.1668613587683403</v>
      </c>
      <c r="N374">
        <v>5.1950816651778018</v>
      </c>
      <c r="O374">
        <v>5.2814590552501839</v>
      </c>
      <c r="P374">
        <v>0</v>
      </c>
      <c r="Q374">
        <v>0</v>
      </c>
      <c r="R374">
        <v>0</v>
      </c>
      <c r="S374">
        <v>0</v>
      </c>
      <c r="T374">
        <v>0</v>
      </c>
      <c r="U374">
        <v>0</v>
      </c>
      <c r="V374">
        <v>0</v>
      </c>
      <c r="W374">
        <v>0</v>
      </c>
      <c r="X374">
        <v>0</v>
      </c>
      <c r="Y374">
        <v>0</v>
      </c>
      <c r="Z374">
        <v>0</v>
      </c>
      <c r="AA374">
        <v>0</v>
      </c>
      <c r="AB374">
        <v>7.1688203863769999</v>
      </c>
      <c r="AC374">
        <v>5.6088042414579764</v>
      </c>
      <c r="AD374">
        <v>4.7676783413881365</v>
      </c>
      <c r="AE374">
        <v>4.2491378042628689</v>
      </c>
      <c r="AF374">
        <v>0</v>
      </c>
      <c r="AG374">
        <v>0</v>
      </c>
      <c r="AH374">
        <v>0</v>
      </c>
      <c r="AI374">
        <v>0</v>
      </c>
      <c r="AJ374">
        <v>0</v>
      </c>
      <c r="AK374">
        <v>0</v>
      </c>
      <c r="AL374">
        <v>0</v>
      </c>
      <c r="AM374">
        <v>0</v>
      </c>
      <c r="AN374">
        <v>0</v>
      </c>
      <c r="AO374">
        <v>0</v>
      </c>
      <c r="AP374">
        <v>0</v>
      </c>
      <c r="AQ374">
        <v>0</v>
      </c>
      <c r="AR374">
        <v>0</v>
      </c>
      <c r="AS374">
        <v>0</v>
      </c>
      <c r="AT374">
        <v>0</v>
      </c>
      <c r="AU374">
        <v>0</v>
      </c>
      <c r="AV374">
        <v>8.243618140081999</v>
      </c>
      <c r="AW374">
        <v>8.4119200512624097</v>
      </c>
      <c r="AX374">
        <v>8.6646386794119241</v>
      </c>
      <c r="AY374">
        <v>8.8568148507007134</v>
      </c>
      <c r="AZ374">
        <v>0</v>
      </c>
      <c r="BA374">
        <v>0</v>
      </c>
      <c r="BB374">
        <v>0</v>
      </c>
      <c r="BC374">
        <v>0</v>
      </c>
      <c r="BD374">
        <v>0</v>
      </c>
      <c r="BE374">
        <v>0</v>
      </c>
      <c r="BF374">
        <v>0</v>
      </c>
      <c r="BG374">
        <v>0</v>
      </c>
      <c r="BH374">
        <v>0</v>
      </c>
      <c r="BI374" s="45" t="s">
        <v>1335</v>
      </c>
      <c r="BJ374"/>
      <c r="BK374"/>
      <c r="BL374"/>
      <c r="BM374"/>
      <c r="BN374"/>
      <c r="BO374"/>
      <c r="BP374"/>
      <c r="BQ374"/>
      <c r="BR374"/>
    </row>
    <row r="375" spans="1:70" x14ac:dyDescent="0.3">
      <c r="A375" s="45" t="s">
        <v>630</v>
      </c>
      <c r="B375"/>
      <c r="C375">
        <v>8.0426510731949996</v>
      </c>
      <c r="D375">
        <v>6.2200690169209985</v>
      </c>
      <c r="E375">
        <v>5.2553736047432427</v>
      </c>
      <c r="F375">
        <v>4.6745244857115154</v>
      </c>
      <c r="G375">
        <v>8.8029451786149995</v>
      </c>
      <c r="H375">
        <v>8.9826663244033647</v>
      </c>
      <c r="I375">
        <v>9.2525318362953097</v>
      </c>
      <c r="J375">
        <v>9.4577471036384093</v>
      </c>
      <c r="K375">
        <v>5.3043034615535252</v>
      </c>
      <c r="L375">
        <v>5.6407949536445496</v>
      </c>
      <c r="M375">
        <v>5.8283708172068902</v>
      </c>
      <c r="N375">
        <v>5.8459525319340306</v>
      </c>
      <c r="O375">
        <v>5.9576403724583455</v>
      </c>
      <c r="P375">
        <v>0</v>
      </c>
      <c r="Q375">
        <v>0</v>
      </c>
      <c r="R375">
        <v>0</v>
      </c>
      <c r="S375">
        <v>0</v>
      </c>
      <c r="T375">
        <v>0</v>
      </c>
      <c r="U375">
        <v>0</v>
      </c>
      <c r="V375">
        <v>0</v>
      </c>
      <c r="W375">
        <v>0</v>
      </c>
      <c r="X375">
        <v>0</v>
      </c>
      <c r="Y375">
        <v>0</v>
      </c>
      <c r="Z375">
        <v>0</v>
      </c>
      <c r="AA375">
        <v>0</v>
      </c>
      <c r="AB375">
        <v>8.0426510731949996</v>
      </c>
      <c r="AC375">
        <v>6.2200690169209985</v>
      </c>
      <c r="AD375">
        <v>5.2553736047432427</v>
      </c>
      <c r="AE375">
        <v>4.6745244857115154</v>
      </c>
      <c r="AF375">
        <v>0</v>
      </c>
      <c r="AG375">
        <v>0</v>
      </c>
      <c r="AH375">
        <v>0</v>
      </c>
      <c r="AI375">
        <v>0</v>
      </c>
      <c r="AJ375">
        <v>0</v>
      </c>
      <c r="AK375">
        <v>0</v>
      </c>
      <c r="AL375">
        <v>0</v>
      </c>
      <c r="AM375">
        <v>0</v>
      </c>
      <c r="AN375">
        <v>0</v>
      </c>
      <c r="AO375">
        <v>0</v>
      </c>
      <c r="AP375">
        <v>0</v>
      </c>
      <c r="AQ375">
        <v>0</v>
      </c>
      <c r="AR375">
        <v>0</v>
      </c>
      <c r="AS375">
        <v>0</v>
      </c>
      <c r="AT375">
        <v>0</v>
      </c>
      <c r="AU375">
        <v>0</v>
      </c>
      <c r="AV375">
        <v>8.8029451786149995</v>
      </c>
      <c r="AW375">
        <v>8.9826663244033647</v>
      </c>
      <c r="AX375">
        <v>9.2525318362953097</v>
      </c>
      <c r="AY375">
        <v>9.4577471036384093</v>
      </c>
      <c r="AZ375">
        <v>0</v>
      </c>
      <c r="BA375">
        <v>0</v>
      </c>
      <c r="BB375">
        <v>0</v>
      </c>
      <c r="BC375">
        <v>0</v>
      </c>
      <c r="BD375">
        <v>0</v>
      </c>
      <c r="BE375">
        <v>0</v>
      </c>
      <c r="BF375">
        <v>0</v>
      </c>
      <c r="BG375">
        <v>0</v>
      </c>
      <c r="BH375">
        <v>0</v>
      </c>
      <c r="BI375" s="45" t="s">
        <v>1335</v>
      </c>
      <c r="BJ375"/>
      <c r="BK375"/>
      <c r="BL375"/>
      <c r="BM375"/>
      <c r="BN375"/>
      <c r="BO375"/>
      <c r="BP375"/>
      <c r="BQ375"/>
      <c r="BR375"/>
    </row>
    <row r="376" spans="1:70" x14ac:dyDescent="0.3">
      <c r="A376" s="45" t="s">
        <v>56</v>
      </c>
      <c r="B376"/>
      <c r="C376">
        <v>5.7062293253159995</v>
      </c>
      <c r="D376">
        <v>4.2421201787901257</v>
      </c>
      <c r="E376">
        <v>3.4790947588811889</v>
      </c>
      <c r="F376">
        <v>3.0290363825621607</v>
      </c>
      <c r="G376">
        <v>6.5226805740309999</v>
      </c>
      <c r="H376">
        <v>6.6558477814361003</v>
      </c>
      <c r="I376">
        <v>6.8558088735822498</v>
      </c>
      <c r="J376">
        <v>7.0078663510098211</v>
      </c>
      <c r="K376">
        <v>1.8828266543282166</v>
      </c>
      <c r="L376">
        <v>1.787394934790282</v>
      </c>
      <c r="M376">
        <v>1.877275427616071</v>
      </c>
      <c r="N376">
        <v>1.9124020538030579</v>
      </c>
      <c r="O376">
        <v>1.9189122018062057</v>
      </c>
      <c r="P376">
        <v>0</v>
      </c>
      <c r="Q376">
        <v>0</v>
      </c>
      <c r="R376">
        <v>0</v>
      </c>
      <c r="S376">
        <v>0</v>
      </c>
      <c r="T376">
        <v>0</v>
      </c>
      <c r="U376">
        <v>0</v>
      </c>
      <c r="V376">
        <v>0</v>
      </c>
      <c r="W376">
        <v>0</v>
      </c>
      <c r="X376">
        <v>0</v>
      </c>
      <c r="Y376">
        <v>0</v>
      </c>
      <c r="Z376">
        <v>0</v>
      </c>
      <c r="AA376">
        <v>0</v>
      </c>
      <c r="AB376">
        <v>5.7062293253159995</v>
      </c>
      <c r="AC376">
        <v>4.2421201787901257</v>
      </c>
      <c r="AD376">
        <v>3.4790947588811889</v>
      </c>
      <c r="AE376">
        <v>3.0290363825621607</v>
      </c>
      <c r="AF376">
        <v>0</v>
      </c>
      <c r="AG376">
        <v>0</v>
      </c>
      <c r="AH376">
        <v>0</v>
      </c>
      <c r="AI376">
        <v>0</v>
      </c>
      <c r="AJ376">
        <v>0</v>
      </c>
      <c r="AK376">
        <v>0</v>
      </c>
      <c r="AL376">
        <v>0</v>
      </c>
      <c r="AM376">
        <v>0</v>
      </c>
      <c r="AN376">
        <v>0</v>
      </c>
      <c r="AO376">
        <v>0</v>
      </c>
      <c r="AP376">
        <v>0</v>
      </c>
      <c r="AQ376">
        <v>0</v>
      </c>
      <c r="AR376">
        <v>0</v>
      </c>
      <c r="AS376">
        <v>0</v>
      </c>
      <c r="AT376">
        <v>0</v>
      </c>
      <c r="AU376">
        <v>0</v>
      </c>
      <c r="AV376">
        <v>6.5226805740309999</v>
      </c>
      <c r="AW376">
        <v>6.6558477814361003</v>
      </c>
      <c r="AX376">
        <v>6.8558088735822498</v>
      </c>
      <c r="AY376">
        <v>7.0078663510098211</v>
      </c>
      <c r="AZ376">
        <v>0</v>
      </c>
      <c r="BA376">
        <v>0</v>
      </c>
      <c r="BB376">
        <v>0</v>
      </c>
      <c r="BC376">
        <v>0</v>
      </c>
      <c r="BD376">
        <v>0</v>
      </c>
      <c r="BE376">
        <v>0</v>
      </c>
      <c r="BF376">
        <v>0</v>
      </c>
      <c r="BG376">
        <v>0</v>
      </c>
      <c r="BH376">
        <v>0</v>
      </c>
      <c r="BI376" s="45" t="s">
        <v>1335</v>
      </c>
      <c r="BJ376"/>
      <c r="BK376"/>
      <c r="BL376"/>
      <c r="BM376"/>
      <c r="BN376"/>
      <c r="BO376"/>
      <c r="BP376"/>
      <c r="BQ376"/>
      <c r="BR376"/>
    </row>
    <row r="377" spans="1:70" x14ac:dyDescent="0.3">
      <c r="A377" s="45" t="s">
        <v>117</v>
      </c>
      <c r="B377"/>
      <c r="C377">
        <v>5.079452844165</v>
      </c>
      <c r="D377">
        <v>3.8032130281299503</v>
      </c>
      <c r="E377">
        <v>3.1400282694269643</v>
      </c>
      <c r="F377">
        <v>2.7503994456658885</v>
      </c>
      <c r="G377">
        <v>5.5968288619299997</v>
      </c>
      <c r="H377">
        <v>5.711093857955535</v>
      </c>
      <c r="I377">
        <v>5.8826717850185766</v>
      </c>
      <c r="J377">
        <v>6.0131457011761729</v>
      </c>
      <c r="K377">
        <v>2.0645679087413411</v>
      </c>
      <c r="L377">
        <v>2.2474569645647335</v>
      </c>
      <c r="M377">
        <v>2.3318549061943208</v>
      </c>
      <c r="N377">
        <v>2.3482404130599068</v>
      </c>
      <c r="O377">
        <v>2.3835739639016205</v>
      </c>
      <c r="P377">
        <v>0</v>
      </c>
      <c r="Q377">
        <v>0</v>
      </c>
      <c r="R377">
        <v>0</v>
      </c>
      <c r="S377">
        <v>0</v>
      </c>
      <c r="T377">
        <v>0</v>
      </c>
      <c r="U377">
        <v>0</v>
      </c>
      <c r="V377">
        <v>0</v>
      </c>
      <c r="W377">
        <v>0</v>
      </c>
      <c r="X377">
        <v>0</v>
      </c>
      <c r="Y377">
        <v>0</v>
      </c>
      <c r="Z377">
        <v>0</v>
      </c>
      <c r="AA377">
        <v>0</v>
      </c>
      <c r="AB377">
        <v>5.079452844165</v>
      </c>
      <c r="AC377">
        <v>3.8032130281299503</v>
      </c>
      <c r="AD377">
        <v>3.1400282694269643</v>
      </c>
      <c r="AE377">
        <v>2.7503994456658885</v>
      </c>
      <c r="AF377">
        <v>0</v>
      </c>
      <c r="AG377">
        <v>0</v>
      </c>
      <c r="AH377">
        <v>0</v>
      </c>
      <c r="AI377">
        <v>0</v>
      </c>
      <c r="AJ377">
        <v>0</v>
      </c>
      <c r="AK377">
        <v>0</v>
      </c>
      <c r="AL377">
        <v>0</v>
      </c>
      <c r="AM377">
        <v>0</v>
      </c>
      <c r="AN377">
        <v>0</v>
      </c>
      <c r="AO377">
        <v>0</v>
      </c>
      <c r="AP377">
        <v>0</v>
      </c>
      <c r="AQ377">
        <v>0</v>
      </c>
      <c r="AR377">
        <v>0</v>
      </c>
      <c r="AS377">
        <v>0</v>
      </c>
      <c r="AT377">
        <v>0</v>
      </c>
      <c r="AU377">
        <v>0</v>
      </c>
      <c r="AV377">
        <v>5.5968288619299997</v>
      </c>
      <c r="AW377">
        <v>5.711093857955535</v>
      </c>
      <c r="AX377">
        <v>5.8826717850185766</v>
      </c>
      <c r="AY377">
        <v>6.0131457011761729</v>
      </c>
      <c r="AZ377">
        <v>0</v>
      </c>
      <c r="BA377">
        <v>0</v>
      </c>
      <c r="BB377">
        <v>0</v>
      </c>
      <c r="BC377">
        <v>0</v>
      </c>
      <c r="BD377">
        <v>0</v>
      </c>
      <c r="BE377">
        <v>0</v>
      </c>
      <c r="BF377">
        <v>0</v>
      </c>
      <c r="BG377">
        <v>0</v>
      </c>
      <c r="BH377">
        <v>0</v>
      </c>
      <c r="BI377" s="45" t="s">
        <v>1335</v>
      </c>
      <c r="BJ377"/>
      <c r="BK377"/>
      <c r="BL377"/>
      <c r="BM377"/>
      <c r="BN377"/>
      <c r="BO377"/>
      <c r="BP377"/>
      <c r="BQ377"/>
      <c r="BR377"/>
    </row>
    <row r="378" spans="1:70" x14ac:dyDescent="0.3">
      <c r="A378" s="45" t="s">
        <v>142</v>
      </c>
      <c r="B378"/>
      <c r="C378">
        <v>7.3699702878190001</v>
      </c>
      <c r="D378">
        <v>5.4962867515011427</v>
      </c>
      <c r="E378">
        <v>4.512884878145643</v>
      </c>
      <c r="F378">
        <v>3.927320055633206</v>
      </c>
      <c r="G378">
        <v>8.6659790228450007</v>
      </c>
      <c r="H378">
        <v>8.842903864220494</v>
      </c>
      <c r="I378">
        <v>9.1085705039181057</v>
      </c>
      <c r="J378">
        <v>9.3105928005334544</v>
      </c>
      <c r="K378">
        <v>4.1726962289189835</v>
      </c>
      <c r="L378">
        <v>4.8186669697696818</v>
      </c>
      <c r="M378">
        <v>4.9919147595926052</v>
      </c>
      <c r="N378">
        <v>5.0195650355940771</v>
      </c>
      <c r="O378">
        <v>5.1026322518497214</v>
      </c>
      <c r="P378">
        <v>0</v>
      </c>
      <c r="Q378">
        <v>0</v>
      </c>
      <c r="R378">
        <v>0</v>
      </c>
      <c r="S378">
        <v>0</v>
      </c>
      <c r="T378">
        <v>0</v>
      </c>
      <c r="U378">
        <v>0</v>
      </c>
      <c r="V378">
        <v>0</v>
      </c>
      <c r="W378">
        <v>0</v>
      </c>
      <c r="X378">
        <v>0</v>
      </c>
      <c r="Y378">
        <v>0</v>
      </c>
      <c r="Z378">
        <v>0</v>
      </c>
      <c r="AA378">
        <v>0</v>
      </c>
      <c r="AB378">
        <v>7.3699702878190001</v>
      </c>
      <c r="AC378">
        <v>5.4962867515011427</v>
      </c>
      <c r="AD378">
        <v>4.512884878145643</v>
      </c>
      <c r="AE378">
        <v>3.927320055633206</v>
      </c>
      <c r="AF378">
        <v>0</v>
      </c>
      <c r="AG378">
        <v>0</v>
      </c>
      <c r="AH378">
        <v>0</v>
      </c>
      <c r="AI378">
        <v>0</v>
      </c>
      <c r="AJ378">
        <v>0</v>
      </c>
      <c r="AK378">
        <v>0</v>
      </c>
      <c r="AL378">
        <v>0</v>
      </c>
      <c r="AM378">
        <v>0</v>
      </c>
      <c r="AN378">
        <v>0</v>
      </c>
      <c r="AO378">
        <v>0</v>
      </c>
      <c r="AP378">
        <v>0</v>
      </c>
      <c r="AQ378">
        <v>0</v>
      </c>
      <c r="AR378">
        <v>0</v>
      </c>
      <c r="AS378">
        <v>0</v>
      </c>
      <c r="AT378">
        <v>0</v>
      </c>
      <c r="AU378">
        <v>0</v>
      </c>
      <c r="AV378">
        <v>8.6659790228450007</v>
      </c>
      <c r="AW378">
        <v>8.842903864220494</v>
      </c>
      <c r="AX378">
        <v>9.1085705039181057</v>
      </c>
      <c r="AY378">
        <v>9.3105928005334544</v>
      </c>
      <c r="AZ378">
        <v>0</v>
      </c>
      <c r="BA378">
        <v>0</v>
      </c>
      <c r="BB378">
        <v>0</v>
      </c>
      <c r="BC378">
        <v>0</v>
      </c>
      <c r="BD378">
        <v>0</v>
      </c>
      <c r="BE378">
        <v>0</v>
      </c>
      <c r="BF378">
        <v>0</v>
      </c>
      <c r="BG378">
        <v>0</v>
      </c>
      <c r="BH378">
        <v>0</v>
      </c>
      <c r="BI378" s="45" t="s">
        <v>1335</v>
      </c>
      <c r="BJ378"/>
      <c r="BK378"/>
      <c r="BL378"/>
      <c r="BM378"/>
      <c r="BN378"/>
      <c r="BO378"/>
      <c r="BP378"/>
      <c r="BQ378"/>
      <c r="BR378"/>
    </row>
    <row r="379" spans="1:70" x14ac:dyDescent="0.3">
      <c r="A379" s="45" t="s">
        <v>256</v>
      </c>
      <c r="B379"/>
      <c r="C379">
        <v>14.233622478731</v>
      </c>
      <c r="D379">
        <v>11.033340403166383</v>
      </c>
      <c r="E379">
        <v>9.3467954681127221</v>
      </c>
      <c r="F379">
        <v>8.3371005098339399</v>
      </c>
      <c r="G379">
        <v>15.118099579538001</v>
      </c>
      <c r="H379">
        <v>15.426751073265086</v>
      </c>
      <c r="I379">
        <v>15.890215697783777</v>
      </c>
      <c r="J379">
        <v>16.242650568612156</v>
      </c>
      <c r="K379">
        <v>8.7626732072659106</v>
      </c>
      <c r="L379">
        <v>9.4230522344896013</v>
      </c>
      <c r="M379">
        <v>9.6748709157937771</v>
      </c>
      <c r="N379">
        <v>9.6445058620539683</v>
      </c>
      <c r="O379">
        <v>9.8894533951218921</v>
      </c>
      <c r="P379">
        <v>0</v>
      </c>
      <c r="Q379">
        <v>0</v>
      </c>
      <c r="R379">
        <v>0</v>
      </c>
      <c r="S379">
        <v>0</v>
      </c>
      <c r="T379">
        <v>0</v>
      </c>
      <c r="U379">
        <v>0</v>
      </c>
      <c r="V379">
        <v>0</v>
      </c>
      <c r="W379">
        <v>0</v>
      </c>
      <c r="X379">
        <v>0</v>
      </c>
      <c r="Y379">
        <v>0</v>
      </c>
      <c r="Z379">
        <v>0</v>
      </c>
      <c r="AA379">
        <v>0</v>
      </c>
      <c r="AB379">
        <v>14.233622478731</v>
      </c>
      <c r="AC379">
        <v>11.033340403166383</v>
      </c>
      <c r="AD379">
        <v>9.3467954681127221</v>
      </c>
      <c r="AE379">
        <v>8.3371005098339399</v>
      </c>
      <c r="AF379">
        <v>0</v>
      </c>
      <c r="AG379">
        <v>0</v>
      </c>
      <c r="AH379">
        <v>0</v>
      </c>
      <c r="AI379">
        <v>0</v>
      </c>
      <c r="AJ379">
        <v>0</v>
      </c>
      <c r="AK379">
        <v>0</v>
      </c>
      <c r="AL379">
        <v>0</v>
      </c>
      <c r="AM379">
        <v>0</v>
      </c>
      <c r="AN379">
        <v>0</v>
      </c>
      <c r="AO379">
        <v>0</v>
      </c>
      <c r="AP379">
        <v>0</v>
      </c>
      <c r="AQ379">
        <v>0</v>
      </c>
      <c r="AR379">
        <v>0</v>
      </c>
      <c r="AS379">
        <v>0</v>
      </c>
      <c r="AT379">
        <v>0</v>
      </c>
      <c r="AU379">
        <v>0</v>
      </c>
      <c r="AV379">
        <v>15.118099579538001</v>
      </c>
      <c r="AW379">
        <v>15.426751073265086</v>
      </c>
      <c r="AX379">
        <v>15.890215697783777</v>
      </c>
      <c r="AY379">
        <v>16.242650568612156</v>
      </c>
      <c r="AZ379">
        <v>0</v>
      </c>
      <c r="BA379">
        <v>0</v>
      </c>
      <c r="BB379">
        <v>0</v>
      </c>
      <c r="BC379">
        <v>0</v>
      </c>
      <c r="BD379">
        <v>0</v>
      </c>
      <c r="BE379">
        <v>0</v>
      </c>
      <c r="BF379">
        <v>0</v>
      </c>
      <c r="BG379">
        <v>0</v>
      </c>
      <c r="BH379">
        <v>0</v>
      </c>
      <c r="BI379" s="45" t="s">
        <v>1335</v>
      </c>
      <c r="BJ379"/>
      <c r="BK379"/>
      <c r="BL379"/>
      <c r="BM379"/>
      <c r="BN379"/>
      <c r="BO379"/>
      <c r="BP379"/>
      <c r="BQ379"/>
      <c r="BR379"/>
    </row>
    <row r="380" spans="1:70" x14ac:dyDescent="0.3">
      <c r="A380" s="45" t="s">
        <v>324</v>
      </c>
      <c r="B380"/>
      <c r="C380">
        <v>4.4642698763600004</v>
      </c>
      <c r="D380">
        <v>3.1130079445197172</v>
      </c>
      <c r="E380">
        <v>2.4264999986660851</v>
      </c>
      <c r="F380">
        <v>2.0356900626541674</v>
      </c>
      <c r="G380">
        <v>5.2052851841679999</v>
      </c>
      <c r="H380">
        <v>5.311556414815497</v>
      </c>
      <c r="I380">
        <v>5.4711310710545877</v>
      </c>
      <c r="J380">
        <v>5.5924772761020867</v>
      </c>
      <c r="K380">
        <v>2.8446262541797833</v>
      </c>
      <c r="L380">
        <v>3.1529267277952777</v>
      </c>
      <c r="M380">
        <v>3.2438745556349713</v>
      </c>
      <c r="N380">
        <v>3.2402093756019785</v>
      </c>
      <c r="O380">
        <v>3.3158216287107711</v>
      </c>
      <c r="P380">
        <v>0</v>
      </c>
      <c r="Q380">
        <v>0</v>
      </c>
      <c r="R380">
        <v>0</v>
      </c>
      <c r="S380">
        <v>0</v>
      </c>
      <c r="T380">
        <v>0</v>
      </c>
      <c r="U380">
        <v>0</v>
      </c>
      <c r="V380">
        <v>0</v>
      </c>
      <c r="W380">
        <v>0</v>
      </c>
      <c r="X380">
        <v>0</v>
      </c>
      <c r="Y380">
        <v>0</v>
      </c>
      <c r="Z380">
        <v>0</v>
      </c>
      <c r="AA380">
        <v>0</v>
      </c>
      <c r="AB380">
        <v>4.4642698763600004</v>
      </c>
      <c r="AC380">
        <v>3.1130079445197172</v>
      </c>
      <c r="AD380">
        <v>2.4264999986660851</v>
      </c>
      <c r="AE380">
        <v>2.0356900626541674</v>
      </c>
      <c r="AF380">
        <v>0</v>
      </c>
      <c r="AG380">
        <v>0</v>
      </c>
      <c r="AH380">
        <v>0</v>
      </c>
      <c r="AI380">
        <v>0</v>
      </c>
      <c r="AJ380">
        <v>0</v>
      </c>
      <c r="AK380">
        <v>0</v>
      </c>
      <c r="AL380">
        <v>0</v>
      </c>
      <c r="AM380">
        <v>0</v>
      </c>
      <c r="AN380">
        <v>0</v>
      </c>
      <c r="AO380">
        <v>0</v>
      </c>
      <c r="AP380">
        <v>0</v>
      </c>
      <c r="AQ380">
        <v>0</v>
      </c>
      <c r="AR380">
        <v>0</v>
      </c>
      <c r="AS380">
        <v>0</v>
      </c>
      <c r="AT380">
        <v>0</v>
      </c>
      <c r="AU380">
        <v>0</v>
      </c>
      <c r="AV380">
        <v>5.2052851841679999</v>
      </c>
      <c r="AW380">
        <v>5.311556414815497</v>
      </c>
      <c r="AX380">
        <v>5.4711310710545877</v>
      </c>
      <c r="AY380">
        <v>5.5924772761020867</v>
      </c>
      <c r="AZ380">
        <v>0</v>
      </c>
      <c r="BA380">
        <v>0</v>
      </c>
      <c r="BB380">
        <v>0</v>
      </c>
      <c r="BC380">
        <v>0</v>
      </c>
      <c r="BD380">
        <v>0</v>
      </c>
      <c r="BE380">
        <v>0</v>
      </c>
      <c r="BF380">
        <v>0</v>
      </c>
      <c r="BG380">
        <v>0</v>
      </c>
      <c r="BH380">
        <v>0</v>
      </c>
      <c r="BI380" s="45" t="s">
        <v>1335</v>
      </c>
      <c r="BJ380"/>
      <c r="BK380"/>
      <c r="BL380"/>
      <c r="BM380"/>
      <c r="BN380"/>
      <c r="BO380"/>
      <c r="BP380"/>
      <c r="BQ380"/>
      <c r="BR380"/>
    </row>
    <row r="381" spans="1:70" x14ac:dyDescent="0.3">
      <c r="A381" s="45" t="s">
        <v>127</v>
      </c>
      <c r="B381"/>
      <c r="C381">
        <v>0.91752527378899995</v>
      </c>
      <c r="D381">
        <v>0.28687499635657671</v>
      </c>
      <c r="E381">
        <v>0</v>
      </c>
      <c r="F381">
        <v>0</v>
      </c>
      <c r="G381">
        <v>2.071275577642</v>
      </c>
      <c r="H381">
        <v>2.1135627908989436</v>
      </c>
      <c r="I381">
        <v>2.1770603854753068</v>
      </c>
      <c r="J381">
        <v>2.2253461992322325</v>
      </c>
      <c r="K381">
        <v>-4.0243615078583588</v>
      </c>
      <c r="L381">
        <v>-3.5575459968642358</v>
      </c>
      <c r="M381">
        <v>-3.7159643381757581</v>
      </c>
      <c r="N381">
        <v>-3.7660003862904876</v>
      </c>
      <c r="O381">
        <v>-3.7983820621661564</v>
      </c>
      <c r="P381">
        <v>0.5</v>
      </c>
      <c r="Q381">
        <v>0.5</v>
      </c>
      <c r="R381">
        <v>0.5</v>
      </c>
      <c r="S381">
        <v>0.5</v>
      </c>
      <c r="T381">
        <v>0</v>
      </c>
      <c r="U381">
        <v>0</v>
      </c>
      <c r="V381">
        <v>0</v>
      </c>
      <c r="W381">
        <v>0</v>
      </c>
      <c r="X381">
        <v>0.91752527378899995</v>
      </c>
      <c r="Y381">
        <v>0.28687499635657671</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2.071275577642</v>
      </c>
      <c r="AS381">
        <v>2.1135627908989436</v>
      </c>
      <c r="AT381">
        <v>2.1770603854753068</v>
      </c>
      <c r="AU381">
        <v>2.2253461992322325</v>
      </c>
      <c r="AV381">
        <v>0</v>
      </c>
      <c r="AW381">
        <v>0</v>
      </c>
      <c r="AX381">
        <v>0</v>
      </c>
      <c r="AY381">
        <v>0</v>
      </c>
      <c r="AZ381">
        <v>0</v>
      </c>
      <c r="BA381">
        <v>0</v>
      </c>
      <c r="BB381">
        <v>0</v>
      </c>
      <c r="BC381">
        <v>0</v>
      </c>
      <c r="BD381">
        <v>0</v>
      </c>
      <c r="BE381">
        <v>0</v>
      </c>
      <c r="BF381">
        <v>0</v>
      </c>
      <c r="BG381">
        <v>0</v>
      </c>
      <c r="BH381">
        <v>-0.51483290742864274</v>
      </c>
      <c r="BI381" s="45" t="s">
        <v>126</v>
      </c>
      <c r="BJ381"/>
      <c r="BK381"/>
      <c r="BL381"/>
      <c r="BM381"/>
      <c r="BN381"/>
      <c r="BO381"/>
      <c r="BP381"/>
      <c r="BQ381"/>
      <c r="BR381"/>
    </row>
    <row r="382" spans="1:70" x14ac:dyDescent="0.3">
      <c r="A382" s="45" t="s">
        <v>360</v>
      </c>
      <c r="B382">
        <v>0.01</v>
      </c>
      <c r="C382">
        <v>11.939511486269001</v>
      </c>
      <c r="D382">
        <v>8.8639658654184199</v>
      </c>
      <c r="E382">
        <v>0</v>
      </c>
      <c r="F382">
        <v>6.3189793029734345</v>
      </c>
      <c r="G382">
        <v>13.639095795617999</v>
      </c>
      <c r="H382">
        <v>13.91755191163023</v>
      </c>
      <c r="I382">
        <v>21.598171788803668</v>
      </c>
      <c r="J382">
        <v>14.653631953839817</v>
      </c>
      <c r="K382">
        <v>7.4143628880061589</v>
      </c>
      <c r="L382">
        <v>7.9107583509372006</v>
      </c>
      <c r="M382">
        <v>15.45251832656977</v>
      </c>
      <c r="N382">
        <v>15.492906651010497</v>
      </c>
      <c r="O382">
        <v>8.3716718092224802</v>
      </c>
      <c r="P382">
        <v>0</v>
      </c>
      <c r="Q382">
        <v>0</v>
      </c>
      <c r="R382">
        <v>0</v>
      </c>
      <c r="S382">
        <v>0</v>
      </c>
      <c r="T382">
        <v>0</v>
      </c>
      <c r="U382">
        <v>0</v>
      </c>
      <c r="V382">
        <v>0</v>
      </c>
      <c r="W382">
        <v>0</v>
      </c>
      <c r="X382">
        <v>0</v>
      </c>
      <c r="Y382">
        <v>0</v>
      </c>
      <c r="Z382">
        <v>0</v>
      </c>
      <c r="AA382">
        <v>0</v>
      </c>
      <c r="AB382">
        <v>11.939511486269001</v>
      </c>
      <c r="AC382">
        <v>8.8639658654184199</v>
      </c>
      <c r="AD382">
        <v>0</v>
      </c>
      <c r="AE382">
        <v>6.3189793029734345</v>
      </c>
      <c r="AF382">
        <v>0</v>
      </c>
      <c r="AG382">
        <v>0</v>
      </c>
      <c r="AH382">
        <v>0</v>
      </c>
      <c r="AI382">
        <v>0</v>
      </c>
      <c r="AJ382">
        <v>0</v>
      </c>
      <c r="AK382">
        <v>0</v>
      </c>
      <c r="AL382">
        <v>0</v>
      </c>
      <c r="AM382">
        <v>0</v>
      </c>
      <c r="AN382">
        <v>0</v>
      </c>
      <c r="AO382">
        <v>0</v>
      </c>
      <c r="AP382">
        <v>0</v>
      </c>
      <c r="AQ382">
        <v>0</v>
      </c>
      <c r="AR382">
        <v>0</v>
      </c>
      <c r="AS382">
        <v>0</v>
      </c>
      <c r="AT382">
        <v>0</v>
      </c>
      <c r="AU382">
        <v>0</v>
      </c>
      <c r="AV382">
        <v>13.639095795617999</v>
      </c>
      <c r="AW382">
        <v>13.91755191163023</v>
      </c>
      <c r="AX382">
        <v>21.598171659039423</v>
      </c>
      <c r="AY382">
        <v>14.653631953839817</v>
      </c>
      <c r="AZ382">
        <v>0</v>
      </c>
      <c r="BA382">
        <v>0</v>
      </c>
      <c r="BB382">
        <v>0</v>
      </c>
      <c r="BC382">
        <v>0</v>
      </c>
      <c r="BD382">
        <v>0</v>
      </c>
      <c r="BE382">
        <v>0</v>
      </c>
      <c r="BF382">
        <v>0</v>
      </c>
      <c r="BG382">
        <v>0</v>
      </c>
      <c r="BH382">
        <v>0</v>
      </c>
      <c r="BI382" s="45" t="s">
        <v>1335</v>
      </c>
      <c r="BJ382"/>
      <c r="BK382"/>
      <c r="BL382"/>
      <c r="BM382"/>
      <c r="BN382"/>
      <c r="BO382"/>
      <c r="BP382"/>
      <c r="BQ382"/>
      <c r="BR382"/>
    </row>
    <row r="383" spans="1:70" x14ac:dyDescent="0.3">
      <c r="A383" s="45" t="s">
        <v>378</v>
      </c>
      <c r="B383"/>
      <c r="C383">
        <v>13.218223729952999</v>
      </c>
      <c r="D383">
        <v>10.659362106657081</v>
      </c>
      <c r="E383">
        <v>9.2616487983101603</v>
      </c>
      <c r="F383">
        <v>8.3860863929389051</v>
      </c>
      <c r="G383">
        <v>14.351461583226001</v>
      </c>
      <c r="H383">
        <v>14.644461376720212</v>
      </c>
      <c r="I383">
        <v>15.084423735677472</v>
      </c>
      <c r="J383">
        <v>15.418986653633675</v>
      </c>
      <c r="K383">
        <v>9.6741790992734273</v>
      </c>
      <c r="L383">
        <v>10.477390550166721</v>
      </c>
      <c r="M383">
        <v>10.865213706371723</v>
      </c>
      <c r="N383">
        <v>10.936134796140884</v>
      </c>
      <c r="O383">
        <v>11.106197231199641</v>
      </c>
      <c r="P383">
        <v>0</v>
      </c>
      <c r="Q383">
        <v>0</v>
      </c>
      <c r="R383">
        <v>0</v>
      </c>
      <c r="S383">
        <v>0</v>
      </c>
      <c r="T383">
        <v>0</v>
      </c>
      <c r="U383">
        <v>0</v>
      </c>
      <c r="V383">
        <v>0</v>
      </c>
      <c r="W383">
        <v>0</v>
      </c>
      <c r="X383">
        <v>0</v>
      </c>
      <c r="Y383">
        <v>0</v>
      </c>
      <c r="Z383">
        <v>0</v>
      </c>
      <c r="AA383">
        <v>0</v>
      </c>
      <c r="AB383">
        <v>13.218223729952999</v>
      </c>
      <c r="AC383">
        <v>10.659362106657081</v>
      </c>
      <c r="AD383">
        <v>9.2616487983101603</v>
      </c>
      <c r="AE383">
        <v>8.3860863929389051</v>
      </c>
      <c r="AF383">
        <v>0</v>
      </c>
      <c r="AG383">
        <v>0</v>
      </c>
      <c r="AH383">
        <v>0</v>
      </c>
      <c r="AI383">
        <v>0</v>
      </c>
      <c r="AJ383">
        <v>0</v>
      </c>
      <c r="AK383">
        <v>0</v>
      </c>
      <c r="AL383">
        <v>0</v>
      </c>
      <c r="AM383">
        <v>0</v>
      </c>
      <c r="AN383">
        <v>0</v>
      </c>
      <c r="AO383">
        <v>0</v>
      </c>
      <c r="AP383">
        <v>0</v>
      </c>
      <c r="AQ383">
        <v>0</v>
      </c>
      <c r="AR383">
        <v>0</v>
      </c>
      <c r="AS383">
        <v>0</v>
      </c>
      <c r="AT383">
        <v>0</v>
      </c>
      <c r="AU383">
        <v>0</v>
      </c>
      <c r="AV383">
        <v>14.351461583226001</v>
      </c>
      <c r="AW383">
        <v>14.644461376720212</v>
      </c>
      <c r="AX383">
        <v>15.084423735677472</v>
      </c>
      <c r="AY383">
        <v>15.418986653633675</v>
      </c>
      <c r="AZ383">
        <v>0</v>
      </c>
      <c r="BA383">
        <v>0</v>
      </c>
      <c r="BB383">
        <v>0</v>
      </c>
      <c r="BC383">
        <v>0</v>
      </c>
      <c r="BD383">
        <v>0</v>
      </c>
      <c r="BE383">
        <v>0</v>
      </c>
      <c r="BF383">
        <v>0</v>
      </c>
      <c r="BG383">
        <v>0</v>
      </c>
      <c r="BH383">
        <v>0</v>
      </c>
      <c r="BI383" s="45" t="s">
        <v>1335</v>
      </c>
      <c r="BJ383"/>
      <c r="BK383"/>
      <c r="BL383"/>
      <c r="BM383"/>
      <c r="BN383"/>
      <c r="BO383"/>
      <c r="BP383"/>
      <c r="BQ383"/>
      <c r="BR383"/>
    </row>
    <row r="384" spans="1:70" x14ac:dyDescent="0.3">
      <c r="A384" s="45" t="s">
        <v>488</v>
      </c>
      <c r="B384"/>
      <c r="C384">
        <v>8.8673361351250009</v>
      </c>
      <c r="D384">
        <v>6.978640963826872</v>
      </c>
      <c r="E384">
        <v>5.9614724487777799</v>
      </c>
      <c r="F384">
        <v>5.3353089400240812</v>
      </c>
      <c r="G384">
        <v>9.9264583877190002</v>
      </c>
      <c r="H384">
        <v>10.129117206882754</v>
      </c>
      <c r="I384">
        <v>10.433425449149619</v>
      </c>
      <c r="J384">
        <v>10.664832185244547</v>
      </c>
      <c r="K384">
        <v>6.5310531986407581</v>
      </c>
      <c r="L384">
        <v>6.7480925953122819</v>
      </c>
      <c r="M384">
        <v>6.999939284394217</v>
      </c>
      <c r="N384">
        <v>7.0476210776813204</v>
      </c>
      <c r="O384">
        <v>7.1551934826016099</v>
      </c>
      <c r="P384">
        <v>0</v>
      </c>
      <c r="Q384">
        <v>0</v>
      </c>
      <c r="R384">
        <v>0</v>
      </c>
      <c r="S384">
        <v>0</v>
      </c>
      <c r="T384">
        <v>0</v>
      </c>
      <c r="U384">
        <v>0</v>
      </c>
      <c r="V384">
        <v>0</v>
      </c>
      <c r="W384">
        <v>0</v>
      </c>
      <c r="X384">
        <v>0</v>
      </c>
      <c r="Y384">
        <v>0</v>
      </c>
      <c r="Z384">
        <v>0</v>
      </c>
      <c r="AA384">
        <v>0</v>
      </c>
      <c r="AB384">
        <v>8.8673361351250009</v>
      </c>
      <c r="AC384">
        <v>6.978640963826872</v>
      </c>
      <c r="AD384">
        <v>5.9614724487777799</v>
      </c>
      <c r="AE384">
        <v>5.3353089400240812</v>
      </c>
      <c r="AF384">
        <v>0</v>
      </c>
      <c r="AG384">
        <v>0</v>
      </c>
      <c r="AH384">
        <v>0</v>
      </c>
      <c r="AI384">
        <v>0</v>
      </c>
      <c r="AJ384">
        <v>0</v>
      </c>
      <c r="AK384">
        <v>0</v>
      </c>
      <c r="AL384">
        <v>0</v>
      </c>
      <c r="AM384">
        <v>0</v>
      </c>
      <c r="AN384">
        <v>0</v>
      </c>
      <c r="AO384">
        <v>0</v>
      </c>
      <c r="AP384">
        <v>0</v>
      </c>
      <c r="AQ384">
        <v>0</v>
      </c>
      <c r="AR384">
        <v>0</v>
      </c>
      <c r="AS384">
        <v>0</v>
      </c>
      <c r="AT384">
        <v>0</v>
      </c>
      <c r="AU384">
        <v>0</v>
      </c>
      <c r="AV384">
        <v>9.9264583877190002</v>
      </c>
      <c r="AW384">
        <v>10.129117206882754</v>
      </c>
      <c r="AX384">
        <v>10.433425449149619</v>
      </c>
      <c r="AY384">
        <v>10.664832185244547</v>
      </c>
      <c r="AZ384">
        <v>0</v>
      </c>
      <c r="BA384">
        <v>0</v>
      </c>
      <c r="BB384">
        <v>0</v>
      </c>
      <c r="BC384">
        <v>0</v>
      </c>
      <c r="BD384">
        <v>0</v>
      </c>
      <c r="BE384">
        <v>0</v>
      </c>
      <c r="BF384">
        <v>0</v>
      </c>
      <c r="BG384">
        <v>0</v>
      </c>
      <c r="BH384">
        <v>0</v>
      </c>
      <c r="BI384" s="45" t="s">
        <v>1335</v>
      </c>
      <c r="BJ384"/>
      <c r="BK384"/>
      <c r="BL384"/>
      <c r="BM384"/>
      <c r="BN384"/>
      <c r="BO384"/>
      <c r="BP384"/>
      <c r="BQ384"/>
      <c r="BR384"/>
    </row>
    <row r="385" spans="1:70" x14ac:dyDescent="0.3">
      <c r="A385" s="45" t="s">
        <v>572</v>
      </c>
      <c r="B385"/>
      <c r="C385">
        <v>2.944349999815</v>
      </c>
      <c r="D385">
        <v>2.0275685951859801</v>
      </c>
      <c r="E385">
        <v>1.5605536593831741</v>
      </c>
      <c r="F385">
        <v>1.2936772184358387</v>
      </c>
      <c r="G385">
        <v>3.5888559857259996</v>
      </c>
      <c r="H385">
        <v>3.6621261580077706</v>
      </c>
      <c r="I385">
        <v>3.772147115544485</v>
      </c>
      <c r="J385">
        <v>3.8558109377793195</v>
      </c>
      <c r="K385">
        <v>2.1613386026139416</v>
      </c>
      <c r="L385">
        <v>2.230053896823466</v>
      </c>
      <c r="M385">
        <v>2.297753617223893</v>
      </c>
      <c r="N385">
        <v>2.2984355237886231</v>
      </c>
      <c r="O385">
        <v>2.3487163300456375</v>
      </c>
      <c r="P385">
        <v>0</v>
      </c>
      <c r="Q385">
        <v>0</v>
      </c>
      <c r="R385">
        <v>0</v>
      </c>
      <c r="S385">
        <v>0</v>
      </c>
      <c r="T385">
        <v>0</v>
      </c>
      <c r="U385">
        <v>0</v>
      </c>
      <c r="V385">
        <v>0</v>
      </c>
      <c r="W385">
        <v>0</v>
      </c>
      <c r="X385">
        <v>0</v>
      </c>
      <c r="Y385">
        <v>0</v>
      </c>
      <c r="Z385">
        <v>0</v>
      </c>
      <c r="AA385">
        <v>0</v>
      </c>
      <c r="AB385">
        <v>2.944349999815</v>
      </c>
      <c r="AC385">
        <v>2.0275685951859801</v>
      </c>
      <c r="AD385">
        <v>1.5605536593831741</v>
      </c>
      <c r="AE385">
        <v>1.2936772184358387</v>
      </c>
      <c r="AF385">
        <v>0</v>
      </c>
      <c r="AG385">
        <v>0</v>
      </c>
      <c r="AH385">
        <v>0</v>
      </c>
      <c r="AI385">
        <v>0</v>
      </c>
      <c r="AJ385">
        <v>0</v>
      </c>
      <c r="AK385">
        <v>0</v>
      </c>
      <c r="AL385">
        <v>0</v>
      </c>
      <c r="AM385">
        <v>0</v>
      </c>
      <c r="AN385">
        <v>0</v>
      </c>
      <c r="AO385">
        <v>0</v>
      </c>
      <c r="AP385">
        <v>0</v>
      </c>
      <c r="AQ385">
        <v>0</v>
      </c>
      <c r="AR385">
        <v>0</v>
      </c>
      <c r="AS385">
        <v>0</v>
      </c>
      <c r="AT385">
        <v>0</v>
      </c>
      <c r="AU385">
        <v>0</v>
      </c>
      <c r="AV385">
        <v>3.5888559857259996</v>
      </c>
      <c r="AW385">
        <v>3.6621261580077706</v>
      </c>
      <c r="AX385">
        <v>3.772147115544485</v>
      </c>
      <c r="AY385">
        <v>3.8558109377793195</v>
      </c>
      <c r="AZ385">
        <v>0</v>
      </c>
      <c r="BA385">
        <v>0</v>
      </c>
      <c r="BB385">
        <v>0</v>
      </c>
      <c r="BC385">
        <v>0</v>
      </c>
      <c r="BD385">
        <v>0</v>
      </c>
      <c r="BE385">
        <v>0</v>
      </c>
      <c r="BF385">
        <v>0</v>
      </c>
      <c r="BG385">
        <v>0</v>
      </c>
      <c r="BH385">
        <v>0</v>
      </c>
      <c r="BI385" s="45" t="s">
        <v>1335</v>
      </c>
      <c r="BJ385"/>
      <c r="BK385"/>
      <c r="BL385"/>
      <c r="BM385"/>
      <c r="BN385"/>
      <c r="BO385"/>
      <c r="BP385"/>
      <c r="BQ385"/>
      <c r="BR385"/>
    </row>
    <row r="386" spans="1:70" x14ac:dyDescent="0.3">
      <c r="A386" s="45" t="s">
        <v>133</v>
      </c>
      <c r="B386"/>
      <c r="C386">
        <v>1.220702960583</v>
      </c>
      <c r="D386">
        <v>0.24974782116599753</v>
      </c>
      <c r="E386">
        <v>0</v>
      </c>
      <c r="F386">
        <v>0</v>
      </c>
      <c r="G386">
        <v>3.1190685590209997</v>
      </c>
      <c r="H386">
        <v>3.182747539617345</v>
      </c>
      <c r="I386">
        <v>3.2783665644127158</v>
      </c>
      <c r="J386">
        <v>3.3510786482907222</v>
      </c>
      <c r="K386">
        <v>-28.305963167043924</v>
      </c>
      <c r="L386">
        <v>-25.670397525621247</v>
      </c>
      <c r="M386">
        <v>-26.461487205694564</v>
      </c>
      <c r="N386">
        <v>-26.480783508935122</v>
      </c>
      <c r="O386">
        <v>-27.04838615046889</v>
      </c>
      <c r="P386">
        <v>0.5</v>
      </c>
      <c r="Q386">
        <v>0.5</v>
      </c>
      <c r="R386">
        <v>0.5</v>
      </c>
      <c r="S386">
        <v>0.5</v>
      </c>
      <c r="T386">
        <v>0</v>
      </c>
      <c r="U386">
        <v>0</v>
      </c>
      <c r="V386">
        <v>0</v>
      </c>
      <c r="W386">
        <v>0</v>
      </c>
      <c r="X386">
        <v>1.220702960583</v>
      </c>
      <c r="Y386">
        <v>0.24974782116599753</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3.1190685590209997</v>
      </c>
      <c r="AS386">
        <v>3.182747539617345</v>
      </c>
      <c r="AT386">
        <v>3.2783665644127158</v>
      </c>
      <c r="AU386">
        <v>3.3510786482907222</v>
      </c>
      <c r="AV386">
        <v>0</v>
      </c>
      <c r="AW386">
        <v>0</v>
      </c>
      <c r="AX386">
        <v>0</v>
      </c>
      <c r="AY386">
        <v>0</v>
      </c>
      <c r="AZ386">
        <v>0</v>
      </c>
      <c r="BA386">
        <v>0</v>
      </c>
      <c r="BB386">
        <v>0</v>
      </c>
      <c r="BC386">
        <v>0</v>
      </c>
      <c r="BD386">
        <v>0</v>
      </c>
      <c r="BE386">
        <v>0</v>
      </c>
      <c r="BF386">
        <v>0</v>
      </c>
      <c r="BG386">
        <v>0</v>
      </c>
      <c r="BH386">
        <v>-0.98168311136006003</v>
      </c>
      <c r="BI386" s="45" t="s">
        <v>132</v>
      </c>
      <c r="BJ386"/>
      <c r="BK386"/>
      <c r="BL386"/>
      <c r="BM386"/>
      <c r="BN386"/>
      <c r="BO386"/>
      <c r="BP386"/>
      <c r="BQ386"/>
      <c r="BR386"/>
    </row>
    <row r="387" spans="1:70" x14ac:dyDescent="0.3">
      <c r="A387" s="45" t="s">
        <v>160</v>
      </c>
      <c r="B387"/>
      <c r="C387">
        <v>1.9784721714689999</v>
      </c>
      <c r="D387">
        <v>0.92011396587392691</v>
      </c>
      <c r="E387">
        <v>0.27515893685196713</v>
      </c>
      <c r="F387">
        <v>0</v>
      </c>
      <c r="G387">
        <v>3.959915515509</v>
      </c>
      <c r="H387">
        <v>4.0407612482986677</v>
      </c>
      <c r="I387">
        <v>4.1621575089771676</v>
      </c>
      <c r="J387">
        <v>4.2544715135157167</v>
      </c>
      <c r="K387">
        <v>-20.119105962841694</v>
      </c>
      <c r="L387">
        <v>-19.05509158190398</v>
      </c>
      <c r="M387">
        <v>-19.276234815673202</v>
      </c>
      <c r="N387">
        <v>-18.93515453398529</v>
      </c>
      <c r="O387">
        <v>-19.703769435500092</v>
      </c>
      <c r="P387">
        <v>0.5</v>
      </c>
      <c r="Q387">
        <v>0.5</v>
      </c>
      <c r="R387">
        <v>0.5</v>
      </c>
      <c r="S387">
        <v>0.5</v>
      </c>
      <c r="T387">
        <v>0</v>
      </c>
      <c r="U387">
        <v>0</v>
      </c>
      <c r="V387">
        <v>0</v>
      </c>
      <c r="W387">
        <v>0</v>
      </c>
      <c r="X387">
        <v>1.9784721714689999</v>
      </c>
      <c r="Y387">
        <v>0.92011396587392691</v>
      </c>
      <c r="Z387">
        <v>0.27515893685196713</v>
      </c>
      <c r="AA387">
        <v>0</v>
      </c>
      <c r="AB387">
        <v>0</v>
      </c>
      <c r="AC387">
        <v>0</v>
      </c>
      <c r="AD387">
        <v>0</v>
      </c>
      <c r="AE387">
        <v>0</v>
      </c>
      <c r="AF387">
        <v>0</v>
      </c>
      <c r="AG387">
        <v>0</v>
      </c>
      <c r="AH387">
        <v>0</v>
      </c>
      <c r="AI387">
        <v>0</v>
      </c>
      <c r="AJ387">
        <v>0</v>
      </c>
      <c r="AK387">
        <v>0</v>
      </c>
      <c r="AL387">
        <v>0</v>
      </c>
      <c r="AM387">
        <v>0</v>
      </c>
      <c r="AN387">
        <v>0</v>
      </c>
      <c r="AO387">
        <v>0</v>
      </c>
      <c r="AP387">
        <v>0</v>
      </c>
      <c r="AQ387">
        <v>0</v>
      </c>
      <c r="AR387">
        <v>3.959915515509</v>
      </c>
      <c r="AS387">
        <v>4.0407612482986677</v>
      </c>
      <c r="AT387">
        <v>4.1621575089771676</v>
      </c>
      <c r="AU387">
        <v>4.2544715135157167</v>
      </c>
      <c r="AV387">
        <v>0</v>
      </c>
      <c r="AW387">
        <v>0</v>
      </c>
      <c r="AX387">
        <v>0</v>
      </c>
      <c r="AY387">
        <v>0</v>
      </c>
      <c r="AZ387">
        <v>0</v>
      </c>
      <c r="BA387">
        <v>0</v>
      </c>
      <c r="BB387">
        <v>0</v>
      </c>
      <c r="BC387">
        <v>0</v>
      </c>
      <c r="BD387">
        <v>0</v>
      </c>
      <c r="BE387">
        <v>0</v>
      </c>
      <c r="BF387">
        <v>0</v>
      </c>
      <c r="BG387">
        <v>0</v>
      </c>
      <c r="BH387">
        <v>-0.44529711563925256</v>
      </c>
      <c r="BI387" s="45" t="s">
        <v>159</v>
      </c>
      <c r="BJ387"/>
      <c r="BK387"/>
      <c r="BL387"/>
      <c r="BM387"/>
      <c r="BN387"/>
      <c r="BO387"/>
      <c r="BP387"/>
      <c r="BQ387"/>
      <c r="BR387"/>
    </row>
    <row r="388" spans="1:70" x14ac:dyDescent="0.3">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J388"/>
    </row>
    <row r="389" spans="1:70" x14ac:dyDescent="0.3">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J389"/>
    </row>
    <row r="390" spans="1:70" x14ac:dyDescent="0.3">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J390"/>
    </row>
    <row r="391" spans="1:70" x14ac:dyDescent="0.3">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J391"/>
    </row>
    <row r="392" spans="1:70" x14ac:dyDescent="0.3">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J392"/>
    </row>
    <row r="393" spans="1:70" x14ac:dyDescent="0.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J393"/>
    </row>
    <row r="394" spans="1:70" x14ac:dyDescent="0.3">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J394"/>
    </row>
    <row r="395" spans="1:70" x14ac:dyDescent="0.3">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J395"/>
    </row>
    <row r="396" spans="1:70" x14ac:dyDescent="0.3">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J396"/>
    </row>
    <row r="397" spans="1:70" x14ac:dyDescent="0.3">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J397"/>
    </row>
    <row r="398" spans="1:70" x14ac:dyDescent="0.3">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J398"/>
    </row>
    <row r="399" spans="1:70" x14ac:dyDescent="0.3">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J399"/>
    </row>
    <row r="400" spans="1:70" x14ac:dyDescent="0.3">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J400"/>
    </row>
    <row r="401" spans="2:62" x14ac:dyDescent="0.3">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J401"/>
    </row>
    <row r="402" spans="2:62" x14ac:dyDescent="0.3">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J40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2D417D3-745F-47A3-A093-BE287F53ECD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KI Local Authority Dropdown</vt:lpstr>
      <vt:lpstr>KI 2016-17</vt:lpstr>
      <vt:lpstr>KI 2017-18</vt:lpstr>
      <vt:lpstr>KI 2018-19</vt:lpstr>
      <vt:lpstr>KI 2019-20</vt:lpstr>
      <vt:lpstr>input</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Roger Palmer</cp:lastModifiedBy>
  <dcterms:created xsi:type="dcterms:W3CDTF">2017-11-28T20:58:34Z</dcterms:created>
  <dcterms:modified xsi:type="dcterms:W3CDTF">2018-02-06T12:35:19Z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01e09aef-4283-4977-a748-1c4251e4d3c4</vt:lpwstr>
  </property>
  <property fmtid="{D5CDD505-2E9C-101B-9397-08002B2CF9AE}" pid="3" name="bjSaver">
    <vt:lpwstr>1Ji6zXrRnseRvits39gL69atfIRWbui7</vt:lpwstr>
  </property>
  <property fmtid="{D5CDD505-2E9C-101B-9397-08002B2CF9AE}" pid="4" name="bjDocumentSecurityLabel">
    <vt:lpwstr>No Marking</vt:lpwstr>
  </property>
</Properties>
</file>