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3495" windowWidth="13200" windowHeight="4995" tabRatio="828" firstSheet="1" activeTab="1"/>
  </bookViews>
  <sheets>
    <sheet name="RS 2004-05 data" sheetId="1" state="hidden" r:id="rId1"/>
    <sheet name="Table 1" sheetId="2" r:id="rId2"/>
  </sheets>
  <externalReferences>
    <externalReference r:id="rId5"/>
    <externalReference r:id="rId6"/>
    <externalReference r:id="rId7"/>
  </externalReferences>
  <definedNames>
    <definedName name="data">'[3]Data'!$A$8:$D$450</definedName>
    <definedName name="Data_col1">'[2]RA LA Data 2011-12 (1)'!$B$10:$GQ$475</definedName>
    <definedName name="Data_col2">#REF!</definedName>
    <definedName name="Data_col3">#REF!</definedName>
    <definedName name="INSIDEAEF">'[1]RG raw'!$J$6:$L$71</definedName>
    <definedName name="LA_List">#REF!</definedName>
    <definedName name="OUTSIDEAEF">'[1]RG raw'!$J$74:$L$109</definedName>
    <definedName name="_xlnm.Print_Area" localSheetId="1">'Table 1'!$A$1:$G$66</definedName>
    <definedName name="RGDATA">'[1]RG raw'!$A$6:$C$112</definedName>
    <definedName name="RSXdata">#REF!</definedName>
    <definedName name="SG_data">#REF!</definedName>
  </definedNames>
  <calcPr fullCalcOnLoad="1"/>
</workbook>
</file>

<file path=xl/sharedStrings.xml><?xml version="1.0" encoding="utf-8"?>
<sst xmlns="http://schemas.openxmlformats.org/spreadsheetml/2006/main" count="244" uniqueCount="133">
  <si>
    <t>(1) Education expenditure for 2011-12 is not comparable to previous years due to a number of schools changing their status to become academies, which</t>
  </si>
  <si>
    <t xml:space="preserve">     are centrally funded rather than funded by local authorities</t>
  </si>
  <si>
    <t>(2) Total net current expenditure for 2011-12 is not comparable to previous years due to a change in responsibility between NHS and local government</t>
  </si>
  <si>
    <t xml:space="preserve">     for adults with learning disabilities, where from 1st April 2011 the transfer of funding was made directly from Department of Health to LAs, where they</t>
  </si>
  <si>
    <t xml:space="preserve">     now receive a new non-ring fenced grant which amounts to £1.2 billion in 2011-12</t>
  </si>
  <si>
    <t>(5) The deferral of revenue account charges for unequal pay back pay as permitted by regulation and the reversal of the deferral in the year that payment</t>
  </si>
  <si>
    <t xml:space="preserve">     of the back pay is due.</t>
  </si>
  <si>
    <r>
      <t>less</t>
    </r>
    <r>
      <rPr>
        <sz val="10"/>
        <rFont val="Arial"/>
        <family val="2"/>
      </rPr>
      <t xml:space="preserve"> Carbon Reduction Commitment</t>
    </r>
  </si>
  <si>
    <t></t>
  </si>
  <si>
    <r>
      <t xml:space="preserve">Table 1: Revenue expenditure by service 2010-11 and 2011-12 </t>
    </r>
    <r>
      <rPr>
        <b/>
        <vertAlign val="superscript"/>
        <sz val="12"/>
        <color indexed="9"/>
        <rFont val="Arial"/>
        <family val="2"/>
      </rPr>
      <t>(1,2)</t>
    </r>
  </si>
  <si>
    <r>
      <t xml:space="preserve">Education </t>
    </r>
    <r>
      <rPr>
        <vertAlign val="superscript"/>
        <sz val="10"/>
        <rFont val="Arial"/>
        <family val="2"/>
      </rPr>
      <t>(1)</t>
    </r>
  </si>
  <si>
    <t>Social care</t>
  </si>
  <si>
    <t>Private Finance Initiative (PFI) schemes - difference from service charge</t>
  </si>
  <si>
    <t>2010-11</t>
  </si>
  <si>
    <t>Mandatory Housing Benefits</t>
  </si>
  <si>
    <t xml:space="preserve">     Cultural</t>
  </si>
  <si>
    <t xml:space="preserve">     Environmental</t>
  </si>
  <si>
    <t xml:space="preserve">     Planning and development</t>
  </si>
  <si>
    <t xml:space="preserve">   of which:</t>
  </si>
  <si>
    <t xml:space="preserve">     Rent Allowances</t>
  </si>
  <si>
    <t xml:space="preserve">     Rent Rebates to Non-HRA Tenants</t>
  </si>
  <si>
    <t xml:space="preserve">     Rent Rebates to HRA Tenants</t>
  </si>
  <si>
    <r>
      <t xml:space="preserve">Capital financing </t>
    </r>
    <r>
      <rPr>
        <vertAlign val="superscript"/>
        <sz val="10"/>
        <rFont val="Arial"/>
        <family val="2"/>
      </rPr>
      <t>(3)</t>
    </r>
  </si>
  <si>
    <r>
      <t xml:space="preserve">Appropriations to(+)/ from(-) financial instruments adjustment account </t>
    </r>
    <r>
      <rPr>
        <vertAlign val="superscript"/>
        <sz val="10"/>
        <rFont val="Arial"/>
        <family val="2"/>
      </rPr>
      <t>(4)</t>
    </r>
  </si>
  <si>
    <r>
      <t xml:space="preserve">Appropriations to(+)/ from(-) unequal pay back pay account </t>
    </r>
    <r>
      <rPr>
        <vertAlign val="superscript"/>
        <sz val="10"/>
        <rFont val="Arial"/>
        <family val="2"/>
      </rPr>
      <t>(5)</t>
    </r>
  </si>
  <si>
    <r>
      <t>less</t>
    </r>
    <r>
      <rPr>
        <sz val="10"/>
        <rFont val="Arial"/>
        <family val="2"/>
      </rPr>
      <t xml:space="preserve"> specific grants outside AEF </t>
    </r>
    <r>
      <rPr>
        <vertAlign val="superscript"/>
        <sz val="10"/>
        <rFont val="Arial"/>
        <family val="2"/>
      </rPr>
      <t>(6)</t>
    </r>
  </si>
  <si>
    <t>(3) Includes provision for repayment of principal, leasing payments, external interest payments and HRA item 8 interest payments and receipts</t>
  </si>
  <si>
    <t>(4) Adjustments permitted by regulation to the revenue account charges for financial instruments.</t>
  </si>
  <si>
    <t>(6) Aggregate External Finance; see Background Notes for definition</t>
  </si>
  <si>
    <t>RS 2004-05 provisional data</t>
  </si>
  <si>
    <t>Downloaded from CLASS 11/8/06</t>
  </si>
  <si>
    <t>Fire and rescue</t>
  </si>
  <si>
    <t>Change</t>
  </si>
  <si>
    <t>Flood defence payments to Environment Agency</t>
  </si>
  <si>
    <t>Capital expenditure charged to Revenue Account</t>
  </si>
  <si>
    <t>Other Services</t>
  </si>
  <si>
    <r>
      <t>less</t>
    </r>
    <r>
      <rPr>
        <sz val="10"/>
        <rFont val="Arial"/>
        <family val="2"/>
      </rPr>
      <t xml:space="preserve"> Community Infrastructure Levy</t>
    </r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</si>
  <si>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</si>
  <si>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</si>
  <si>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</si>
  <si>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</si>
  <si>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</si>
  <si>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</si>
  <si>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</si>
  <si>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</si>
  <si>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</si>
  <si>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</si>
  <si>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</si>
  <si>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</si>
  <si>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</si>
  <si>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</si>
  <si>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</si>
  <si>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</si>
  <si>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</si>
  <si>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</si>
  <si>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</si>
  <si>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</si>
  <si>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</si>
  <si>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</si>
  <si>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</si>
  <si>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</si>
  <si>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</si>
  <si>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</si>
  <si>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</si>
  <si>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</si>
  <si>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</si>
  <si>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</si>
  <si>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</si>
  <si>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</si>
  <si>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</si>
  <si>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</si>
  <si>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</si>
  <si>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</si>
  <si>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</si>
  <si>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</si>
  <si>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</si>
  <si>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</si>
  <si>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</si>
  <si>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</si>
  <si>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</si>
  <si>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</si>
  <si>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</si>
  <si>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</si>
  <si>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</si>
  <si>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</si>
  <si>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</si>
  <si>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</si>
  <si>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</si>
  <si>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</si>
  <si>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>Highways and transport</t>
  </si>
  <si>
    <t>Total</t>
  </si>
  <si>
    <t>LA order check</t>
  </si>
  <si>
    <r>
      <t>less</t>
    </r>
    <r>
      <rPr>
        <sz val="10"/>
        <rFont val="Arial"/>
        <family val="2"/>
      </rPr>
      <t xml:space="preserve"> interest receipts</t>
    </r>
  </si>
  <si>
    <t>Appropriations to (+) / from (-) accumulated absences accounts</t>
  </si>
  <si>
    <r>
      <t>less</t>
    </r>
    <r>
      <rPr>
        <sz val="10"/>
        <rFont val="Arial"/>
        <family val="2"/>
      </rPr>
      <t xml:space="preserve"> Business Rates Supplement</t>
    </r>
  </si>
  <si>
    <t>Revenue expenditure</t>
  </si>
  <si>
    <t>£ million</t>
  </si>
  <si>
    <t>expenditure</t>
  </si>
  <si>
    <t>Police</t>
  </si>
  <si>
    <t>plus non-current expenditure</t>
  </si>
  <si>
    <t>Council tax benefit</t>
  </si>
  <si>
    <t>Discretionary Non-Domestic Rate relief</t>
  </si>
  <si>
    <t>Bad debt provision</t>
  </si>
  <si>
    <r>
      <t xml:space="preserve">Total net current expenditure </t>
    </r>
    <r>
      <rPr>
        <b/>
        <vertAlign val="superscript"/>
        <sz val="10"/>
        <rFont val="Arial"/>
        <family val="2"/>
      </rPr>
      <t>(1,2)</t>
    </r>
  </si>
  <si>
    <r>
      <t xml:space="preserve">     Adult Social Care </t>
    </r>
    <r>
      <rPr>
        <i/>
        <vertAlign val="superscript"/>
        <sz val="10"/>
        <rFont val="Arial"/>
        <family val="2"/>
      </rPr>
      <t>(2)</t>
    </r>
  </si>
  <si>
    <t>2011-12</t>
  </si>
  <si>
    <t xml:space="preserve">     Children's Social Care</t>
  </si>
  <si>
    <t>Revenue Support Grant</t>
  </si>
  <si>
    <t>Central services</t>
  </si>
  <si>
    <t>%</t>
  </si>
  <si>
    <t>Cultural, environmental and planning</t>
  </si>
  <si>
    <t>Social services</t>
  </si>
  <si>
    <t>Other levies</t>
  </si>
  <si>
    <t>Police services</t>
  </si>
  <si>
    <t>Fire services</t>
  </si>
  <si>
    <t>Other services</t>
  </si>
  <si>
    <t>Housing (excluding Housing Revenue Account)</t>
  </si>
  <si>
    <t>Net current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</si>
  <si>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</si>
  <si>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</si>
  <si>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</si>
  <si>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</si>
  <si>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</si>
  <si>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</si>
  <si>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</si>
  <si>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</si>
  <si>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</si>
  <si>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</si>
  <si>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</si>
  <si>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</si>
  <si>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</si>
  <si>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</si>
  <si>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(R)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</si>
</sst>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d\-mmm\-yy"/>
    <numFmt numFmtId="166" formatCode="0.0%"/>
    <numFmt numFmtId="167" formatCode="#,##0;\(#,##0\)"/>
    <numFmt numFmtId="168" formatCode="#,##0.0"/>
    <numFmt numFmtId="169" formatCode="0.000"/>
    <numFmt numFmtId="170" formatCode="0.0"/>
    <numFmt numFmtId="171" formatCode="#0.0;\(#0.0\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_-;\-* #,##0.0_-;_-* &quot;-&quot;??_-;_-@_-"/>
    <numFmt numFmtId="177" formatCode="_-* #,##0_-;\-* #,##0_-;_-* &quot;-&quot;??_-;_-@_-"/>
    <numFmt numFmtId="178" formatCode="0.000%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0.0000%"/>
    <numFmt numFmtId="185" formatCode="&quot;£&quot;#,##0"/>
    <numFmt numFmtId="186" formatCode="#,##0_ ;\-#,##0\ "/>
    <numFmt numFmtId="187" formatCode="#,##0.00_ ;\-#,##0.00\ "/>
    <numFmt numFmtId="188" formatCode="#,##0.0_ ;\-#,##0.0\ "/>
    <numFmt numFmtId="189" formatCode="#.00"/>
    <numFmt numFmtId="190" formatCode="0.00000%"/>
    <numFmt numFmtId="191" formatCode="0.000000%"/>
    <numFmt numFmtId="192" formatCode="\(\1\)\ \(\2\)\ \(\3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"/>
    <numFmt numFmtId="198" formatCode="0.00000"/>
    <numFmt numFmtId="199" formatCode="0.00000000"/>
    <numFmt numFmtId="200" formatCode="0.0000000"/>
    <numFmt numFmtId="201" formatCode="0.0000"/>
    <numFmt numFmtId="202" formatCode="0.0000000000"/>
    <numFmt numFmtId="203" formatCode="0.00000000000"/>
    <numFmt numFmtId="204" formatCode="0.000000000000"/>
    <numFmt numFmtId="205" formatCode="0.000000000"/>
    <numFmt numFmtId="206" formatCode="[$-809]dd\ mmmm\ yyyy"/>
    <numFmt numFmtId="207" formatCode="[$-F800]dddd\,\ mmmm\ dd\,\ yyyy"/>
    <numFmt numFmtId="208" formatCode="0.0_)"/>
    <numFmt numFmtId="209" formatCode="#,##0.0_ ;[Red]\-#,##0.0\ "/>
    <numFmt numFmtId="210" formatCode="[$-809]dd\ mmmm\ yyyy;@"/>
  </numFmts>
  <fonts count="34">
    <font>
      <sz val="10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vertAlign val="superscript"/>
      <sz val="12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0"/>
      <name val="Symbol"/>
      <family val="1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10" fillId="0" borderId="0" xfId="0" applyFont="1" applyFill="1" applyBorder="1" applyAlignment="1">
      <alignment horizontal="left"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 quotePrefix="1">
      <alignment horizontal="left" indent="1"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left" indent="1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0" xfId="0" applyFont="1" applyBorder="1" applyAlignment="1">
      <alignment horizontal="left" indent="1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4" fillId="24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24" borderId="0" xfId="0" applyFill="1" applyBorder="1" applyAlignment="1">
      <alignment/>
    </xf>
    <xf numFmtId="0" fontId="0" fillId="24" borderId="10" xfId="0" applyFont="1" applyFill="1" applyBorder="1" applyAlignment="1" quotePrefix="1">
      <alignment horizontal="left"/>
    </xf>
    <xf numFmtId="0" fontId="3" fillId="24" borderId="10" xfId="0" applyFont="1" applyFill="1" applyBorder="1" applyAlignment="1" quotePrefix="1">
      <alignment horizontal="left"/>
    </xf>
    <xf numFmtId="0" fontId="4" fillId="24" borderId="11" xfId="0" applyFont="1" applyFill="1" applyBorder="1" applyAlignment="1" quotePrefix="1">
      <alignment horizontal="right"/>
    </xf>
    <xf numFmtId="0" fontId="4" fillId="24" borderId="11" xfId="0" applyFont="1" applyFill="1" applyBorder="1" applyAlignment="1" quotePrefix="1">
      <alignment horizontal="left"/>
    </xf>
    <xf numFmtId="0" fontId="0" fillId="24" borderId="10" xfId="0" applyFill="1" applyBorder="1" applyAlignment="1">
      <alignment/>
    </xf>
    <xf numFmtId="0" fontId="4" fillId="24" borderId="0" xfId="0" applyFont="1" applyFill="1" applyBorder="1" applyAlignment="1">
      <alignment horizontal="right"/>
    </xf>
    <xf numFmtId="0" fontId="4" fillId="24" borderId="11" xfId="0" applyFont="1" applyFill="1" applyBorder="1" applyAlignment="1">
      <alignment horizontal="right"/>
    </xf>
    <xf numFmtId="0" fontId="4" fillId="24" borderId="0" xfId="0" applyFont="1" applyFill="1" applyBorder="1" applyAlignment="1" quotePrefix="1">
      <alignment horizontal="right"/>
    </xf>
    <xf numFmtId="0" fontId="0" fillId="24" borderId="10" xfId="0" applyFont="1" applyFill="1" applyBorder="1" applyAlignment="1">
      <alignment horizontal="left"/>
    </xf>
    <xf numFmtId="0" fontId="11" fillId="24" borderId="10" xfId="0" applyFont="1" applyFill="1" applyBorder="1" applyAlignment="1" quotePrefix="1">
      <alignment horizontal="left" indent="1"/>
    </xf>
    <xf numFmtId="0" fontId="0" fillId="24" borderId="10" xfId="0" applyFont="1" applyFill="1" applyBorder="1" applyAlignment="1">
      <alignment/>
    </xf>
    <xf numFmtId="0" fontId="4" fillId="24" borderId="10" xfId="0" applyFont="1" applyFill="1" applyBorder="1" applyAlignment="1" applyProtection="1">
      <alignment horizontal="left"/>
      <protection/>
    </xf>
    <xf numFmtId="0" fontId="4" fillId="24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left" wrapText="1" indent="1"/>
    </xf>
    <xf numFmtId="0" fontId="0" fillId="24" borderId="10" xfId="0" applyFont="1" applyFill="1" applyBorder="1" applyAlignment="1">
      <alignment/>
    </xf>
    <xf numFmtId="0" fontId="4" fillId="24" borderId="0" xfId="0" applyFont="1" applyFill="1" applyBorder="1" applyAlignment="1" quotePrefix="1">
      <alignment horizontal="left"/>
    </xf>
    <xf numFmtId="0" fontId="11" fillId="24" borderId="10" xfId="0" applyFont="1" applyFill="1" applyBorder="1" applyAlignment="1">
      <alignment/>
    </xf>
    <xf numFmtId="0" fontId="11" fillId="24" borderId="10" xfId="0" applyFont="1" applyFill="1" applyBorder="1" applyAlignment="1">
      <alignment horizontal="left" indent="1"/>
    </xf>
    <xf numFmtId="0" fontId="1" fillId="24" borderId="10" xfId="0" applyFont="1" applyFill="1" applyBorder="1" applyAlignment="1">
      <alignment/>
    </xf>
    <xf numFmtId="0" fontId="9" fillId="22" borderId="0" xfId="0" applyFont="1" applyFill="1" applyAlignment="1" quotePrefix="1">
      <alignment horizontal="left"/>
    </xf>
    <xf numFmtId="0" fontId="0" fillId="0" borderId="0" xfId="0" applyFill="1" applyAlignment="1">
      <alignment/>
    </xf>
    <xf numFmtId="3" fontId="11" fillId="24" borderId="0" xfId="0" applyNumberFormat="1" applyFont="1" applyFill="1" applyBorder="1" applyAlignment="1">
      <alignment/>
    </xf>
    <xf numFmtId="3" fontId="0" fillId="24" borderId="0" xfId="0" applyNumberFormat="1" applyFont="1" applyFill="1" applyBorder="1" applyAlignment="1">
      <alignment/>
    </xf>
    <xf numFmtId="0" fontId="0" fillId="24" borderId="10" xfId="0" applyFont="1" applyFill="1" applyBorder="1" applyAlignment="1">
      <alignment wrapText="1"/>
    </xf>
    <xf numFmtId="1" fontId="4" fillId="24" borderId="11" xfId="59" applyNumberFormat="1" applyFont="1" applyFill="1" applyBorder="1" applyAlignment="1">
      <alignment horizontal="right"/>
    </xf>
    <xf numFmtId="1" fontId="0" fillId="24" borderId="11" xfId="59" applyNumberFormat="1" applyFont="1" applyFill="1" applyBorder="1" applyAlignment="1">
      <alignment horizontal="right"/>
    </xf>
    <xf numFmtId="1" fontId="11" fillId="24" borderId="11" xfId="59" applyNumberFormat="1" applyFont="1" applyFill="1" applyBorder="1" applyAlignment="1">
      <alignment horizontal="right"/>
    </xf>
    <xf numFmtId="0" fontId="0" fillId="24" borderId="10" xfId="0" applyFont="1" applyFill="1" applyBorder="1" applyAlignment="1" applyProtection="1">
      <alignment horizontal="left" wrapText="1"/>
      <protection/>
    </xf>
    <xf numFmtId="1" fontId="4" fillId="24" borderId="0" xfId="59" applyNumberFormat="1" applyFont="1" applyFill="1" applyBorder="1" applyAlignment="1">
      <alignment horizontal="right"/>
    </xf>
    <xf numFmtId="170" fontId="0" fillId="24" borderId="0" xfId="59" applyNumberFormat="1" applyFont="1" applyFill="1" applyBorder="1" applyAlignment="1">
      <alignment horizontal="right"/>
    </xf>
    <xf numFmtId="0" fontId="11" fillId="24" borderId="10" xfId="0" applyFont="1" applyFill="1" applyBorder="1" applyAlignment="1">
      <alignment horizontal="left" wrapText="1" indent="1"/>
    </xf>
    <xf numFmtId="3" fontId="18" fillId="24" borderId="0" xfId="0" applyNumberFormat="1" applyFont="1" applyFill="1" applyBorder="1" applyAlignment="1">
      <alignment horizontal="right"/>
    </xf>
    <xf numFmtId="170" fontId="4" fillId="24" borderId="0" xfId="59" applyNumberFormat="1" applyFont="1" applyFill="1" applyBorder="1" applyAlignment="1">
      <alignment horizontal="right"/>
    </xf>
    <xf numFmtId="0" fontId="1" fillId="24" borderId="12" xfId="0" applyFont="1" applyFill="1" applyBorder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Fill="1" applyBorder="1" applyAlignment="1">
      <alignment/>
    </xf>
    <xf numFmtId="0" fontId="1" fillId="0" borderId="10" xfId="0" applyFont="1" applyFill="1" applyBorder="1" applyAlignment="1" quotePrefix="1">
      <alignment horizontal="left"/>
    </xf>
    <xf numFmtId="9" fontId="11" fillId="0" borderId="0" xfId="59" applyFont="1" applyFill="1" applyBorder="1" applyAlignment="1">
      <alignment horizontal="right"/>
    </xf>
    <xf numFmtId="3" fontId="4" fillId="24" borderId="13" xfId="0" applyNumberFormat="1" applyFont="1" applyFill="1" applyBorder="1" applyAlignment="1">
      <alignment/>
    </xf>
    <xf numFmtId="1" fontId="4" fillId="24" borderId="13" xfId="59" applyNumberFormat="1" applyFont="1" applyFill="1" applyBorder="1" applyAlignment="1">
      <alignment horizontal="right"/>
    </xf>
    <xf numFmtId="1" fontId="4" fillId="24" borderId="14" xfId="59" applyNumberFormat="1" applyFont="1" applyFill="1" applyBorder="1" applyAlignment="1">
      <alignment horizontal="right"/>
    </xf>
    <xf numFmtId="0" fontId="4" fillId="24" borderId="12" xfId="0" applyFont="1" applyFill="1" applyBorder="1" applyAlignment="1">
      <alignment/>
    </xf>
    <xf numFmtId="3" fontId="0" fillId="24" borderId="15" xfId="0" applyNumberFormat="1" applyFont="1" applyFill="1" applyBorder="1" applyAlignment="1">
      <alignment/>
    </xf>
    <xf numFmtId="0" fontId="2" fillId="25" borderId="16" xfId="0" applyFont="1" applyFill="1" applyBorder="1" applyAlignment="1" quotePrefix="1">
      <alignment horizontal="left" wrapText="1"/>
    </xf>
    <xf numFmtId="0" fontId="0" fillId="25" borderId="17" xfId="0" applyFill="1" applyBorder="1" applyAlignment="1">
      <alignment wrapText="1"/>
    </xf>
    <xf numFmtId="0" fontId="0" fillId="25" borderId="18" xfId="0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41</xdr:row>
      <xdr:rowOff>19050</xdr:rowOff>
    </xdr:from>
    <xdr:to>
      <xdr:col>0</xdr:col>
      <xdr:colOff>1581150</xdr:colOff>
      <xdr:row>41</xdr:row>
      <xdr:rowOff>19050</xdr:rowOff>
    </xdr:to>
    <xdr:sp>
      <xdr:nvSpPr>
        <xdr:cNvPr id="1" name="Line 3"/>
        <xdr:cNvSpPr>
          <a:spLocks/>
        </xdr:cNvSpPr>
      </xdr:nvSpPr>
      <xdr:spPr>
        <a:xfrm>
          <a:off x="47625" y="67532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National%20Statistics%20Releases\2009-10%20RO%20zFinal%20NS%20Release\RO%202009-10%20final%20outturn%20working%20file%20(work%20in%20progress)%20v1%20for%20Linked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Data%20Requests\Revenue\All%20form%20data%20by%20LA\All%20RA%202011-12%20data%20by%20LA\RA%202011-12%20data%20by%20LA%20-%20Nat%20Stats%20Release%20-%2030-Jun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Revenue%20Accounts%20(RA)\RA%202010-11\RA%202010-11%20Validation\RA%202010-11%20Validation%20of%20PTA%20and%20Waste%20Lev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9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0.57421875" style="8" bestFit="1" customWidth="1"/>
    <col min="2" max="2" width="12.57421875" style="8" bestFit="1" customWidth="1"/>
    <col min="3" max="3" width="12.421875" style="8" bestFit="1" customWidth="1"/>
    <col min="4" max="4" width="13.140625" style="8" customWidth="1"/>
    <col min="5" max="5" width="11.28125" style="27" customWidth="1"/>
    <col min="6" max="16384" width="9.140625" style="8" customWidth="1"/>
  </cols>
  <sheetData>
    <row r="1" ht="12.75">
      <c r="A1" s="59" t="s">
        <v>29</v>
      </c>
    </row>
    <row r="3" spans="1:8" ht="12.75">
      <c r="A3" s="59" t="s">
        <v>30</v>
      </c>
      <c r="E3" s="28"/>
      <c r="H3" s="9"/>
    </row>
    <row r="4" spans="1:9" ht="12.75">
      <c r="A4" s="32" t="str">
        <f>IF(J5=0,"All rows in order","Check row order")</f>
        <v>All rows in order</v>
      </c>
      <c r="B4" s="3"/>
      <c r="C4" s="23" t="s">
        <v>88</v>
      </c>
      <c r="D4" s="28" t="s">
        <v>96</v>
      </c>
      <c r="E4" s="28" t="s">
        <v>118</v>
      </c>
      <c r="H4" s="9"/>
      <c r="I4" s="7" t="s">
        <v>91</v>
      </c>
    </row>
    <row r="5" spans="1:10" ht="12.75">
      <c r="A5" s="1"/>
      <c r="B5" s="2"/>
      <c r="C5" s="4"/>
      <c r="E5" s="29"/>
      <c r="H5" s="10"/>
      <c r="I5" s="8" t="s">
        <v>90</v>
      </c>
      <c r="J5" s="33">
        <f>SUM(J6:J92)</f>
        <v>0</v>
      </c>
    </row>
    <row r="6" spans="1:10" ht="12.75">
      <c r="A6" s="11" t="s">
        <v>119</v>
      </c>
      <c r="B6" s="12">
        <v>33281183</v>
      </c>
      <c r="C6" s="22">
        <f>ROUND(B6,0)</f>
        <v>33281183</v>
      </c>
      <c r="D6" s="22">
        <f>C6/1000</f>
        <v>33281.183</v>
      </c>
      <c r="E6" s="29"/>
      <c r="H6" s="10"/>
      <c r="I6" s="11" t="s">
        <v>119</v>
      </c>
      <c r="J6" s="27">
        <f>IF(I6=A6,0,1)</f>
        <v>0</v>
      </c>
    </row>
    <row r="7" spans="1:10" ht="12.75">
      <c r="A7" s="11" t="s">
        <v>120</v>
      </c>
      <c r="B7" s="13">
        <v>4673573</v>
      </c>
      <c r="C7" s="22">
        <f aca="true" t="shared" si="0" ref="C7:C70">ROUND(B7,0)</f>
        <v>4673573</v>
      </c>
      <c r="D7" s="22">
        <f aca="true" t="shared" si="1" ref="D7:D70">C7/1000</f>
        <v>4673.573</v>
      </c>
      <c r="E7" s="29"/>
      <c r="H7" s="10"/>
      <c r="I7" s="11" t="s">
        <v>120</v>
      </c>
      <c r="J7" s="27">
        <f aca="true" t="shared" si="2" ref="J7:J70">IF(I7=A7,0,1)</f>
        <v>0</v>
      </c>
    </row>
    <row r="8" spans="1:10" ht="12.75">
      <c r="A8" s="15" t="s">
        <v>111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111</v>
      </c>
      <c r="J8" s="27">
        <f t="shared" si="2"/>
        <v>0</v>
      </c>
    </row>
    <row r="9" spans="1:10" ht="12.75">
      <c r="A9" s="15" t="s">
        <v>121</v>
      </c>
      <c r="B9" s="13">
        <v>2291744</v>
      </c>
      <c r="C9" s="22">
        <f t="shared" si="0"/>
        <v>2291744</v>
      </c>
      <c r="D9" s="22">
        <f t="shared" si="1"/>
        <v>2291.744</v>
      </c>
      <c r="E9" s="29"/>
      <c r="H9" s="10"/>
      <c r="I9" s="14" t="s">
        <v>121</v>
      </c>
      <c r="J9" s="27">
        <f t="shared" si="2"/>
        <v>0</v>
      </c>
    </row>
    <row r="10" spans="1:10" ht="12.75">
      <c r="A10" s="15" t="s">
        <v>122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122</v>
      </c>
      <c r="J10" s="27">
        <f t="shared" si="2"/>
        <v>0</v>
      </c>
    </row>
    <row r="11" spans="1:10" ht="12.75">
      <c r="A11" s="15" t="s">
        <v>123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123</v>
      </c>
      <c r="J11" s="27">
        <f t="shared" si="2"/>
        <v>0</v>
      </c>
    </row>
    <row r="12" spans="1:10" ht="12.75">
      <c r="A12" s="15" t="s">
        <v>124</v>
      </c>
      <c r="B12" s="12">
        <v>1820993</v>
      </c>
      <c r="C12" s="22">
        <f t="shared" si="0"/>
        <v>1820993</v>
      </c>
      <c r="D12" s="22">
        <f t="shared" si="1"/>
        <v>1820.993</v>
      </c>
      <c r="E12" s="22"/>
      <c r="H12" s="10"/>
      <c r="I12" s="15" t="s">
        <v>124</v>
      </c>
      <c r="J12" s="27">
        <f t="shared" si="2"/>
        <v>0</v>
      </c>
    </row>
    <row r="13" spans="1:10" ht="12.75">
      <c r="A13" s="11" t="s">
        <v>113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113</v>
      </c>
      <c r="J13" s="27">
        <f t="shared" si="2"/>
        <v>0</v>
      </c>
    </row>
    <row r="14" spans="1:10" ht="12.75">
      <c r="A14" s="15" t="s">
        <v>114</v>
      </c>
      <c r="B14" s="13">
        <v>1925464</v>
      </c>
      <c r="C14" s="22">
        <f t="shared" si="0"/>
        <v>1925464</v>
      </c>
      <c r="D14" s="22">
        <f t="shared" si="1"/>
        <v>1925.464</v>
      </c>
      <c r="E14" s="29"/>
      <c r="H14" s="10"/>
      <c r="I14" s="14" t="s">
        <v>114</v>
      </c>
      <c r="J14" s="27">
        <f t="shared" si="2"/>
        <v>0</v>
      </c>
    </row>
    <row r="15" spans="1:10" ht="12.75">
      <c r="A15" s="15" t="s">
        <v>125</v>
      </c>
      <c r="B15" s="13">
        <v>460381</v>
      </c>
      <c r="C15" s="22">
        <f t="shared" si="0"/>
        <v>460381</v>
      </c>
      <c r="D15" s="22">
        <f t="shared" si="1"/>
        <v>460.381</v>
      </c>
      <c r="E15" s="29"/>
      <c r="H15" s="10"/>
      <c r="I15" s="14" t="s">
        <v>125</v>
      </c>
      <c r="J15" s="27">
        <f t="shared" si="2"/>
        <v>0</v>
      </c>
    </row>
    <row r="16" spans="1:10" ht="12.75">
      <c r="A16" s="15" t="s">
        <v>108</v>
      </c>
      <c r="B16" s="13">
        <v>2690602</v>
      </c>
      <c r="C16" s="22">
        <f t="shared" si="0"/>
        <v>2690602</v>
      </c>
      <c r="D16" s="22">
        <f t="shared" si="1"/>
        <v>2690.602</v>
      </c>
      <c r="E16" s="29"/>
      <c r="H16" s="10"/>
      <c r="I16" s="14" t="s">
        <v>108</v>
      </c>
      <c r="J16" s="27">
        <f t="shared" si="2"/>
        <v>0</v>
      </c>
    </row>
    <row r="17" spans="1:10" ht="12.75">
      <c r="A17" s="11" t="s">
        <v>115</v>
      </c>
      <c r="B17" s="13">
        <v>237171</v>
      </c>
      <c r="C17" s="22">
        <f t="shared" si="0"/>
        <v>237171</v>
      </c>
      <c r="D17" s="22">
        <f t="shared" si="1"/>
        <v>237.171</v>
      </c>
      <c r="E17" s="29"/>
      <c r="H17" s="10"/>
      <c r="I17" s="16" t="s">
        <v>115</v>
      </c>
      <c r="J17" s="27">
        <f t="shared" si="2"/>
        <v>0</v>
      </c>
    </row>
    <row r="18" spans="1:10" s="5" customFormat="1" ht="12.75">
      <c r="A18" s="34" t="s">
        <v>126</v>
      </c>
      <c r="B18" s="25">
        <v>80593995</v>
      </c>
      <c r="C18" s="26">
        <f t="shared" si="0"/>
        <v>80593995</v>
      </c>
      <c r="D18" s="26">
        <f t="shared" si="1"/>
        <v>80593.995</v>
      </c>
      <c r="E18" s="30">
        <f>C18-SUM(C6:C17)</f>
        <v>1</v>
      </c>
      <c r="H18" s="6"/>
      <c r="I18" s="24" t="s">
        <v>126</v>
      </c>
      <c r="J18" s="27">
        <f t="shared" si="2"/>
        <v>0</v>
      </c>
    </row>
    <row r="19" spans="1:10" ht="12.75">
      <c r="A19" s="11" t="s">
        <v>127</v>
      </c>
      <c r="B19" s="13">
        <v>9385</v>
      </c>
      <c r="C19" s="22">
        <f t="shared" si="0"/>
        <v>9385</v>
      </c>
      <c r="D19" s="22">
        <f t="shared" si="1"/>
        <v>9.385</v>
      </c>
      <c r="E19" s="29"/>
      <c r="H19" s="10"/>
      <c r="I19" s="16" t="s">
        <v>127</v>
      </c>
      <c r="J19" s="27">
        <f t="shared" si="2"/>
        <v>0</v>
      </c>
    </row>
    <row r="20" spans="1:10" ht="12.75">
      <c r="A20" s="11" t="s">
        <v>128</v>
      </c>
      <c r="B20" s="13">
        <v>6915815</v>
      </c>
      <c r="C20" s="22">
        <f t="shared" si="0"/>
        <v>6915815</v>
      </c>
      <c r="D20" s="22">
        <f t="shared" si="1"/>
        <v>6915.815</v>
      </c>
      <c r="E20" s="29"/>
      <c r="H20" s="10"/>
      <c r="I20" s="16" t="s">
        <v>128</v>
      </c>
      <c r="J20" s="27">
        <f t="shared" si="2"/>
        <v>0</v>
      </c>
    </row>
    <row r="21" spans="1:10" ht="12.75">
      <c r="A21" s="11" t="s">
        <v>129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129</v>
      </c>
      <c r="J21" s="27">
        <f t="shared" si="2"/>
        <v>0</v>
      </c>
    </row>
    <row r="22" spans="1:10" ht="12.75">
      <c r="A22" s="18" t="s">
        <v>130</v>
      </c>
      <c r="B22" s="13">
        <v>3586245</v>
      </c>
      <c r="C22" s="22">
        <f t="shared" si="0"/>
        <v>3586245</v>
      </c>
      <c r="D22" s="22">
        <f t="shared" si="1"/>
        <v>3586.245</v>
      </c>
      <c r="E22" s="29"/>
      <c r="H22" s="10"/>
      <c r="I22" s="17" t="s">
        <v>130</v>
      </c>
      <c r="J22" s="27">
        <f t="shared" si="2"/>
        <v>0</v>
      </c>
    </row>
    <row r="23" spans="1:10" ht="12.75">
      <c r="A23" s="18" t="s">
        <v>131</v>
      </c>
      <c r="B23" s="13">
        <v>-54265</v>
      </c>
      <c r="C23" s="22">
        <f t="shared" si="0"/>
        <v>-54265</v>
      </c>
      <c r="D23" s="22">
        <f t="shared" si="1"/>
        <v>-54.265</v>
      </c>
      <c r="E23" s="29"/>
      <c r="H23" s="10"/>
      <c r="I23" s="18" t="s">
        <v>131</v>
      </c>
      <c r="J23" s="27">
        <f t="shared" si="2"/>
        <v>0</v>
      </c>
    </row>
    <row r="24" spans="1:10" ht="12.75">
      <c r="A24" s="35" t="s">
        <v>37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37</v>
      </c>
      <c r="J24" s="27">
        <f t="shared" si="2"/>
        <v>0</v>
      </c>
    </row>
    <row r="25" spans="1:10" ht="12.75">
      <c r="A25" s="35" t="s">
        <v>38</v>
      </c>
      <c r="B25" s="12">
        <v>1322</v>
      </c>
      <c r="C25" s="22">
        <f t="shared" si="0"/>
        <v>1322</v>
      </c>
      <c r="D25" s="22">
        <f t="shared" si="1"/>
        <v>1.322</v>
      </c>
      <c r="E25" s="22"/>
      <c r="H25" s="10"/>
      <c r="I25" s="13" t="s">
        <v>38</v>
      </c>
      <c r="J25" s="27">
        <f t="shared" si="2"/>
        <v>0</v>
      </c>
    </row>
    <row r="26" spans="1:10" ht="12.75">
      <c r="A26" s="35" t="s">
        <v>39</v>
      </c>
      <c r="B26" s="13">
        <v>241223</v>
      </c>
      <c r="C26" s="22">
        <f t="shared" si="0"/>
        <v>241223</v>
      </c>
      <c r="D26" s="22">
        <f t="shared" si="1"/>
        <v>241.223</v>
      </c>
      <c r="I26" s="13" t="s">
        <v>39</v>
      </c>
      <c r="J26" s="27">
        <f t="shared" si="2"/>
        <v>0</v>
      </c>
    </row>
    <row r="27" spans="1:10" ht="12.75">
      <c r="A27" s="35" t="s">
        <v>40</v>
      </c>
      <c r="B27" s="13">
        <v>-1</v>
      </c>
      <c r="C27" s="22">
        <f t="shared" si="0"/>
        <v>-1</v>
      </c>
      <c r="D27" s="22">
        <f t="shared" si="1"/>
        <v>-0.001</v>
      </c>
      <c r="I27" s="13" t="s">
        <v>40</v>
      </c>
      <c r="J27" s="27">
        <f t="shared" si="2"/>
        <v>0</v>
      </c>
    </row>
    <row r="28" spans="1:10" ht="12.75">
      <c r="A28" s="36" t="s">
        <v>41</v>
      </c>
      <c r="B28" s="21">
        <v>1233</v>
      </c>
      <c r="C28" s="22">
        <f t="shared" si="0"/>
        <v>1233</v>
      </c>
      <c r="D28" s="22">
        <f t="shared" si="1"/>
        <v>1.233</v>
      </c>
      <c r="E28" s="29"/>
      <c r="I28" s="20" t="s">
        <v>41</v>
      </c>
      <c r="J28" s="27">
        <f t="shared" si="2"/>
        <v>0</v>
      </c>
    </row>
    <row r="29" spans="1:10" ht="12.75">
      <c r="A29" s="36" t="s">
        <v>42</v>
      </c>
      <c r="B29" s="21">
        <v>-61</v>
      </c>
      <c r="C29" s="22">
        <f t="shared" si="0"/>
        <v>-61</v>
      </c>
      <c r="D29" s="22">
        <f t="shared" si="1"/>
        <v>-0.061</v>
      </c>
      <c r="E29" s="29"/>
      <c r="I29" s="20" t="s">
        <v>42</v>
      </c>
      <c r="J29" s="27">
        <f t="shared" si="2"/>
        <v>0</v>
      </c>
    </row>
    <row r="30" spans="1:10" ht="12.75">
      <c r="A30" s="36" t="s">
        <v>43</v>
      </c>
      <c r="B30" s="21">
        <v>22467</v>
      </c>
      <c r="C30" s="22">
        <f t="shared" si="0"/>
        <v>22467</v>
      </c>
      <c r="D30" s="22">
        <f t="shared" si="1"/>
        <v>22.467</v>
      </c>
      <c r="E30" s="29"/>
      <c r="I30" s="20" t="s">
        <v>43</v>
      </c>
      <c r="J30" s="27">
        <f t="shared" si="2"/>
        <v>0</v>
      </c>
    </row>
    <row r="31" spans="1:10" ht="12.75">
      <c r="A31" s="36" t="s">
        <v>112</v>
      </c>
      <c r="B31" s="21">
        <v>25199</v>
      </c>
      <c r="C31" s="22">
        <f t="shared" si="0"/>
        <v>25199</v>
      </c>
      <c r="D31" s="22">
        <f t="shared" si="1"/>
        <v>25.199</v>
      </c>
      <c r="E31" s="29"/>
      <c r="I31" s="20" t="s">
        <v>112</v>
      </c>
      <c r="J31" s="27">
        <f t="shared" si="2"/>
        <v>0</v>
      </c>
    </row>
    <row r="32" spans="1:10" ht="12.75">
      <c r="A32" s="36" t="s">
        <v>44</v>
      </c>
      <c r="B32" s="20">
        <v>-77275</v>
      </c>
      <c r="C32" s="22">
        <f t="shared" si="0"/>
        <v>-77275</v>
      </c>
      <c r="D32" s="22">
        <f t="shared" si="1"/>
        <v>-77.275</v>
      </c>
      <c r="E32" s="29"/>
      <c r="I32" s="20" t="s">
        <v>44</v>
      </c>
      <c r="J32" s="27">
        <f t="shared" si="2"/>
        <v>0</v>
      </c>
    </row>
    <row r="33" spans="1:10" ht="12.75">
      <c r="A33" s="36" t="s">
        <v>45</v>
      </c>
      <c r="B33" s="20">
        <v>56184</v>
      </c>
      <c r="C33" s="22">
        <f t="shared" si="0"/>
        <v>56184</v>
      </c>
      <c r="D33" s="22">
        <f t="shared" si="1"/>
        <v>56.184</v>
      </c>
      <c r="I33" s="20" t="s">
        <v>45</v>
      </c>
      <c r="J33" s="27">
        <f t="shared" si="2"/>
        <v>0</v>
      </c>
    </row>
    <row r="34" spans="1:10" ht="12.75">
      <c r="A34" s="36" t="s">
        <v>46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46</v>
      </c>
      <c r="J34" s="27">
        <f t="shared" si="2"/>
        <v>0</v>
      </c>
    </row>
    <row r="35" spans="1:10" s="5" customFormat="1" ht="12.75">
      <c r="A35" s="37" t="s">
        <v>47</v>
      </c>
      <c r="B35" s="7">
        <v>91902021</v>
      </c>
      <c r="C35" s="26">
        <f t="shared" si="0"/>
        <v>91902021</v>
      </c>
      <c r="D35" s="26">
        <f t="shared" si="1"/>
        <v>91902.021</v>
      </c>
      <c r="E35" s="30">
        <f>C35-SUM(C18:C34)</f>
        <v>-3</v>
      </c>
      <c r="I35" s="7" t="s">
        <v>47</v>
      </c>
      <c r="J35" s="27">
        <f t="shared" si="2"/>
        <v>0</v>
      </c>
    </row>
    <row r="36" spans="1:10" ht="12.75">
      <c r="A36" s="36" t="s">
        <v>48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48</v>
      </c>
      <c r="J36" s="27">
        <f t="shared" si="2"/>
        <v>0</v>
      </c>
    </row>
    <row r="37" spans="1:10" ht="12.75">
      <c r="A37" s="36" t="s">
        <v>49</v>
      </c>
      <c r="B37" s="20">
        <v>24582</v>
      </c>
      <c r="C37" s="22">
        <f t="shared" si="0"/>
        <v>24582</v>
      </c>
      <c r="D37" s="22">
        <f t="shared" si="1"/>
        <v>24.582</v>
      </c>
      <c r="E37" s="29"/>
      <c r="I37" s="20" t="s">
        <v>49</v>
      </c>
      <c r="J37" s="27">
        <f t="shared" si="2"/>
        <v>0</v>
      </c>
    </row>
    <row r="38" spans="1:10" ht="12.75">
      <c r="A38" s="36" t="s">
        <v>50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50</v>
      </c>
      <c r="J38" s="27">
        <f t="shared" si="2"/>
        <v>0</v>
      </c>
    </row>
    <row r="39" spans="1:10" ht="12.75">
      <c r="A39" s="36" t="s">
        <v>51</v>
      </c>
      <c r="B39" s="20">
        <v>-207025</v>
      </c>
      <c r="C39" s="22">
        <f t="shared" si="0"/>
        <v>-207025</v>
      </c>
      <c r="D39" s="22">
        <f t="shared" si="1"/>
        <v>-207.025</v>
      </c>
      <c r="E39" s="29"/>
      <c r="I39" s="20" t="s">
        <v>51</v>
      </c>
      <c r="J39" s="27">
        <f t="shared" si="2"/>
        <v>0</v>
      </c>
    </row>
    <row r="40" spans="1:10" ht="12.75">
      <c r="A40" s="36" t="s">
        <v>52</v>
      </c>
      <c r="B40" s="20">
        <v>-71414</v>
      </c>
      <c r="C40" s="22">
        <f t="shared" si="0"/>
        <v>-71414</v>
      </c>
      <c r="D40" s="22">
        <f t="shared" si="1"/>
        <v>-71.414</v>
      </c>
      <c r="E40" s="29"/>
      <c r="I40" s="20" t="s">
        <v>52</v>
      </c>
      <c r="J40" s="27">
        <f t="shared" si="2"/>
        <v>0</v>
      </c>
    </row>
    <row r="41" spans="1:10" ht="12.75">
      <c r="A41" s="36" t="s">
        <v>53</v>
      </c>
      <c r="B41" s="20">
        <v>957028</v>
      </c>
      <c r="C41" s="22">
        <f t="shared" si="0"/>
        <v>957028</v>
      </c>
      <c r="D41" s="22">
        <f t="shared" si="1"/>
        <v>957.028</v>
      </c>
      <c r="E41" s="29"/>
      <c r="I41" s="20" t="s">
        <v>53</v>
      </c>
      <c r="J41" s="27">
        <f t="shared" si="2"/>
        <v>0</v>
      </c>
    </row>
    <row r="42" spans="1:10" ht="12.75">
      <c r="A42" s="36" t="s">
        <v>54</v>
      </c>
      <c r="B42" s="20">
        <v>70528</v>
      </c>
      <c r="C42" s="22">
        <f t="shared" si="0"/>
        <v>70528</v>
      </c>
      <c r="D42" s="22">
        <f t="shared" si="1"/>
        <v>70.528</v>
      </c>
      <c r="E42" s="29"/>
      <c r="I42" s="20" t="s">
        <v>54</v>
      </c>
      <c r="J42" s="27">
        <f t="shared" si="2"/>
        <v>0</v>
      </c>
    </row>
    <row r="43" spans="1:10" ht="12.75">
      <c r="A43" s="36" t="s">
        <v>55</v>
      </c>
      <c r="B43" s="20">
        <v>954602</v>
      </c>
      <c r="C43" s="22">
        <f t="shared" si="0"/>
        <v>954602</v>
      </c>
      <c r="D43" s="22">
        <f t="shared" si="1"/>
        <v>954.602</v>
      </c>
      <c r="E43" s="29"/>
      <c r="I43" s="20" t="s">
        <v>55</v>
      </c>
      <c r="J43" s="27">
        <f t="shared" si="2"/>
        <v>0</v>
      </c>
    </row>
    <row r="44" spans="1:10" ht="12.75">
      <c r="A44" s="36" t="s">
        <v>56</v>
      </c>
      <c r="B44" s="20">
        <v>25844</v>
      </c>
      <c r="C44" s="22">
        <f t="shared" si="0"/>
        <v>25844</v>
      </c>
      <c r="D44" s="22">
        <f t="shared" si="1"/>
        <v>25.844</v>
      </c>
      <c r="E44" s="29"/>
      <c r="I44" s="20" t="s">
        <v>56</v>
      </c>
      <c r="J44" s="27">
        <f t="shared" si="2"/>
        <v>0</v>
      </c>
    </row>
    <row r="45" spans="1:10" ht="12.75">
      <c r="A45" s="36" t="s">
        <v>57</v>
      </c>
      <c r="B45" s="20">
        <v>2475584</v>
      </c>
      <c r="C45" s="22">
        <f t="shared" si="0"/>
        <v>2475584</v>
      </c>
      <c r="D45" s="22">
        <f t="shared" si="1"/>
        <v>2475.584</v>
      </c>
      <c r="E45" s="29"/>
      <c r="I45" s="20" t="s">
        <v>57</v>
      </c>
      <c r="J45" s="27">
        <f t="shared" si="2"/>
        <v>0</v>
      </c>
    </row>
    <row r="46" spans="1:10" ht="12.75">
      <c r="A46" s="36" t="s">
        <v>58</v>
      </c>
      <c r="B46" s="20">
        <v>-815225</v>
      </c>
      <c r="C46" s="22">
        <f t="shared" si="0"/>
        <v>-815225</v>
      </c>
      <c r="D46" s="22">
        <f t="shared" si="1"/>
        <v>-815.225</v>
      </c>
      <c r="E46" s="29"/>
      <c r="I46" s="20" t="s">
        <v>58</v>
      </c>
      <c r="J46" s="27">
        <f t="shared" si="2"/>
        <v>0</v>
      </c>
    </row>
    <row r="47" spans="1:10" s="5" customFormat="1" ht="12.75">
      <c r="A47" s="37" t="s">
        <v>59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59</v>
      </c>
      <c r="J47" s="27">
        <f t="shared" si="2"/>
        <v>0</v>
      </c>
    </row>
    <row r="48" spans="1:10" ht="12.75">
      <c r="A48" s="36" t="s">
        <v>60</v>
      </c>
      <c r="B48" s="20">
        <v>-1124686</v>
      </c>
      <c r="C48" s="22">
        <f t="shared" si="0"/>
        <v>-1124686</v>
      </c>
      <c r="D48" s="22">
        <f t="shared" si="1"/>
        <v>-1124.686</v>
      </c>
      <c r="E48" s="29"/>
      <c r="F48" s="10"/>
      <c r="G48" s="10"/>
      <c r="I48" s="20" t="s">
        <v>60</v>
      </c>
      <c r="J48" s="27">
        <f t="shared" si="2"/>
        <v>0</v>
      </c>
    </row>
    <row r="49" spans="1:10" ht="12.75">
      <c r="A49" s="36" t="s">
        <v>61</v>
      </c>
      <c r="B49" s="20">
        <v>3946695</v>
      </c>
      <c r="C49" s="22">
        <f t="shared" si="0"/>
        <v>3946695</v>
      </c>
      <c r="D49" s="22">
        <f t="shared" si="1"/>
        <v>3946.695</v>
      </c>
      <c r="I49" s="20" t="s">
        <v>61</v>
      </c>
      <c r="J49" s="27">
        <f t="shared" si="2"/>
        <v>0</v>
      </c>
    </row>
    <row r="50" spans="1:10" ht="12.75">
      <c r="A50" s="36" t="s">
        <v>62</v>
      </c>
      <c r="B50" s="20">
        <v>-17311132</v>
      </c>
      <c r="C50" s="22">
        <f t="shared" si="0"/>
        <v>-17311132</v>
      </c>
      <c r="D50" s="22">
        <f t="shared" si="1"/>
        <v>-17311.132</v>
      </c>
      <c r="I50" s="20" t="s">
        <v>62</v>
      </c>
      <c r="J50" s="27">
        <f t="shared" si="2"/>
        <v>0</v>
      </c>
    </row>
    <row r="51" spans="1:10" s="5" customFormat="1" ht="12.75">
      <c r="A51" s="37" t="s">
        <v>63</v>
      </c>
      <c r="B51" s="7">
        <v>83794757</v>
      </c>
      <c r="C51" s="26">
        <f t="shared" si="0"/>
        <v>83794757</v>
      </c>
      <c r="D51" s="26">
        <f t="shared" si="1"/>
        <v>83794.757</v>
      </c>
      <c r="E51" s="30">
        <f>C51-SUM(C47:C50)</f>
        <v>0</v>
      </c>
      <c r="I51" s="7" t="s">
        <v>63</v>
      </c>
      <c r="J51" s="27">
        <f t="shared" si="2"/>
        <v>0</v>
      </c>
    </row>
    <row r="52" spans="1:10" ht="12.75">
      <c r="A52" s="36" t="s">
        <v>64</v>
      </c>
      <c r="B52" s="20">
        <v>-14090192</v>
      </c>
      <c r="C52" s="22">
        <f t="shared" si="0"/>
        <v>-14090192</v>
      </c>
      <c r="D52" s="22">
        <f t="shared" si="1"/>
        <v>-14090.192</v>
      </c>
      <c r="I52" s="20" t="s">
        <v>64</v>
      </c>
      <c r="J52" s="27">
        <f t="shared" si="2"/>
        <v>0</v>
      </c>
    </row>
    <row r="53" spans="1:10" s="5" customFormat="1" ht="12.75">
      <c r="A53" s="37" t="s">
        <v>65</v>
      </c>
      <c r="B53" s="7">
        <v>69704564</v>
      </c>
      <c r="C53" s="26">
        <f t="shared" si="0"/>
        <v>69704564</v>
      </c>
      <c r="D53" s="26">
        <f t="shared" si="1"/>
        <v>69704.564</v>
      </c>
      <c r="E53" s="30">
        <f>C53-SUM(C51:C52)</f>
        <v>-1</v>
      </c>
      <c r="I53" s="7" t="s">
        <v>65</v>
      </c>
      <c r="J53" s="27">
        <f t="shared" si="2"/>
        <v>0</v>
      </c>
    </row>
    <row r="54" spans="1:10" ht="12.75">
      <c r="A54" s="36" t="s">
        <v>66</v>
      </c>
      <c r="B54" s="20">
        <v>2148</v>
      </c>
      <c r="C54" s="22">
        <f t="shared" si="0"/>
        <v>2148</v>
      </c>
      <c r="D54" s="22">
        <f t="shared" si="1"/>
        <v>2.148</v>
      </c>
      <c r="I54" s="20" t="s">
        <v>66</v>
      </c>
      <c r="J54" s="27">
        <f t="shared" si="2"/>
        <v>0</v>
      </c>
    </row>
    <row r="55" spans="1:10" ht="12.75">
      <c r="A55" s="36" t="s">
        <v>67</v>
      </c>
      <c r="B55" s="20">
        <v>196073</v>
      </c>
      <c r="C55" s="22">
        <f t="shared" si="0"/>
        <v>196073</v>
      </c>
      <c r="D55" s="22">
        <f t="shared" si="1"/>
        <v>196.073</v>
      </c>
      <c r="I55" s="20" t="s">
        <v>67</v>
      </c>
      <c r="J55" s="27">
        <f t="shared" si="2"/>
        <v>0</v>
      </c>
    </row>
    <row r="56" spans="1:10" ht="12.75">
      <c r="A56" s="36" t="s">
        <v>68</v>
      </c>
      <c r="B56" s="20">
        <v>1051427</v>
      </c>
      <c r="C56" s="22">
        <f t="shared" si="0"/>
        <v>1051427</v>
      </c>
      <c r="D56" s="22">
        <f t="shared" si="1"/>
        <v>1051.427</v>
      </c>
      <c r="I56" s="20" t="s">
        <v>68</v>
      </c>
      <c r="J56" s="27">
        <f t="shared" si="2"/>
        <v>0</v>
      </c>
    </row>
    <row r="57" spans="1:10" ht="12.75">
      <c r="A57" s="36" t="s">
        <v>69</v>
      </c>
      <c r="B57" s="20">
        <v>99021</v>
      </c>
      <c r="C57" s="22">
        <f t="shared" si="0"/>
        <v>99021</v>
      </c>
      <c r="D57" s="22">
        <f t="shared" si="1"/>
        <v>99.021</v>
      </c>
      <c r="I57" s="20" t="s">
        <v>69</v>
      </c>
      <c r="J57" s="27">
        <f t="shared" si="2"/>
        <v>0</v>
      </c>
    </row>
    <row r="58" spans="1:10" ht="12.75">
      <c r="A58" s="36" t="s">
        <v>70</v>
      </c>
      <c r="B58" s="20">
        <v>-4492227</v>
      </c>
      <c r="C58" s="22">
        <f t="shared" si="0"/>
        <v>-4492227</v>
      </c>
      <c r="D58" s="22">
        <f t="shared" si="1"/>
        <v>-4492.227</v>
      </c>
      <c r="I58" s="20" t="s">
        <v>70</v>
      </c>
      <c r="J58" s="27">
        <f t="shared" si="2"/>
        <v>0</v>
      </c>
    </row>
    <row r="59" spans="1:10" s="5" customFormat="1" ht="12.75">
      <c r="A59" s="37" t="s">
        <v>71</v>
      </c>
      <c r="B59" s="7">
        <v>66561004</v>
      </c>
      <c r="C59" s="26">
        <f t="shared" si="0"/>
        <v>66561004</v>
      </c>
      <c r="D59" s="26">
        <f t="shared" si="1"/>
        <v>66561.004</v>
      </c>
      <c r="E59" s="30">
        <f>C59-SUM(C53:C58)</f>
        <v>-2</v>
      </c>
      <c r="I59" s="7" t="s">
        <v>71</v>
      </c>
      <c r="J59" s="27">
        <f t="shared" si="2"/>
        <v>0</v>
      </c>
    </row>
    <row r="60" spans="1:10" ht="12.75">
      <c r="A60" s="36" t="s">
        <v>107</v>
      </c>
      <c r="B60" s="20">
        <v>-26963864</v>
      </c>
      <c r="C60" s="22">
        <f t="shared" si="0"/>
        <v>-26963864</v>
      </c>
      <c r="D60" s="22">
        <f t="shared" si="1"/>
        <v>-26963.864</v>
      </c>
      <c r="I60" s="20" t="s">
        <v>107</v>
      </c>
      <c r="J60" s="27">
        <f t="shared" si="2"/>
        <v>0</v>
      </c>
    </row>
    <row r="61" spans="1:10" ht="12.75">
      <c r="A61" s="36" t="s">
        <v>72</v>
      </c>
      <c r="B61" s="20">
        <v>-4167903</v>
      </c>
      <c r="C61" s="22">
        <f t="shared" si="0"/>
        <v>-4167903</v>
      </c>
      <c r="D61" s="22">
        <f t="shared" si="1"/>
        <v>-4167.903</v>
      </c>
      <c r="I61" s="20" t="s">
        <v>72</v>
      </c>
      <c r="J61" s="27">
        <f t="shared" si="2"/>
        <v>0</v>
      </c>
    </row>
    <row r="62" spans="1:10" ht="12.75">
      <c r="A62" s="36" t="s">
        <v>73</v>
      </c>
      <c r="B62" s="20">
        <v>-36328</v>
      </c>
      <c r="C62" s="22">
        <f t="shared" si="0"/>
        <v>-36328</v>
      </c>
      <c r="D62" s="22">
        <f t="shared" si="1"/>
        <v>-36.328</v>
      </c>
      <c r="I62" s="20" t="s">
        <v>73</v>
      </c>
      <c r="J62" s="27">
        <f t="shared" si="2"/>
        <v>0</v>
      </c>
    </row>
    <row r="63" spans="1:10" ht="12.75">
      <c r="A63" s="36" t="s">
        <v>74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74</v>
      </c>
      <c r="J63" s="27">
        <f t="shared" si="2"/>
        <v>0</v>
      </c>
    </row>
    <row r="64" spans="1:10" ht="12.75">
      <c r="A64" s="36" t="s">
        <v>75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75</v>
      </c>
      <c r="J64" s="27">
        <f t="shared" si="2"/>
        <v>0</v>
      </c>
    </row>
    <row r="65" spans="1:10" s="5" customFormat="1" ht="12.75">
      <c r="A65" s="37" t="s">
        <v>76</v>
      </c>
      <c r="B65" s="7">
        <v>20298955</v>
      </c>
      <c r="C65" s="26">
        <f t="shared" si="0"/>
        <v>20298955</v>
      </c>
      <c r="D65" s="26">
        <f t="shared" si="1"/>
        <v>20298.955</v>
      </c>
      <c r="E65" s="30">
        <f>C65-SUM(C59:C64)</f>
        <v>-3</v>
      </c>
      <c r="I65" s="7" t="s">
        <v>76</v>
      </c>
      <c r="J65" s="27">
        <f t="shared" si="2"/>
        <v>0</v>
      </c>
    </row>
    <row r="66" spans="1:10" ht="12.75">
      <c r="A66" s="36" t="s">
        <v>77</v>
      </c>
      <c r="B66" s="20">
        <v>1315294</v>
      </c>
      <c r="C66" s="22">
        <f t="shared" si="0"/>
        <v>1315294</v>
      </c>
      <c r="D66" s="22">
        <f t="shared" si="1"/>
        <v>1315.294</v>
      </c>
      <c r="I66" s="20" t="s">
        <v>77</v>
      </c>
      <c r="J66" s="27">
        <f t="shared" si="2"/>
        <v>0</v>
      </c>
    </row>
    <row r="67" spans="1:10" ht="12.75">
      <c r="A67" s="36" t="s">
        <v>78</v>
      </c>
      <c r="B67" s="20">
        <v>5483911</v>
      </c>
      <c r="C67" s="22">
        <f t="shared" si="0"/>
        <v>5483911</v>
      </c>
      <c r="D67" s="22">
        <f t="shared" si="1"/>
        <v>5483.911</v>
      </c>
      <c r="I67" s="20" t="s">
        <v>78</v>
      </c>
      <c r="J67" s="27">
        <f t="shared" si="2"/>
        <v>0</v>
      </c>
    </row>
    <row r="68" spans="1:10" ht="12.75">
      <c r="A68" s="36" t="s">
        <v>79</v>
      </c>
      <c r="B68" s="20">
        <v>2677673</v>
      </c>
      <c r="C68" s="22">
        <f t="shared" si="0"/>
        <v>2677673</v>
      </c>
      <c r="D68" s="22">
        <f t="shared" si="1"/>
        <v>2677.673</v>
      </c>
      <c r="I68" s="20" t="s">
        <v>79</v>
      </c>
      <c r="J68" s="27">
        <f t="shared" si="2"/>
        <v>0</v>
      </c>
    </row>
    <row r="69" spans="1:10" ht="12.75">
      <c r="A69" s="36" t="s">
        <v>80</v>
      </c>
      <c r="B69" s="20">
        <v>-76330175</v>
      </c>
      <c r="C69" s="22">
        <f t="shared" si="0"/>
        <v>-76330175</v>
      </c>
      <c r="D69" s="22">
        <f t="shared" si="1"/>
        <v>-76330.175</v>
      </c>
      <c r="I69" s="20" t="s">
        <v>80</v>
      </c>
      <c r="J69" s="27">
        <f t="shared" si="2"/>
        <v>0</v>
      </c>
    </row>
    <row r="70" spans="1:10" ht="12.75">
      <c r="A70" s="36" t="s">
        <v>81</v>
      </c>
      <c r="B70" s="20">
        <v>-4632</v>
      </c>
      <c r="C70" s="22">
        <f t="shared" si="0"/>
        <v>-4632</v>
      </c>
      <c r="D70" s="22">
        <f t="shared" si="1"/>
        <v>-4.632</v>
      </c>
      <c r="I70" s="20" t="s">
        <v>81</v>
      </c>
      <c r="J70" s="27">
        <f t="shared" si="2"/>
        <v>0</v>
      </c>
    </row>
    <row r="71" spans="1:10" ht="12.75">
      <c r="A71" s="36" t="s">
        <v>82</v>
      </c>
      <c r="B71" s="20">
        <v>3037695</v>
      </c>
      <c r="C71" s="22">
        <f aca="true" t="shared" si="3" ref="C71:C92">ROUND(B71,0)</f>
        <v>3037695</v>
      </c>
      <c r="D71" s="22">
        <f aca="true" t="shared" si="4" ref="D71:D92">C71/1000</f>
        <v>3037.695</v>
      </c>
      <c r="I71" s="20" t="s">
        <v>82</v>
      </c>
      <c r="J71" s="27">
        <f aca="true" t="shared" si="5" ref="J71:J92">IF(I71=A71,0,1)</f>
        <v>0</v>
      </c>
    </row>
    <row r="72" spans="1:10" ht="12.75">
      <c r="A72" s="36" t="s">
        <v>83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83</v>
      </c>
      <c r="J72" s="27">
        <f t="shared" si="5"/>
        <v>0</v>
      </c>
    </row>
    <row r="73" spans="1:10" ht="12.75">
      <c r="A73" s="36" t="s">
        <v>84</v>
      </c>
      <c r="B73" s="20">
        <v>93144</v>
      </c>
      <c r="C73" s="22">
        <f t="shared" si="3"/>
        <v>93144</v>
      </c>
      <c r="D73" s="22">
        <f t="shared" si="4"/>
        <v>93.144</v>
      </c>
      <c r="I73" s="20" t="s">
        <v>84</v>
      </c>
      <c r="J73" s="27">
        <f t="shared" si="5"/>
        <v>0</v>
      </c>
    </row>
    <row r="74" spans="1:10" ht="12.75">
      <c r="A74" s="36" t="s">
        <v>85</v>
      </c>
      <c r="B74" s="20">
        <v>1574043</v>
      </c>
      <c r="C74" s="22">
        <f t="shared" si="3"/>
        <v>1574043</v>
      </c>
      <c r="D74" s="22">
        <f t="shared" si="4"/>
        <v>1574.043</v>
      </c>
      <c r="I74" s="20" t="s">
        <v>85</v>
      </c>
      <c r="J74" s="27">
        <f t="shared" si="5"/>
        <v>0</v>
      </c>
    </row>
    <row r="75" spans="1:10" ht="12.75">
      <c r="A75" s="36" t="s">
        <v>86</v>
      </c>
      <c r="B75" s="20">
        <v>8544793</v>
      </c>
      <c r="C75" s="22">
        <f t="shared" si="3"/>
        <v>8544793</v>
      </c>
      <c r="D75" s="22">
        <f t="shared" si="4"/>
        <v>8544.793</v>
      </c>
      <c r="I75" s="20" t="s">
        <v>86</v>
      </c>
      <c r="J75" s="27">
        <f t="shared" si="5"/>
        <v>0</v>
      </c>
    </row>
    <row r="76" spans="1:10" ht="12.75">
      <c r="A76" s="36" t="s">
        <v>119</v>
      </c>
      <c r="B76" s="20">
        <v>33281183</v>
      </c>
      <c r="C76" s="22">
        <f t="shared" si="3"/>
        <v>33281183</v>
      </c>
      <c r="D76" s="22">
        <f t="shared" si="4"/>
        <v>33281.183</v>
      </c>
      <c r="I76" s="20" t="s">
        <v>119</v>
      </c>
      <c r="J76" s="27">
        <f t="shared" si="5"/>
        <v>0</v>
      </c>
    </row>
    <row r="77" spans="1:10" ht="12.75">
      <c r="A77" s="36" t="s">
        <v>120</v>
      </c>
      <c r="B77" s="20">
        <v>4673573</v>
      </c>
      <c r="C77" s="22">
        <f t="shared" si="3"/>
        <v>4673573</v>
      </c>
      <c r="D77" s="22">
        <f t="shared" si="4"/>
        <v>4673.573</v>
      </c>
      <c r="I77" s="20" t="s">
        <v>120</v>
      </c>
      <c r="J77" s="27">
        <f t="shared" si="5"/>
        <v>0</v>
      </c>
    </row>
    <row r="78" spans="1:10" ht="12.75">
      <c r="A78" s="36" t="s">
        <v>111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111</v>
      </c>
      <c r="J78" s="27">
        <f t="shared" si="5"/>
        <v>0</v>
      </c>
    </row>
    <row r="79" spans="1:10" ht="12.75">
      <c r="A79" s="36" t="s">
        <v>121</v>
      </c>
      <c r="B79" s="20">
        <v>2291744</v>
      </c>
      <c r="C79" s="22">
        <f t="shared" si="3"/>
        <v>2291744</v>
      </c>
      <c r="D79" s="22">
        <f t="shared" si="4"/>
        <v>2291.744</v>
      </c>
      <c r="I79" s="20" t="s">
        <v>121</v>
      </c>
      <c r="J79" s="27">
        <f t="shared" si="5"/>
        <v>0</v>
      </c>
    </row>
    <row r="80" spans="1:10" ht="12.75">
      <c r="A80" s="36" t="s">
        <v>122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122</v>
      </c>
      <c r="J80" s="27">
        <f t="shared" si="5"/>
        <v>0</v>
      </c>
    </row>
    <row r="81" spans="1:10" ht="12.75">
      <c r="A81" s="36" t="s">
        <v>123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123</v>
      </c>
      <c r="J81" s="27">
        <f t="shared" si="5"/>
        <v>0</v>
      </c>
    </row>
    <row r="82" spans="1:10" ht="12.75">
      <c r="A82" s="36" t="s">
        <v>124</v>
      </c>
      <c r="B82" s="20">
        <v>1820993</v>
      </c>
      <c r="C82" s="22">
        <f t="shared" si="3"/>
        <v>1820993</v>
      </c>
      <c r="D82" s="22">
        <f t="shared" si="4"/>
        <v>1820.993</v>
      </c>
      <c r="I82" s="20" t="s">
        <v>124</v>
      </c>
      <c r="J82" s="27">
        <f t="shared" si="5"/>
        <v>0</v>
      </c>
    </row>
    <row r="83" spans="1:10" ht="12.75">
      <c r="A83" s="36" t="s">
        <v>113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113</v>
      </c>
      <c r="J83" s="27">
        <f t="shared" si="5"/>
        <v>0</v>
      </c>
    </row>
    <row r="84" spans="1:10" ht="12.75">
      <c r="A84" s="36" t="s">
        <v>114</v>
      </c>
      <c r="B84" s="20">
        <v>1925464</v>
      </c>
      <c r="C84" s="22">
        <f t="shared" si="3"/>
        <v>1925464</v>
      </c>
      <c r="D84" s="22">
        <f t="shared" si="4"/>
        <v>1925.464</v>
      </c>
      <c r="I84" s="20" t="s">
        <v>114</v>
      </c>
      <c r="J84" s="27">
        <f t="shared" si="5"/>
        <v>0</v>
      </c>
    </row>
    <row r="85" spans="1:10" ht="12.75">
      <c r="A85" s="36" t="s">
        <v>125</v>
      </c>
      <c r="B85" s="20">
        <v>460381</v>
      </c>
      <c r="C85" s="22">
        <f t="shared" si="3"/>
        <v>460381</v>
      </c>
      <c r="D85" s="22">
        <f t="shared" si="4"/>
        <v>460.381</v>
      </c>
      <c r="I85" s="20" t="s">
        <v>125</v>
      </c>
      <c r="J85" s="27">
        <f t="shared" si="5"/>
        <v>0</v>
      </c>
    </row>
    <row r="86" spans="1:10" ht="12.75">
      <c r="A86" s="36" t="s">
        <v>108</v>
      </c>
      <c r="B86" s="20">
        <v>2690602</v>
      </c>
      <c r="C86" s="22">
        <f t="shared" si="3"/>
        <v>2690602</v>
      </c>
      <c r="D86" s="22">
        <f t="shared" si="4"/>
        <v>2690.602</v>
      </c>
      <c r="I86" s="20" t="s">
        <v>108</v>
      </c>
      <c r="J86" s="27">
        <f t="shared" si="5"/>
        <v>0</v>
      </c>
    </row>
    <row r="87" spans="1:10" ht="12.75">
      <c r="A87" s="36" t="s">
        <v>115</v>
      </c>
      <c r="B87" s="20">
        <v>237171</v>
      </c>
      <c r="C87" s="22">
        <f t="shared" si="3"/>
        <v>237171</v>
      </c>
      <c r="D87" s="22">
        <f t="shared" si="4"/>
        <v>237.171</v>
      </c>
      <c r="I87" s="20" t="s">
        <v>115</v>
      </c>
      <c r="J87" s="27">
        <f t="shared" si="5"/>
        <v>0</v>
      </c>
    </row>
    <row r="88" spans="1:10" ht="12.75">
      <c r="A88" s="36" t="s">
        <v>44</v>
      </c>
      <c r="B88" s="20">
        <v>-77275</v>
      </c>
      <c r="C88" s="22">
        <f t="shared" si="3"/>
        <v>-77275</v>
      </c>
      <c r="D88" s="22">
        <f t="shared" si="4"/>
        <v>-77.275</v>
      </c>
      <c r="I88" s="20" t="s">
        <v>44</v>
      </c>
      <c r="J88" s="27">
        <f t="shared" si="5"/>
        <v>0</v>
      </c>
    </row>
    <row r="89" spans="1:10" ht="12.75">
      <c r="A89" s="36" t="s">
        <v>45</v>
      </c>
      <c r="B89" s="20">
        <v>56184</v>
      </c>
      <c r="C89" s="22">
        <f t="shared" si="3"/>
        <v>56184</v>
      </c>
      <c r="D89" s="22">
        <f t="shared" si="4"/>
        <v>56.184</v>
      </c>
      <c r="I89" s="20" t="s">
        <v>45</v>
      </c>
      <c r="J89" s="27">
        <f t="shared" si="5"/>
        <v>0</v>
      </c>
    </row>
    <row r="90" spans="1:10" ht="12.75">
      <c r="A90" s="36" t="s">
        <v>61</v>
      </c>
      <c r="B90" s="20">
        <v>3946695</v>
      </c>
      <c r="C90" s="22">
        <f t="shared" si="3"/>
        <v>3946695</v>
      </c>
      <c r="D90" s="22">
        <f t="shared" si="4"/>
        <v>3946.695</v>
      </c>
      <c r="I90" s="20" t="s">
        <v>61</v>
      </c>
      <c r="J90" s="27">
        <f t="shared" si="5"/>
        <v>0</v>
      </c>
    </row>
    <row r="91" spans="1:10" ht="12.75">
      <c r="A91" s="36" t="s">
        <v>70</v>
      </c>
      <c r="B91" s="20">
        <v>-4492227</v>
      </c>
      <c r="C91" s="22">
        <f t="shared" si="3"/>
        <v>-4492227</v>
      </c>
      <c r="D91" s="22">
        <f t="shared" si="4"/>
        <v>-4492.227</v>
      </c>
      <c r="I91" s="20" t="s">
        <v>70</v>
      </c>
      <c r="J91" s="27">
        <f t="shared" si="5"/>
        <v>0</v>
      </c>
    </row>
    <row r="92" spans="1:10" s="5" customFormat="1" ht="12.75">
      <c r="A92" s="37" t="s">
        <v>87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87</v>
      </c>
      <c r="J92" s="27">
        <f t="shared" si="5"/>
        <v>0</v>
      </c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G72"/>
  <sheetViews>
    <sheetView showGridLines="0" tabSelected="1" workbookViewId="0" topLeftCell="A1">
      <selection activeCell="A1" sqref="A1:G1"/>
    </sheetView>
  </sheetViews>
  <sheetFormatPr defaultColWidth="9.140625" defaultRowHeight="12.75"/>
  <cols>
    <col min="1" max="1" width="60.57421875" style="60" customWidth="1"/>
    <col min="2" max="2" width="14.7109375" style="60" customWidth="1"/>
    <col min="3" max="3" width="1.7109375" style="60" customWidth="1"/>
    <col min="4" max="4" width="0.5625" style="60" customWidth="1"/>
    <col min="5" max="5" width="14.7109375" style="60" customWidth="1"/>
    <col min="6" max="6" width="14.28125" style="60" customWidth="1"/>
    <col min="7" max="7" width="1.7109375" style="60" customWidth="1"/>
    <col min="8" max="16384" width="9.140625" style="60" customWidth="1"/>
  </cols>
  <sheetData>
    <row r="1" spans="1:7" ht="18" customHeight="1">
      <c r="A1" s="83" t="s">
        <v>9</v>
      </c>
      <c r="B1" s="84"/>
      <c r="C1" s="84"/>
      <c r="D1" s="84"/>
      <c r="E1" s="84"/>
      <c r="F1" s="84"/>
      <c r="G1" s="85"/>
    </row>
    <row r="2" spans="1:7" ht="15.75">
      <c r="A2" s="40"/>
      <c r="B2" s="38"/>
      <c r="C2" s="38"/>
      <c r="D2" s="38"/>
      <c r="E2" s="38"/>
      <c r="F2" s="46" t="s">
        <v>96</v>
      </c>
      <c r="G2" s="41"/>
    </row>
    <row r="3" spans="1:7" ht="7.5" customHeight="1">
      <c r="A3" s="40"/>
      <c r="B3" s="38"/>
      <c r="C3" s="38"/>
      <c r="D3" s="38"/>
      <c r="E3" s="38"/>
      <c r="F3" s="55"/>
      <c r="G3" s="42"/>
    </row>
    <row r="4" spans="1:7" ht="12.75">
      <c r="A4" s="43"/>
      <c r="B4" s="44" t="s">
        <v>117</v>
      </c>
      <c r="C4" s="44"/>
      <c r="D4" s="44"/>
      <c r="E4" s="44" t="s">
        <v>117</v>
      </c>
      <c r="F4" s="44"/>
      <c r="G4" s="45"/>
    </row>
    <row r="5" spans="1:7" ht="12.75">
      <c r="A5" s="43"/>
      <c r="B5" s="46" t="s">
        <v>97</v>
      </c>
      <c r="C5" s="46"/>
      <c r="D5" s="46"/>
      <c r="E5" s="46" t="s">
        <v>97</v>
      </c>
      <c r="F5" s="44" t="s">
        <v>109</v>
      </c>
      <c r="G5" s="45"/>
    </row>
    <row r="6" spans="1:7" ht="12.75">
      <c r="A6" s="43"/>
      <c r="B6" s="44" t="s">
        <v>13</v>
      </c>
      <c r="C6" s="44"/>
      <c r="D6" s="44"/>
      <c r="E6" s="44" t="s">
        <v>105</v>
      </c>
      <c r="F6" s="44" t="s">
        <v>32</v>
      </c>
      <c r="G6" s="45"/>
    </row>
    <row r="7" spans="1:7" ht="12.75" customHeight="1">
      <c r="A7" s="43"/>
      <c r="B7" s="44" t="s">
        <v>132</v>
      </c>
      <c r="C7" s="44"/>
      <c r="D7" s="44"/>
      <c r="E7" s="44" t="s">
        <v>132</v>
      </c>
      <c r="F7" s="44"/>
      <c r="G7" s="45"/>
    </row>
    <row r="8" spans="1:7" ht="12.75" customHeight="1">
      <c r="A8" s="43"/>
      <c r="B8" s="44"/>
      <c r="C8" s="44"/>
      <c r="D8" s="44"/>
      <c r="E8" s="44"/>
      <c r="F8" s="44"/>
      <c r="G8" s="45"/>
    </row>
    <row r="9" spans="1:7" ht="14.25">
      <c r="A9" s="39" t="s">
        <v>10</v>
      </c>
      <c r="B9" s="62">
        <v>45283.436</v>
      </c>
      <c r="C9" s="62"/>
      <c r="D9" s="82"/>
      <c r="E9" s="62">
        <v>40219.115</v>
      </c>
      <c r="F9" s="69">
        <v>-11.183605855350736</v>
      </c>
      <c r="G9" s="65"/>
    </row>
    <row r="10" spans="1:7" ht="12.75">
      <c r="A10" s="47" t="s">
        <v>89</v>
      </c>
      <c r="B10" s="62">
        <v>5668.89</v>
      </c>
      <c r="C10" s="62"/>
      <c r="D10" s="44"/>
      <c r="E10" s="62">
        <v>5380.058</v>
      </c>
      <c r="F10" s="69">
        <v>-5.095036241662836</v>
      </c>
      <c r="G10" s="65"/>
    </row>
    <row r="11" spans="1:7" ht="12.75">
      <c r="A11" s="47"/>
      <c r="B11" s="62"/>
      <c r="C11" s="62"/>
      <c r="D11" s="44"/>
      <c r="E11" s="62"/>
      <c r="F11" s="69"/>
      <c r="G11" s="65"/>
    </row>
    <row r="12" spans="1:7" ht="12.75">
      <c r="A12" s="39" t="s">
        <v>11</v>
      </c>
      <c r="B12" s="62">
        <v>21061.657</v>
      </c>
      <c r="C12" s="62"/>
      <c r="D12" s="82"/>
      <c r="E12" s="62">
        <v>21160.402</v>
      </c>
      <c r="F12" s="69">
        <v>0.46883775573782716</v>
      </c>
      <c r="G12" s="65"/>
    </row>
    <row r="13" spans="1:7" ht="12.75">
      <c r="A13" s="56" t="s">
        <v>18</v>
      </c>
      <c r="B13" s="62"/>
      <c r="C13" s="62"/>
      <c r="D13" s="44"/>
      <c r="E13" s="62"/>
      <c r="F13" s="69"/>
      <c r="G13" s="65"/>
    </row>
    <row r="14" spans="1:7" ht="12.75">
      <c r="A14" s="57" t="s">
        <v>106</v>
      </c>
      <c r="B14" s="62">
        <v>6653.879</v>
      </c>
      <c r="C14" s="62"/>
      <c r="D14" s="44"/>
      <c r="E14" s="62">
        <v>6422.715</v>
      </c>
      <c r="F14" s="69">
        <v>-3.474123890741021</v>
      </c>
      <c r="G14" s="65"/>
    </row>
    <row r="15" spans="1:7" ht="14.25">
      <c r="A15" s="57" t="s">
        <v>104</v>
      </c>
      <c r="B15" s="62">
        <v>14407.776</v>
      </c>
      <c r="C15" s="62"/>
      <c r="D15" s="82"/>
      <c r="E15" s="62">
        <v>14737.687</v>
      </c>
      <c r="F15" s="69">
        <v>2.2898121125703237</v>
      </c>
      <c r="G15" s="65"/>
    </row>
    <row r="16" spans="1:7" ht="12.75">
      <c r="A16" s="39"/>
      <c r="B16" s="62"/>
      <c r="C16" s="62"/>
      <c r="D16" s="44"/>
      <c r="E16" s="62"/>
      <c r="F16" s="69"/>
      <c r="G16" s="65"/>
    </row>
    <row r="17" spans="1:7" ht="12.75">
      <c r="A17" s="39" t="s">
        <v>116</v>
      </c>
      <c r="B17" s="62">
        <v>2482.176</v>
      </c>
      <c r="C17" s="62"/>
      <c r="D17" s="44"/>
      <c r="E17" s="62">
        <v>2102.668</v>
      </c>
      <c r="F17" s="69">
        <v>-15.289326784240917</v>
      </c>
      <c r="G17" s="65"/>
    </row>
    <row r="18" spans="1:7" ht="12.75">
      <c r="A18" s="39"/>
      <c r="B18" s="62"/>
      <c r="C18" s="62"/>
      <c r="D18" s="44"/>
      <c r="E18" s="62"/>
      <c r="F18" s="69"/>
      <c r="G18" s="65"/>
    </row>
    <row r="19" spans="1:7" ht="12.75">
      <c r="A19" s="39" t="s">
        <v>110</v>
      </c>
      <c r="B19" s="62">
        <v>10675.604</v>
      </c>
      <c r="C19" s="62"/>
      <c r="D19" s="44"/>
      <c r="E19" s="62">
        <v>9740.84</v>
      </c>
      <c r="F19" s="69">
        <v>-8.756076002819132</v>
      </c>
      <c r="G19" s="65"/>
    </row>
    <row r="20" spans="1:7" s="74" customFormat="1" ht="12.75">
      <c r="A20" s="56" t="s">
        <v>18</v>
      </c>
      <c r="B20" s="62"/>
      <c r="C20" s="62"/>
      <c r="D20" s="44"/>
      <c r="E20" s="62"/>
      <c r="F20" s="69"/>
      <c r="G20" s="65"/>
    </row>
    <row r="21" spans="1:7" s="74" customFormat="1" ht="12.75">
      <c r="A21" s="57" t="s">
        <v>15</v>
      </c>
      <c r="B21" s="61">
        <v>3277.549</v>
      </c>
      <c r="C21" s="61"/>
      <c r="D21" s="44"/>
      <c r="E21" s="61">
        <v>3021.144</v>
      </c>
      <c r="F21" s="69">
        <v>-7.823071447596976</v>
      </c>
      <c r="G21" s="66"/>
    </row>
    <row r="22" spans="1:7" s="74" customFormat="1" ht="12.75">
      <c r="A22" s="57" t="s">
        <v>16</v>
      </c>
      <c r="B22" s="61">
        <v>5201.216</v>
      </c>
      <c r="C22" s="61"/>
      <c r="D22" s="44"/>
      <c r="E22" s="61">
        <v>5068.135</v>
      </c>
      <c r="F22" s="69">
        <v>-2.55865166914814</v>
      </c>
      <c r="G22" s="66"/>
    </row>
    <row r="23" spans="1:7" s="74" customFormat="1" ht="12.75">
      <c r="A23" s="57" t="s">
        <v>17</v>
      </c>
      <c r="B23" s="61">
        <v>2196.839</v>
      </c>
      <c r="C23" s="61"/>
      <c r="D23" s="44"/>
      <c r="E23" s="61">
        <v>1651.561</v>
      </c>
      <c r="F23" s="69">
        <v>-24.82102693916122</v>
      </c>
      <c r="G23" s="66"/>
    </row>
    <row r="24" spans="1:7" s="74" customFormat="1" ht="12.75">
      <c r="A24" s="57"/>
      <c r="B24" s="62"/>
      <c r="C24" s="62"/>
      <c r="D24" s="44"/>
      <c r="E24" s="62"/>
      <c r="F24" s="69"/>
      <c r="G24" s="65"/>
    </row>
    <row r="25" spans="1:7" ht="12.75">
      <c r="A25" s="49" t="s">
        <v>98</v>
      </c>
      <c r="B25" s="62">
        <v>11948.042</v>
      </c>
      <c r="C25" s="62"/>
      <c r="D25" s="44"/>
      <c r="E25" s="62">
        <v>11650.159</v>
      </c>
      <c r="F25" s="69">
        <v>-2.4931532714732656</v>
      </c>
      <c r="G25" s="65"/>
    </row>
    <row r="26" spans="1:7" ht="12.75">
      <c r="A26" s="49" t="s">
        <v>31</v>
      </c>
      <c r="B26" s="62">
        <v>2164.656</v>
      </c>
      <c r="C26" s="62"/>
      <c r="D26" s="44"/>
      <c r="E26" s="62">
        <v>2117.606</v>
      </c>
      <c r="F26" s="69">
        <v>-2.1735555210619943</v>
      </c>
      <c r="G26" s="65"/>
    </row>
    <row r="27" spans="1:7" ht="12.75">
      <c r="A27" s="49" t="s">
        <v>108</v>
      </c>
      <c r="B27" s="62">
        <v>3608.224</v>
      </c>
      <c r="C27" s="62"/>
      <c r="D27" s="44"/>
      <c r="E27" s="62">
        <v>3343.738</v>
      </c>
      <c r="F27" s="69">
        <v>-7.330088154172255</v>
      </c>
      <c r="G27" s="65"/>
    </row>
    <row r="28" spans="1:7" ht="12.75">
      <c r="A28" s="47"/>
      <c r="B28" s="62"/>
      <c r="C28" s="62"/>
      <c r="D28" s="44"/>
      <c r="E28" s="62"/>
      <c r="F28" s="69"/>
      <c r="G28" s="65"/>
    </row>
    <row r="29" spans="1:7" ht="12.75">
      <c r="A29" s="47" t="s">
        <v>14</v>
      </c>
      <c r="B29" s="62">
        <v>18550.031</v>
      </c>
      <c r="C29" s="62"/>
      <c r="D29" s="44"/>
      <c r="E29" s="62">
        <v>19765.735</v>
      </c>
      <c r="F29" s="69">
        <v>6.553649425168086</v>
      </c>
      <c r="G29" s="65"/>
    </row>
    <row r="30" spans="1:7" ht="12.75">
      <c r="A30" s="56" t="s">
        <v>18</v>
      </c>
      <c r="B30" s="62"/>
      <c r="C30" s="62"/>
      <c r="D30" s="44"/>
      <c r="E30" s="62"/>
      <c r="F30" s="69"/>
      <c r="G30" s="65"/>
    </row>
    <row r="31" spans="1:7" ht="12.75">
      <c r="A31" s="57" t="s">
        <v>19</v>
      </c>
      <c r="B31" s="61">
        <v>14127.187</v>
      </c>
      <c r="C31" s="61"/>
      <c r="D31" s="44"/>
      <c r="E31" s="61">
        <v>15163.334</v>
      </c>
      <c r="F31" s="69">
        <v>7.334418380672676</v>
      </c>
      <c r="G31" s="65"/>
    </row>
    <row r="32" spans="1:7" ht="12.75">
      <c r="A32" s="57" t="s">
        <v>20</v>
      </c>
      <c r="B32" s="61">
        <v>470.155</v>
      </c>
      <c r="C32" s="61"/>
      <c r="D32" s="44"/>
      <c r="E32" s="61">
        <v>497.234</v>
      </c>
      <c r="F32" s="69">
        <v>5.759589922472378</v>
      </c>
      <c r="G32" s="65"/>
    </row>
    <row r="33" spans="1:7" ht="12.75">
      <c r="A33" s="57" t="s">
        <v>21</v>
      </c>
      <c r="B33" s="61">
        <v>3952.689</v>
      </c>
      <c r="C33" s="61"/>
      <c r="D33" s="44"/>
      <c r="E33" s="61">
        <v>4105.167</v>
      </c>
      <c r="F33" s="69">
        <v>3.8575764498547835</v>
      </c>
      <c r="G33" s="65"/>
    </row>
    <row r="34" spans="1:7" ht="12.75">
      <c r="A34" s="57"/>
      <c r="B34" s="62"/>
      <c r="C34" s="62"/>
      <c r="D34" s="44"/>
      <c r="E34" s="62"/>
      <c r="F34" s="69"/>
      <c r="G34" s="65"/>
    </row>
    <row r="35" spans="1:7" ht="12.75">
      <c r="A35" s="47" t="s">
        <v>35</v>
      </c>
      <c r="B35" s="62">
        <v>-266.788</v>
      </c>
      <c r="C35" s="62"/>
      <c r="D35" s="62"/>
      <c r="E35" s="62">
        <v>-266.626</v>
      </c>
      <c r="F35" s="69">
        <v>-0.060722371321061876</v>
      </c>
      <c r="G35" s="65"/>
    </row>
    <row r="36" spans="1:7" ht="12.75">
      <c r="A36" s="50"/>
      <c r="B36" s="62"/>
      <c r="C36" s="62"/>
      <c r="D36" s="62"/>
      <c r="E36" s="62"/>
      <c r="F36" s="69"/>
      <c r="G36" s="65"/>
    </row>
    <row r="37" spans="1:7" ht="12.75">
      <c r="A37" s="67" t="s">
        <v>93</v>
      </c>
      <c r="B37" s="61">
        <v>64.055</v>
      </c>
      <c r="C37" s="61"/>
      <c r="D37" s="61"/>
      <c r="E37" s="61">
        <v>5.887</v>
      </c>
      <c r="F37" s="69">
        <v>-90.80946061977988</v>
      </c>
      <c r="G37" s="65"/>
    </row>
    <row r="38" spans="1:7" ht="12.75">
      <c r="A38" s="50"/>
      <c r="B38" s="62"/>
      <c r="C38" s="62"/>
      <c r="D38" s="62"/>
      <c r="E38" s="62"/>
      <c r="F38" s="69"/>
      <c r="G38" s="65"/>
    </row>
    <row r="39" spans="1:7" ht="14.25">
      <c r="A39" s="51" t="s">
        <v>103</v>
      </c>
      <c r="B39" s="31">
        <v>121239.985</v>
      </c>
      <c r="C39" s="62"/>
      <c r="D39" s="82"/>
      <c r="E39" s="31">
        <v>115219.581</v>
      </c>
      <c r="F39" s="72">
        <v>-4.965691805389117</v>
      </c>
      <c r="G39" s="64"/>
    </row>
    <row r="40" spans="1:7" ht="12.75">
      <c r="A40" s="51"/>
      <c r="B40" s="31"/>
      <c r="C40" s="31"/>
      <c r="D40" s="31"/>
      <c r="E40" s="31"/>
      <c r="F40" s="68"/>
      <c r="G40" s="64"/>
    </row>
    <row r="41" spans="1:7" ht="12.75">
      <c r="A41" s="39" t="s">
        <v>99</v>
      </c>
      <c r="B41" s="31"/>
      <c r="C41" s="31"/>
      <c r="D41" s="31"/>
      <c r="E41" s="31"/>
      <c r="F41" s="68"/>
      <c r="G41" s="64"/>
    </row>
    <row r="42" spans="1:7" ht="12.75">
      <c r="A42" s="52"/>
      <c r="B42" s="31"/>
      <c r="C42" s="31"/>
      <c r="D42" s="31"/>
      <c r="E42" s="31"/>
      <c r="F42" s="68"/>
      <c r="G42" s="64"/>
    </row>
    <row r="43" spans="1:7" ht="14.25">
      <c r="A43" s="54" t="s">
        <v>22</v>
      </c>
      <c r="B43" s="62">
        <v>4135.359</v>
      </c>
      <c r="C43" s="31"/>
      <c r="D43" s="31"/>
      <c r="E43" s="62">
        <v>4638.965</v>
      </c>
      <c r="F43" s="69"/>
      <c r="G43" s="64"/>
    </row>
    <row r="44" spans="1:7" ht="12.75">
      <c r="A44" s="54" t="s">
        <v>34</v>
      </c>
      <c r="B44" s="62">
        <v>2597.953</v>
      </c>
      <c r="C44" s="31"/>
      <c r="D44" s="31"/>
      <c r="E44" s="62">
        <v>2915.079</v>
      </c>
      <c r="F44" s="69"/>
      <c r="G44" s="64"/>
    </row>
    <row r="45" spans="1:7" ht="12.75">
      <c r="A45" s="54" t="s">
        <v>100</v>
      </c>
      <c r="B45" s="62">
        <v>4144.266</v>
      </c>
      <c r="C45" s="31"/>
      <c r="D45" s="31"/>
      <c r="E45" s="62">
        <v>4162.428</v>
      </c>
      <c r="F45" s="69"/>
      <c r="G45" s="64"/>
    </row>
    <row r="46" spans="1:7" ht="12.75">
      <c r="A46" s="54" t="s">
        <v>101</v>
      </c>
      <c r="B46" s="62">
        <v>28.702</v>
      </c>
      <c r="C46" s="31"/>
      <c r="D46" s="31"/>
      <c r="E46" s="62">
        <v>29.552</v>
      </c>
      <c r="F46" s="69"/>
      <c r="G46" s="64"/>
    </row>
    <row r="47" spans="1:7" ht="12.75">
      <c r="A47" s="54" t="s">
        <v>102</v>
      </c>
      <c r="B47" s="62">
        <v>102.183</v>
      </c>
      <c r="C47" s="31"/>
      <c r="D47" s="31"/>
      <c r="E47" s="62">
        <v>107.848</v>
      </c>
      <c r="F47" s="69"/>
      <c r="G47" s="64"/>
    </row>
    <row r="48" spans="1:7" ht="12.75">
      <c r="A48" s="54" t="s">
        <v>33</v>
      </c>
      <c r="B48" s="62">
        <v>30.354</v>
      </c>
      <c r="C48" s="31"/>
      <c r="D48" s="31"/>
      <c r="E48" s="62">
        <v>31.138</v>
      </c>
      <c r="F48" s="69"/>
      <c r="G48" s="64"/>
    </row>
    <row r="49" spans="1:7" ht="12.75">
      <c r="A49" s="53"/>
      <c r="B49" s="62"/>
      <c r="C49" s="31"/>
      <c r="D49" s="31"/>
      <c r="E49" s="62"/>
      <c r="F49" s="68"/>
      <c r="G49" s="64"/>
    </row>
    <row r="50" spans="1:7" ht="12.75">
      <c r="A50" s="54" t="s">
        <v>12</v>
      </c>
      <c r="B50" s="62">
        <v>38.327</v>
      </c>
      <c r="C50" s="31"/>
      <c r="D50" s="31"/>
      <c r="E50" s="62">
        <v>5.027</v>
      </c>
      <c r="F50" s="69"/>
      <c r="G50" s="64"/>
    </row>
    <row r="51" spans="1:7" ht="14.25">
      <c r="A51" s="54" t="s">
        <v>23</v>
      </c>
      <c r="B51" s="62">
        <v>15.185</v>
      </c>
      <c r="C51" s="31"/>
      <c r="D51" s="31"/>
      <c r="E51" s="62">
        <v>-217.23</v>
      </c>
      <c r="F51" s="69"/>
      <c r="G51" s="64"/>
    </row>
    <row r="52" spans="1:7" ht="14.25">
      <c r="A52" s="54" t="s">
        <v>24</v>
      </c>
      <c r="B52" s="62">
        <v>-0.199</v>
      </c>
      <c r="C52" s="31"/>
      <c r="D52" s="31"/>
      <c r="E52" s="62">
        <v>-15.201</v>
      </c>
      <c r="F52" s="69"/>
      <c r="G52" s="64"/>
    </row>
    <row r="53" spans="1:7" ht="12.75">
      <c r="A53" s="53"/>
      <c r="B53" s="62"/>
      <c r="C53" s="31"/>
      <c r="D53" s="31"/>
      <c r="E53" s="62"/>
      <c r="F53" s="68"/>
      <c r="G53" s="64"/>
    </row>
    <row r="54" spans="1:7" ht="12.75">
      <c r="A54" s="48" t="s">
        <v>92</v>
      </c>
      <c r="B54" s="62">
        <v>662.595</v>
      </c>
      <c r="C54" s="31"/>
      <c r="D54" s="31"/>
      <c r="E54" s="62">
        <v>860.159</v>
      </c>
      <c r="F54" s="69"/>
      <c r="G54" s="64"/>
    </row>
    <row r="55" spans="1:7" ht="14.25">
      <c r="A55" s="48" t="s">
        <v>25</v>
      </c>
      <c r="B55" s="62">
        <v>27191.495</v>
      </c>
      <c r="C55" s="31"/>
      <c r="D55" s="31"/>
      <c r="E55" s="62">
        <v>26541.32</v>
      </c>
      <c r="F55" s="69"/>
      <c r="G55" s="64"/>
    </row>
    <row r="56" spans="1:7" ht="12.75">
      <c r="A56" s="70" t="s">
        <v>94</v>
      </c>
      <c r="B56" s="62">
        <v>222.38</v>
      </c>
      <c r="C56" s="31"/>
      <c r="D56" s="31"/>
      <c r="E56" s="62">
        <v>229.672</v>
      </c>
      <c r="F56" s="69"/>
      <c r="G56" s="64"/>
    </row>
    <row r="57" spans="1:7" ht="12.75">
      <c r="A57" s="48" t="s">
        <v>36</v>
      </c>
      <c r="B57" s="71" t="s">
        <v>8</v>
      </c>
      <c r="C57" s="31"/>
      <c r="D57" s="31"/>
      <c r="E57" s="62">
        <v>-0.454</v>
      </c>
      <c r="F57" s="69"/>
      <c r="G57" s="64"/>
    </row>
    <row r="58" spans="1:7" ht="12.75">
      <c r="A58" s="48" t="s">
        <v>7</v>
      </c>
      <c r="B58" s="71" t="s">
        <v>8</v>
      </c>
      <c r="C58" s="31"/>
      <c r="D58" s="31"/>
      <c r="E58" s="62">
        <v>-31.085</v>
      </c>
      <c r="F58" s="69"/>
      <c r="G58" s="64"/>
    </row>
    <row r="59" spans="1:7" ht="12.75">
      <c r="A59" s="63"/>
      <c r="B59" s="62"/>
      <c r="C59" s="31"/>
      <c r="D59" s="31"/>
      <c r="E59" s="62"/>
      <c r="F59" s="68"/>
      <c r="G59" s="64"/>
    </row>
    <row r="60" spans="1:7" ht="12.75">
      <c r="A60" s="51" t="s">
        <v>95</v>
      </c>
      <c r="B60" s="31">
        <v>104255.639</v>
      </c>
      <c r="C60" s="62"/>
      <c r="D60" s="82"/>
      <c r="E60" s="31">
        <v>99277.572</v>
      </c>
      <c r="F60" s="72">
        <v>-4.7748659427429105</v>
      </c>
      <c r="G60" s="64"/>
    </row>
    <row r="61" spans="1:7" ht="12.75">
      <c r="A61" s="81"/>
      <c r="B61" s="78"/>
      <c r="C61" s="78"/>
      <c r="D61" s="78"/>
      <c r="E61" s="78"/>
      <c r="F61" s="79"/>
      <c r="G61" s="80"/>
    </row>
    <row r="62" spans="1:7" ht="12.75">
      <c r="A62" s="58" t="s">
        <v>0</v>
      </c>
      <c r="B62" s="31"/>
      <c r="C62" s="31"/>
      <c r="D62" s="31"/>
      <c r="E62" s="31"/>
      <c r="F62" s="68"/>
      <c r="G62" s="64"/>
    </row>
    <row r="63" spans="1:7" ht="12.75">
      <c r="A63" s="58" t="s">
        <v>1</v>
      </c>
      <c r="B63" s="31"/>
      <c r="C63" s="31"/>
      <c r="D63" s="31"/>
      <c r="E63" s="31"/>
      <c r="F63" s="68"/>
      <c r="G63" s="64"/>
    </row>
    <row r="64" spans="1:7" ht="12.75">
      <c r="A64" s="58" t="s">
        <v>2</v>
      </c>
      <c r="B64" s="31"/>
      <c r="C64" s="31"/>
      <c r="D64" s="31"/>
      <c r="E64" s="31"/>
      <c r="F64" s="68"/>
      <c r="G64" s="64"/>
    </row>
    <row r="65" spans="1:7" ht="12.75">
      <c r="A65" s="58" t="s">
        <v>3</v>
      </c>
      <c r="B65" s="31"/>
      <c r="C65" s="31"/>
      <c r="D65" s="31"/>
      <c r="E65" s="31"/>
      <c r="F65" s="68"/>
      <c r="G65" s="64"/>
    </row>
    <row r="66" spans="1:7" ht="12.75">
      <c r="A66" s="58" t="s">
        <v>4</v>
      </c>
      <c r="B66" s="31"/>
      <c r="C66" s="31"/>
      <c r="D66" s="31"/>
      <c r="E66" s="31"/>
      <c r="F66" s="68"/>
      <c r="G66" s="64"/>
    </row>
    <row r="67" spans="1:7" ht="12.75">
      <c r="A67" s="58" t="s">
        <v>26</v>
      </c>
      <c r="B67" s="31"/>
      <c r="C67" s="31"/>
      <c r="D67" s="31"/>
      <c r="E67" s="31"/>
      <c r="F67" s="68"/>
      <c r="G67" s="64"/>
    </row>
    <row r="68" spans="1:7" ht="12.75">
      <c r="A68" s="58" t="s">
        <v>27</v>
      </c>
      <c r="B68" s="31"/>
      <c r="C68" s="31"/>
      <c r="D68" s="31"/>
      <c r="E68" s="31"/>
      <c r="F68" s="68"/>
      <c r="G68" s="64"/>
    </row>
    <row r="69" spans="1:7" ht="12.75">
      <c r="A69" s="58" t="s">
        <v>5</v>
      </c>
      <c r="B69" s="31"/>
      <c r="C69" s="31"/>
      <c r="D69" s="31"/>
      <c r="E69" s="31"/>
      <c r="F69" s="68"/>
      <c r="G69" s="64"/>
    </row>
    <row r="70" spans="1:7" ht="12.75">
      <c r="A70" s="58" t="s">
        <v>6</v>
      </c>
      <c r="B70" s="31"/>
      <c r="C70" s="31"/>
      <c r="D70" s="31"/>
      <c r="E70" s="31"/>
      <c r="F70" s="68"/>
      <c r="G70" s="64"/>
    </row>
    <row r="71" spans="1:7" ht="12.75">
      <c r="A71" s="73" t="s">
        <v>28</v>
      </c>
      <c r="B71" s="78"/>
      <c r="C71" s="78"/>
      <c r="D71" s="78"/>
      <c r="E71" s="78"/>
      <c r="F71" s="79"/>
      <c r="G71" s="80"/>
    </row>
    <row r="72" spans="1:7" ht="12.75">
      <c r="A72" s="76"/>
      <c r="B72" s="75"/>
      <c r="C72" s="75"/>
      <c r="D72" s="75"/>
      <c r="E72" s="75"/>
      <c r="F72" s="77"/>
      <c r="G72" s="77"/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JFARRAR</dc:creator>
  <cp:keywords/>
  <dc:description/>
  <cp:lastModifiedBy>acox</cp:lastModifiedBy>
  <cp:lastPrinted>2012-11-22T12:31:10Z</cp:lastPrinted>
  <dcterms:created xsi:type="dcterms:W3CDTF">2005-03-08T10:25:26Z</dcterms:created>
  <dcterms:modified xsi:type="dcterms:W3CDTF">2012-11-26T11:55:56Z</dcterms:modified>
  <cp:category/>
  <cp:version/>
  <cp:contentType/>
  <cp:contentStatus/>
</cp:coreProperties>
</file>