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915" windowHeight="11640" activeTab="0"/>
  </bookViews>
  <sheets>
    <sheet name="Data Sheet" sheetId="1" r:id="rId1"/>
  </sheets>
  <definedNames/>
  <calcPr fullCalcOnLoad="1"/>
</workbook>
</file>

<file path=xl/comments1.xml><?xml version="1.0" encoding="utf-8"?>
<comments xmlns="http://schemas.openxmlformats.org/spreadsheetml/2006/main">
  <authors>
    <author>ccabmstopher</author>
  </authors>
  <commentList>
    <comment ref="A1" authorId="0">
      <text>
        <r>
          <rPr>
            <sz val="10"/>
            <rFont val="Tahoma"/>
            <family val="2"/>
          </rPr>
          <t>Included in this template is an up-to-date list (as of 30 June 2011) of all organisations that are in scope for this exercise.
Use the drop down list to select your organisation.</t>
        </r>
      </text>
    </comment>
    <comment ref="B1"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1"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1"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1"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AD1"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2" authorId="0">
      <text>
        <r>
          <rPr>
            <sz val="11"/>
            <rFont val="Tahoma"/>
            <family val="2"/>
          </rPr>
          <t>Please enter the number of administrative officers/assistants (or equivalents) on your payroll</t>
        </r>
        <r>
          <rPr>
            <sz val="8"/>
            <rFont val="Tahoma"/>
            <family val="2"/>
          </rPr>
          <t xml:space="preserve">
</t>
        </r>
      </text>
    </comment>
    <comment ref="F2" authorId="0">
      <text>
        <r>
          <rPr>
            <sz val="11"/>
            <rFont val="Tahoma"/>
            <family val="2"/>
          </rPr>
          <t>Please enter the number of executive officers (or equivalents) on your payroll</t>
        </r>
        <r>
          <rPr>
            <sz val="8"/>
            <rFont val="Tahoma"/>
            <family val="2"/>
          </rPr>
          <t xml:space="preserve">
</t>
        </r>
      </text>
    </comment>
    <comment ref="H2" authorId="0">
      <text>
        <r>
          <rPr>
            <sz val="11"/>
            <rFont val="Tahoma"/>
            <family val="2"/>
          </rPr>
          <t>Please enter the number of senior/higher executive officers (or equivalents) on your payroll</t>
        </r>
        <r>
          <rPr>
            <sz val="8"/>
            <rFont val="Tahoma"/>
            <family val="2"/>
          </rPr>
          <t xml:space="preserve">
</t>
        </r>
      </text>
    </comment>
    <comment ref="J2" authorId="0">
      <text>
        <r>
          <rPr>
            <sz val="11"/>
            <rFont val="Tahoma"/>
            <family val="2"/>
          </rPr>
          <t>Please enter the number of grade 6/7 staff (or equivalents) on your payroll</t>
        </r>
        <r>
          <rPr>
            <sz val="8"/>
            <rFont val="Tahoma"/>
            <family val="2"/>
          </rPr>
          <t xml:space="preserve">
</t>
        </r>
      </text>
    </comment>
    <comment ref="L2" authorId="0">
      <text>
        <r>
          <rPr>
            <sz val="11"/>
            <rFont val="Tahoma"/>
            <family val="2"/>
          </rPr>
          <t>Please enter the number of Seni
 Civil Servants (or equivalents) on your payroll</t>
        </r>
        <r>
          <rPr>
            <sz val="8"/>
            <rFont val="Tahoma"/>
            <family val="2"/>
          </rPr>
          <t xml:space="preserve">
</t>
        </r>
      </text>
    </comment>
    <comment ref="N2" authorId="0">
      <text>
        <r>
          <rPr>
            <sz val="11"/>
            <rFont val="Tahoma"/>
            <family val="2"/>
          </rPr>
          <t>See comment on Payroll staff cell above</t>
        </r>
        <r>
          <rPr>
            <sz val="8"/>
            <rFont val="Tahoma"/>
            <family val="2"/>
          </rPr>
          <t xml:space="preserve">
</t>
        </r>
      </text>
    </comment>
    <comment ref="R2"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2"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2"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2"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AD2" authorId="0">
      <text>
        <r>
          <rPr>
            <sz val="11"/>
            <rFont val="Tahoma"/>
            <family val="2"/>
          </rPr>
          <t>Please refer to the HMT guidance provided separately</t>
        </r>
        <r>
          <rPr>
            <sz val="8"/>
            <rFont val="Tahoma"/>
            <family val="2"/>
          </rPr>
          <t xml:space="preserve">
</t>
        </r>
      </text>
    </comment>
    <comment ref="AE2" authorId="0">
      <text>
        <r>
          <rPr>
            <sz val="11"/>
            <rFont val="Tahoma"/>
            <family val="2"/>
          </rPr>
          <t>Please refer to the HMT guidance provided separately</t>
        </r>
        <r>
          <rPr>
            <sz val="8"/>
            <rFont val="Tahoma"/>
            <family val="2"/>
          </rPr>
          <t xml:space="preserve">
</t>
        </r>
      </text>
    </comment>
    <comment ref="AF2" authorId="0">
      <text>
        <r>
          <rPr>
            <sz val="11"/>
            <rFont val="Tahoma"/>
            <family val="2"/>
          </rPr>
          <t>Please refer to the HMT guidance provided separately</t>
        </r>
        <r>
          <rPr>
            <sz val="8"/>
            <rFont val="Tahoma"/>
            <family val="2"/>
          </rPr>
          <t xml:space="preserve">
</t>
        </r>
      </text>
    </comment>
    <comment ref="AG2" authorId="0">
      <text>
        <r>
          <rPr>
            <sz val="11"/>
            <rFont val="Tahoma"/>
            <family val="2"/>
          </rPr>
          <t>Please refer to the HMT guidance provided separately</t>
        </r>
        <r>
          <rPr>
            <sz val="8"/>
            <rFont val="Tahoma"/>
            <family val="2"/>
          </rPr>
          <t xml:space="preserve">
</t>
        </r>
      </text>
    </comment>
    <comment ref="AH2" authorId="0">
      <text>
        <r>
          <rPr>
            <sz val="11"/>
            <rFont val="Tahoma"/>
            <family val="2"/>
          </rPr>
          <t>Please refer to the HMT guidance provided separately</t>
        </r>
        <r>
          <rPr>
            <sz val="8"/>
            <rFont val="Tahoma"/>
            <family val="2"/>
          </rPr>
          <t xml:space="preserve">
</t>
        </r>
      </text>
    </comment>
    <comment ref="AI2" authorId="0">
      <text>
        <r>
          <rPr>
            <sz val="11"/>
            <rFont val="Tahoma"/>
            <family val="2"/>
          </rPr>
          <t>Please refer to the HMT guidance provided separately</t>
        </r>
        <r>
          <rPr>
            <sz val="8"/>
            <rFont val="Tahoma"/>
            <family val="2"/>
          </rPr>
          <t xml:space="preserve">
</t>
        </r>
      </text>
    </comment>
    <comment ref="D3"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3"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3"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3"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3"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3"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3"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3"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3"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3"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3"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3"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3"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Q3"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3"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3"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3"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3"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3"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3"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3"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3"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3"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3" authorId="0">
      <text>
        <r>
          <rPr>
            <sz val="11"/>
            <rFont val="Tahoma"/>
            <family val="2"/>
          </rPr>
          <t>Do not enter values in the cells below. Formula will automatically sum values across the preceding columns</t>
        </r>
        <r>
          <rPr>
            <sz val="8"/>
            <rFont val="Tahoma"/>
            <family val="2"/>
          </rPr>
          <t xml:space="preserve">
</t>
        </r>
      </text>
    </comment>
    <comment ref="AB3"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3" authorId="0">
      <text>
        <r>
          <rPr>
            <sz val="11"/>
            <rFont val="Tahoma"/>
            <family val="2"/>
          </rPr>
          <t>Do not enter values in the cells below. Formula will automatically sum values across the preceding columns</t>
        </r>
        <r>
          <rPr>
            <sz val="8"/>
            <rFont val="Tahoma"/>
            <family val="2"/>
          </rPr>
          <t xml:space="preserve">
</t>
        </r>
      </text>
    </comment>
  </commentList>
</comments>
</file>

<file path=xl/sharedStrings.xml><?xml version="1.0" encoding="utf-8"?>
<sst xmlns="http://schemas.openxmlformats.org/spreadsheetml/2006/main" count="99" uniqueCount="53">
  <si>
    <t>Organisation name</t>
  </si>
  <si>
    <t>Organisation 
type</t>
  </si>
  <si>
    <t xml:space="preserve">Main, parent or 
sponsoring department: </t>
  </si>
  <si>
    <t>Payroll staff</t>
  </si>
  <si>
    <t>Number of non-payroll staff (contingent labour and consultants/consultancy)</t>
  </si>
  <si>
    <t>Grand Total 
(workforce numbers)</t>
  </si>
  <si>
    <t>Payroll staff costs</t>
  </si>
  <si>
    <t>Non-Payroll staff (contingent labour/consultancy) costs</t>
  </si>
  <si>
    <t>Grand Total paybill/staffing (payroll and non-payroll) costs</t>
  </si>
  <si>
    <t>AO/AA</t>
  </si>
  <si>
    <t>EO</t>
  </si>
  <si>
    <t>SEO/HEO</t>
  </si>
  <si>
    <t>Grade 6/7</t>
  </si>
  <si>
    <t>SCS</t>
  </si>
  <si>
    <t>Other, unknown, or unspecified</t>
  </si>
  <si>
    <t>Total
Employees</t>
  </si>
  <si>
    <t>Agency staff 
(clerical/admin)</t>
  </si>
  <si>
    <t>Interim managers</t>
  </si>
  <si>
    <t>Specialist Contractors</t>
  </si>
  <si>
    <t>Consultants/consultancy</t>
  </si>
  <si>
    <t>Total</t>
  </si>
  <si>
    <t>Salary</t>
  </si>
  <si>
    <t>Allowances</t>
  </si>
  <si>
    <t>Non-consolidated performance payments</t>
  </si>
  <si>
    <t>Overtime</t>
  </si>
  <si>
    <t>Employer pension contributions</t>
  </si>
  <si>
    <t>Employer national insurance contributions</t>
  </si>
  <si>
    <t>Total paybill for payroll staff</t>
  </si>
  <si>
    <t>Total monthly cost of contingent labour: agency (clerical and admin) staff, interim managers and specialist contractors</t>
  </si>
  <si>
    <t>Total monthly cost of consultants/
consultancy</t>
  </si>
  <si>
    <t>Total non-payroll (CCL) staff costs</t>
  </si>
  <si>
    <t>Headcount</t>
  </si>
  <si>
    <t>Full-time 
equivalent</t>
  </si>
  <si>
    <t xml:space="preserve">Home Office (excl agencies) </t>
  </si>
  <si>
    <t>Ministerial Department</t>
  </si>
  <si>
    <t>Home Office</t>
  </si>
  <si>
    <t xml:space="preserve">We have recorded all Non Payroll staff under Agency as we do not record staff in the categories you define. The categories we record against are Agency, Contractor and Contractor Non-Paid but the Agency staff are not necessarily clerical/admin grades and the Contractors could be Interim Managers as well as Specialist Contractors - we cannot determine exactly. We have therefore recorded all our Agency and Contractor Non-Paid staff under Agency. 
</t>
  </si>
  <si>
    <t>Criminal Records Bureau</t>
  </si>
  <si>
    <t>Executive Agency</t>
  </si>
  <si>
    <t xml:space="preserve">Non payroll staff see notes above.
</t>
  </si>
  <si>
    <t>Identity and Passport Service</t>
  </si>
  <si>
    <t xml:space="preserve">Non payroll staff see notes above.
</t>
  </si>
  <si>
    <t>UK Border Agency</t>
  </si>
  <si>
    <t xml:space="preserve">National Fraud Authority </t>
  </si>
  <si>
    <t>Equality and Human Rights Commission</t>
  </si>
  <si>
    <t>Executive Non-Departmental Public Body</t>
  </si>
  <si>
    <t>Independent Police Complaints Commission</t>
  </si>
  <si>
    <t>Independent Safeguarding Authority</t>
  </si>
  <si>
    <t>National Policing Improvement Agency</t>
  </si>
  <si>
    <t>Office of the Immigration Services Commissioner</t>
  </si>
  <si>
    <t>Security Industry Authority</t>
  </si>
  <si>
    <t>Serious Organised Crime Agency</t>
  </si>
  <si>
    <r>
      <t xml:space="preserve">Comments
</t>
    </r>
    <r>
      <rPr>
        <b/>
        <sz val="11"/>
        <color indexed="8"/>
        <rFont val="Arial"/>
        <family val="2"/>
      </rPr>
      <t>(NB: These will be published alongside your row of information)</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</si>
</sst>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45">
    <font>
      <sz val="12"/>
      <color theme="1"/>
      <name val="Arial"/>
      <family val="2"/>
    </font>
    <font>
      <sz val="12"/>
      <color indexed="8"/>
      <name val="Arial"/>
      <family val="2"/>
    </font>
    <font>
      <sz val="10"/>
      <name val="Tahoma"/>
      <family val="2"/>
    </font>
    <font>
      <b/>
      <sz val="10"/>
      <name val="Tahoma"/>
      <family val="2"/>
    </font>
    <font>
      <sz val="8"/>
      <name val="Tahoma"/>
      <family val="2"/>
    </font>
    <font>
      <sz val="11"/>
      <name val="Tahoma"/>
      <family val="2"/>
    </font>
    <font>
      <b/>
      <u val="single"/>
      <sz val="11"/>
      <name val="Tahoma"/>
      <family val="2"/>
    </font>
    <font>
      <sz val="11"/>
      <color indexed="8"/>
      <name val="Arial"/>
      <family val="2"/>
    </font>
    <font>
      <b/>
      <sz val="11"/>
      <color indexed="8"/>
      <name val="Arial"/>
      <family val="2"/>
    </font>
    <font>
      <b/>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1"/>
      <color theme="1"/>
      <name val="Arial"/>
      <family val="2"/>
    </font>
    <font>
      <b/>
      <sz val="11"/>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top style="thin"/>
      <bottom style="thin"/>
    </border>
    <border>
      <left style="thin"/>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6">
    <xf numFmtId="0" fontId="0" fillId="0" borderId="0" xfId="0" applyAlignment="1">
      <alignment/>
    </xf>
    <xf numFmtId="0" fontId="42" fillId="0" borderId="0" xfId="0" applyFont="1" applyAlignment="1">
      <alignment/>
    </xf>
    <xf numFmtId="0" fontId="42" fillId="0" borderId="10" xfId="0" applyFont="1" applyFill="1" applyBorder="1" applyAlignment="1" applyProtection="1">
      <alignment horizontal="left" vertical="center" wrapText="1"/>
      <protection locked="0"/>
    </xf>
    <xf numFmtId="3" fontId="42" fillId="0" borderId="10" xfId="0" applyNumberFormat="1" applyFont="1" applyFill="1" applyBorder="1" applyAlignment="1" applyProtection="1">
      <alignment horizontal="left" vertical="center"/>
      <protection/>
    </xf>
    <xf numFmtId="0" fontId="42" fillId="0" borderId="10" xfId="0" applyFont="1" applyFill="1" applyBorder="1" applyAlignment="1" applyProtection="1">
      <alignment horizontal="left" vertical="center"/>
      <protection/>
    </xf>
    <xf numFmtId="164" fontId="42" fillId="0" borderId="10" xfId="0" applyNumberFormat="1" applyFont="1" applyFill="1" applyBorder="1" applyAlignment="1" applyProtection="1">
      <alignment horizontal="left" vertical="center"/>
      <protection locked="0"/>
    </xf>
    <xf numFmtId="164" fontId="42" fillId="0" borderId="10" xfId="0" applyNumberFormat="1" applyFont="1" applyFill="1" applyBorder="1" applyAlignment="1" applyProtection="1">
      <alignment horizontal="left" vertical="center"/>
      <protection/>
    </xf>
    <xf numFmtId="0" fontId="42" fillId="0" borderId="10" xfId="0" applyFont="1" applyFill="1" applyBorder="1" applyAlignment="1" applyProtection="1">
      <alignment horizontal="left" vertical="center"/>
      <protection locked="0"/>
    </xf>
    <xf numFmtId="0" fontId="43" fillId="0" borderId="11" xfId="0" applyFont="1" applyFill="1" applyBorder="1" applyAlignment="1" applyProtection="1">
      <alignment horizontal="left" vertical="center" wrapText="1"/>
      <protection/>
    </xf>
    <xf numFmtId="0" fontId="43" fillId="0" borderId="12" xfId="0" applyFont="1" applyFill="1" applyBorder="1" applyAlignment="1" applyProtection="1">
      <alignment horizontal="left" vertical="center" wrapText="1"/>
      <protection/>
    </xf>
    <xf numFmtId="0" fontId="9" fillId="0" borderId="12" xfId="0" applyFont="1" applyFill="1" applyBorder="1" applyAlignment="1" applyProtection="1">
      <alignment horizontal="left" vertical="center"/>
      <protection/>
    </xf>
    <xf numFmtId="0" fontId="9" fillId="0" borderId="12" xfId="0" applyFont="1" applyFill="1" applyBorder="1" applyAlignment="1" applyProtection="1">
      <alignment horizontal="left" vertical="center" wrapText="1"/>
      <protection/>
    </xf>
    <xf numFmtId="0" fontId="43" fillId="0" borderId="12" xfId="0" applyFont="1" applyFill="1" applyBorder="1" applyAlignment="1" applyProtection="1">
      <alignment horizontal="left" vertical="center" wrapText="1"/>
      <protection/>
    </xf>
    <xf numFmtId="0" fontId="43" fillId="0" borderId="13" xfId="0" applyFont="1" applyFill="1" applyBorder="1" applyAlignment="1" applyProtection="1">
      <alignment horizontal="left" vertical="center" wrapText="1"/>
      <protection/>
    </xf>
    <xf numFmtId="0" fontId="43" fillId="0" borderId="10" xfId="0" applyFont="1" applyFill="1" applyBorder="1" applyAlignment="1" applyProtection="1">
      <alignment horizontal="left" vertical="center" wrapText="1"/>
      <protection/>
    </xf>
    <xf numFmtId="0" fontId="43" fillId="0" borderId="11" xfId="0" applyFont="1" applyFill="1" applyBorder="1" applyAlignment="1" applyProtection="1">
      <alignment horizontal="left" vertical="center"/>
      <protection/>
    </xf>
    <xf numFmtId="0" fontId="43" fillId="0" borderId="14" xfId="0" applyFont="1" applyFill="1" applyBorder="1" applyAlignment="1" applyProtection="1">
      <alignment horizontal="left" vertical="center"/>
      <protection/>
    </xf>
    <xf numFmtId="0" fontId="43" fillId="0" borderId="11" xfId="0" applyFont="1" applyFill="1" applyBorder="1" applyAlignment="1" applyProtection="1">
      <alignment horizontal="left" vertical="center" wrapText="1"/>
      <protection/>
    </xf>
    <xf numFmtId="0" fontId="43" fillId="0" borderId="14" xfId="0" applyFont="1" applyFill="1" applyBorder="1" applyAlignment="1" applyProtection="1">
      <alignment horizontal="left" vertical="center" wrapText="1"/>
      <protection/>
    </xf>
    <xf numFmtId="0" fontId="43" fillId="0" borderId="15" xfId="0" applyFont="1" applyFill="1" applyBorder="1" applyAlignment="1" applyProtection="1">
      <alignment horizontal="left" vertical="center"/>
      <protection/>
    </xf>
    <xf numFmtId="0" fontId="43" fillId="0" borderId="16" xfId="0" applyFont="1" applyFill="1" applyBorder="1" applyAlignment="1" applyProtection="1">
      <alignment horizontal="left" vertical="center"/>
      <protection/>
    </xf>
    <xf numFmtId="0" fontId="43" fillId="0" borderId="17" xfId="0" applyFont="1" applyFill="1" applyBorder="1" applyAlignment="1" applyProtection="1">
      <alignment horizontal="left" vertical="center"/>
      <protection/>
    </xf>
    <xf numFmtId="0" fontId="43" fillId="0" borderId="18" xfId="0" applyFont="1" applyFill="1" applyBorder="1" applyAlignment="1" applyProtection="1">
      <alignment horizontal="left" vertical="center"/>
      <protection/>
    </xf>
    <xf numFmtId="0" fontId="9" fillId="0" borderId="12" xfId="0" applyFont="1" applyFill="1" applyBorder="1" applyAlignment="1" applyProtection="1">
      <alignment horizontal="left" vertical="center" wrapText="1"/>
      <protection/>
    </xf>
    <xf numFmtId="0" fontId="9" fillId="0" borderId="19" xfId="0"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43" fillId="0" borderId="19" xfId="0" applyFont="1" applyFill="1" applyBorder="1" applyAlignment="1" applyProtection="1">
      <alignment horizontal="left" vertical="center" wrapText="1"/>
      <protection/>
    </xf>
    <xf numFmtId="0" fontId="43" fillId="0" borderId="20" xfId="0" applyFont="1" applyFill="1" applyBorder="1" applyAlignment="1" applyProtection="1">
      <alignment horizontal="left" vertical="center" wrapText="1"/>
      <protection/>
    </xf>
    <xf numFmtId="0" fontId="43" fillId="0" borderId="21" xfId="0" applyFont="1" applyFill="1" applyBorder="1" applyAlignment="1" applyProtection="1">
      <alignment horizontal="left" vertical="center" wrapText="1"/>
      <protection/>
    </xf>
    <xf numFmtId="0" fontId="43" fillId="0" borderId="19" xfId="0" applyFont="1" applyFill="1" applyBorder="1" applyAlignment="1" applyProtection="1">
      <alignment horizontal="left"/>
      <protection/>
    </xf>
    <xf numFmtId="0" fontId="43" fillId="0" borderId="13" xfId="0" applyFont="1" applyFill="1" applyBorder="1" applyAlignment="1" applyProtection="1">
      <alignment horizontal="left"/>
      <protection/>
    </xf>
    <xf numFmtId="0" fontId="43" fillId="0" borderId="18"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wrapText="1"/>
      <protection/>
    </xf>
    <xf numFmtId="0" fontId="9" fillId="0" borderId="21" xfId="0" applyFont="1" applyFill="1" applyBorder="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O15"/>
  <sheetViews>
    <sheetView tabSelected="1" zoomScale="75" zoomScaleNormal="75" zoomScalePageLayoutView="0" workbookViewId="0" topLeftCell="A1">
      <selection activeCell="A28" sqref="A28"/>
    </sheetView>
  </sheetViews>
  <sheetFormatPr defaultColWidth="8.88671875" defaultRowHeight="15"/>
  <cols>
    <col min="1" max="1" width="37.21484375" style="1" bestFit="1" customWidth="1"/>
    <col min="2" max="2" width="31.10546875" style="1" bestFit="1" customWidth="1"/>
    <col min="3" max="3" width="20.88671875" style="1" bestFit="1" customWidth="1"/>
    <col min="4" max="4" width="10.5546875" style="1" customWidth="1"/>
    <col min="5" max="5" width="11.77734375" style="1" bestFit="1" customWidth="1"/>
    <col min="6" max="6" width="9.88671875" style="1" bestFit="1" customWidth="1"/>
    <col min="7" max="7" width="11.77734375" style="1" bestFit="1" customWidth="1"/>
    <col min="8" max="8" width="9.88671875" style="1" bestFit="1" customWidth="1"/>
    <col min="9" max="9" width="11.77734375" style="1" bestFit="1" customWidth="1"/>
    <col min="10" max="10" width="9.88671875" style="1" bestFit="1" customWidth="1"/>
    <col min="11" max="11" width="11.77734375" style="1" bestFit="1" customWidth="1"/>
    <col min="12" max="12" width="9.88671875" style="1" bestFit="1" customWidth="1"/>
    <col min="13" max="13" width="11.77734375" style="1" bestFit="1" customWidth="1"/>
    <col min="14" max="14" width="9.88671875" style="1" bestFit="1" customWidth="1"/>
    <col min="15" max="15" width="9.3359375" style="1" bestFit="1" customWidth="1"/>
    <col min="16" max="16" width="9.88671875" style="1" bestFit="1" customWidth="1"/>
    <col min="17" max="17" width="9.3359375" style="1" bestFit="1" customWidth="1"/>
    <col min="18" max="18" width="9.88671875" style="1" bestFit="1" customWidth="1"/>
    <col min="19" max="19" width="9.3359375" style="1" bestFit="1" customWidth="1"/>
    <col min="20" max="20" width="9.88671875" style="1" bestFit="1" customWidth="1"/>
    <col min="21" max="21" width="9.3359375" style="1" bestFit="1" customWidth="1"/>
    <col min="22" max="22" width="9.88671875" style="1" bestFit="1" customWidth="1"/>
    <col min="23" max="23" width="9.3359375" style="1" bestFit="1" customWidth="1"/>
    <col min="24" max="24" width="9.88671875" style="1" bestFit="1" customWidth="1"/>
    <col min="25" max="25" width="9.3359375" style="1" bestFit="1" customWidth="1"/>
    <col min="26" max="26" width="9.88671875" style="1" bestFit="1" customWidth="1"/>
    <col min="27" max="27" width="9.3359375" style="1" bestFit="1" customWidth="1"/>
    <col min="28" max="28" width="8.88671875" style="1" customWidth="1"/>
    <col min="29" max="29" width="9.3359375" style="1" bestFit="1" customWidth="1"/>
    <col min="30" max="39" width="15.99609375" style="1" customWidth="1"/>
    <col min="40" max="40" width="19.21484375" style="1" customWidth="1"/>
    <col min="41" max="41" width="62.3359375" style="1" customWidth="1"/>
    <col min="42" max="16384" width="8.88671875" style="1" customWidth="1"/>
  </cols>
  <sheetData>
    <row r="1" spans="1:41" ht="15">
      <c r="A1" s="12" t="s">
        <v>0</v>
      </c>
      <c r="B1" s="12" t="s">
        <v>1</v>
      </c>
      <c r="C1" s="12" t="s">
        <v>2</v>
      </c>
      <c r="D1" s="17" t="s">
        <v>3</v>
      </c>
      <c r="E1" s="31"/>
      <c r="F1" s="31"/>
      <c r="G1" s="31"/>
      <c r="H1" s="31"/>
      <c r="I1" s="31"/>
      <c r="J1" s="31"/>
      <c r="K1" s="31"/>
      <c r="L1" s="31"/>
      <c r="M1" s="31"/>
      <c r="N1" s="31"/>
      <c r="O1" s="31"/>
      <c r="P1" s="31"/>
      <c r="Q1" s="18"/>
      <c r="R1" s="15" t="s">
        <v>4</v>
      </c>
      <c r="S1" s="22"/>
      <c r="T1" s="22"/>
      <c r="U1" s="22"/>
      <c r="V1" s="22"/>
      <c r="W1" s="22"/>
      <c r="X1" s="22"/>
      <c r="Y1" s="22"/>
      <c r="Z1" s="22"/>
      <c r="AA1" s="16"/>
      <c r="AB1" s="32" t="s">
        <v>5</v>
      </c>
      <c r="AC1" s="33"/>
      <c r="AD1" s="19" t="s">
        <v>6</v>
      </c>
      <c r="AE1" s="20"/>
      <c r="AF1" s="20"/>
      <c r="AG1" s="20"/>
      <c r="AH1" s="20"/>
      <c r="AI1" s="20"/>
      <c r="AJ1" s="21"/>
      <c r="AK1" s="15" t="s">
        <v>7</v>
      </c>
      <c r="AL1" s="22"/>
      <c r="AM1" s="16"/>
      <c r="AN1" s="23" t="s">
        <v>8</v>
      </c>
      <c r="AO1" s="12" t="s">
        <v>52</v>
      </c>
    </row>
    <row r="2" spans="1:41" ht="15">
      <c r="A2" s="29"/>
      <c r="B2" s="29"/>
      <c r="C2" s="29"/>
      <c r="D2" s="27" t="s">
        <v>9</v>
      </c>
      <c r="E2" s="28"/>
      <c r="F2" s="27" t="s">
        <v>10</v>
      </c>
      <c r="G2" s="28"/>
      <c r="H2" s="27" t="s">
        <v>11</v>
      </c>
      <c r="I2" s="28"/>
      <c r="J2" s="27" t="s">
        <v>12</v>
      </c>
      <c r="K2" s="28"/>
      <c r="L2" s="27" t="s">
        <v>13</v>
      </c>
      <c r="M2" s="28"/>
      <c r="N2" s="27" t="s">
        <v>14</v>
      </c>
      <c r="O2" s="28"/>
      <c r="P2" s="17" t="s">
        <v>15</v>
      </c>
      <c r="Q2" s="18"/>
      <c r="R2" s="17" t="s">
        <v>16</v>
      </c>
      <c r="S2" s="16"/>
      <c r="T2" s="15" t="s">
        <v>17</v>
      </c>
      <c r="U2" s="16"/>
      <c r="V2" s="15" t="s">
        <v>18</v>
      </c>
      <c r="W2" s="16"/>
      <c r="X2" s="15" t="s">
        <v>19</v>
      </c>
      <c r="Y2" s="16"/>
      <c r="Z2" s="17" t="s">
        <v>20</v>
      </c>
      <c r="AA2" s="18"/>
      <c r="AB2" s="34"/>
      <c r="AC2" s="35"/>
      <c r="AD2" s="12" t="s">
        <v>21</v>
      </c>
      <c r="AE2" s="12" t="s">
        <v>22</v>
      </c>
      <c r="AF2" s="12" t="s">
        <v>23</v>
      </c>
      <c r="AG2" s="12" t="s">
        <v>24</v>
      </c>
      <c r="AH2" s="12" t="s">
        <v>25</v>
      </c>
      <c r="AI2" s="12" t="s">
        <v>26</v>
      </c>
      <c r="AJ2" s="14" t="s">
        <v>27</v>
      </c>
      <c r="AK2" s="12" t="s">
        <v>28</v>
      </c>
      <c r="AL2" s="12" t="s">
        <v>29</v>
      </c>
      <c r="AM2" s="12" t="s">
        <v>30</v>
      </c>
      <c r="AN2" s="24"/>
      <c r="AO2" s="26"/>
    </row>
    <row r="3" spans="1:41" ht="60">
      <c r="A3" s="30"/>
      <c r="B3" s="30"/>
      <c r="C3" s="30"/>
      <c r="D3" s="8" t="s">
        <v>31</v>
      </c>
      <c r="E3" s="8" t="s">
        <v>32</v>
      </c>
      <c r="F3" s="8" t="s">
        <v>31</v>
      </c>
      <c r="G3" s="8" t="s">
        <v>32</v>
      </c>
      <c r="H3" s="8" t="s">
        <v>31</v>
      </c>
      <c r="I3" s="8" t="s">
        <v>32</v>
      </c>
      <c r="J3" s="8" t="s">
        <v>31</v>
      </c>
      <c r="K3" s="8" t="s">
        <v>32</v>
      </c>
      <c r="L3" s="8" t="s">
        <v>31</v>
      </c>
      <c r="M3" s="8" t="s">
        <v>32</v>
      </c>
      <c r="N3" s="8" t="s">
        <v>31</v>
      </c>
      <c r="O3" s="8" t="s">
        <v>32</v>
      </c>
      <c r="P3" s="8" t="s">
        <v>31</v>
      </c>
      <c r="Q3" s="8" t="s">
        <v>32</v>
      </c>
      <c r="R3" s="9" t="s">
        <v>31</v>
      </c>
      <c r="S3" s="9" t="s">
        <v>32</v>
      </c>
      <c r="T3" s="9" t="s">
        <v>31</v>
      </c>
      <c r="U3" s="9" t="s">
        <v>32</v>
      </c>
      <c r="V3" s="9" t="s">
        <v>31</v>
      </c>
      <c r="W3" s="9" t="s">
        <v>32</v>
      </c>
      <c r="X3" s="9" t="s">
        <v>31</v>
      </c>
      <c r="Y3" s="9" t="s">
        <v>32</v>
      </c>
      <c r="Z3" s="9" t="s">
        <v>31</v>
      </c>
      <c r="AA3" s="9" t="s">
        <v>32</v>
      </c>
      <c r="AB3" s="10" t="s">
        <v>31</v>
      </c>
      <c r="AC3" s="11" t="s">
        <v>32</v>
      </c>
      <c r="AD3" s="13"/>
      <c r="AE3" s="13"/>
      <c r="AF3" s="13"/>
      <c r="AG3" s="13"/>
      <c r="AH3" s="13"/>
      <c r="AI3" s="13"/>
      <c r="AJ3" s="14"/>
      <c r="AK3" s="13"/>
      <c r="AL3" s="13"/>
      <c r="AM3" s="13"/>
      <c r="AN3" s="25"/>
      <c r="AO3" s="13"/>
    </row>
    <row r="4" spans="1:41" ht="99.75">
      <c r="A4" s="2" t="s">
        <v>33</v>
      </c>
      <c r="B4" s="2" t="s">
        <v>34</v>
      </c>
      <c r="C4" s="2" t="s">
        <v>35</v>
      </c>
      <c r="D4" s="2">
        <v>2239</v>
      </c>
      <c r="E4" s="2">
        <v>2119.9756447447458</v>
      </c>
      <c r="F4" s="2">
        <v>5019</v>
      </c>
      <c r="G4" s="2">
        <v>4757.430344669662</v>
      </c>
      <c r="H4" s="2">
        <v>2337</v>
      </c>
      <c r="I4" s="2">
        <v>2255.644431906907</v>
      </c>
      <c r="J4" s="2">
        <v>969</v>
      </c>
      <c r="K4" s="2">
        <v>940.0096996996997</v>
      </c>
      <c r="L4" s="2">
        <v>145</v>
      </c>
      <c r="M4" s="2">
        <v>143.67777777777778</v>
      </c>
      <c r="N4" s="2">
        <v>0</v>
      </c>
      <c r="O4" s="2">
        <v>0</v>
      </c>
      <c r="P4" s="3">
        <f>SUM(D4,F4,H4,J4,L4,N4)</f>
        <v>10709</v>
      </c>
      <c r="Q4" s="3">
        <f>SUM(E4,G4,I4,K4,M4,O4)</f>
        <v>10216.737898798792</v>
      </c>
      <c r="R4" s="2">
        <v>429</v>
      </c>
      <c r="S4" s="2">
        <v>429</v>
      </c>
      <c r="T4" s="2"/>
      <c r="U4" s="2"/>
      <c r="V4" s="2"/>
      <c r="W4" s="2"/>
      <c r="X4" s="2"/>
      <c r="Y4" s="2"/>
      <c r="Z4" s="4">
        <f>SUM(R4,T4,V4,X4,)</f>
        <v>429</v>
      </c>
      <c r="AA4" s="4">
        <f>SUM(S4,U4,W4,Y4)</f>
        <v>429</v>
      </c>
      <c r="AB4" s="3">
        <f>P4+Z4</f>
        <v>11138</v>
      </c>
      <c r="AC4" s="3">
        <f>Q4+AA4</f>
        <v>10645.737898798792</v>
      </c>
      <c r="AD4" s="5">
        <v>25335000</v>
      </c>
      <c r="AE4" s="5">
        <v>6940000</v>
      </c>
      <c r="AF4" s="5">
        <v>0</v>
      </c>
      <c r="AG4" s="5">
        <v>295000</v>
      </c>
      <c r="AH4" s="5">
        <v>6175000</v>
      </c>
      <c r="AI4" s="5">
        <v>2732000</v>
      </c>
      <c r="AJ4" s="6">
        <f>SUM(AD4:AI4)</f>
        <v>41477000</v>
      </c>
      <c r="AK4" s="5">
        <v>999000</v>
      </c>
      <c r="AL4" s="5">
        <v>2007000</v>
      </c>
      <c r="AM4" s="6">
        <f>SUM(AK4:AL4)</f>
        <v>3006000</v>
      </c>
      <c r="AN4" s="6">
        <f>SUM(AM4,AJ4)</f>
        <v>44483000</v>
      </c>
      <c r="AO4" s="2" t="s">
        <v>36</v>
      </c>
    </row>
    <row r="5" spans="1:41" ht="14.25">
      <c r="A5" s="2" t="s">
        <v>37</v>
      </c>
      <c r="B5" s="2" t="s">
        <v>38</v>
      </c>
      <c r="C5" s="2" t="s">
        <v>35</v>
      </c>
      <c r="D5" s="2">
        <v>226</v>
      </c>
      <c r="E5" s="2">
        <v>204.35405405405407</v>
      </c>
      <c r="F5" s="2">
        <v>157</v>
      </c>
      <c r="G5" s="2">
        <v>149.58659159159157</v>
      </c>
      <c r="H5" s="2">
        <v>99</v>
      </c>
      <c r="I5" s="2">
        <v>96.7445945945946</v>
      </c>
      <c r="J5" s="2">
        <v>19</v>
      </c>
      <c r="K5" s="2">
        <v>18</v>
      </c>
      <c r="L5" s="2">
        <v>3</v>
      </c>
      <c r="M5" s="2">
        <v>3</v>
      </c>
      <c r="N5" s="2">
        <v>0</v>
      </c>
      <c r="O5" s="2">
        <v>0</v>
      </c>
      <c r="P5" s="3">
        <f aca="true" t="shared" si="0" ref="P5:Q15">SUM(D5,F5,H5,J5,L5,N5)</f>
        <v>504</v>
      </c>
      <c r="Q5" s="3">
        <f t="shared" si="0"/>
        <v>471.68524024024026</v>
      </c>
      <c r="R5" s="2">
        <v>0</v>
      </c>
      <c r="S5" s="2">
        <v>0</v>
      </c>
      <c r="T5" s="2"/>
      <c r="U5" s="2"/>
      <c r="V5" s="2"/>
      <c r="W5" s="2"/>
      <c r="X5" s="2"/>
      <c r="Y5" s="2"/>
      <c r="Z5" s="4">
        <f aca="true" t="shared" si="1" ref="Z5:Z15">SUM(R5,T5,V5,X5,)</f>
        <v>0</v>
      </c>
      <c r="AA5" s="4">
        <f aca="true" t="shared" si="2" ref="AA5:AA15">SUM(S5,U5,W5,Y5)</f>
        <v>0</v>
      </c>
      <c r="AB5" s="3">
        <f aca="true" t="shared" si="3" ref="AB5:AC15">P5+Z5</f>
        <v>504</v>
      </c>
      <c r="AC5" s="3">
        <f t="shared" si="3"/>
        <v>471.68524024024026</v>
      </c>
      <c r="AD5" s="5">
        <v>914000</v>
      </c>
      <c r="AE5" s="5">
        <v>5000</v>
      </c>
      <c r="AF5" s="5">
        <v>0</v>
      </c>
      <c r="AG5" s="5">
        <v>0</v>
      </c>
      <c r="AH5" s="5">
        <v>170000</v>
      </c>
      <c r="AI5" s="5">
        <v>62000</v>
      </c>
      <c r="AJ5" s="6">
        <f aca="true" t="shared" si="4" ref="AJ5:AJ15">SUM(AD5:AI5)</f>
        <v>1151000</v>
      </c>
      <c r="AK5" s="5">
        <v>53000</v>
      </c>
      <c r="AL5" s="5">
        <v>0</v>
      </c>
      <c r="AM5" s="6">
        <f aca="true" t="shared" si="5" ref="AM5:AM15">SUM(AK5:AL5)</f>
        <v>53000</v>
      </c>
      <c r="AN5" s="6">
        <f aca="true" t="shared" si="6" ref="AN5:AN15">SUM(AM5,AJ5)</f>
        <v>1204000</v>
      </c>
      <c r="AO5" s="2" t="s">
        <v>39</v>
      </c>
    </row>
    <row r="6" spans="1:41" ht="14.25">
      <c r="A6" s="2" t="s">
        <v>40</v>
      </c>
      <c r="B6" s="2" t="s">
        <v>38</v>
      </c>
      <c r="C6" s="2" t="s">
        <v>35</v>
      </c>
      <c r="D6" s="2">
        <v>1982</v>
      </c>
      <c r="E6" s="2">
        <v>1720.9235876876921</v>
      </c>
      <c r="F6" s="2">
        <v>783</v>
      </c>
      <c r="G6" s="2">
        <v>696.4320402402408</v>
      </c>
      <c r="H6" s="2">
        <v>484</v>
      </c>
      <c r="I6" s="2">
        <v>473.51840840840833</v>
      </c>
      <c r="J6" s="2">
        <v>124</v>
      </c>
      <c r="K6" s="2">
        <v>122.89688438438438</v>
      </c>
      <c r="L6" s="2">
        <v>13</v>
      </c>
      <c r="M6" s="2">
        <v>12.9</v>
      </c>
      <c r="N6" s="2">
        <v>0</v>
      </c>
      <c r="O6" s="2">
        <v>0</v>
      </c>
      <c r="P6" s="3">
        <f t="shared" si="0"/>
        <v>3386</v>
      </c>
      <c r="Q6" s="3">
        <f t="shared" si="0"/>
        <v>3026.670920720726</v>
      </c>
      <c r="R6" s="2">
        <v>6</v>
      </c>
      <c r="S6" s="2">
        <v>6</v>
      </c>
      <c r="T6" s="2"/>
      <c r="U6" s="2"/>
      <c r="V6" s="2"/>
      <c r="W6" s="2"/>
      <c r="X6" s="2"/>
      <c r="Y6" s="2"/>
      <c r="Z6" s="4">
        <f t="shared" si="1"/>
        <v>6</v>
      </c>
      <c r="AA6" s="4">
        <f t="shared" si="2"/>
        <v>6</v>
      </c>
      <c r="AB6" s="3">
        <f t="shared" si="3"/>
        <v>3392</v>
      </c>
      <c r="AC6" s="3">
        <f t="shared" si="3"/>
        <v>3032.670920720726</v>
      </c>
      <c r="AD6" s="5">
        <v>5645000</v>
      </c>
      <c r="AE6" s="5">
        <v>130000</v>
      </c>
      <c r="AF6" s="5">
        <v>0</v>
      </c>
      <c r="AG6" s="5">
        <v>682000</v>
      </c>
      <c r="AH6" s="5">
        <v>1033000</v>
      </c>
      <c r="AI6" s="5">
        <v>600000</v>
      </c>
      <c r="AJ6" s="6">
        <f t="shared" si="4"/>
        <v>8090000</v>
      </c>
      <c r="AK6" s="5">
        <v>137000</v>
      </c>
      <c r="AL6" s="5">
        <v>43000</v>
      </c>
      <c r="AM6" s="6">
        <f t="shared" si="5"/>
        <v>180000</v>
      </c>
      <c r="AN6" s="6">
        <f t="shared" si="6"/>
        <v>8270000</v>
      </c>
      <c r="AO6" s="2" t="s">
        <v>41</v>
      </c>
    </row>
    <row r="7" spans="1:41" ht="14.25">
      <c r="A7" s="2" t="s">
        <v>42</v>
      </c>
      <c r="B7" s="2" t="s">
        <v>38</v>
      </c>
      <c r="C7" s="2" t="s">
        <v>35</v>
      </c>
      <c r="D7" s="2">
        <v>4169</v>
      </c>
      <c r="E7" s="2">
        <v>3775.202243168166</v>
      </c>
      <c r="F7" s="2">
        <v>3833</v>
      </c>
      <c r="G7" s="2">
        <v>3625.433938963962</v>
      </c>
      <c r="H7" s="2">
        <v>2925</v>
      </c>
      <c r="I7" s="2">
        <v>2816.080458858861</v>
      </c>
      <c r="J7" s="2">
        <v>509</v>
      </c>
      <c r="K7" s="2">
        <v>498.46278528528546</v>
      </c>
      <c r="L7" s="2">
        <v>43</v>
      </c>
      <c r="M7" s="2">
        <v>42.763888888888886</v>
      </c>
      <c r="N7" s="2">
        <v>0</v>
      </c>
      <c r="O7" s="2">
        <v>0</v>
      </c>
      <c r="P7" s="3">
        <f t="shared" si="0"/>
        <v>11479</v>
      </c>
      <c r="Q7" s="3">
        <f t="shared" si="0"/>
        <v>10757.943315165163</v>
      </c>
      <c r="R7" s="2">
        <v>159</v>
      </c>
      <c r="S7" s="2">
        <v>159</v>
      </c>
      <c r="T7" s="2"/>
      <c r="U7" s="2"/>
      <c r="V7" s="2"/>
      <c r="W7" s="2"/>
      <c r="X7" s="2"/>
      <c r="Y7" s="2"/>
      <c r="Z7" s="4">
        <f t="shared" si="1"/>
        <v>159</v>
      </c>
      <c r="AA7" s="4">
        <f t="shared" si="2"/>
        <v>159</v>
      </c>
      <c r="AB7" s="3">
        <f t="shared" si="3"/>
        <v>11638</v>
      </c>
      <c r="AC7" s="3">
        <f t="shared" si="3"/>
        <v>10916.943315165163</v>
      </c>
      <c r="AD7" s="5">
        <v>22925000</v>
      </c>
      <c r="AE7" s="5">
        <v>2631000</v>
      </c>
      <c r="AF7" s="5">
        <v>114000</v>
      </c>
      <c r="AG7" s="5">
        <v>413000</v>
      </c>
      <c r="AH7" s="5">
        <v>4997000</v>
      </c>
      <c r="AI7" s="5">
        <v>2003000</v>
      </c>
      <c r="AJ7" s="6">
        <f t="shared" si="4"/>
        <v>33083000</v>
      </c>
      <c r="AK7" s="5">
        <v>441000</v>
      </c>
      <c r="AL7" s="5">
        <v>64000</v>
      </c>
      <c r="AM7" s="6">
        <f t="shared" si="5"/>
        <v>505000</v>
      </c>
      <c r="AN7" s="6">
        <f t="shared" si="6"/>
        <v>33588000</v>
      </c>
      <c r="AO7" s="2" t="s">
        <v>41</v>
      </c>
    </row>
    <row r="8" spans="1:41" ht="14.25">
      <c r="A8" s="2" t="s">
        <v>43</v>
      </c>
      <c r="B8" s="2" t="s">
        <v>38</v>
      </c>
      <c r="C8" s="2" t="s">
        <v>35</v>
      </c>
      <c r="D8" s="2">
        <v>0</v>
      </c>
      <c r="E8" s="2">
        <v>0</v>
      </c>
      <c r="F8" s="2">
        <v>3</v>
      </c>
      <c r="G8" s="2">
        <v>3</v>
      </c>
      <c r="H8" s="2">
        <v>17</v>
      </c>
      <c r="I8" s="2">
        <v>17</v>
      </c>
      <c r="J8" s="2">
        <v>19</v>
      </c>
      <c r="K8" s="2">
        <v>18.544444444444444</v>
      </c>
      <c r="L8" s="2">
        <v>4</v>
      </c>
      <c r="M8" s="2">
        <v>4</v>
      </c>
      <c r="N8" s="2">
        <v>0</v>
      </c>
      <c r="O8" s="2">
        <v>0</v>
      </c>
      <c r="P8" s="3">
        <f t="shared" si="0"/>
        <v>43</v>
      </c>
      <c r="Q8" s="3">
        <f t="shared" si="0"/>
        <v>42.544444444444444</v>
      </c>
      <c r="R8" s="2">
        <v>1</v>
      </c>
      <c r="S8" s="2">
        <v>1</v>
      </c>
      <c r="T8" s="2"/>
      <c r="U8" s="2"/>
      <c r="V8" s="2"/>
      <c r="W8" s="2"/>
      <c r="X8" s="2"/>
      <c r="Y8" s="2"/>
      <c r="Z8" s="4">
        <f t="shared" si="1"/>
        <v>1</v>
      </c>
      <c r="AA8" s="4">
        <f t="shared" si="2"/>
        <v>1</v>
      </c>
      <c r="AB8" s="3">
        <f t="shared" si="3"/>
        <v>44</v>
      </c>
      <c r="AC8" s="3">
        <f t="shared" si="3"/>
        <v>43.544444444444444</v>
      </c>
      <c r="AD8" s="5">
        <v>176000</v>
      </c>
      <c r="AE8" s="5">
        <v>1000</v>
      </c>
      <c r="AF8" s="5">
        <v>0</v>
      </c>
      <c r="AG8" s="5">
        <v>0</v>
      </c>
      <c r="AH8" s="5">
        <v>37000</v>
      </c>
      <c r="AI8" s="5">
        <v>17000</v>
      </c>
      <c r="AJ8" s="6">
        <f t="shared" si="4"/>
        <v>231000</v>
      </c>
      <c r="AK8" s="5">
        <v>8000</v>
      </c>
      <c r="AL8" s="5">
        <v>0</v>
      </c>
      <c r="AM8" s="6">
        <f t="shared" si="5"/>
        <v>8000</v>
      </c>
      <c r="AN8" s="6">
        <f t="shared" si="6"/>
        <v>239000</v>
      </c>
      <c r="AO8" s="2" t="s">
        <v>41</v>
      </c>
    </row>
    <row r="9" spans="1:41" ht="14.25">
      <c r="A9" s="2" t="s">
        <v>44</v>
      </c>
      <c r="B9" s="2" t="s">
        <v>45</v>
      </c>
      <c r="C9" s="2" t="s">
        <v>35</v>
      </c>
      <c r="D9" s="2">
        <v>12</v>
      </c>
      <c r="E9" s="2">
        <v>10.5</v>
      </c>
      <c r="F9" s="2">
        <v>54</v>
      </c>
      <c r="G9" s="2">
        <v>50.88</v>
      </c>
      <c r="H9" s="2">
        <v>168</v>
      </c>
      <c r="I9" s="2">
        <v>161.46</v>
      </c>
      <c r="J9" s="2">
        <v>65</v>
      </c>
      <c r="K9" s="2">
        <v>60.59</v>
      </c>
      <c r="L9" s="2">
        <v>16</v>
      </c>
      <c r="M9" s="2">
        <v>15.8</v>
      </c>
      <c r="N9" s="2"/>
      <c r="O9" s="2"/>
      <c r="P9" s="3">
        <f t="shared" si="0"/>
        <v>315</v>
      </c>
      <c r="Q9" s="3">
        <f t="shared" si="0"/>
        <v>299.23</v>
      </c>
      <c r="R9" s="2">
        <v>3</v>
      </c>
      <c r="S9" s="2">
        <v>2.42</v>
      </c>
      <c r="T9" s="2">
        <v>14</v>
      </c>
      <c r="U9" s="2">
        <v>13.5</v>
      </c>
      <c r="V9" s="2"/>
      <c r="W9" s="2"/>
      <c r="X9" s="2"/>
      <c r="Y9" s="2"/>
      <c r="Z9" s="4">
        <f t="shared" si="1"/>
        <v>17</v>
      </c>
      <c r="AA9" s="4">
        <f t="shared" si="2"/>
        <v>15.92</v>
      </c>
      <c r="AB9" s="3">
        <f t="shared" si="3"/>
        <v>332</v>
      </c>
      <c r="AC9" s="3">
        <f t="shared" si="3"/>
        <v>315.15000000000003</v>
      </c>
      <c r="AD9" s="5">
        <v>904263</v>
      </c>
      <c r="AE9" s="5">
        <v>109611</v>
      </c>
      <c r="AF9" s="5"/>
      <c r="AG9" s="5"/>
      <c r="AH9" s="5">
        <v>185578</v>
      </c>
      <c r="AI9" s="5">
        <v>76317</v>
      </c>
      <c r="AJ9" s="6">
        <f t="shared" si="4"/>
        <v>1275769</v>
      </c>
      <c r="AK9" s="5">
        <v>200554</v>
      </c>
      <c r="AL9" s="5">
        <v>15043</v>
      </c>
      <c r="AM9" s="6">
        <f t="shared" si="5"/>
        <v>215597</v>
      </c>
      <c r="AN9" s="6">
        <f t="shared" si="6"/>
        <v>1491366</v>
      </c>
      <c r="AO9" s="7"/>
    </row>
    <row r="10" spans="1:41" ht="14.25">
      <c r="A10" s="2" t="s">
        <v>46</v>
      </c>
      <c r="B10" s="2" t="s">
        <v>45</v>
      </c>
      <c r="C10" s="2" t="s">
        <v>35</v>
      </c>
      <c r="D10" s="2">
        <v>27</v>
      </c>
      <c r="E10" s="2">
        <v>25.51</v>
      </c>
      <c r="F10" s="2">
        <v>29</v>
      </c>
      <c r="G10" s="2">
        <v>28.64</v>
      </c>
      <c r="H10" s="2">
        <v>260</v>
      </c>
      <c r="I10" s="2">
        <v>253.85999999999999</v>
      </c>
      <c r="J10" s="2">
        <v>30</v>
      </c>
      <c r="K10" s="2">
        <v>29.91</v>
      </c>
      <c r="L10" s="2">
        <v>5</v>
      </c>
      <c r="M10" s="2">
        <v>5</v>
      </c>
      <c r="N10" s="2">
        <v>0</v>
      </c>
      <c r="O10" s="2">
        <v>0</v>
      </c>
      <c r="P10" s="3">
        <f t="shared" si="0"/>
        <v>351</v>
      </c>
      <c r="Q10" s="3">
        <f t="shared" si="0"/>
        <v>342.92</v>
      </c>
      <c r="R10" s="2">
        <v>34</v>
      </c>
      <c r="S10" s="2">
        <v>33.81</v>
      </c>
      <c r="T10" s="2">
        <v>0</v>
      </c>
      <c r="U10" s="2">
        <v>0</v>
      </c>
      <c r="V10" s="2">
        <v>2</v>
      </c>
      <c r="W10" s="2">
        <v>1.4</v>
      </c>
      <c r="X10" s="2"/>
      <c r="Y10" s="2"/>
      <c r="Z10" s="4">
        <f t="shared" si="1"/>
        <v>36</v>
      </c>
      <c r="AA10" s="4">
        <f t="shared" si="2"/>
        <v>35.21</v>
      </c>
      <c r="AB10" s="3">
        <f t="shared" si="3"/>
        <v>387</v>
      </c>
      <c r="AC10" s="3">
        <f t="shared" si="3"/>
        <v>378.13</v>
      </c>
      <c r="AD10" s="5">
        <v>910992.1433000001</v>
      </c>
      <c r="AE10" s="5">
        <v>85729.56330000001</v>
      </c>
      <c r="AF10" s="5"/>
      <c r="AG10" s="5">
        <v>17468.15</v>
      </c>
      <c r="AH10" s="5">
        <v>209217.56970000005</v>
      </c>
      <c r="AI10" s="5">
        <v>100491.2697</v>
      </c>
      <c r="AJ10" s="6">
        <f t="shared" si="4"/>
        <v>1323898.6960000002</v>
      </c>
      <c r="AK10" s="5">
        <v>122116.60999999999</v>
      </c>
      <c r="AL10" s="5"/>
      <c r="AM10" s="6">
        <f t="shared" si="5"/>
        <v>122116.60999999999</v>
      </c>
      <c r="AN10" s="6">
        <f t="shared" si="6"/>
        <v>1446015.3060000003</v>
      </c>
      <c r="AO10" s="7"/>
    </row>
    <row r="11" spans="1:41" ht="14.25">
      <c r="A11" s="2" t="s">
        <v>47</v>
      </c>
      <c r="B11" s="2" t="s">
        <v>45</v>
      </c>
      <c r="C11" s="2" t="s">
        <v>35</v>
      </c>
      <c r="D11" s="2">
        <v>51</v>
      </c>
      <c r="E11" s="2">
        <v>47.9</v>
      </c>
      <c r="F11" s="2">
        <v>36</v>
      </c>
      <c r="G11" s="2">
        <v>34.2</v>
      </c>
      <c r="H11" s="2">
        <v>158</v>
      </c>
      <c r="I11" s="2">
        <v>152.9</v>
      </c>
      <c r="J11" s="2">
        <v>17</v>
      </c>
      <c r="K11" s="2">
        <v>15.5</v>
      </c>
      <c r="L11" s="2">
        <v>3</v>
      </c>
      <c r="M11" s="2">
        <v>3</v>
      </c>
      <c r="N11" s="2">
        <v>9</v>
      </c>
      <c r="O11" s="2">
        <v>8.7</v>
      </c>
      <c r="P11" s="3">
        <f t="shared" si="0"/>
        <v>274</v>
      </c>
      <c r="Q11" s="3">
        <f t="shared" si="0"/>
        <v>262.2</v>
      </c>
      <c r="R11" s="2">
        <v>2</v>
      </c>
      <c r="S11" s="2">
        <v>1.16</v>
      </c>
      <c r="T11" s="2"/>
      <c r="U11" s="2"/>
      <c r="V11" s="2">
        <v>5</v>
      </c>
      <c r="W11" s="2">
        <v>4.5</v>
      </c>
      <c r="X11" s="2"/>
      <c r="Y11" s="2"/>
      <c r="Z11" s="4">
        <f t="shared" si="1"/>
        <v>7</v>
      </c>
      <c r="AA11" s="4">
        <f t="shared" si="2"/>
        <v>5.66</v>
      </c>
      <c r="AB11" s="3">
        <f t="shared" si="3"/>
        <v>281</v>
      </c>
      <c r="AC11" s="3">
        <f t="shared" si="3"/>
        <v>267.86</v>
      </c>
      <c r="AD11" s="5">
        <v>594537.05</v>
      </c>
      <c r="AE11" s="5">
        <v>1783.61</v>
      </c>
      <c r="AF11" s="5">
        <v>2879.29</v>
      </c>
      <c r="AG11" s="5">
        <v>864.71</v>
      </c>
      <c r="AH11" s="5">
        <v>104022.09</v>
      </c>
      <c r="AI11" s="5">
        <v>44958.17</v>
      </c>
      <c r="AJ11" s="6">
        <f t="shared" si="4"/>
        <v>749044.92</v>
      </c>
      <c r="AK11" s="5">
        <v>1194.16</v>
      </c>
      <c r="AL11" s="5">
        <v>20380.29</v>
      </c>
      <c r="AM11" s="6">
        <f t="shared" si="5"/>
        <v>21574.45</v>
      </c>
      <c r="AN11" s="6">
        <f t="shared" si="6"/>
        <v>770619.37</v>
      </c>
      <c r="AO11" s="7"/>
    </row>
    <row r="12" spans="1:41" ht="14.25">
      <c r="A12" s="2" t="s">
        <v>48</v>
      </c>
      <c r="B12" s="2" t="s">
        <v>45</v>
      </c>
      <c r="C12" s="2" t="s">
        <v>35</v>
      </c>
      <c r="D12" s="2">
        <v>47</v>
      </c>
      <c r="E12" s="2">
        <v>45.7</v>
      </c>
      <c r="F12" s="2">
        <v>169</v>
      </c>
      <c r="G12" s="2">
        <v>165.4</v>
      </c>
      <c r="H12" s="2">
        <v>585</v>
      </c>
      <c r="I12" s="2">
        <v>570.8</v>
      </c>
      <c r="J12" s="2">
        <v>315</v>
      </c>
      <c r="K12" s="2">
        <v>307</v>
      </c>
      <c r="L12" s="2">
        <v>21</v>
      </c>
      <c r="M12" s="2">
        <v>21</v>
      </c>
      <c r="N12" s="2">
        <v>30</v>
      </c>
      <c r="O12" s="2">
        <v>29.5</v>
      </c>
      <c r="P12" s="3">
        <f t="shared" si="0"/>
        <v>1167</v>
      </c>
      <c r="Q12" s="3">
        <f t="shared" si="0"/>
        <v>1139.4</v>
      </c>
      <c r="R12" s="2">
        <v>4</v>
      </c>
      <c r="S12" s="2">
        <v>4</v>
      </c>
      <c r="T12" s="2">
        <v>0</v>
      </c>
      <c r="U12" s="2">
        <v>0</v>
      </c>
      <c r="V12" s="2">
        <v>29</v>
      </c>
      <c r="W12" s="2">
        <v>29</v>
      </c>
      <c r="X12" s="2">
        <v>0</v>
      </c>
      <c r="Y12" s="2">
        <v>0</v>
      </c>
      <c r="Z12" s="4">
        <f t="shared" si="1"/>
        <v>33</v>
      </c>
      <c r="AA12" s="4">
        <f t="shared" si="2"/>
        <v>33</v>
      </c>
      <c r="AB12" s="3">
        <f t="shared" si="3"/>
        <v>1200</v>
      </c>
      <c r="AC12" s="3">
        <f t="shared" si="3"/>
        <v>1172.4</v>
      </c>
      <c r="AD12" s="5">
        <v>3452965.36</v>
      </c>
      <c r="AE12" s="5">
        <v>86616.15</v>
      </c>
      <c r="AF12" s="5"/>
      <c r="AG12" s="5">
        <v>56815.97</v>
      </c>
      <c r="AH12" s="5">
        <v>686382.02</v>
      </c>
      <c r="AI12" s="5">
        <v>310385.06</v>
      </c>
      <c r="AJ12" s="6">
        <f t="shared" si="4"/>
        <v>4593164.56</v>
      </c>
      <c r="AK12" s="5">
        <v>265137</v>
      </c>
      <c r="AL12" s="5">
        <v>6035</v>
      </c>
      <c r="AM12" s="6">
        <f t="shared" si="5"/>
        <v>271172</v>
      </c>
      <c r="AN12" s="6">
        <f t="shared" si="6"/>
        <v>4864336.56</v>
      </c>
      <c r="AO12" s="7"/>
    </row>
    <row r="13" spans="1:41" ht="14.25">
      <c r="A13" s="2" t="s">
        <v>49</v>
      </c>
      <c r="B13" s="2" t="s">
        <v>45</v>
      </c>
      <c r="C13" s="2" t="s">
        <v>35</v>
      </c>
      <c r="D13" s="2">
        <v>14</v>
      </c>
      <c r="E13" s="2">
        <v>12.6</v>
      </c>
      <c r="F13" s="2">
        <v>8</v>
      </c>
      <c r="G13" s="2">
        <v>8</v>
      </c>
      <c r="H13" s="2">
        <v>37</v>
      </c>
      <c r="I13" s="2">
        <v>35.5</v>
      </c>
      <c r="J13" s="2">
        <v>2</v>
      </c>
      <c r="K13" s="2">
        <v>1.8</v>
      </c>
      <c r="L13" s="2">
        <v>1</v>
      </c>
      <c r="M13" s="2">
        <v>0.6</v>
      </c>
      <c r="N13" s="2">
        <v>0</v>
      </c>
      <c r="O13" s="2">
        <v>0</v>
      </c>
      <c r="P13" s="3">
        <f t="shared" si="0"/>
        <v>62</v>
      </c>
      <c r="Q13" s="3">
        <f t="shared" si="0"/>
        <v>58.5</v>
      </c>
      <c r="R13" s="2"/>
      <c r="S13" s="2"/>
      <c r="T13" s="2"/>
      <c r="U13" s="2"/>
      <c r="V13" s="2"/>
      <c r="W13" s="2"/>
      <c r="X13" s="2"/>
      <c r="Y13" s="2"/>
      <c r="Z13" s="4">
        <f t="shared" si="1"/>
        <v>0</v>
      </c>
      <c r="AA13" s="4">
        <f t="shared" si="2"/>
        <v>0</v>
      </c>
      <c r="AB13" s="3">
        <f t="shared" si="3"/>
        <v>62</v>
      </c>
      <c r="AC13" s="3">
        <f t="shared" si="3"/>
        <v>58.5</v>
      </c>
      <c r="AD13" s="5">
        <v>166808</v>
      </c>
      <c r="AE13" s="5">
        <v>707</v>
      </c>
      <c r="AF13" s="5"/>
      <c r="AG13" s="5"/>
      <c r="AH13" s="5">
        <v>33929</v>
      </c>
      <c r="AI13" s="5">
        <v>14493</v>
      </c>
      <c r="AJ13" s="6">
        <f t="shared" si="4"/>
        <v>215937</v>
      </c>
      <c r="AK13" s="5"/>
      <c r="AL13" s="5"/>
      <c r="AM13" s="6">
        <f t="shared" si="5"/>
        <v>0</v>
      </c>
      <c r="AN13" s="6">
        <f t="shared" si="6"/>
        <v>215937</v>
      </c>
      <c r="AO13" s="7"/>
    </row>
    <row r="14" spans="1:41" ht="14.25">
      <c r="A14" s="2" t="s">
        <v>50</v>
      </c>
      <c r="B14" s="2" t="s">
        <v>45</v>
      </c>
      <c r="C14" s="2" t="s">
        <v>35</v>
      </c>
      <c r="D14" s="2">
        <v>39</v>
      </c>
      <c r="E14" s="2">
        <v>37.75</v>
      </c>
      <c r="F14" s="2">
        <v>23</v>
      </c>
      <c r="G14" s="2">
        <v>23</v>
      </c>
      <c r="H14" s="2">
        <v>84</v>
      </c>
      <c r="I14" s="2">
        <v>84</v>
      </c>
      <c r="J14" s="2">
        <v>21</v>
      </c>
      <c r="K14" s="2">
        <v>21</v>
      </c>
      <c r="L14" s="2">
        <v>3</v>
      </c>
      <c r="M14" s="2">
        <v>3</v>
      </c>
      <c r="N14" s="2">
        <v>5</v>
      </c>
      <c r="O14" s="2">
        <v>5</v>
      </c>
      <c r="P14" s="3">
        <f t="shared" si="0"/>
        <v>175</v>
      </c>
      <c r="Q14" s="3">
        <f t="shared" si="0"/>
        <v>173.75</v>
      </c>
      <c r="R14" s="2">
        <v>7</v>
      </c>
      <c r="S14" s="2">
        <v>7</v>
      </c>
      <c r="T14" s="2">
        <v>13</v>
      </c>
      <c r="U14" s="2">
        <v>13</v>
      </c>
      <c r="V14" s="2"/>
      <c r="W14" s="2"/>
      <c r="X14" s="2"/>
      <c r="Y14" s="2"/>
      <c r="Z14" s="4">
        <f t="shared" si="1"/>
        <v>20</v>
      </c>
      <c r="AA14" s="4">
        <f t="shared" si="2"/>
        <v>20</v>
      </c>
      <c r="AB14" s="3">
        <f t="shared" si="3"/>
        <v>195</v>
      </c>
      <c r="AC14" s="3">
        <f t="shared" si="3"/>
        <v>193.75</v>
      </c>
      <c r="AD14" s="5">
        <v>489849.56</v>
      </c>
      <c r="AE14" s="5">
        <v>36473.06</v>
      </c>
      <c r="AF14" s="5"/>
      <c r="AG14" s="5">
        <v>736.39</v>
      </c>
      <c r="AH14" s="5">
        <v>93745.17</v>
      </c>
      <c r="AI14" s="5">
        <v>42674.71</v>
      </c>
      <c r="AJ14" s="6">
        <f t="shared" si="4"/>
        <v>663478.89</v>
      </c>
      <c r="AK14" s="5">
        <v>129466.13</v>
      </c>
      <c r="AL14" s="5"/>
      <c r="AM14" s="6">
        <f t="shared" si="5"/>
        <v>129466.13</v>
      </c>
      <c r="AN14" s="6">
        <f t="shared" si="6"/>
        <v>792945.02</v>
      </c>
      <c r="AO14" s="7"/>
    </row>
    <row r="15" spans="1:41" ht="14.25">
      <c r="A15" s="2" t="s">
        <v>51</v>
      </c>
      <c r="B15" s="2" t="s">
        <v>45</v>
      </c>
      <c r="C15" s="2" t="s">
        <v>35</v>
      </c>
      <c r="D15" s="2">
        <v>306</v>
      </c>
      <c r="E15" s="2">
        <v>288.1</v>
      </c>
      <c r="F15" s="2">
        <v>1450</v>
      </c>
      <c r="G15" s="2">
        <v>1412.7</v>
      </c>
      <c r="H15" s="2">
        <v>1711</v>
      </c>
      <c r="I15" s="2">
        <v>1680.1</v>
      </c>
      <c r="J15" s="2">
        <v>275</v>
      </c>
      <c r="K15" s="2">
        <v>272.3</v>
      </c>
      <c r="L15" s="2">
        <v>30</v>
      </c>
      <c r="M15" s="2">
        <v>29.6</v>
      </c>
      <c r="N15" s="2">
        <v>4</v>
      </c>
      <c r="O15" s="2">
        <v>1.7</v>
      </c>
      <c r="P15" s="3">
        <f t="shared" si="0"/>
        <v>3776</v>
      </c>
      <c r="Q15" s="3">
        <f t="shared" si="0"/>
        <v>3684.5</v>
      </c>
      <c r="R15" s="2">
        <v>38</v>
      </c>
      <c r="S15" s="2">
        <v>37.1</v>
      </c>
      <c r="T15" s="2">
        <v>82</v>
      </c>
      <c r="U15" s="2">
        <v>82</v>
      </c>
      <c r="V15" s="2">
        <v>11</v>
      </c>
      <c r="W15" s="2">
        <v>11</v>
      </c>
      <c r="X15" s="2"/>
      <c r="Y15" s="2"/>
      <c r="Z15" s="4">
        <f t="shared" si="1"/>
        <v>131</v>
      </c>
      <c r="AA15" s="4">
        <f t="shared" si="2"/>
        <v>130.1</v>
      </c>
      <c r="AB15" s="3">
        <f t="shared" si="3"/>
        <v>3907</v>
      </c>
      <c r="AC15" s="3">
        <f t="shared" si="3"/>
        <v>3814.6</v>
      </c>
      <c r="AD15" s="5">
        <v>11016692</v>
      </c>
      <c r="AE15" s="5">
        <v>906648</v>
      </c>
      <c r="AF15" s="5">
        <v>20950</v>
      </c>
      <c r="AG15" s="5">
        <v>1232426</v>
      </c>
      <c r="AH15" s="5">
        <v>2308865</v>
      </c>
      <c r="AI15" s="5">
        <v>1128243</v>
      </c>
      <c r="AJ15" s="6">
        <f t="shared" si="4"/>
        <v>16613824</v>
      </c>
      <c r="AK15" s="5">
        <v>889421</v>
      </c>
      <c r="AL15" s="5"/>
      <c r="AM15" s="6">
        <f t="shared" si="5"/>
        <v>889421</v>
      </c>
      <c r="AN15" s="6">
        <f t="shared" si="6"/>
        <v>17503245</v>
      </c>
      <c r="AO15" s="7"/>
    </row>
  </sheetData>
  <sheetProtection/>
  <mergeCells count="32">
    <mergeCell ref="A1:A3"/>
    <mergeCell ref="B1:B3"/>
    <mergeCell ref="C1:C3"/>
    <mergeCell ref="D1:Q1"/>
    <mergeCell ref="R1:AA1"/>
    <mergeCell ref="P2:Q2"/>
    <mergeCell ref="R2:S2"/>
    <mergeCell ref="T2:U2"/>
    <mergeCell ref="V2:W2"/>
    <mergeCell ref="AD1:AJ1"/>
    <mergeCell ref="AK1:AM1"/>
    <mergeCell ref="AN1:AN3"/>
    <mergeCell ref="AO1:AO3"/>
    <mergeCell ref="D2:E2"/>
    <mergeCell ref="F2:G2"/>
    <mergeCell ref="H2:I2"/>
    <mergeCell ref="J2:K2"/>
    <mergeCell ref="L2:M2"/>
    <mergeCell ref="N2:O2"/>
    <mergeCell ref="AB1:AC2"/>
    <mergeCell ref="AM2:AM3"/>
    <mergeCell ref="X2:Y2"/>
    <mergeCell ref="Z2:AA2"/>
    <mergeCell ref="AD2:AD3"/>
    <mergeCell ref="AE2:AE3"/>
    <mergeCell ref="AF2:AF3"/>
    <mergeCell ref="AG2:AG3"/>
    <mergeCell ref="AH2:AH3"/>
    <mergeCell ref="AI2:AI3"/>
    <mergeCell ref="AJ2:AJ3"/>
    <mergeCell ref="AK2:AK3"/>
    <mergeCell ref="AL2:AL3"/>
  </mergeCells>
  <conditionalFormatting sqref="B4:B15">
    <cfRule type="expression" priority="22" dxfId="0">
      <formula>AND(NOT(ISBLANK($A4)),ISBLANK(B4))</formula>
    </cfRule>
  </conditionalFormatting>
  <conditionalFormatting sqref="C4:C15">
    <cfRule type="expression" priority="21" dxfId="0">
      <formula>AND(NOT(ISBLANK(A4)),ISBLANK(C4))</formula>
    </cfRule>
  </conditionalFormatting>
  <conditionalFormatting sqref="D4:D15">
    <cfRule type="expression" priority="20" dxfId="0">
      <formula>AND(NOT(ISBLANK(E4)),ISBLANK(D4))</formula>
    </cfRule>
  </conditionalFormatting>
  <conditionalFormatting sqref="E4:E15">
    <cfRule type="expression" priority="19" dxfId="0">
      <formula>AND(NOT(ISBLANK(D4)),ISBLANK(E4))</formula>
    </cfRule>
  </conditionalFormatting>
  <conditionalFormatting sqref="F4:F15">
    <cfRule type="expression" priority="18" dxfId="0">
      <formula>AND(NOT(ISBLANK(G4)),ISBLANK(F4))</formula>
    </cfRule>
  </conditionalFormatting>
  <conditionalFormatting sqref="G4:G15">
    <cfRule type="expression" priority="17" dxfId="0">
      <formula>AND(NOT(ISBLANK(F4)),ISBLANK(G4))</formula>
    </cfRule>
  </conditionalFormatting>
  <conditionalFormatting sqref="H4:H15">
    <cfRule type="expression" priority="16" dxfId="0">
      <formula>AND(NOT(ISBLANK(I4)),ISBLANK(H4))</formula>
    </cfRule>
  </conditionalFormatting>
  <conditionalFormatting sqref="I4:I15">
    <cfRule type="expression" priority="15" dxfId="0">
      <formula>AND(NOT(ISBLANK(H4)),ISBLANK(I4))</formula>
    </cfRule>
  </conditionalFormatting>
  <conditionalFormatting sqref="J4:J15">
    <cfRule type="expression" priority="14" dxfId="0">
      <formula>AND(NOT(ISBLANK(K4)),ISBLANK(J4))</formula>
    </cfRule>
  </conditionalFormatting>
  <conditionalFormatting sqref="K4:K15">
    <cfRule type="expression" priority="13" dxfId="0">
      <formula>AND(NOT(ISBLANK(J4)),ISBLANK(K4))</formula>
    </cfRule>
  </conditionalFormatting>
  <conditionalFormatting sqref="L4:L15">
    <cfRule type="expression" priority="12" dxfId="0">
      <formula>AND(NOT(ISBLANK(M4)),ISBLANK(L4))</formula>
    </cfRule>
  </conditionalFormatting>
  <conditionalFormatting sqref="M4:M15">
    <cfRule type="expression" priority="11" dxfId="0">
      <formula>AND(NOT(ISBLANK(L4)),ISBLANK(M4))</formula>
    </cfRule>
  </conditionalFormatting>
  <conditionalFormatting sqref="N4:N15">
    <cfRule type="expression" priority="10" dxfId="0">
      <formula>AND(NOT(ISBLANK(O4)),ISBLANK(N4))</formula>
    </cfRule>
  </conditionalFormatting>
  <conditionalFormatting sqref="O4:O15">
    <cfRule type="expression" priority="9" dxfId="0">
      <formula>AND(NOT(ISBLANK(N4)),ISBLANK(O4))</formula>
    </cfRule>
  </conditionalFormatting>
  <conditionalFormatting sqref="R4:R15">
    <cfRule type="expression" priority="8" dxfId="0">
      <formula>AND(NOT(ISBLANK(S4)),ISBLANK(R4))</formula>
    </cfRule>
  </conditionalFormatting>
  <conditionalFormatting sqref="S4:S15">
    <cfRule type="expression" priority="7" dxfId="0">
      <formula>AND(NOT(ISBLANK(R4)),ISBLANK(S4))</formula>
    </cfRule>
  </conditionalFormatting>
  <conditionalFormatting sqref="T4:T15">
    <cfRule type="expression" priority="6" dxfId="0">
      <formula>AND(NOT(ISBLANK(U4)),ISBLANK(T4))</formula>
    </cfRule>
  </conditionalFormatting>
  <conditionalFormatting sqref="U4:U15">
    <cfRule type="expression" priority="5" dxfId="0">
      <formula>AND(NOT(ISBLANK(T4)),ISBLANK(U4))</formula>
    </cfRule>
  </conditionalFormatting>
  <conditionalFormatting sqref="V4:V15">
    <cfRule type="expression" priority="4" dxfId="0">
      <formula>AND(NOT(ISBLANK(W4)),ISBLANK(V4))</formula>
    </cfRule>
  </conditionalFormatting>
  <conditionalFormatting sqref="W4:W15">
    <cfRule type="expression" priority="3" dxfId="0">
      <formula>AND(NOT(ISBLANK(V4)),ISBLANK(W4))</formula>
    </cfRule>
  </conditionalFormatting>
  <conditionalFormatting sqref="X4:X15">
    <cfRule type="expression" priority="2" dxfId="0">
      <formula>AND(NOT(ISBLANK(Y4)),ISBLANK(X4))</formula>
    </cfRule>
  </conditionalFormatting>
  <conditionalFormatting sqref="Y4:Y15">
    <cfRule type="expression" priority="1" dxfId="0">
      <formula>AND(NOT(ISBLANK(X4)),ISBLANK(Y4))</formula>
    </cfRule>
  </conditionalFormatting>
  <dataValidations count="7">
    <dataValidation type="decimal" operator="greaterThanOrEqual" allowBlank="1" showInputMessage="1" showErrorMessage="1" sqref="AD4:AI15 AK4:AL15">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4:C15">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4:B15">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4:A15">
      <formula1>INDIRECT("List_of_organisations")</formula1>
    </dataValidation>
    <dataValidation operator="lessThanOrEqual" allowBlank="1" showInputMessage="1" showErrorMessage="1" error="FTE cannot be greater than Headcount&#10;" sqref="AO1 AB1 P2 A1:C1 R1 P4:Q15 AO4:AO15 AB3:AC15"/>
    <dataValidation type="custom" allowBlank="1" showInputMessage="1" showErrorMessage="1" errorTitle="Headcount" error="The value entered in the headcount field must be greater than or equal to the value entered in the FTE field." sqref="F4:F15 H4:H15 J4:J15 L4:L15 N4:N15 T4:T15 V4:V15 X4:X15 R4:R15 D4:D15">
      <formula1>F4&gt;=G4</formula1>
    </dataValidation>
    <dataValidation type="custom" allowBlank="1" showInputMessage="1" showErrorMessage="1" errorTitle="FTE" error="The value entered in the FTE field must be less than or equal to the value entered in the headcount field." sqref="M4:M15 G4:G15 I4:I15 K4:K15 O4:O15 U4:U15 W4:W15 Y4:Y15 S4:S15 E4:E15">
      <formula1>M4&lt;=L4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Millet</dc:creator>
  <cp:keywords/>
  <dc:description/>
  <cp:lastModifiedBy>Jane Evans</cp:lastModifiedBy>
  <dcterms:created xsi:type="dcterms:W3CDTF">2012-07-20T14:12:54Z</dcterms:created>
  <dcterms:modified xsi:type="dcterms:W3CDTF">2012-07-25T11:40:55Z</dcterms:modified>
  <cp:category/>
  <cp:version/>
  <cp:contentType/>
  <cp:contentStatus/>
</cp:coreProperties>
</file>