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5480" windowHeight="44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<sst xmlns="http://schemas.openxmlformats.org/spreadsheetml/2006/main" count="88" uniqueCount="75">
  <si>
    <t>(A) Spend 
By Budget Type</t>
  </si>
  <si>
    <t>(A1) Organisation's own budget (DEL), Sub-Total</t>
  </si>
  <si>
    <t>Of which</t>
  </si>
  <si>
    <t>(A2) Expenditure managed by the organisation (AME), Sub-Total</t>
  </si>
  <si>
    <t>Of which the main components are:</t>
  </si>
  <si>
    <t xml:space="preserve">(A3) Other expenditure outside DEL and AME </t>
  </si>
  <si>
    <t>(A1 + A2 + A3) Total Spend</t>
  </si>
  <si>
    <t>Total Spend</t>
  </si>
  <si>
    <t>(B) Spend 
by type of internal operation</t>
  </si>
  <si>
    <t>(B1) Cost of running the estate, Sub-Total</t>
  </si>
  <si>
    <t>Of which, major components are:</t>
  </si>
  <si>
    <t>(B2) Cost of running IT, Sub-Total</t>
  </si>
  <si>
    <t>(B3) Cost of corporate services, Sub-Total</t>
  </si>
  <si>
    <t xml:space="preserve">Other </t>
  </si>
  <si>
    <t>(B4) Policy and policy implementation, Sub-Total</t>
  </si>
  <si>
    <t>(B5) Other costs</t>
  </si>
  <si>
    <t>(B1 + B2 + B3 + B4 + B5)  Total Spend</t>
  </si>
  <si>
    <t>(C)  Spend 
by type of transaction</t>
  </si>
  <si>
    <t>(C1) Procurement Costs, Sub-Total</t>
  </si>
  <si>
    <t>Of which, major component categories are:</t>
  </si>
  <si>
    <t>Category 1</t>
  </si>
  <si>
    <t>Category 2</t>
  </si>
  <si>
    <t>Other</t>
  </si>
  <si>
    <t>Of which, by supplier type:</t>
  </si>
  <si>
    <t>(C2) People costs, Sub-Total</t>
  </si>
  <si>
    <t>Of which, major component costs are:</t>
  </si>
  <si>
    <t>Contractors wages</t>
  </si>
  <si>
    <t>Paid exits</t>
  </si>
  <si>
    <t>(C3) Grants, Sub-Total</t>
  </si>
  <si>
    <t>Of which the recipient sectors are:</t>
  </si>
  <si>
    <t>Central Govt</t>
  </si>
  <si>
    <t>Local Govt</t>
  </si>
  <si>
    <t>Public corporations</t>
  </si>
  <si>
    <t>Voluntary sector</t>
  </si>
  <si>
    <t>Private sector</t>
  </si>
  <si>
    <t>(C4) Other costs</t>
  </si>
  <si>
    <t>(C1 + C2 + C3 + C4) Total Spend</t>
  </si>
  <si>
    <t>Resource (excl. depreciation)</t>
  </si>
  <si>
    <t>Capital</t>
  </si>
  <si>
    <t>Size in m2</t>
  </si>
  <si>
    <t>Desktop</t>
  </si>
  <si>
    <t>HR</t>
  </si>
  <si>
    <t>Finance</t>
  </si>
  <si>
    <t>Procurement</t>
  </si>
  <si>
    <r>
      <t>Voluntary and Charity Sector suppliers</t>
    </r>
    <r>
      <rPr>
        <vertAlign val="superscript"/>
        <sz val="11"/>
        <color indexed="8"/>
        <rFont val="Calibri"/>
        <family val="2"/>
      </rPr>
      <t>1</t>
    </r>
  </si>
  <si>
    <r>
      <t xml:space="preserve">SME suppliers </t>
    </r>
    <r>
      <rPr>
        <vertAlign val="superscript"/>
        <sz val="11"/>
        <color indexed="8"/>
        <rFont val="Calibri"/>
        <family val="2"/>
      </rPr>
      <t>1</t>
    </r>
  </si>
  <si>
    <t>Staff wages</t>
  </si>
  <si>
    <t>1 -  There may be overlap between VCS and SME suppliers; these figures are therefore not additive</t>
  </si>
  <si>
    <t>Actual</t>
  </si>
  <si>
    <t>Department of Energy and Climate Change Quarterly Data Summary Quarter 1 2012/2013</t>
  </si>
  <si>
    <t xml:space="preserve">Rent </t>
  </si>
  <si>
    <t xml:space="preserve">Other Costs </t>
  </si>
  <si>
    <t xml:space="preserve">Legal </t>
  </si>
  <si>
    <t xml:space="preserve">Communications </t>
  </si>
  <si>
    <t>·         Save energy with the Green Deal and support vulnerable customers</t>
  </si>
  <si>
    <t>·         Deliver secure energy on the way to a low carbon energy future</t>
  </si>
  <si>
    <t>·         Drive ambitious action on climate action at home and abroad</t>
  </si>
  <si>
    <t>·         Manage our energy legacy responsibly and cost-effectively</t>
  </si>
  <si>
    <t>·         Deliver the capability DECC needs to achieve its goals</t>
  </si>
  <si>
    <t xml:space="preserve">International Climate Finance </t>
  </si>
  <si>
    <t xml:space="preserve">Warm Front </t>
  </si>
  <si>
    <t xml:space="preserve">DECC Innovation Delivery Programme </t>
  </si>
  <si>
    <t xml:space="preserve">Green Deal Incentives </t>
  </si>
  <si>
    <t xml:space="preserve">Renewable Heat Premium Payment </t>
  </si>
  <si>
    <t>Spend through Govt Procurement Service</t>
  </si>
  <si>
    <t xml:space="preserve">Programme Management </t>
  </si>
  <si>
    <r>
      <t>Consultancy &amp; Contingent Labour</t>
    </r>
    <r>
      <rPr>
        <sz val="11"/>
        <color theme="1"/>
        <rFont val="Calibri"/>
        <family val="2"/>
      </rPr>
      <t xml:space="preserve"> </t>
    </r>
  </si>
  <si>
    <r>
      <t>Construction</t>
    </r>
    <r>
      <rPr>
        <sz val="11"/>
        <color theme="1"/>
        <rFont val="Calibri"/>
        <family val="2"/>
      </rPr>
      <t xml:space="preserve"> </t>
    </r>
  </si>
  <si>
    <r>
      <t>Marketing and media</t>
    </r>
    <r>
      <rPr>
        <sz val="11"/>
        <color theme="1"/>
        <rFont val="Calibri"/>
        <family val="2"/>
      </rPr>
      <t xml:space="preserve"> </t>
    </r>
  </si>
  <si>
    <r>
      <t>Goods and Services</t>
    </r>
    <r>
      <rPr>
        <sz val="11"/>
        <color theme="1"/>
        <rFont val="Calibri"/>
        <family val="2"/>
      </rPr>
      <t xml:space="preserve"> </t>
    </r>
  </si>
  <si>
    <t xml:space="preserve">Grant in Aid </t>
  </si>
  <si>
    <t>Comments</t>
  </si>
  <si>
    <t xml:space="preserve">This is the cash contribution (net of income returned) paid in the period to fund our ALBs - NDA,CNPA, CA and CCC </t>
  </si>
  <si>
    <t>N/A</t>
  </si>
  <si>
    <t xml:space="preserve">Spend reported in A3 above is based on accounting under Government Accounting rules as laid out in the Financial Reporting Manual. Expenditure in C1, C2, and C3 is based on cash. The spend reported in C4 therefore represents the net movement on balance sheet and other accruals which will be reflected in cash in different periods to the accounting recognition .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</si>
</sst>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 #,##0_-;\-* #,##0_-;_-* &quot;-&quot;??_-;_-@_-"/>
  </numFmts>
  <fonts count="63">
    <font>
      <sz val="11"/>
      <color theme="1"/>
      <name val="Calibri"/>
      <family val="2"/>
    </font>
    <font>
      <sz val="10"/>
      <color indexed="8"/>
      <name val="Arial"/>
      <family val="2"/>
    </font>
    <font>
      <b/>
      <sz val="22"/>
      <color indexed="9"/>
      <name val="Cambria"/>
      <family val="1"/>
    </font>
    <font>
      <b/>
      <sz val="14"/>
      <color indexed="9"/>
      <name val="Cambria"/>
      <family val="1"/>
    </font>
    <font>
      <b/>
      <sz val="18"/>
      <color indexed="9"/>
      <name val="Cambria"/>
      <family val="1"/>
    </font>
    <font>
      <sz val="18"/>
      <color indexed="9"/>
      <name val="Cambria"/>
      <family val="1"/>
    </font>
    <font>
      <i/>
      <sz val="12"/>
      <color indexed="8"/>
      <name val="Cambria"/>
      <family val="1"/>
    </font>
    <font>
      <sz val="12"/>
      <color indexed="8"/>
      <name val="Cambria"/>
      <family val="1"/>
    </font>
    <font>
      <b/>
      <sz val="20"/>
      <color indexed="9"/>
      <name val="Cambria"/>
      <family val="1"/>
    </font>
    <font>
      <sz val="22"/>
      <name val="Cambria"/>
      <family val="1"/>
    </font>
    <font>
      <b/>
      <sz val="22"/>
      <name val="Cambria"/>
      <family val="1"/>
    </font>
    <font>
      <b/>
      <sz val="12"/>
      <color indexed="9"/>
      <name val="Cambria"/>
      <family val="1"/>
    </font>
    <font>
      <b/>
      <sz val="18"/>
      <color indexed="9"/>
      <name val="Calibri"/>
      <family val="2"/>
    </font>
    <font>
      <b/>
      <sz val="22"/>
      <color indexed="9"/>
      <name val="Calibri"/>
      <family val="2"/>
    </font>
    <font>
      <vertAlign val="superscript"/>
      <sz val="11"/>
      <color indexed="8"/>
      <name val="Calibri"/>
      <family val="2"/>
    </font>
    <font>
      <i/>
      <sz val="18"/>
      <name val="Cambria"/>
      <family val="1"/>
    </font>
    <font>
      <sz val="11"/>
      <color indexed="8"/>
      <name val="Calibri"/>
      <family val="2"/>
    </font>
    <font>
      <sz val="11"/>
      <name val="Calibri"/>
      <family val="2"/>
    </font>
    <font>
      <sz val="1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4"/>
      <color theme="0"/>
      <name val="Cambria"/>
      <family val="1"/>
    </font>
    <font>
      <b/>
      <sz val="18"/>
      <color theme="0"/>
      <name val="Cambria"/>
      <family val="1"/>
    </font>
    <font>
      <i/>
      <sz val="12"/>
      <color theme="1"/>
      <name val="Cambria"/>
      <family val="1"/>
    </font>
    <font>
      <sz val="12"/>
      <color theme="1"/>
      <name val="Cambria"/>
      <family val="1"/>
    </font>
    <font>
      <b/>
      <sz val="20"/>
      <color theme="0"/>
      <name val="Cambria"/>
      <family val="1"/>
    </font>
    <font>
      <b/>
      <sz val="22"/>
      <color theme="0"/>
      <name val="Cambria"/>
      <family val="1"/>
    </font>
    <font>
      <b/>
      <sz val="12"/>
      <color theme="0"/>
      <name val="Cambria"/>
      <family val="1"/>
    </font>
    <font>
      <b/>
      <sz val="18"/>
      <color theme="0"/>
      <name val="Calibri"/>
      <family val="2"/>
    </font>
    <font>
      <sz val="18"/>
      <color theme="0"/>
      <name val="Cambria"/>
      <family val="1"/>
    </font>
    <font>
      <b/>
      <sz val="22"/>
      <color theme="0"/>
      <name val="Calibri"/>
      <family val="2"/>
    </font>
    <font>
      <sz val="1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800000"/>
        <bgColor indexed="64"/>
      </patternFill>
    </fill>
    <fill>
      <patternFill patternType="solid">
        <fgColor theme="6" tint="-0.4999699890613556"/>
        <bgColor indexed="64"/>
      </patternFill>
    </fill>
    <fill>
      <patternFill patternType="solid">
        <fgColor theme="0" tint="-0.3499799966812134"/>
        <bgColor indexed="64"/>
      </patternFill>
    </fill>
    <fill>
      <patternFill patternType="solid">
        <fgColor theme="5" tint="-0.4999699890613556"/>
        <bgColor indexed="64"/>
      </patternFill>
    </fill>
    <fill>
      <patternFill patternType="solid">
        <fgColor theme="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hair"/>
    </border>
    <border>
      <left/>
      <right style="hair">
        <color theme="1" tint="0.49998000264167786"/>
      </right>
      <top style="hair"/>
      <bottom style="hair"/>
    </border>
    <border>
      <left style="hair">
        <color theme="1" tint="0.49998000264167786"/>
      </left>
      <right style="hair">
        <color theme="1" tint="0.49998000264167786"/>
      </right>
      <top style="hair"/>
      <bottom style="hair"/>
    </border>
    <border>
      <left/>
      <right/>
      <top style="dotted"/>
      <bottom style="hair"/>
    </border>
    <border>
      <left style="hair">
        <color theme="1" tint="0.49998000264167786"/>
      </left>
      <right/>
      <top style="hair"/>
      <bottom style="hair"/>
    </border>
    <border>
      <left/>
      <right style="hair">
        <color theme="1" tint="0.49998000264167786"/>
      </right>
      <top style="hair"/>
      <bottom style="dotted"/>
    </border>
    <border>
      <left style="hair">
        <color theme="1" tint="0.49998000264167786"/>
      </left>
      <right style="hair">
        <color theme="1" tint="0.49998000264167786"/>
      </right>
      <top style="hair"/>
      <bottom style="dotted"/>
    </border>
    <border>
      <left style="hair">
        <color theme="1" tint="0.49998000264167786"/>
      </left>
      <right/>
      <top style="hair"/>
      <bottom style="dotted"/>
    </border>
    <border>
      <left/>
      <right/>
      <top style="medium"/>
      <bottom style="medium"/>
    </border>
    <border>
      <left/>
      <right style="medium"/>
      <top style="medium"/>
      <bottom style="medium"/>
    </border>
    <border>
      <left style="medium"/>
      <right/>
      <top style="medium"/>
      <bottom style="medium"/>
    </border>
    <border>
      <left/>
      <right style="hair"/>
      <top style="hair"/>
      <bottom style="hair"/>
    </border>
    <border>
      <left style="hair"/>
      <right style="hair"/>
      <top style="hair"/>
      <bottom style="hair"/>
    </border>
    <border>
      <left/>
      <right style="hair"/>
      <top style="hair"/>
      <bottom style="dotted"/>
    </border>
    <border>
      <left style="hair"/>
      <right style="hair"/>
      <top style="hair"/>
      <bottom style="dotted"/>
    </border>
    <border>
      <left style="hair"/>
      <right style="medium"/>
      <top style="hair"/>
      <bottom style="dotted"/>
    </border>
    <border>
      <left style="hair"/>
      <right/>
      <top style="hair"/>
      <bottom style="hair"/>
    </border>
    <border>
      <left style="hair"/>
      <right/>
      <top style="hair"/>
      <bottom style="dotted"/>
    </border>
    <border>
      <left/>
      <right/>
      <top/>
      <bottom style="medium"/>
    </border>
    <border>
      <left/>
      <right style="hair"/>
      <top style="dotted"/>
      <bottom style="hair"/>
    </border>
    <border>
      <left style="hair"/>
      <right style="hair"/>
      <top style="dotted"/>
      <bottom style="hair"/>
    </border>
    <border>
      <left style="hair"/>
      <right style="medium"/>
      <top style="hair"/>
      <bottom style="hair"/>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style="dotted"/>
      <bottom style="hair"/>
    </border>
    <border>
      <left style="medium"/>
      <right style="medium"/>
      <top style="hair"/>
      <bottom style="dotted"/>
    </border>
    <border>
      <left style="medium"/>
      <right style="medium"/>
      <top/>
      <bottom/>
    </border>
    <border>
      <left style="medium"/>
      <right style="medium"/>
      <top/>
      <bottom style="medium"/>
    </border>
    <border>
      <left/>
      <right/>
      <top/>
      <bottom style="hair"/>
    </border>
    <border>
      <left/>
      <right style="hair">
        <color theme="1" tint="0.49998000264167786"/>
      </right>
      <top style="hair"/>
      <bottom/>
    </border>
    <border>
      <left style="hair">
        <color theme="1" tint="0.49998000264167786"/>
      </left>
      <right style="hair">
        <color theme="1" tint="0.49998000264167786"/>
      </right>
      <top style="hair"/>
      <bottom/>
    </border>
    <border>
      <left style="hair">
        <color theme="1" tint="0.49998000264167786"/>
      </left>
      <right/>
      <top style="hair"/>
      <bottom/>
    </border>
    <border>
      <left style="medium"/>
      <right style="medium"/>
      <top style="hair"/>
      <bottom/>
    </border>
    <border>
      <left/>
      <right style="hair"/>
      <top style="hair"/>
      <bottom/>
    </border>
    <border>
      <left style="hair"/>
      <right style="hair"/>
      <top style="hair"/>
      <bottom/>
    </border>
    <border>
      <left style="hair"/>
      <right/>
      <top style="hair"/>
      <bottom/>
    </border>
    <border>
      <left style="medium"/>
      <right style="medium"/>
      <top/>
      <bottom style="hair"/>
    </border>
    <border>
      <left style="medium"/>
      <right style="medium"/>
      <top style="hair"/>
      <bottom style="medium"/>
    </border>
    <border>
      <left style="medium">
        <color theme="1" tint="0.49998000264167786"/>
      </left>
      <right style="medium"/>
      <top/>
      <bottom/>
    </border>
    <border>
      <left style="medium"/>
      <right style="medium"/>
      <top/>
      <bottom style="dott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bottom style="dashed"/>
    </border>
    <border>
      <left style="medium"/>
      <right/>
      <top style="medium"/>
      <bottom/>
    </border>
    <border>
      <left style="medium"/>
      <right/>
      <top/>
      <bottom/>
    </border>
    <border>
      <left style="medium"/>
      <right/>
      <top/>
      <bottom style="medium"/>
    </border>
    <border>
      <left style="thick"/>
      <right/>
      <top style="thick"/>
      <bottom style="thick"/>
    </border>
    <border>
      <left/>
      <right/>
      <top style="thick"/>
      <bottom style="thick"/>
    </border>
    <border>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4">
    <xf numFmtId="0" fontId="0" fillId="0" borderId="0" xfId="0" applyFont="1" applyAlignment="1">
      <alignment/>
    </xf>
    <xf numFmtId="0" fontId="52" fillId="20" borderId="10" xfId="0" applyFont="1" applyFill="1" applyBorder="1" applyAlignment="1">
      <alignment vertical="center"/>
    </xf>
    <xf numFmtId="0" fontId="53" fillId="20" borderId="10" xfId="0" applyFont="1" applyFill="1" applyBorder="1" applyAlignment="1">
      <alignment horizontal="right" vertical="center"/>
    </xf>
    <xf numFmtId="0" fontId="54" fillId="33" borderId="11" xfId="0" applyFont="1" applyFill="1" applyBorder="1" applyAlignment="1">
      <alignment horizontal="right" vertical="center"/>
    </xf>
    <xf numFmtId="0" fontId="54" fillId="33" borderId="12" xfId="0" applyFont="1" applyFill="1" applyBorder="1" applyAlignment="1">
      <alignment horizontal="right" vertical="center"/>
    </xf>
    <xf numFmtId="0" fontId="55" fillId="33" borderId="11" xfId="0" applyFont="1" applyFill="1" applyBorder="1" applyAlignment="1">
      <alignment vertical="center"/>
    </xf>
    <xf numFmtId="0" fontId="55" fillId="33" borderId="12" xfId="0" applyFont="1" applyFill="1" applyBorder="1" applyAlignment="1">
      <alignment vertical="center"/>
    </xf>
    <xf numFmtId="0" fontId="52" fillId="20" borderId="13" xfId="0" applyFont="1" applyFill="1" applyBorder="1" applyAlignment="1">
      <alignment horizontal="right" vertical="center"/>
    </xf>
    <xf numFmtId="0" fontId="52" fillId="20" borderId="13" xfId="0" applyFont="1" applyFill="1" applyBorder="1" applyAlignment="1">
      <alignment vertical="center"/>
    </xf>
    <xf numFmtId="0" fontId="53" fillId="20" borderId="13" xfId="0" applyFont="1" applyFill="1" applyBorder="1" applyAlignment="1">
      <alignment horizontal="right" vertical="center"/>
    </xf>
    <xf numFmtId="0" fontId="0" fillId="33" borderId="14" xfId="0" applyFill="1" applyBorder="1" applyAlignment="1">
      <alignment horizontal="right" vertical="center"/>
    </xf>
    <xf numFmtId="0" fontId="55" fillId="33" borderId="14" xfId="0" applyFont="1" applyFill="1" applyBorder="1" applyAlignment="1">
      <alignment horizontal="right" vertical="center"/>
    </xf>
    <xf numFmtId="0" fontId="54" fillId="33" borderId="15" xfId="0" applyFont="1" applyFill="1" applyBorder="1" applyAlignment="1">
      <alignment horizontal="right" vertical="center"/>
    </xf>
    <xf numFmtId="0" fontId="54" fillId="33" borderId="16" xfId="0" applyFont="1" applyFill="1" applyBorder="1" applyAlignment="1">
      <alignment horizontal="right" vertical="center"/>
    </xf>
    <xf numFmtId="0" fontId="55" fillId="33" borderId="17" xfId="0" applyFont="1" applyFill="1" applyBorder="1" applyAlignment="1">
      <alignment horizontal="right" vertical="center"/>
    </xf>
    <xf numFmtId="0" fontId="52" fillId="20" borderId="0" xfId="0" applyFont="1" applyFill="1" applyBorder="1" applyAlignment="1">
      <alignment horizontal="right" vertical="center"/>
    </xf>
    <xf numFmtId="0" fontId="52" fillId="20" borderId="0" xfId="0" applyFont="1" applyFill="1" applyBorder="1" applyAlignment="1">
      <alignment vertical="center"/>
    </xf>
    <xf numFmtId="0" fontId="53" fillId="20" borderId="0" xfId="0" applyFont="1" applyFill="1" applyBorder="1" applyAlignment="1">
      <alignment horizontal="right" vertical="center"/>
    </xf>
    <xf numFmtId="0" fontId="56" fillId="34" borderId="18" xfId="0" applyFont="1" applyFill="1" applyBorder="1" applyAlignment="1">
      <alignment vertical="center"/>
    </xf>
    <xf numFmtId="0" fontId="57" fillId="34" borderId="19" xfId="0" applyFont="1" applyFill="1" applyBorder="1" applyAlignment="1">
      <alignment horizontal="right" vertical="center"/>
    </xf>
    <xf numFmtId="0" fontId="9" fillId="33" borderId="20" xfId="0" applyFont="1" applyFill="1" applyBorder="1" applyAlignment="1">
      <alignment vertical="center"/>
    </xf>
    <xf numFmtId="0" fontId="9" fillId="33" borderId="18" xfId="0" applyFont="1" applyFill="1" applyBorder="1" applyAlignment="1">
      <alignment vertical="center"/>
    </xf>
    <xf numFmtId="0" fontId="10" fillId="33" borderId="18" xfId="0" applyFont="1" applyFill="1" applyBorder="1" applyAlignment="1">
      <alignment horizontal="right" vertical="center"/>
    </xf>
    <xf numFmtId="0" fontId="58" fillId="21" borderId="10" xfId="0" applyFont="1" applyFill="1" applyBorder="1" applyAlignment="1">
      <alignment/>
    </xf>
    <xf numFmtId="0" fontId="53" fillId="21" borderId="10" xfId="0" applyFont="1" applyFill="1" applyBorder="1" applyAlignment="1">
      <alignment horizontal="right" vertical="center"/>
    </xf>
    <xf numFmtId="0" fontId="54" fillId="33" borderId="11" xfId="0" applyFont="1" applyFill="1" applyBorder="1" applyAlignment="1">
      <alignment horizontal="right"/>
    </xf>
    <xf numFmtId="0" fontId="54" fillId="33" borderId="12" xfId="0" applyFont="1" applyFill="1" applyBorder="1" applyAlignment="1">
      <alignment horizontal="right"/>
    </xf>
    <xf numFmtId="0" fontId="55" fillId="33" borderId="15" xfId="0" applyFont="1" applyFill="1" applyBorder="1" applyAlignment="1">
      <alignment/>
    </xf>
    <xf numFmtId="0" fontId="55" fillId="33" borderId="16" xfId="0" applyFont="1" applyFill="1" applyBorder="1" applyAlignment="1">
      <alignment/>
    </xf>
    <xf numFmtId="0" fontId="58" fillId="21" borderId="13" xfId="0" applyFont="1" applyFill="1" applyBorder="1" applyAlignment="1">
      <alignment/>
    </xf>
    <xf numFmtId="0" fontId="53" fillId="21" borderId="13" xfId="0" applyFont="1" applyFill="1" applyBorder="1" applyAlignment="1">
      <alignment horizontal="right" vertical="center"/>
    </xf>
    <xf numFmtId="0" fontId="54" fillId="33" borderId="21" xfId="0" applyFont="1" applyFill="1" applyBorder="1" applyAlignment="1">
      <alignment horizontal="right"/>
    </xf>
    <xf numFmtId="0" fontId="54" fillId="33" borderId="22" xfId="0" applyFont="1" applyFill="1" applyBorder="1" applyAlignment="1">
      <alignment horizontal="right"/>
    </xf>
    <xf numFmtId="0" fontId="55" fillId="33" borderId="21" xfId="0" applyFont="1" applyFill="1" applyBorder="1" applyAlignment="1">
      <alignment/>
    </xf>
    <xf numFmtId="0" fontId="55" fillId="33" borderId="22" xfId="0" applyFont="1" applyFill="1" applyBorder="1" applyAlignment="1">
      <alignment/>
    </xf>
    <xf numFmtId="0" fontId="54" fillId="33" borderId="23" xfId="0" applyFont="1" applyFill="1" applyBorder="1" applyAlignment="1">
      <alignment horizontal="right"/>
    </xf>
    <xf numFmtId="0" fontId="54" fillId="33" borderId="24" xfId="0" applyFont="1" applyFill="1" applyBorder="1" applyAlignment="1">
      <alignment horizontal="right"/>
    </xf>
    <xf numFmtId="0" fontId="0" fillId="33" borderId="25" xfId="0" applyFont="1" applyFill="1" applyBorder="1" applyAlignment="1">
      <alignment horizontal="right"/>
    </xf>
    <xf numFmtId="0" fontId="59" fillId="21" borderId="13" xfId="0" applyFont="1" applyFill="1" applyBorder="1" applyAlignment="1">
      <alignment horizontal="right" vertical="center"/>
    </xf>
    <xf numFmtId="0" fontId="0" fillId="33" borderId="26" xfId="0" applyFont="1" applyFill="1" applyBorder="1" applyAlignment="1">
      <alignment horizontal="right"/>
    </xf>
    <xf numFmtId="0" fontId="0" fillId="33" borderId="27" xfId="0" applyFont="1" applyFill="1" applyBorder="1" applyAlignment="1">
      <alignment horizontal="right"/>
    </xf>
    <xf numFmtId="0" fontId="58" fillId="21" borderId="28" xfId="0" applyFont="1" applyFill="1" applyBorder="1" applyAlignment="1">
      <alignment/>
    </xf>
    <xf numFmtId="0" fontId="53" fillId="21" borderId="28" xfId="0" applyFont="1" applyFill="1" applyBorder="1" applyAlignment="1">
      <alignment horizontal="right" vertical="center"/>
    </xf>
    <xf numFmtId="0" fontId="56" fillId="35" borderId="28" xfId="0" applyFont="1" applyFill="1" applyBorder="1" applyAlignment="1">
      <alignment vertical="center"/>
    </xf>
    <xf numFmtId="0" fontId="57" fillId="35" borderId="28" xfId="0" applyFont="1" applyFill="1" applyBorder="1" applyAlignment="1">
      <alignment horizontal="right" vertical="center"/>
    </xf>
    <xf numFmtId="0" fontId="58" fillId="22" borderId="10" xfId="0" applyFont="1" applyFill="1" applyBorder="1" applyAlignment="1">
      <alignment/>
    </xf>
    <xf numFmtId="0" fontId="53" fillId="22" borderId="10" xfId="0" applyFont="1" applyFill="1" applyBorder="1" applyAlignment="1">
      <alignment horizontal="right" vertical="center"/>
    </xf>
    <xf numFmtId="0" fontId="58" fillId="22" borderId="29" xfId="0" applyFont="1" applyFill="1" applyBorder="1" applyAlignment="1">
      <alignment/>
    </xf>
    <xf numFmtId="0" fontId="58" fillId="22" borderId="30" xfId="0" applyFont="1" applyFill="1" applyBorder="1" applyAlignment="1">
      <alignment/>
    </xf>
    <xf numFmtId="0" fontId="53" fillId="22" borderId="29" xfId="0" applyFont="1" applyFill="1" applyBorder="1" applyAlignment="1">
      <alignment horizontal="right" vertical="center"/>
    </xf>
    <xf numFmtId="0" fontId="58" fillId="22" borderId="28" xfId="0" applyFont="1" applyFill="1" applyBorder="1" applyAlignment="1">
      <alignment/>
    </xf>
    <xf numFmtId="0" fontId="53" fillId="22" borderId="28" xfId="0" applyFont="1" applyFill="1" applyBorder="1" applyAlignment="1">
      <alignment horizontal="right" vertical="center"/>
    </xf>
    <xf numFmtId="0" fontId="56" fillId="36" borderId="28" xfId="0" applyFont="1" applyFill="1" applyBorder="1" applyAlignment="1">
      <alignment vertical="center"/>
    </xf>
    <xf numFmtId="0" fontId="57" fillId="36" borderId="28" xfId="0" applyFont="1" applyFill="1" applyBorder="1" applyAlignment="1">
      <alignment horizontal="right" vertical="center"/>
    </xf>
    <xf numFmtId="0" fontId="0" fillId="33" borderId="14" xfId="0" applyFill="1" applyBorder="1" applyAlignment="1">
      <alignment horizontal="right"/>
    </xf>
    <xf numFmtId="0" fontId="0" fillId="33" borderId="17" xfId="0" applyFill="1" applyBorder="1" applyAlignment="1">
      <alignment horizontal="right"/>
    </xf>
    <xf numFmtId="0" fontId="0" fillId="33" borderId="31" xfId="0" applyFill="1" applyBorder="1" applyAlignment="1">
      <alignment horizontal="right"/>
    </xf>
    <xf numFmtId="0" fontId="0" fillId="33" borderId="26" xfId="0" applyFill="1" applyBorder="1" applyAlignment="1">
      <alignment horizontal="right"/>
    </xf>
    <xf numFmtId="0" fontId="0" fillId="33" borderId="27" xfId="0" applyFill="1" applyBorder="1" applyAlignment="1">
      <alignment horizontal="right"/>
    </xf>
    <xf numFmtId="0" fontId="15" fillId="37" borderId="32" xfId="0" applyFont="1" applyFill="1" applyBorder="1" applyAlignment="1">
      <alignment horizontal="center" wrapText="1"/>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164" fontId="10" fillId="33" borderId="32" xfId="0" applyNumberFormat="1" applyFont="1" applyFill="1" applyBorder="1" applyAlignment="1">
      <alignment vertical="center"/>
    </xf>
    <xf numFmtId="0" fontId="0" fillId="0" borderId="0" xfId="0" applyFill="1" applyAlignment="1">
      <alignment/>
    </xf>
    <xf numFmtId="0" fontId="9" fillId="0" borderId="28" xfId="0" applyFont="1" applyFill="1" applyBorder="1" applyAlignment="1">
      <alignment vertical="center"/>
    </xf>
    <xf numFmtId="0" fontId="10" fillId="0" borderId="28" xfId="0" applyFont="1" applyFill="1" applyBorder="1" applyAlignment="1">
      <alignment horizontal="right" vertical="center"/>
    </xf>
    <xf numFmtId="164" fontId="10" fillId="0" borderId="28" xfId="0" applyNumberFormat="1" applyFont="1" applyFill="1" applyBorder="1" applyAlignment="1">
      <alignment vertical="center"/>
    </xf>
    <xf numFmtId="164" fontId="60" fillId="20" borderId="33" xfId="0" applyNumberFormat="1" applyFont="1" applyFill="1" applyBorder="1" applyAlignment="1">
      <alignment vertical="center"/>
    </xf>
    <xf numFmtId="164" fontId="0" fillId="33" borderId="34" xfId="0" applyNumberFormat="1" applyFill="1" applyBorder="1" applyAlignment="1" applyProtection="1">
      <alignment vertical="center"/>
      <protection locked="0"/>
    </xf>
    <xf numFmtId="164" fontId="60" fillId="20" borderId="35" xfId="0" applyNumberFormat="1" applyFont="1" applyFill="1" applyBorder="1" applyAlignment="1">
      <alignment vertical="center"/>
    </xf>
    <xf numFmtId="164" fontId="0" fillId="33" borderId="36" xfId="0" applyNumberFormat="1" applyFill="1" applyBorder="1" applyAlignment="1" applyProtection="1">
      <alignment vertical="center"/>
      <protection locked="0"/>
    </xf>
    <xf numFmtId="164" fontId="60" fillId="20" borderId="37" xfId="0" applyNumberFormat="1" applyFont="1" applyFill="1" applyBorder="1" applyAlignment="1" applyProtection="1">
      <alignment vertical="center"/>
      <protection locked="0"/>
    </xf>
    <xf numFmtId="164" fontId="57" fillId="34" borderId="32" xfId="0" applyNumberFormat="1" applyFont="1" applyFill="1" applyBorder="1" applyAlignment="1">
      <alignment vertical="center"/>
    </xf>
    <xf numFmtId="164" fontId="53" fillId="21" borderId="33" xfId="0" applyNumberFormat="1" applyFont="1" applyFill="1" applyBorder="1" applyAlignment="1">
      <alignment vertical="center"/>
    </xf>
    <xf numFmtId="164" fontId="0" fillId="33" borderId="34" xfId="0" applyNumberFormat="1" applyFill="1" applyBorder="1" applyAlignment="1" applyProtection="1">
      <alignment/>
      <protection locked="0"/>
    </xf>
    <xf numFmtId="164" fontId="53" fillId="21" borderId="35" xfId="0" applyNumberFormat="1" applyFont="1" applyFill="1" applyBorder="1" applyAlignment="1">
      <alignment vertical="center"/>
    </xf>
    <xf numFmtId="164" fontId="0" fillId="33" borderId="36" xfId="0" applyNumberFormat="1" applyFill="1" applyBorder="1" applyAlignment="1" applyProtection="1">
      <alignment/>
      <protection locked="0"/>
    </xf>
    <xf numFmtId="164" fontId="53" fillId="21" borderId="38" xfId="0" applyNumberFormat="1" applyFont="1" applyFill="1" applyBorder="1" applyAlignment="1" applyProtection="1">
      <alignment vertical="center"/>
      <protection locked="0"/>
    </xf>
    <xf numFmtId="164" fontId="61" fillId="35" borderId="38" xfId="0" applyNumberFormat="1" applyFont="1" applyFill="1" applyBorder="1" applyAlignment="1">
      <alignment vertical="center"/>
    </xf>
    <xf numFmtId="164" fontId="53" fillId="22" borderId="33" xfId="0" applyNumberFormat="1" applyFont="1" applyFill="1" applyBorder="1" applyAlignment="1">
      <alignment vertical="center"/>
    </xf>
    <xf numFmtId="164" fontId="53" fillId="22" borderId="35" xfId="0" applyNumberFormat="1" applyFont="1" applyFill="1" applyBorder="1" applyAlignment="1">
      <alignment vertical="center"/>
    </xf>
    <xf numFmtId="164" fontId="53" fillId="22" borderId="38" xfId="0" applyNumberFormat="1" applyFont="1" applyFill="1" applyBorder="1" applyAlignment="1">
      <alignment vertical="center"/>
    </xf>
    <xf numFmtId="164" fontId="61" fillId="36" borderId="32" xfId="0" applyNumberFormat="1" applyFont="1" applyFill="1" applyBorder="1" applyAlignment="1">
      <alignment vertical="center"/>
    </xf>
    <xf numFmtId="0" fontId="55" fillId="33" borderId="39" xfId="0" applyFont="1" applyFill="1" applyBorder="1" applyAlignment="1">
      <alignment vertical="center"/>
    </xf>
    <xf numFmtId="0" fontId="0" fillId="33" borderId="39" xfId="0" applyFill="1" applyBorder="1" applyAlignment="1">
      <alignment horizontal="right" vertical="center"/>
    </xf>
    <xf numFmtId="0" fontId="0" fillId="33" borderId="14" xfId="0" applyFont="1" applyFill="1" applyBorder="1" applyAlignment="1">
      <alignment horizontal="right" vertical="center"/>
    </xf>
    <xf numFmtId="0" fontId="0" fillId="0" borderId="0" xfId="0" applyFont="1" applyAlignment="1">
      <alignment horizontal="left" indent="4"/>
    </xf>
    <xf numFmtId="0" fontId="54" fillId="33" borderId="40" xfId="0" applyFont="1" applyFill="1" applyBorder="1" applyAlignment="1">
      <alignment horizontal="right"/>
    </xf>
    <xf numFmtId="0" fontId="54" fillId="33" borderId="41" xfId="0" applyFont="1" applyFill="1" applyBorder="1" applyAlignment="1">
      <alignment horizontal="right"/>
    </xf>
    <xf numFmtId="0" fontId="0" fillId="33" borderId="42" xfId="0" applyFill="1" applyBorder="1" applyAlignment="1">
      <alignment horizontal="right"/>
    </xf>
    <xf numFmtId="164" fontId="0" fillId="33" borderId="43" xfId="0" applyNumberFormat="1" applyFill="1" applyBorder="1" applyAlignment="1" applyProtection="1">
      <alignment/>
      <protection locked="0"/>
    </xf>
    <xf numFmtId="0" fontId="55" fillId="33" borderId="44" xfId="0" applyFont="1" applyFill="1" applyBorder="1" applyAlignment="1">
      <alignment/>
    </xf>
    <xf numFmtId="0" fontId="55" fillId="33" borderId="45" xfId="0" applyFont="1" applyFill="1" applyBorder="1" applyAlignment="1">
      <alignment/>
    </xf>
    <xf numFmtId="0" fontId="0" fillId="33" borderId="46" xfId="0" applyFill="1" applyBorder="1" applyAlignment="1">
      <alignment horizontal="right"/>
    </xf>
    <xf numFmtId="164" fontId="17" fillId="33" borderId="34" xfId="0" applyNumberFormat="1" applyFont="1" applyFill="1" applyBorder="1" applyAlignment="1">
      <alignment/>
    </xf>
    <xf numFmtId="164" fontId="17" fillId="33" borderId="47" xfId="0" applyNumberFormat="1" applyFont="1" applyFill="1" applyBorder="1" applyAlignment="1">
      <alignment/>
    </xf>
    <xf numFmtId="165" fontId="0" fillId="33" borderId="48" xfId="42" applyNumberFormat="1" applyFont="1" applyFill="1" applyBorder="1" applyAlignment="1">
      <alignment/>
    </xf>
    <xf numFmtId="164" fontId="0" fillId="33" borderId="34" xfId="0" applyNumberFormat="1" applyFill="1" applyBorder="1" applyAlignment="1">
      <alignment vertical="center"/>
    </xf>
    <xf numFmtId="164" fontId="0" fillId="33" borderId="49" xfId="0" applyNumberFormat="1" applyFill="1" applyBorder="1" applyAlignment="1">
      <alignment vertical="center"/>
    </xf>
    <xf numFmtId="164" fontId="0" fillId="33" borderId="50" xfId="0" applyNumberFormat="1" applyFill="1" applyBorder="1" applyAlignment="1">
      <alignment vertical="center"/>
    </xf>
    <xf numFmtId="164" fontId="0" fillId="33" borderId="34" xfId="0" applyNumberFormat="1" applyFill="1" applyBorder="1" applyAlignment="1" applyProtection="1">
      <alignment horizontal="right"/>
      <protection locked="0"/>
    </xf>
    <xf numFmtId="0" fontId="0" fillId="0" borderId="37" xfId="0" applyBorder="1" applyAlignment="1">
      <alignment/>
    </xf>
    <xf numFmtId="0" fontId="0" fillId="20" borderId="51" xfId="0" applyFill="1" applyBorder="1" applyAlignment="1">
      <alignment/>
    </xf>
    <xf numFmtId="0" fontId="0" fillId="0" borderId="47" xfId="0" applyBorder="1" applyAlignment="1">
      <alignment/>
    </xf>
    <xf numFmtId="0" fontId="0" fillId="0" borderId="43" xfId="0" applyBorder="1" applyAlignment="1">
      <alignment/>
    </xf>
    <xf numFmtId="0" fontId="0" fillId="20" borderId="52" xfId="0" applyFill="1" applyBorder="1" applyAlignment="1">
      <alignment/>
    </xf>
    <xf numFmtId="0" fontId="0" fillId="0" borderId="34" xfId="0" applyBorder="1" applyAlignment="1">
      <alignment/>
    </xf>
    <xf numFmtId="0" fontId="0" fillId="20" borderId="53" xfId="0" applyFill="1" applyBorder="1" applyAlignment="1">
      <alignment/>
    </xf>
    <xf numFmtId="0" fontId="0" fillId="34" borderId="32" xfId="0" applyFill="1" applyBorder="1" applyAlignment="1">
      <alignment/>
    </xf>
    <xf numFmtId="0" fontId="0" fillId="21" borderId="51" xfId="0" applyFill="1" applyBorder="1" applyAlignment="1">
      <alignment/>
    </xf>
    <xf numFmtId="0" fontId="0" fillId="21" borderId="52" xfId="0" applyFill="1" applyBorder="1" applyAlignment="1">
      <alignment/>
    </xf>
    <xf numFmtId="0" fontId="0" fillId="21" borderId="53" xfId="0" applyFill="1" applyBorder="1" applyAlignment="1">
      <alignment/>
    </xf>
    <xf numFmtId="0" fontId="0" fillId="35" borderId="32" xfId="0" applyFill="1" applyBorder="1" applyAlignment="1">
      <alignment/>
    </xf>
    <xf numFmtId="0" fontId="0" fillId="22" borderId="51" xfId="0" applyFill="1" applyBorder="1" applyAlignment="1">
      <alignment/>
    </xf>
    <xf numFmtId="0" fontId="0" fillId="22" borderId="52" xfId="0" applyFill="1" applyBorder="1" applyAlignment="1">
      <alignment/>
    </xf>
    <xf numFmtId="0" fontId="0" fillId="36" borderId="32" xfId="0" applyFill="1" applyBorder="1" applyAlignment="1">
      <alignment/>
    </xf>
    <xf numFmtId="0" fontId="0" fillId="0" borderId="52" xfId="0" applyFill="1" applyBorder="1" applyAlignment="1">
      <alignment/>
    </xf>
    <xf numFmtId="0" fontId="0" fillId="0" borderId="54" xfId="0" applyBorder="1" applyAlignment="1">
      <alignment/>
    </xf>
    <xf numFmtId="0" fontId="62" fillId="0" borderId="32" xfId="0" applyFont="1" applyBorder="1" applyAlignment="1">
      <alignment horizontal="center"/>
    </xf>
    <xf numFmtId="0" fontId="0" fillId="0" borderId="32" xfId="0" applyBorder="1" applyAlignment="1">
      <alignment/>
    </xf>
    <xf numFmtId="0" fontId="0" fillId="0" borderId="34" xfId="0" applyBorder="1" applyAlignment="1">
      <alignment wrapText="1"/>
    </xf>
    <xf numFmtId="0" fontId="0" fillId="22" borderId="53" xfId="0" applyFill="1" applyBorder="1" applyAlignment="1">
      <alignment wrapText="1"/>
    </xf>
    <xf numFmtId="0" fontId="57" fillId="34" borderId="55" xfId="0" applyFont="1" applyFill="1" applyBorder="1" applyAlignment="1">
      <alignment vertical="center" textRotation="90" wrapText="1"/>
    </xf>
    <xf numFmtId="0" fontId="57" fillId="34" borderId="56" xfId="0" applyFont="1" applyFill="1" applyBorder="1" applyAlignment="1">
      <alignment vertical="center" textRotation="90" wrapText="1"/>
    </xf>
    <xf numFmtId="0" fontId="57" fillId="34" borderId="57" xfId="0" applyFont="1" applyFill="1" applyBorder="1" applyAlignment="1">
      <alignment vertical="center" textRotation="90" wrapText="1"/>
    </xf>
    <xf numFmtId="0" fontId="57" fillId="38" borderId="55" xfId="0" applyFont="1" applyFill="1" applyBorder="1" applyAlignment="1">
      <alignment vertical="center" textRotation="90" wrapText="1"/>
    </xf>
    <xf numFmtId="0" fontId="57" fillId="38" borderId="56" xfId="0" applyFont="1" applyFill="1" applyBorder="1" applyAlignment="1">
      <alignment vertical="center" textRotation="90" wrapText="1"/>
    </xf>
    <xf numFmtId="0" fontId="57" fillId="38" borderId="57" xfId="0" applyFont="1" applyFill="1" applyBorder="1" applyAlignment="1">
      <alignment vertical="center" textRotation="90" wrapText="1"/>
    </xf>
    <xf numFmtId="0" fontId="57" fillId="36" borderId="55" xfId="0" applyFont="1" applyFill="1" applyBorder="1" applyAlignment="1">
      <alignment vertical="center" textRotation="90" wrapText="1"/>
    </xf>
    <xf numFmtId="0" fontId="57" fillId="36" borderId="56" xfId="0" applyFont="1" applyFill="1" applyBorder="1" applyAlignment="1">
      <alignment vertical="center" textRotation="90" wrapText="1"/>
    </xf>
    <xf numFmtId="0" fontId="57" fillId="36" borderId="57" xfId="0" applyFont="1" applyFill="1" applyBorder="1" applyAlignment="1">
      <alignment vertical="center" textRotation="90" wrapText="1"/>
    </xf>
    <xf numFmtId="0" fontId="53" fillId="39" borderId="58" xfId="0" applyFont="1" applyFill="1" applyBorder="1" applyAlignment="1">
      <alignment horizontal="center" vertical="center"/>
    </xf>
    <xf numFmtId="0" fontId="53" fillId="39" borderId="59" xfId="0" applyFont="1" applyFill="1" applyBorder="1" applyAlignment="1">
      <alignment horizontal="center" vertical="center"/>
    </xf>
    <xf numFmtId="0" fontId="53" fillId="39" borderId="6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1"/>
  <sheetViews>
    <sheetView tabSelected="1" zoomScale="80" zoomScaleNormal="80" zoomScalePageLayoutView="0" workbookViewId="0" topLeftCell="C1">
      <selection activeCell="G79" sqref="G79"/>
    </sheetView>
  </sheetViews>
  <sheetFormatPr defaultColWidth="9.140625" defaultRowHeight="15"/>
  <cols>
    <col min="2" max="2" width="23.421875" style="0" customWidth="1"/>
    <col min="3" max="3" width="6.00390625" style="0" customWidth="1"/>
    <col min="4" max="4" width="71.140625" style="0" customWidth="1"/>
    <col min="5" max="5" width="32.421875" style="0" customWidth="1"/>
    <col min="6" max="6" width="18.7109375" style="0" customWidth="1"/>
    <col min="7" max="7" width="69.140625" style="0" customWidth="1"/>
  </cols>
  <sheetData>
    <row r="1" spans="2:6" ht="31.5" customHeight="1" thickBot="1" thickTop="1">
      <c r="B1" s="131" t="s">
        <v>49</v>
      </c>
      <c r="C1" s="132"/>
      <c r="D1" s="132"/>
      <c r="E1" s="132"/>
      <c r="F1" s="133"/>
    </row>
    <row r="2" ht="16.5" thickBot="1" thickTop="1"/>
    <row r="3" spans="2:6" ht="27.75" thickBot="1">
      <c r="B3" s="60"/>
      <c r="C3" s="60"/>
      <c r="D3" s="60"/>
      <c r="E3" s="61"/>
      <c r="F3" s="59" t="s">
        <v>48</v>
      </c>
    </row>
    <row r="4" spans="2:7" ht="27.75" thickBot="1">
      <c r="B4" s="20"/>
      <c r="C4" s="21"/>
      <c r="D4" s="21"/>
      <c r="E4" s="22" t="s">
        <v>7</v>
      </c>
      <c r="F4" s="62">
        <f>F17</f>
        <v>611.669</v>
      </c>
      <c r="G4" s="118" t="s">
        <v>71</v>
      </c>
    </row>
    <row r="5" spans="1:7" ht="27.75" thickBot="1">
      <c r="A5" s="63"/>
      <c r="B5" s="64"/>
      <c r="C5" s="64"/>
      <c r="D5" s="64"/>
      <c r="E5" s="65"/>
      <c r="F5" s="66"/>
      <c r="G5" s="101"/>
    </row>
    <row r="6" spans="2:7" ht="22.5">
      <c r="B6" s="122" t="s">
        <v>0</v>
      </c>
      <c r="C6" s="1"/>
      <c r="D6" s="1"/>
      <c r="E6" s="2" t="s">
        <v>1</v>
      </c>
      <c r="F6" s="67">
        <f>SUM(F7:F9)</f>
        <v>650.929</v>
      </c>
      <c r="G6" s="102"/>
    </row>
    <row r="7" spans="2:7" ht="15.75">
      <c r="B7" s="123"/>
      <c r="C7" s="3"/>
      <c r="D7" s="4" t="s">
        <v>2</v>
      </c>
      <c r="E7" s="10" t="s">
        <v>37</v>
      </c>
      <c r="F7" s="98">
        <f>211.557</f>
        <v>211.557</v>
      </c>
      <c r="G7" s="103"/>
    </row>
    <row r="8" spans="2:7" ht="15.75">
      <c r="B8" s="123"/>
      <c r="C8" s="5"/>
      <c r="D8" s="6"/>
      <c r="E8" s="10" t="s">
        <v>38</v>
      </c>
      <c r="F8" s="98">
        <f>438.402</f>
        <v>438.402</v>
      </c>
      <c r="G8" s="104"/>
    </row>
    <row r="9" spans="2:7" ht="15.75">
      <c r="B9" s="123"/>
      <c r="C9" s="83"/>
      <c r="D9" s="83"/>
      <c r="E9" s="84" t="s">
        <v>13</v>
      </c>
      <c r="F9" s="99">
        <v>0.97</v>
      </c>
      <c r="G9" s="116"/>
    </row>
    <row r="10" spans="2:7" ht="22.5">
      <c r="B10" s="123"/>
      <c r="C10" s="7"/>
      <c r="D10" s="8"/>
      <c r="E10" s="9" t="s">
        <v>3</v>
      </c>
      <c r="F10" s="69">
        <f>SUM(F11:F15)</f>
        <v>-39.26</v>
      </c>
      <c r="G10" s="105"/>
    </row>
    <row r="11" spans="2:7" ht="15.75">
      <c r="B11" s="123"/>
      <c r="C11" s="3"/>
      <c r="D11" s="4" t="s">
        <v>4</v>
      </c>
      <c r="E11" s="10"/>
      <c r="F11" s="68"/>
      <c r="G11" s="106"/>
    </row>
    <row r="12" spans="2:7" ht="15">
      <c r="B12" s="123"/>
      <c r="D12" s="86" t="s">
        <v>57</v>
      </c>
      <c r="E12" s="85"/>
      <c r="F12" s="68">
        <f>-39.5</f>
        <v>-39.5</v>
      </c>
      <c r="G12" s="106"/>
    </row>
    <row r="13" spans="2:7" ht="15.75">
      <c r="B13" s="123"/>
      <c r="C13" s="3"/>
      <c r="D13" s="4"/>
      <c r="E13" s="10" t="s">
        <v>22</v>
      </c>
      <c r="F13" s="97">
        <v>0.24</v>
      </c>
      <c r="G13" s="106"/>
    </row>
    <row r="14" spans="2:7" ht="15.75">
      <c r="B14" s="123"/>
      <c r="C14" s="5"/>
      <c r="D14" s="6"/>
      <c r="E14" s="11"/>
      <c r="F14" s="68"/>
      <c r="G14" s="104"/>
    </row>
    <row r="15" spans="2:7" ht="15.75">
      <c r="B15" s="123"/>
      <c r="C15" s="12"/>
      <c r="D15" s="13"/>
      <c r="E15" s="14"/>
      <c r="F15" s="70"/>
      <c r="G15" s="117"/>
    </row>
    <row r="16" spans="2:7" ht="23.25" thickBot="1">
      <c r="B16" s="123"/>
      <c r="C16" s="15"/>
      <c r="D16" s="16"/>
      <c r="E16" s="17" t="s">
        <v>5</v>
      </c>
      <c r="F16" s="71">
        <v>0</v>
      </c>
      <c r="G16" s="107"/>
    </row>
    <row r="17" spans="2:7" ht="27.75" thickBot="1">
      <c r="B17" s="124"/>
      <c r="C17" s="18"/>
      <c r="D17" s="18"/>
      <c r="E17" s="19" t="s">
        <v>6</v>
      </c>
      <c r="F17" s="72">
        <f>F6+F10+F16</f>
        <v>611.669</v>
      </c>
      <c r="G17" s="108"/>
    </row>
    <row r="18" ht="15.75" thickBot="1">
      <c r="G18" s="119"/>
    </row>
    <row r="19" spans="2:7" ht="22.5">
      <c r="B19" s="125" t="s">
        <v>8</v>
      </c>
      <c r="C19" s="23"/>
      <c r="D19" s="23"/>
      <c r="E19" s="24" t="s">
        <v>9</v>
      </c>
      <c r="F19" s="73">
        <f>F20+F21</f>
        <v>2.338071933193823</v>
      </c>
      <c r="G19" s="109"/>
    </row>
    <row r="20" spans="2:7" ht="15.75">
      <c r="B20" s="126"/>
      <c r="C20" s="25"/>
      <c r="D20" s="26" t="s">
        <v>10</v>
      </c>
      <c r="E20" s="54" t="s">
        <v>50</v>
      </c>
      <c r="F20" s="94">
        <v>1.11396919</v>
      </c>
      <c r="G20" s="103"/>
    </row>
    <row r="21" spans="2:7" ht="15.75">
      <c r="B21" s="126"/>
      <c r="C21" s="87"/>
      <c r="D21" s="88"/>
      <c r="E21" s="89" t="s">
        <v>51</v>
      </c>
      <c r="F21" s="95">
        <v>1.2241027431938232</v>
      </c>
      <c r="G21" s="104"/>
    </row>
    <row r="22" spans="2:7" ht="16.5" thickBot="1">
      <c r="B22" s="126"/>
      <c r="C22" s="27"/>
      <c r="D22" s="28"/>
      <c r="E22" s="55" t="s">
        <v>39</v>
      </c>
      <c r="F22" s="96">
        <v>11886</v>
      </c>
      <c r="G22" s="117"/>
    </row>
    <row r="23" spans="2:7" ht="22.5">
      <c r="B23" s="126"/>
      <c r="C23" s="29"/>
      <c r="D23" s="29"/>
      <c r="E23" s="30" t="s">
        <v>11</v>
      </c>
      <c r="F23" s="73">
        <f>F24+F25</f>
        <v>1.030074</v>
      </c>
      <c r="G23" s="110"/>
    </row>
    <row r="24" spans="2:7" ht="15.75">
      <c r="B24" s="126"/>
      <c r="C24" s="31"/>
      <c r="D24" s="32" t="s">
        <v>10</v>
      </c>
      <c r="E24" s="56" t="s">
        <v>40</v>
      </c>
      <c r="F24" s="74">
        <f>1550*31.62/1000000</f>
        <v>0.049011</v>
      </c>
      <c r="G24" s="103"/>
    </row>
    <row r="25" spans="2:7" ht="15.75">
      <c r="B25" s="126"/>
      <c r="C25" s="33"/>
      <c r="D25" s="34"/>
      <c r="E25" s="56" t="s">
        <v>22</v>
      </c>
      <c r="F25" s="74">
        <f>0.601063+0.38</f>
        <v>0.981063</v>
      </c>
      <c r="G25" s="106"/>
    </row>
    <row r="26" spans="2:7" ht="15.75">
      <c r="B26" s="126"/>
      <c r="C26" s="35"/>
      <c r="D26" s="36"/>
      <c r="E26" s="37"/>
      <c r="F26" s="76"/>
      <c r="G26" s="104"/>
    </row>
    <row r="27" spans="2:7" ht="23.25">
      <c r="B27" s="126"/>
      <c r="C27" s="29"/>
      <c r="D27" s="29"/>
      <c r="E27" s="38" t="s">
        <v>12</v>
      </c>
      <c r="F27" s="75">
        <f>SUM(F28:F32)</f>
        <v>6.107728690000001</v>
      </c>
      <c r="G27" s="110"/>
    </row>
    <row r="28" spans="2:7" ht="15.75">
      <c r="B28" s="126"/>
      <c r="C28" s="31"/>
      <c r="D28" s="32" t="s">
        <v>10</v>
      </c>
      <c r="E28" s="57" t="s">
        <v>41</v>
      </c>
      <c r="F28" s="74">
        <v>0.9365965</v>
      </c>
      <c r="G28" s="103"/>
    </row>
    <row r="29" spans="2:7" ht="15.75">
      <c r="B29" s="126"/>
      <c r="C29" s="31"/>
      <c r="D29" s="32"/>
      <c r="E29" s="57" t="s">
        <v>42</v>
      </c>
      <c r="F29" s="74">
        <v>1.7512658799999998</v>
      </c>
      <c r="G29" s="106"/>
    </row>
    <row r="30" spans="2:7" ht="15.75">
      <c r="B30" s="126"/>
      <c r="C30" s="33"/>
      <c r="D30" s="34"/>
      <c r="E30" s="57" t="s">
        <v>43</v>
      </c>
      <c r="F30" s="74">
        <v>0.16367363000000001</v>
      </c>
      <c r="G30" s="106"/>
    </row>
    <row r="31" spans="2:7" ht="15.75">
      <c r="B31" s="126"/>
      <c r="C31" s="91"/>
      <c r="D31" s="92"/>
      <c r="E31" s="93" t="s">
        <v>52</v>
      </c>
      <c r="F31" s="90">
        <v>2.590377710000001</v>
      </c>
      <c r="G31" s="104"/>
    </row>
    <row r="32" spans="2:7" ht="15.75">
      <c r="B32" s="126"/>
      <c r="C32" s="91"/>
      <c r="D32" s="92"/>
      <c r="E32" s="93" t="s">
        <v>53</v>
      </c>
      <c r="F32" s="90">
        <v>0.6658149700000001</v>
      </c>
      <c r="G32" s="103"/>
    </row>
    <row r="33" spans="2:7" ht="15.75">
      <c r="B33" s="126"/>
      <c r="C33" s="35"/>
      <c r="D33" s="36"/>
      <c r="E33" s="40" t="s">
        <v>13</v>
      </c>
      <c r="F33" s="76"/>
      <c r="G33" s="104"/>
    </row>
    <row r="34" spans="2:7" ht="22.5">
      <c r="B34" s="126"/>
      <c r="C34" s="29"/>
      <c r="D34" s="29"/>
      <c r="E34" s="30" t="s">
        <v>14</v>
      </c>
      <c r="F34" s="75">
        <f>SUM(F36:F40)</f>
        <v>602.1961993768061</v>
      </c>
      <c r="G34" s="110"/>
    </row>
    <row r="35" spans="2:7" ht="15.75">
      <c r="B35" s="126"/>
      <c r="C35" s="31"/>
      <c r="D35" s="32" t="s">
        <v>10</v>
      </c>
      <c r="E35" s="57"/>
      <c r="F35" s="74"/>
      <c r="G35" s="103"/>
    </row>
    <row r="36" spans="2:7" ht="15">
      <c r="B36" s="126"/>
      <c r="D36" s="86" t="s">
        <v>54</v>
      </c>
      <c r="E36" s="57"/>
      <c r="F36" s="74">
        <v>13.525</v>
      </c>
      <c r="G36" s="106"/>
    </row>
    <row r="37" spans="2:7" ht="15">
      <c r="B37" s="126"/>
      <c r="D37" s="86" t="s">
        <v>55</v>
      </c>
      <c r="E37" s="57"/>
      <c r="F37" s="74">
        <v>0.072</v>
      </c>
      <c r="G37" s="104"/>
    </row>
    <row r="38" spans="2:7" ht="15">
      <c r="B38" s="126"/>
      <c r="D38" s="86" t="s">
        <v>56</v>
      </c>
      <c r="E38" s="57"/>
      <c r="F38" s="74">
        <v>3.111</v>
      </c>
      <c r="G38" s="101"/>
    </row>
    <row r="39" spans="2:7" ht="15">
      <c r="B39" s="126"/>
      <c r="D39" s="86" t="s">
        <v>57</v>
      </c>
      <c r="E39" s="57"/>
      <c r="F39" s="74">
        <v>561.82</v>
      </c>
      <c r="G39" s="101"/>
    </row>
    <row r="40" spans="2:7" ht="15">
      <c r="B40" s="126"/>
      <c r="D40" s="86" t="s">
        <v>58</v>
      </c>
      <c r="E40" s="57"/>
      <c r="F40" s="74">
        <v>23.66819937680617</v>
      </c>
      <c r="G40" s="101"/>
    </row>
    <row r="41" spans="2:7" ht="15.75">
      <c r="B41" s="126"/>
      <c r="C41" s="35"/>
      <c r="D41" s="36"/>
      <c r="E41" s="58"/>
      <c r="F41" s="76"/>
      <c r="G41" s="117"/>
    </row>
    <row r="42" spans="2:7" ht="23.25" thickBot="1">
      <c r="B42" s="126"/>
      <c r="C42" s="41"/>
      <c r="D42" s="41"/>
      <c r="E42" s="42" t="s">
        <v>15</v>
      </c>
      <c r="F42" s="77">
        <v>0</v>
      </c>
      <c r="G42" s="111"/>
    </row>
    <row r="43" spans="2:7" ht="29.25" thickBot="1">
      <c r="B43" s="127"/>
      <c r="C43" s="43"/>
      <c r="D43" s="43"/>
      <c r="E43" s="44" t="s">
        <v>16</v>
      </c>
      <c r="F43" s="78">
        <f>F42+F34+F27+F23+F19</f>
        <v>611.6720740000001</v>
      </c>
      <c r="G43" s="112"/>
    </row>
    <row r="44" ht="15.75" thickBot="1"/>
    <row r="45" spans="2:7" ht="22.5">
      <c r="B45" s="128" t="s">
        <v>17</v>
      </c>
      <c r="C45" s="45"/>
      <c r="D45" s="45"/>
      <c r="E45" s="46" t="s">
        <v>18</v>
      </c>
      <c r="F45" s="79">
        <f>SUM(F46:F53)</f>
        <v>28.53</v>
      </c>
      <c r="G45" s="113"/>
    </row>
    <row r="46" spans="2:7" ht="15.75">
      <c r="B46" s="129"/>
      <c r="C46" s="31"/>
      <c r="D46" s="32" t="s">
        <v>19</v>
      </c>
      <c r="E46" s="57" t="s">
        <v>66</v>
      </c>
      <c r="F46" s="74">
        <v>3.57</v>
      </c>
      <c r="G46" s="103"/>
    </row>
    <row r="47" spans="2:7" ht="15.75">
      <c r="B47" s="129"/>
      <c r="C47" s="33"/>
      <c r="D47" s="34"/>
      <c r="E47" s="57" t="s">
        <v>67</v>
      </c>
      <c r="F47" s="100">
        <v>0</v>
      </c>
      <c r="G47" s="106"/>
    </row>
    <row r="48" spans="2:7" ht="15.75">
      <c r="B48" s="129"/>
      <c r="C48" s="31"/>
      <c r="D48" s="32"/>
      <c r="E48" s="57" t="s">
        <v>68</v>
      </c>
      <c r="F48" s="100">
        <v>0.09</v>
      </c>
      <c r="G48" s="106"/>
    </row>
    <row r="49" spans="2:7" ht="15.75">
      <c r="B49" s="129"/>
      <c r="C49" s="33"/>
      <c r="D49" s="34"/>
      <c r="E49" s="57" t="s">
        <v>69</v>
      </c>
      <c r="F49" s="100">
        <v>19.19</v>
      </c>
      <c r="G49" s="106"/>
    </row>
    <row r="50" spans="2:7" ht="15.75">
      <c r="B50" s="129"/>
      <c r="C50" s="33"/>
      <c r="D50" s="34"/>
      <c r="E50" s="39" t="s">
        <v>64</v>
      </c>
      <c r="F50" s="100"/>
      <c r="G50" s="106"/>
    </row>
    <row r="51" spans="2:7" ht="15.75">
      <c r="B51" s="129"/>
      <c r="C51" s="33"/>
      <c r="D51" s="34"/>
      <c r="E51" s="39" t="s">
        <v>20</v>
      </c>
      <c r="F51" s="100">
        <v>0</v>
      </c>
      <c r="G51" s="106"/>
    </row>
    <row r="52" spans="2:7" ht="15.75">
      <c r="B52" s="129"/>
      <c r="C52" s="33"/>
      <c r="D52" s="34"/>
      <c r="E52" s="39" t="s">
        <v>21</v>
      </c>
      <c r="F52" s="100">
        <v>0</v>
      </c>
      <c r="G52" s="106"/>
    </row>
    <row r="53" spans="2:7" ht="15.75">
      <c r="B53" s="129"/>
      <c r="C53" s="33"/>
      <c r="D53" s="34"/>
      <c r="E53" s="57" t="s">
        <v>65</v>
      </c>
      <c r="F53" s="74">
        <v>5.68</v>
      </c>
      <c r="G53" s="106"/>
    </row>
    <row r="54" spans="2:7" ht="15.75">
      <c r="B54" s="129"/>
      <c r="C54" s="33"/>
      <c r="D54" s="34"/>
      <c r="E54" s="39"/>
      <c r="F54" s="74"/>
      <c r="G54" s="106"/>
    </row>
    <row r="55" spans="2:7" ht="15.75">
      <c r="B55" s="129"/>
      <c r="C55" s="33"/>
      <c r="D55" s="34"/>
      <c r="E55" s="39"/>
      <c r="F55" s="74"/>
      <c r="G55" s="106"/>
    </row>
    <row r="56" spans="2:7" ht="17.25">
      <c r="B56" s="129"/>
      <c r="C56" s="31"/>
      <c r="D56" s="32" t="s">
        <v>23</v>
      </c>
      <c r="E56" s="57" t="s">
        <v>45</v>
      </c>
      <c r="F56" s="74">
        <v>2.32143597322267</v>
      </c>
      <c r="G56" s="106"/>
    </row>
    <row r="57" spans="2:7" ht="17.25">
      <c r="B57" s="129"/>
      <c r="C57" s="33"/>
      <c r="D57" s="34"/>
      <c r="E57" s="57" t="s">
        <v>44</v>
      </c>
      <c r="F57" s="74">
        <v>0.112807616666667</v>
      </c>
      <c r="G57" s="106"/>
    </row>
    <row r="58" spans="2:7" ht="15.75">
      <c r="B58" s="129"/>
      <c r="C58" s="31"/>
      <c r="D58" s="32"/>
      <c r="E58" s="39" t="s">
        <v>22</v>
      </c>
      <c r="F58" s="74">
        <v>27.600811544854</v>
      </c>
      <c r="G58" s="104"/>
    </row>
    <row r="59" spans="2:7" ht="15.75">
      <c r="B59" s="129"/>
      <c r="C59" s="35"/>
      <c r="D59" s="36"/>
      <c r="E59" s="40"/>
      <c r="F59" s="76"/>
      <c r="G59" s="117"/>
    </row>
    <row r="60" spans="2:7" ht="22.5">
      <c r="B60" s="129"/>
      <c r="C60" s="47"/>
      <c r="D60" s="48"/>
      <c r="E60" s="49" t="s">
        <v>24</v>
      </c>
      <c r="F60" s="80">
        <f>SUM(F61:F63)</f>
        <v>19.324983</v>
      </c>
      <c r="G60" s="114"/>
    </row>
    <row r="61" spans="2:7" ht="15.75">
      <c r="B61" s="129"/>
      <c r="C61" s="31"/>
      <c r="D61" s="32" t="s">
        <v>25</v>
      </c>
      <c r="E61" s="57" t="s">
        <v>46</v>
      </c>
      <c r="F61" s="74">
        <v>19.324983</v>
      </c>
      <c r="G61" s="103"/>
    </row>
    <row r="62" spans="2:7" ht="15.75">
      <c r="B62" s="129"/>
      <c r="C62" s="31"/>
      <c r="D62" s="32"/>
      <c r="E62" s="39" t="s">
        <v>26</v>
      </c>
      <c r="F62" s="100" t="s">
        <v>73</v>
      </c>
      <c r="G62" s="106"/>
    </row>
    <row r="63" spans="2:7" ht="15.75">
      <c r="B63" s="129"/>
      <c r="C63" s="31"/>
      <c r="D63" s="32"/>
      <c r="E63" s="39" t="s">
        <v>27</v>
      </c>
      <c r="F63" s="74">
        <v>0</v>
      </c>
      <c r="G63" s="106"/>
    </row>
    <row r="64" spans="2:7" ht="15.75">
      <c r="B64" s="129"/>
      <c r="C64" s="35"/>
      <c r="D64" s="36"/>
      <c r="E64" s="40"/>
      <c r="F64" s="76"/>
      <c r="G64" s="104"/>
    </row>
    <row r="65" spans="2:7" ht="22.5">
      <c r="B65" s="129"/>
      <c r="C65" s="47"/>
      <c r="D65" s="48"/>
      <c r="E65" s="49" t="s">
        <v>28</v>
      </c>
      <c r="F65" s="80">
        <f>SUM(F66:F73)</f>
        <v>615.8599999999999</v>
      </c>
      <c r="G65" s="114"/>
    </row>
    <row r="66" spans="2:7" ht="15.75">
      <c r="B66" s="129"/>
      <c r="C66" s="31"/>
      <c r="D66" s="32" t="s">
        <v>4</v>
      </c>
      <c r="E66" s="39"/>
      <c r="F66" s="74"/>
      <c r="G66" s="103"/>
    </row>
    <row r="67" spans="2:7" ht="15">
      <c r="B67" s="129"/>
      <c r="E67" s="39" t="s">
        <v>59</v>
      </c>
      <c r="F67" s="74">
        <v>0</v>
      </c>
      <c r="G67" s="106"/>
    </row>
    <row r="68" spans="2:7" ht="15">
      <c r="B68" s="129"/>
      <c r="E68" s="39" t="s">
        <v>60</v>
      </c>
      <c r="F68" s="74">
        <v>15.5</v>
      </c>
      <c r="G68" s="106"/>
    </row>
    <row r="69" spans="2:7" ht="15">
      <c r="B69" s="129"/>
      <c r="E69" s="39" t="s">
        <v>61</v>
      </c>
      <c r="F69" s="74">
        <v>0</v>
      </c>
      <c r="G69" s="106"/>
    </row>
    <row r="70" spans="2:7" ht="15">
      <c r="B70" s="129"/>
      <c r="E70" s="39" t="s">
        <v>62</v>
      </c>
      <c r="F70" s="74">
        <v>0</v>
      </c>
      <c r="G70" s="106"/>
    </row>
    <row r="71" spans="2:7" ht="15">
      <c r="B71" s="129"/>
      <c r="E71" s="57" t="s">
        <v>63</v>
      </c>
      <c r="F71" s="74">
        <v>0.3</v>
      </c>
      <c r="G71" s="106"/>
    </row>
    <row r="72" spans="2:7" ht="30">
      <c r="B72" s="129"/>
      <c r="E72" s="57" t="s">
        <v>70</v>
      </c>
      <c r="F72" s="74">
        <v>600.06</v>
      </c>
      <c r="G72" s="120" t="s">
        <v>72</v>
      </c>
    </row>
    <row r="73" spans="2:7" ht="15.75">
      <c r="B73" s="129"/>
      <c r="C73" s="31"/>
      <c r="D73" s="32"/>
      <c r="E73" s="39"/>
      <c r="F73" s="74"/>
      <c r="G73" s="106"/>
    </row>
    <row r="74" spans="2:7" ht="15.75">
      <c r="B74" s="129"/>
      <c r="C74" s="31"/>
      <c r="D74" s="32" t="s">
        <v>29</v>
      </c>
      <c r="E74" s="39" t="s">
        <v>30</v>
      </c>
      <c r="F74" s="100" t="s">
        <v>73</v>
      </c>
      <c r="G74" s="104"/>
    </row>
    <row r="75" spans="2:7" ht="15.75">
      <c r="B75" s="129"/>
      <c r="C75" s="31"/>
      <c r="D75" s="32"/>
      <c r="E75" s="39" t="s">
        <v>31</v>
      </c>
      <c r="F75" s="100" t="s">
        <v>73</v>
      </c>
      <c r="G75" s="101"/>
    </row>
    <row r="76" spans="2:7" ht="15.75">
      <c r="B76" s="129"/>
      <c r="C76" s="31"/>
      <c r="D76" s="32"/>
      <c r="E76" s="39" t="s">
        <v>32</v>
      </c>
      <c r="F76" s="100" t="s">
        <v>73</v>
      </c>
      <c r="G76" s="101"/>
    </row>
    <row r="77" spans="2:7" ht="15.75">
      <c r="B77" s="129"/>
      <c r="C77" s="31"/>
      <c r="D77" s="32"/>
      <c r="E77" s="39" t="s">
        <v>33</v>
      </c>
      <c r="F77" s="100" t="s">
        <v>73</v>
      </c>
      <c r="G77" s="101"/>
    </row>
    <row r="78" spans="2:7" ht="15.75">
      <c r="B78" s="129"/>
      <c r="C78" s="35"/>
      <c r="D78" s="36"/>
      <c r="E78" s="40" t="s">
        <v>34</v>
      </c>
      <c r="F78" s="100" t="s">
        <v>73</v>
      </c>
      <c r="G78" s="117"/>
    </row>
    <row r="79" spans="2:7" ht="97.5" customHeight="1" thickBot="1">
      <c r="B79" s="129"/>
      <c r="C79" s="50"/>
      <c r="D79" s="50"/>
      <c r="E79" s="51" t="s">
        <v>35</v>
      </c>
      <c r="F79" s="81">
        <f>-53.55+1.51</f>
        <v>-52.04</v>
      </c>
      <c r="G79" s="121" t="s">
        <v>74</v>
      </c>
    </row>
    <row r="80" spans="2:7" ht="29.25" thickBot="1">
      <c r="B80" s="130"/>
      <c r="C80" s="52"/>
      <c r="D80" s="52"/>
      <c r="E80" s="53" t="s">
        <v>36</v>
      </c>
      <c r="F80" s="82">
        <f>F79+F65+F60+F45</f>
        <v>611.6749829999999</v>
      </c>
      <c r="G80" s="115"/>
    </row>
    <row r="81" ht="15">
      <c r="B81" t="s">
        <v>47</v>
      </c>
    </row>
  </sheetData>
  <sheetProtection/>
  <mergeCells count="4">
    <mergeCell ref="B6:B17"/>
    <mergeCell ref="B19:B43"/>
    <mergeCell ref="B45:B80"/>
    <mergeCell ref="B1:F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rogcfmunday</dc:creator>
  <cp:keywords/>
  <dc:description/>
  <cp:lastModifiedBy>ipmontag</cp:lastModifiedBy>
  <dcterms:created xsi:type="dcterms:W3CDTF">2012-11-08T14:30:46Z</dcterms:created>
  <dcterms:modified xsi:type="dcterms:W3CDTF">2012-11-30T09:58:01Z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99a877e3-7389-490e-b3da-8f390b81e23d</vt:lpwstr>
  </property>
</Properties>
</file>