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6465" tabRatio="911" activeTab="0"/>
  </bookViews>
  <sheets>
    <sheet name="CONTENTS" sheetId="1" r:id="rId1"/>
    <sheet name="Table 1a, 1b and Figure 1a" sheetId="2" r:id="rId2"/>
    <sheet name="Table 1c, 1d" sheetId="3" r:id="rId3"/>
    <sheet name="Table 1e" sheetId="4" r:id="rId4"/>
    <sheet name="Table 1f" sheetId="5" r:id="rId5"/>
    <sheet name="Table 2a" sheetId="6" r:id="rId6"/>
    <sheet name="Table 2b, 2c" sheetId="7" r:id="rId7"/>
    <sheet name="Table 2d" sheetId="8" r:id="rId8"/>
    <sheet name="Table 2e, Figure 2a " sheetId="9" r:id="rId9"/>
    <sheet name="Table 2f" sheetId="10" r:id="rId10"/>
    <sheet name="Table 3a, Figure 3a" sheetId="11" r:id="rId11"/>
    <sheet name="Table 3b" sheetId="12" r:id="rId12"/>
    <sheet name="Table 3c" sheetId="13" r:id="rId13"/>
    <sheet name="Table 3d" sheetId="14" r:id="rId14"/>
    <sheet name="Table 4a" sheetId="15" r:id="rId15"/>
    <sheet name="Table 4b" sheetId="16" r:id="rId16"/>
    <sheet name="Table 4c" sheetId="17" r:id="rId17"/>
    <sheet name="Table 5a, Figure 5a " sheetId="18" r:id="rId18"/>
    <sheet name="Table 5b, 5c " sheetId="19" r:id="rId19"/>
    <sheet name="Table 5d, Figure 5b" sheetId="20" r:id="rId20"/>
    <sheet name="Table 5e, Figure 5c" sheetId="21" r:id="rId21"/>
    <sheet name="Table 5f" sheetId="22" r:id="rId22"/>
    <sheet name="Table 5g" sheetId="23" r:id="rId23"/>
    <sheet name="Table 6a" sheetId="24" r:id="rId24"/>
    <sheet name="Table 6b and 6c" sheetId="25" r:id="rId25"/>
  </sheets>
  <definedNames>
    <definedName name="_Toc331085695" localSheetId="1">'Table 1a, 1b and Figure 1a'!$A$1</definedName>
  </definedNames>
  <calcPr fullCalcOnLoad="1"/>
</workbook>
</file>

<file path=xl/sharedStrings.xml><?xml version="1.0" encoding="utf-8"?>
<sst xmlns="http://schemas.openxmlformats.org/spreadsheetml/2006/main" count="1054" uniqueCount="633">
  <si>
    <t>General Needs</t>
  </si>
  <si>
    <t>Supported Housing</t>
  </si>
  <si>
    <t>Sales</t>
  </si>
  <si>
    <t xml:space="preserve"> Year</t>
  </si>
  <si>
    <t>PRP</t>
  </si>
  <si>
    <t>General Needs LA</t>
  </si>
  <si>
    <t>Supported Housing LA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</si>
  <si>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</si>
  <si>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</si>
  <si>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</si>
  <si>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</si>
  <si>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</si>
  <si>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</si>
  <si>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</si>
  <si>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</si>
  <si>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Total</t>
  </si>
  <si>
    <t> Region</t>
  </si>
  <si>
    <t>LA</t>
  </si>
  <si>
    <t>North East</t>
  </si>
  <si>
    <t>North West</t>
  </si>
  <si>
    <t>Yorkshire &amp; the Humber</t>
  </si>
  <si>
    <t>East Midlands</t>
  </si>
  <si>
    <t>West Midlands</t>
  </si>
  <si>
    <t>East of England</t>
  </si>
  <si>
    <t>London</t>
  </si>
  <si>
    <t>South East</t>
  </si>
  <si>
    <t>South West</t>
  </si>
  <si>
    <t>England</t>
  </si>
  <si>
    <t xml:space="preserve">General Needs </t>
  </si>
  <si>
    <r>
      <t>Tenancy Type</t>
    </r>
    <r>
      <rPr>
        <sz val="10"/>
        <color indexed="63"/>
        <rFont val="Tahoma"/>
        <family val="2"/>
      </rPr>
      <t> </t>
    </r>
  </si>
  <si>
    <t>Assured</t>
  </si>
  <si>
    <t>Other</t>
  </si>
  <si>
    <t>Licence agreement</t>
  </si>
  <si>
    <t>Starter tenancy</t>
  </si>
  <si>
    <t>1 bedroom</t>
  </si>
  <si>
    <t>2 bedrooms</t>
  </si>
  <si>
    <t>3 or more bedrooms</t>
  </si>
  <si>
    <r>
      <t> </t>
    </r>
    <r>
      <rPr>
        <b/>
        <sz val="10"/>
        <color indexed="8"/>
        <rFont val="Tahoma"/>
        <family val="2"/>
      </rPr>
      <t>Region</t>
    </r>
  </si>
  <si>
    <t xml:space="preserve">North West </t>
  </si>
  <si>
    <t xml:space="preserve">East Midlands </t>
  </si>
  <si>
    <t xml:space="preserve">West Midlands </t>
  </si>
  <si>
    <t xml:space="preserve">London </t>
  </si>
  <si>
    <t xml:space="preserve">England </t>
  </si>
  <si>
    <t>Number of days property was vacant</t>
  </si>
  <si>
    <t>Region</t>
  </si>
  <si>
    <t>Nominated by LA</t>
  </si>
  <si>
    <t>Other (1)</t>
  </si>
  <si>
    <t>Tenant  applied direct</t>
  </si>
  <si>
    <t>Internal transfer</t>
  </si>
  <si>
    <t>General Needs (PRP)</t>
  </si>
  <si>
    <t>General Needs (LA)</t>
  </si>
  <si>
    <t>Supported Housing (PRP)</t>
  </si>
  <si>
    <t>Supported Housing (LA)</t>
  </si>
  <si>
    <t>Choice Based Letting (CBL) (%)</t>
  </si>
  <si>
    <t>..</t>
  </si>
  <si>
    <t>Let on first offer (%)</t>
  </si>
  <si>
    <t>Older people (1)</t>
  </si>
  <si>
    <t>Single adult</t>
  </si>
  <si>
    <t>Multi adult no children</t>
  </si>
  <si>
    <t>Single adult children</t>
  </si>
  <si>
    <t>Multi adult children</t>
  </si>
  <si>
    <t>Other / No information</t>
  </si>
  <si>
    <t>Full time worker (%)</t>
  </si>
  <si>
    <t>Unemployed (%)</t>
  </si>
  <si>
    <t>Retired (%)</t>
  </si>
  <si>
    <t>Not seeking work (%)</t>
  </si>
  <si>
    <t>UK National</t>
  </si>
  <si>
    <t>A10 (1)</t>
  </si>
  <si>
    <t>Other EEA country (2)</t>
  </si>
  <si>
    <t>Any other country</t>
  </si>
  <si>
    <t>Refused/no information</t>
  </si>
  <si>
    <t>Type of Letting</t>
  </si>
  <si>
    <t>General Needs HA</t>
  </si>
  <si>
    <t>Supported Housing HA</t>
  </si>
  <si>
    <t>2011/12</t>
  </si>
  <si>
    <t>Household characteristic </t>
  </si>
  <si>
    <t xml:space="preserve">Sales type </t>
  </si>
  <si>
    <t>%</t>
  </si>
  <si>
    <t>Region  </t>
  </si>
  <si>
    <t>All</t>
  </si>
  <si>
    <t>% of all sales</t>
  </si>
  <si>
    <t>2010/11</t>
  </si>
  <si>
    <t>Older people</t>
  </si>
  <si>
    <t>Previous Tenure</t>
  </si>
  <si>
    <t>LA or HA tenant</t>
  </si>
  <si>
    <t xml:space="preserve"> Other</t>
  </si>
  <si>
    <t>2009/10</t>
  </si>
  <si>
    <t>2008/09</t>
  </si>
  <si>
    <t>2007/08</t>
  </si>
  <si>
    <t>2011/12 PRP GN lettings</t>
  </si>
  <si>
    <t>PRP GN turnover (lettings vs. PRP stock)</t>
  </si>
  <si>
    <t>Greater than 90%</t>
  </si>
  <si>
    <t>75%-90%</t>
  </si>
  <si>
    <t>50-75%</t>
  </si>
  <si>
    <t>25-50%</t>
  </si>
  <si>
    <t xml:space="preserve"> </t>
  </si>
  <si>
    <t>No 2010/11 HSSA data</t>
  </si>
  <si>
    <t>Non participating LAs</t>
  </si>
  <si>
    <t>Less than 25%</t>
  </si>
  <si>
    <t>Letting type</t>
  </si>
  <si>
    <t>Providers</t>
  </si>
  <si>
    <t>Year</t>
  </si>
  <si>
    <t>Multi adult 
no children</t>
  </si>
  <si>
    <t>Single adult 
children</t>
  </si>
  <si>
    <t>Multi adult 
children</t>
  </si>
  <si>
    <t>Living with 
family/friends</t>
  </si>
  <si>
    <t xml:space="preserve"> Temporary 
accom</t>
  </si>
  <si>
    <t>Private 
tenant</t>
  </si>
  <si>
    <t>Owner 
occupier</t>
  </si>
  <si>
    <t>% change 04/5 to 11/12</t>
  </si>
  <si>
    <t>Social lettings</t>
  </si>
  <si>
    <t>Average lettings per provider</t>
  </si>
  <si>
    <t>% of lettings</t>
  </si>
  <si>
    <t>Average re-let time (days)</t>
  </si>
  <si>
    <t>Subtotal (%)</t>
  </si>
  <si>
    <t>1. Includes Czech Republic, Estonia, Hungary, Latvia, Lithuania, Poland, Slovakia, Slovenia, Bulgaria and Romania.</t>
  </si>
  <si>
    <t>2. Other EEA countries are Austria, Belgium, Cyprus, Denmark, Finland, France, Germany, Greece, Ireland, Italy, Luxembourg, Malta, Netherlands, Portugal, Spain, Sweden, Iceland, Liechtenstein, Norway and Switzerland.</t>
  </si>
  <si>
    <t>PRP GN stock as a % of total households</t>
  </si>
  <si>
    <t>% households by region</t>
  </si>
  <si>
    <t>% PRP social stock by region</t>
  </si>
  <si>
    <t>PRP social stock</t>
  </si>
  <si>
    <t xml:space="preserve">Households </t>
  </si>
  <si>
    <t>General
Needs</t>
  </si>
  <si>
    <t>Supported
Housing</t>
  </si>
  <si>
    <t>n/a</t>
  </si>
  <si>
    <t>Assured shorthold</t>
  </si>
  <si>
    <t>Starter / Introductory tenancy</t>
  </si>
  <si>
    <t>Market rent</t>
  </si>
  <si>
    <t>Social rent</t>
  </si>
  <si>
    <t>Affordable rent</t>
  </si>
  <si>
    <t>Overall</t>
  </si>
  <si>
    <t>% market rent</t>
  </si>
  <si>
    <t>% AR over social rent</t>
  </si>
  <si>
    <t>Tenancy type</t>
  </si>
  <si>
    <t>All bedroom sizes</t>
  </si>
  <si>
    <t>Shared Ownership</t>
  </si>
  <si>
    <t>Shared Ownership for the Elderly - SOE</t>
  </si>
  <si>
    <t>Leasehold Schemes for the Elderly - LSE</t>
  </si>
  <si>
    <t>Any other shared ownership</t>
  </si>
  <si>
    <t>Right to Acquire - RTA</t>
  </si>
  <si>
    <t>Right To Buy - RTB</t>
  </si>
  <si>
    <t>Outright Sale - New build or converted</t>
  </si>
  <si>
    <t>Other Sale</t>
  </si>
  <si>
    <t>Preserved Right to Buy - PRTB</t>
  </si>
  <si>
    <t>Home Ownership for people with long term disabilities</t>
  </si>
  <si>
    <t>New build HomeBuy</t>
  </si>
  <si>
    <t>Social HomeBuy</t>
  </si>
  <si>
    <t>Open market HomeBuy</t>
  </si>
  <si>
    <t>Social HomeBuy for outright purchase</t>
  </si>
  <si>
    <t>Other shared equity HomeBuy schemes</t>
  </si>
  <si>
    <t>HomeBuy Direct</t>
  </si>
  <si>
    <t>Hartlepool UA</t>
  </si>
  <si>
    <t>Middlesbrough UA</t>
  </si>
  <si>
    <t>Redcar and Cleveland UA</t>
  </si>
  <si>
    <t>Stockton-on-Tees UA</t>
  </si>
  <si>
    <t>Darlington UA</t>
  </si>
  <si>
    <t>Halton UA</t>
  </si>
  <si>
    <t>Warrington UA</t>
  </si>
  <si>
    <t>Blackburn with Darwen UA</t>
  </si>
  <si>
    <t>Blackpool UA</t>
  </si>
  <si>
    <t>Kingston upon Hull, City of UA</t>
  </si>
  <si>
    <t>East Riding of Yorkshire UA</t>
  </si>
  <si>
    <t>North East Lincolnshire UA</t>
  </si>
  <si>
    <t>North Lincolnshire UA</t>
  </si>
  <si>
    <t>York UA</t>
  </si>
  <si>
    <t>Derby UA</t>
  </si>
  <si>
    <t>Leicester UA</t>
  </si>
  <si>
    <t>Rutland UA</t>
  </si>
  <si>
    <t>Nottingham UA</t>
  </si>
  <si>
    <t>Herefordshire, County of UA</t>
  </si>
  <si>
    <t>Telford and Wrekin UA</t>
  </si>
  <si>
    <t>Stoke-on-Trent UA</t>
  </si>
  <si>
    <t>Bath and North East Somerset UA</t>
  </si>
  <si>
    <t>Bristol, City of UA</t>
  </si>
  <si>
    <t>North Somerset UA</t>
  </si>
  <si>
    <t>South Gloucestershire UA</t>
  </si>
  <si>
    <t>Plymouth UA</t>
  </si>
  <si>
    <t>Torbay UA</t>
  </si>
  <si>
    <t>Bournemouth UA</t>
  </si>
  <si>
    <t>Poole UA</t>
  </si>
  <si>
    <t>Swindon UA</t>
  </si>
  <si>
    <t>Peterborough UA</t>
  </si>
  <si>
    <t>Luton UA</t>
  </si>
  <si>
    <t>Southend-on-Sea UA</t>
  </si>
  <si>
    <t>Thurrock UA</t>
  </si>
  <si>
    <t>Medway UA</t>
  </si>
  <si>
    <t>Bracknell Forest UA</t>
  </si>
  <si>
    <t>West Berkshire UA</t>
  </si>
  <si>
    <t>Reading UA</t>
  </si>
  <si>
    <t>Slough UA</t>
  </si>
  <si>
    <t>Windsor and Maidenhead UA</t>
  </si>
  <si>
    <t>Wokingham UA</t>
  </si>
  <si>
    <t>Milton Keynes UA</t>
  </si>
  <si>
    <t>Brighton and Hove UA</t>
  </si>
  <si>
    <t>Portsmouth UA</t>
  </si>
  <si>
    <t>Southampton UA</t>
  </si>
  <si>
    <t>Isle of Wight UA</t>
  </si>
  <si>
    <t>County Durham UA</t>
  </si>
  <si>
    <t>Northumberland UA</t>
  </si>
  <si>
    <t>Cheshire East UA</t>
  </si>
  <si>
    <t>Cheshire West and Chester UA</t>
  </si>
  <si>
    <t>Shropshire UA</t>
  </si>
  <si>
    <t>Cornwall UA</t>
  </si>
  <si>
    <t>Wiltshire UA</t>
  </si>
  <si>
    <t>Bedford UA</t>
  </si>
  <si>
    <t>Central Bedfordshire UA</t>
  </si>
  <si>
    <t>Aylesbury Vale</t>
  </si>
  <si>
    <t>Chiltern</t>
  </si>
  <si>
    <t>South Bucks</t>
  </si>
  <si>
    <t>Wycombe</t>
  </si>
  <si>
    <t>Cambridge</t>
  </si>
  <si>
    <t>East Cambridgeshire</t>
  </si>
  <si>
    <t>Fenland</t>
  </si>
  <si>
    <t>Huntingdonshire</t>
  </si>
  <si>
    <t>South Cambridgeshire</t>
  </si>
  <si>
    <t>Allerdale</t>
  </si>
  <si>
    <t>Barrow-in-Furness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</si>
  <si>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</si>
  <si>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</si>
  <si>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</si>
  <si>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</si>
  <si>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</si>
  <si>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</si>
  <si>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</si>
  <si>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</si>
  <si>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</si>
  <si>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</si>
  <si>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</si>
  <si>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</si>
  <si>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</si>
  <si>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</si>
  <si>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</si>
  <si>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</si>
  <si>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</si>
  <si>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</si>
  <si>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</si>
  <si>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</si>
  <si>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</si>
  <si>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</si>
  <si>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</si>
  <si>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</si>
  <si>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</si>
  <si>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</si>
  <si>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</si>
  <si>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</si>
  <si>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</si>
  <si>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</si>
  <si>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</si>
  <si>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</si>
  <si>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</si>
  <si>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</si>
  <si>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</si>
  <si>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</si>
  <si>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</si>
  <si>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</si>
  <si>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</si>
  <si>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</si>
  <si>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</si>
  <si>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</si>
  <si>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</si>
  <si>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</si>
  <si>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</si>
  <si>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</si>
  <si>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</si>
  <si>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</si>
  <si>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</si>
  <si>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</si>
  <si>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</si>
  <si>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</si>
  <si>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</si>
  <si>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</si>
  <si>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</si>
  <si>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</si>
  <si>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</si>
  <si>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</si>
  <si>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</si>
  <si>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</si>
  <si>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</si>
  <si>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</si>
  <si>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</si>
  <si>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</si>
  <si>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</si>
  <si>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</si>
  <si>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</si>
  <si>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</si>
  <si>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</si>
  <si>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</si>
  <si>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</si>
  <si>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</si>
  <si>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</si>
  <si>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</si>
  <si>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</si>
  <si>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</si>
  <si>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</si>
  <si>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</si>
  <si>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</si>
  <si>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</si>
  <si>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</si>
  <si>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</si>
  <si>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</si>
  <si>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</si>
  <si>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</si>
  <si>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</si>
  <si>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</si>
  <si>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</si>
  <si>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</si>
  <si>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</si>
  <si>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</si>
  <si>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</si>
  <si>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</si>
  <si>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</si>
  <si>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</si>
  <si>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</si>
  <si>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</si>
  <si>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</si>
  <si>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</si>
  <si>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</si>
  <si>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</si>
  <si>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</si>
  <si>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</si>
  <si>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</si>
  <si>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</si>
  <si>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</si>
  <si>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</si>
  <si>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</si>
  <si>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</si>
  <si>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</si>
  <si>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</si>
  <si>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King’s Lynn and West Norfolk</t>
  </si>
  <si>
    <t>North Norfolk</t>
  </si>
  <si>
    <t>Norwich</t>
  </si>
  <si>
    <t>South Norfolk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</si>
  <si>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</si>
  <si>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</si>
  <si>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</si>
  <si>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</si>
  <si>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</si>
  <si>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</si>
  <si>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</si>
  <si>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Craven</t>
  </si>
  <si>
    <t>Hambleton</t>
  </si>
  <si>
    <t>Harrogate</t>
  </si>
  <si>
    <t>Richmondshire</t>
  </si>
  <si>
    <t>Ryedale</t>
  </si>
  <si>
    <t>Scarborough</t>
  </si>
  <si>
    <t>Selby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</si>
  <si>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</si>
  <si>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</si>
  <si>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</si>
  <si>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</si>
  <si>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</si>
  <si>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</si>
  <si>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</si>
  <si>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</si>
  <si>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</si>
  <si>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</si>
  <si>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</si>
  <si>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</si>
  <si>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Mendip</t>
  </si>
  <si>
    <t>Sedgemoor</t>
  </si>
  <si>
    <t>South Somerset</t>
  </si>
  <si>
    <t>Taunton Deane</t>
  </si>
  <si>
    <t>West Somerset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</si>
  <si>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</si>
  <si>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</si>
  <si>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</si>
  <si>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</si>
  <si>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</si>
  <si>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</si>
  <si>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</si>
  <si>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</si>
  <si>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</si>
  <si>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</si>
  <si>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</si>
  <si>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</si>
  <si>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</si>
  <si>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</si>
  <si>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</si>
  <si>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</si>
  <si>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</si>
  <si>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</si>
  <si>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</si>
  <si>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</si>
  <si>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</si>
  <si>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</si>
  <si>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</si>
  <si>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</si>
  <si>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</si>
  <si>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</si>
  <si>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</si>
  <si>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</si>
  <si>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</si>
  <si>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Stratford-on-Avon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</si>
  <si>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</si>
  <si>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</si>
  <si>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</si>
  <si>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</si>
  <si>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</si>
  <si>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</si>
  <si>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</si>
  <si>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</si>
  <si>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Bromsgrove</t>
  </si>
  <si>
    <t>Malvern Hills</t>
  </si>
  <si>
    <t>Redditch</t>
  </si>
  <si>
    <t>Worcester</t>
  </si>
  <si>
    <t>Wychavon</t>
  </si>
  <si>
    <t>Wyre Forest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</si>
  <si>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</si>
  <si>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</si>
  <si>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</si>
  <si>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</si>
  <si>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</si>
  <si>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</si>
  <si>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</si>
  <si>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</si>
  <si>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</si>
  <si>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</si>
  <si>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</si>
  <si>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</si>
  <si>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St. Helens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</si>
  <si>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</si>
  <si>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</si>
  <si>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</si>
  <si>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</si>
  <si>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</si>
  <si>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</si>
  <si>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</si>
  <si>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</si>
  <si>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</si>
  <si>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</si>
  <si>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</si>
  <si>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</si>
  <si>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</si>
  <si>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</si>
  <si>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</si>
  <si>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</si>
  <si>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</si>
  <si>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</si>
  <si>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</si>
  <si>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</si>
  <si>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</si>
  <si>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</si>
  <si>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</si>
  <si>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</si>
  <si>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</si>
  <si>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</si>
  <si>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</si>
  <si>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</si>
  <si>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</si>
  <si>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</si>
  <si>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</si>
  <si>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</si>
  <si>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</si>
  <si>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</si>
  <si>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</si>
  <si>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</si>
  <si>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</si>
  <si>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</si>
  <si>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</si>
  <si>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</si>
  <si>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</si>
  <si>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</si>
  <si>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</si>
  <si>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</si>
  <si>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</si>
  <si>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</si>
  <si>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</si>
  <si>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</si>
  <si>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</si>
  <si>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</si>
  <si>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</si>
  <si>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</si>
  <si>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</si>
  <si>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</si>
  <si>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</si>
  <si>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</si>
  <si>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Isles of Scilly UA</t>
  </si>
  <si>
    <t>Total Lets</t>
  </si>
  <si>
    <t>England 2010/11</t>
  </si>
  <si>
    <t>England 2011/12</t>
  </si>
  <si>
    <t>ALL</t>
  </si>
  <si>
    <t>3+ compared to 1-bed</t>
  </si>
  <si>
    <t>Provider split in 11/12</t>
  </si>
  <si>
    <t>Table 1b: Social providers and their lettings from 2004/05 to 2011/12</t>
  </si>
  <si>
    <t>% of total social lettings</t>
  </si>
  <si>
    <t xml:space="preserve">% change 10/11 to 11/12 </t>
  </si>
  <si>
    <t>Notes:</t>
  </si>
  <si>
    <t xml:space="preserve">1. Due to changes in participation rates, care should be taken when comparing LA data over time. </t>
  </si>
  <si>
    <t>2. 2009/10 data are estimated to reflect 90% of PRP and 50% of LA’s total lettings. Collection was likely to have been affected by a change in contractors collecting the data.</t>
  </si>
  <si>
    <t>3. The number of LA providers in 2005/6 is estimated</t>
  </si>
  <si>
    <t>Table 1c: Social lettings by region, 2011/12</t>
  </si>
  <si>
    <t>2.  Households are those with at least one usual resident</t>
  </si>
  <si>
    <t>1. PRP social stock by region is the number of units or bedspaces, from the Homes and Communities Agency's Statistical Data Return 2012</t>
  </si>
  <si>
    <t>Table 1a: Social lettings by housing type and provider, 2004/05 to 2011/12</t>
  </si>
  <si>
    <t>Table 1d: Proportion of PRP social lettings, households, stock and turnover by region, 2011/12</t>
  </si>
  <si>
    <t>Table 1e: A comparison of households, PRP social stock and PRP social GN lettings by region, 2011/12</t>
  </si>
  <si>
    <t>Table 1f: Social lettings by local authority location of property, 2011/12</t>
  </si>
  <si>
    <t>% lets by provider type</t>
  </si>
  <si>
    <t>1. Local authority data is incomplete, and estimated at around 78% of total figures</t>
  </si>
  <si>
    <t xml:space="preserve">2. Local authority data for London is estimated at less than 78% of total figures, due to </t>
  </si>
  <si>
    <t>non-participation of 4 London authorities in 2011/12.</t>
  </si>
  <si>
    <t>Table 2a: Social lettings by tenancy type, 2011/12</t>
  </si>
  <si>
    <t>Table 2b: Average weekly social rent (£) of new general needs lettings, 2011/12</t>
  </si>
  <si>
    <t>1. Weekly rent excludes service charges</t>
  </si>
  <si>
    <t>Table 2c: Increase and % increase in social PRP rent compared to LA rent, general needs lets, 2011/12</t>
  </si>
  <si>
    <r>
      <t> </t>
    </r>
    <r>
      <rPr>
        <b/>
        <sz val="9"/>
        <color indexed="8"/>
        <rFont val="Arial"/>
        <family val="2"/>
      </rPr>
      <t>Region</t>
    </r>
  </si>
  <si>
    <t>1. Where the property became vacant due to the previous tenant being evicted.</t>
  </si>
  <si>
    <t>2. The property or supported housing unit/bedspace was newly built, converted or newly acquired.</t>
  </si>
  <si>
    <r>
      <t xml:space="preserve">3. Lettings where anyone in the household requires a disability related housing design or adaptation. </t>
    </r>
    <r>
      <rPr>
        <i/>
        <sz val="8"/>
        <rFont val="Arial"/>
        <family val="2"/>
      </rPr>
      <t>The proportion of missing data excluded from the analyses is 12</t>
    </r>
    <r>
      <rPr>
        <i/>
        <sz val="8"/>
        <color indexed="8"/>
        <rFont val="Arial"/>
        <family val="2"/>
      </rPr>
      <t>% for GN PRP, 37% for GN LA, 15% for SH PRP and 24% for SH LA.</t>
    </r>
    <r>
      <rPr>
        <i/>
        <sz val="9"/>
        <rFont val="Arial"/>
        <family val="2"/>
      </rPr>
      <t xml:space="preserve">  </t>
    </r>
  </si>
  <si>
    <t>..  Data not collected</t>
  </si>
  <si>
    <r>
      <t>Property vacant due to eviction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(%)</t>
    </r>
  </si>
  <si>
    <r>
      <t>First let of a property</t>
    </r>
    <r>
      <rPr>
        <vertAlign val="super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(%)</t>
    </r>
  </si>
  <si>
    <r>
      <t>Disability related housing requirements</t>
    </r>
    <r>
      <rPr>
        <vertAlign val="superscript"/>
        <sz val="9"/>
        <color indexed="8"/>
        <rFont val="Arial"/>
        <family val="2"/>
      </rPr>
      <t xml:space="preserve">3 </t>
    </r>
    <r>
      <rPr>
        <sz val="9"/>
        <color indexed="8"/>
        <rFont val="Arial"/>
        <family val="2"/>
      </rPr>
      <t>(%)</t>
    </r>
  </si>
  <si>
    <t>Table 2d: Average social letting re-let time by region (days), 2011/12</t>
  </si>
  <si>
    <t>England  2011/12</t>
  </si>
  <si>
    <t>Figure 3a: Household composition by provision type for social lettings, 2011/12</t>
  </si>
  <si>
    <t xml:space="preserve">1. Older people are defined as any household where either the main occupier or their partner is aged 60 years or over. </t>
  </si>
  <si>
    <r>
      <t>2. % for “Other/No Information” values, 7% for GN_PRP, 15% for GN_LA, 0% for SH_PRP and 1% for SH_LA</t>
    </r>
    <r>
      <rPr>
        <sz val="8"/>
        <color indexed="8"/>
        <rFont val="Helvetica"/>
        <family val="0"/>
      </rPr>
      <t> </t>
    </r>
    <r>
      <rPr>
        <i/>
        <sz val="8"/>
        <color indexed="8"/>
        <rFont val="Arial"/>
        <family val="2"/>
      </rPr>
      <t>.</t>
    </r>
  </si>
  <si>
    <t>Table 3b: Economic status of head of household, social lettings, 2011/12</t>
  </si>
  <si>
    <t>Table 3a: Household composition by provision type for social lettings, 2011/12</t>
  </si>
  <si>
    <t>Table 3c: Nationality of PRP social tenants, 2011/12</t>
  </si>
  <si>
    <t>3. Nationality was missing for 4.8% of lettings data</t>
  </si>
  <si>
    <t>% households</t>
  </si>
  <si>
    <r>
      <t>Part time worker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(%)</t>
    </r>
  </si>
  <si>
    <r>
      <t>Other</t>
    </r>
    <r>
      <rPr>
        <vertAlign val="super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(%)</t>
    </r>
  </si>
  <si>
    <r>
      <t xml:space="preserve">Total </t>
    </r>
    <r>
      <rPr>
        <sz val="9"/>
        <color indexed="8"/>
        <rFont val="Arial"/>
        <family val="2"/>
      </rPr>
      <t>(%)</t>
    </r>
  </si>
  <si>
    <r>
      <t>Statutorily homeless</t>
    </r>
    <r>
      <rPr>
        <vertAlign val="superscript"/>
        <sz val="9"/>
        <color indexed="8"/>
        <rFont val="Arial"/>
        <family val="2"/>
      </rPr>
      <t xml:space="preserve">1 </t>
    </r>
    <r>
      <rPr>
        <sz val="9"/>
        <color indexed="8"/>
        <rFont val="Arial"/>
        <family val="2"/>
      </rPr>
      <t>(%)</t>
    </r>
  </si>
  <si>
    <r>
      <t>Minority ethnic groups</t>
    </r>
    <r>
      <rPr>
        <vertAlign val="super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(%)</t>
    </r>
  </si>
  <si>
    <r>
      <t>UK national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(%)</t>
    </r>
  </si>
  <si>
    <r>
      <t>Eligible for housing benefit</t>
    </r>
    <r>
      <rPr>
        <vertAlign val="superscript"/>
        <sz val="9"/>
        <color indexed="8"/>
        <rFont val="Arial"/>
        <family val="2"/>
      </rPr>
      <t>4</t>
    </r>
    <r>
      <rPr>
        <sz val="9"/>
        <color indexed="8"/>
        <rFont val="Arial"/>
        <family val="2"/>
      </rPr>
      <t xml:space="preserve"> (%)</t>
    </r>
  </si>
  <si>
    <r>
      <t>New to social housing</t>
    </r>
    <r>
      <rPr>
        <vertAlign val="superscript"/>
        <sz val="9"/>
        <color indexed="8"/>
        <rFont val="Arial"/>
        <family val="2"/>
      </rPr>
      <t xml:space="preserve">5 </t>
    </r>
    <r>
      <rPr>
        <sz val="9"/>
        <color indexed="8"/>
        <rFont val="Arial"/>
        <family val="2"/>
      </rPr>
      <t>(%)</t>
    </r>
  </si>
  <si>
    <r>
      <t>Household’s previous property overcrowded</t>
    </r>
    <r>
      <rPr>
        <vertAlign val="superscript"/>
        <sz val="9"/>
        <color indexed="8"/>
        <rFont val="Arial"/>
        <family val="2"/>
      </rPr>
      <t xml:space="preserve">6 </t>
    </r>
    <r>
      <rPr>
        <sz val="9"/>
        <color indexed="8"/>
        <rFont val="Arial"/>
        <family val="2"/>
      </rPr>
      <t>(%)</t>
    </r>
  </si>
  <si>
    <r>
      <t>New to Local Authority</t>
    </r>
    <r>
      <rPr>
        <vertAlign val="superscript"/>
        <sz val="9"/>
        <color indexed="8"/>
        <rFont val="Arial"/>
        <family val="2"/>
      </rPr>
      <t xml:space="preserve">7 </t>
    </r>
    <r>
      <rPr>
        <sz val="9"/>
        <color indexed="8"/>
        <rFont val="Arial"/>
        <family val="2"/>
      </rPr>
      <t>(%)</t>
    </r>
  </si>
  <si>
    <t>Table 3d: Key household characteristics of social lettings, 2011/12</t>
  </si>
  <si>
    <r>
      <t>1.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8"/>
        <color indexed="8"/>
        <rFont val="Arial"/>
        <family val="2"/>
      </rPr>
      <t>Those found ‘statutorily homeless’ by a housing authority and either owed a main homelessness duty or not</t>
    </r>
  </si>
  <si>
    <r>
      <t>2.</t>
    </r>
    <r>
      <rPr>
        <i/>
        <sz val="7"/>
        <rFont val="Times New Roman"/>
        <family val="1"/>
      </rPr>
      <t xml:space="preserve">       </t>
    </r>
    <r>
      <rPr>
        <i/>
        <sz val="8"/>
        <rFont val="Arial"/>
        <family val="2"/>
      </rPr>
      <t>Includes all non-white head of households.  The proportion of missing data excluded from the analyses is 4</t>
    </r>
    <r>
      <rPr>
        <i/>
        <sz val="8"/>
        <color indexed="8"/>
        <rFont val="Arial"/>
        <family val="2"/>
      </rPr>
      <t>% for GN PRP, 14% for GN LA, 4% for SH PRP and 12% for SH LA.</t>
    </r>
  </si>
  <si>
    <r>
      <t>3.</t>
    </r>
    <r>
      <rPr>
        <i/>
        <sz val="7"/>
        <rFont val="Times New Roman"/>
        <family val="1"/>
      </rPr>
      <t xml:space="preserve">       </t>
    </r>
    <r>
      <rPr>
        <i/>
        <sz val="8"/>
        <rFont val="Arial"/>
        <family val="2"/>
      </rPr>
      <t>The proportion of missing data excluded from the analysis is 4% for GN PRP and 5% for SH PRP. Local authority estimates are excluded due to high levels of missing data (19%).</t>
    </r>
  </si>
  <si>
    <r>
      <t>4.</t>
    </r>
    <r>
      <rPr>
        <i/>
        <sz val="7"/>
        <rFont val="Times New Roman"/>
        <family val="1"/>
      </rPr>
      <t xml:space="preserve">       </t>
    </r>
    <r>
      <rPr>
        <i/>
        <sz val="8"/>
        <rFont val="Arial"/>
        <family val="2"/>
      </rPr>
      <t>The proportion of missing data excluded from the analyses is 18</t>
    </r>
    <r>
      <rPr>
        <i/>
        <sz val="8"/>
        <color indexed="8"/>
        <rFont val="Arial"/>
        <family val="2"/>
      </rPr>
      <t xml:space="preserve">% for GN PRP and 15% for SH PRP.  Local authority </t>
    </r>
    <r>
      <rPr>
        <i/>
        <sz val="8"/>
        <rFont val="Arial"/>
        <family val="2"/>
      </rPr>
      <t xml:space="preserve">estimates </t>
    </r>
    <r>
      <rPr>
        <i/>
        <sz val="8"/>
        <color indexed="8"/>
        <rFont val="Arial"/>
        <family val="2"/>
      </rPr>
      <t>are excluded due to high levels of missing data (38%).</t>
    </r>
  </si>
  <si>
    <r>
      <t>5.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8"/>
        <color indexed="8"/>
        <rFont val="Arial"/>
        <family val="2"/>
      </rPr>
      <t>Tenants whose tenure immediately before this letting was not social housing (including social housing other than general needs and supported housing).</t>
    </r>
  </si>
  <si>
    <r>
      <t>6.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8"/>
        <color indexed="8"/>
        <rFont val="Arial"/>
        <family val="2"/>
      </rPr>
      <t xml:space="preserve">Defined as the tenants’ last settled home being unsuitable because of overcrowding, in their view. </t>
    </r>
    <r>
      <rPr>
        <i/>
        <sz val="8"/>
        <rFont val="Arial"/>
        <family val="2"/>
      </rPr>
      <t>The proportion of missing data excluded from the analyses is 1</t>
    </r>
    <r>
      <rPr>
        <i/>
        <sz val="8"/>
        <color indexed="8"/>
        <rFont val="Arial"/>
        <family val="2"/>
      </rPr>
      <t>% for GN PRP, 13% for GN LA, 3% for SH PRP and 10% for SH LA.</t>
    </r>
  </si>
  <si>
    <r>
      <t>7.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8"/>
        <color indexed="8"/>
        <rFont val="Arial"/>
        <family val="2"/>
      </rPr>
      <t>Where the household lived in a different LA immediately before the letting (including in temporary accommodation).</t>
    </r>
  </si>
  <si>
    <t>Annual change</t>
  </si>
  <si>
    <t>Table 5a: Social housing sales by year (PRPs only), 2011/12</t>
  </si>
  <si>
    <t>% First lets</t>
  </si>
  <si>
    <t>First lets</t>
  </si>
  <si>
    <t>Annual lettings</t>
  </si>
  <si>
    <t>Table 4a: Proportion of first lets for general needs lettings (PRPs only), 2011/12</t>
  </si>
  <si>
    <t>Affordable Rent</t>
  </si>
  <si>
    <t xml:space="preserve"> Social Rent</t>
  </si>
  <si>
    <t>Table 4b: General needs lettings by tenancy type (PRPs only), 2011/12</t>
  </si>
  <si>
    <t>Table 4c: Average weekly rent by number of bedrooms for general needs lettings (PRPs only), 2011/12</t>
  </si>
  <si>
    <t>Table 5b:  Types of sale during 2011/12 (PRPs only)</t>
  </si>
  <si>
    <t>Shared ownership schemes</t>
  </si>
  <si>
    <t>Full ownership schemes</t>
  </si>
  <si>
    <t>Outright sales</t>
  </si>
  <si>
    <t>Most typical initial share purchased</t>
  </si>
  <si>
    <t>% sales</t>
  </si>
  <si>
    <t>Type of sale</t>
  </si>
  <si>
    <t>Table 5c: Types of sale and most typical initial share purchased (PRPs only), 2011/12</t>
  </si>
  <si>
    <t xml:space="preserve">Table 5d: Household composition of social housing buyers of PRP stock, 2011/12 </t>
  </si>
  <si>
    <t>1. Household composition is unknown for 12% of sales</t>
  </si>
  <si>
    <t>2. Percentages are of the total data provided</t>
  </si>
  <si>
    <t xml:space="preserve">Figure 5b: Household composition of social housing buyers of PRP stock, 2011/12 </t>
  </si>
  <si>
    <t>3. Older people are defined as any household where either the main occupier or their partner is aged 60 years or over. Percentages may not add due to rounding.</t>
  </si>
  <si>
    <t xml:space="preserve">1. Data on previous tenure was not provided for 11% of sales. Percentages are of total data recorded.  </t>
  </si>
  <si>
    <r>
      <t>Initial share purchased</t>
    </r>
    <r>
      <rPr>
        <vertAlign val="superscript"/>
        <sz val="10"/>
        <color indexed="8"/>
        <rFont val="Verdana"/>
        <family val="2"/>
      </rPr>
      <t>1</t>
    </r>
    <r>
      <rPr>
        <sz val="10"/>
        <color indexed="8"/>
        <rFont val="Verdana"/>
        <family val="2"/>
      </rPr>
      <t xml:space="preserve"> (%)</t>
    </r>
  </si>
  <si>
    <r>
      <t>Minority ethnic groups</t>
    </r>
    <r>
      <rPr>
        <vertAlign val="superscript"/>
        <sz val="10"/>
        <color indexed="8"/>
        <rFont val="Verdana"/>
        <family val="2"/>
      </rPr>
      <t xml:space="preserve">2 </t>
    </r>
    <r>
      <rPr>
        <sz val="10"/>
        <color indexed="8"/>
        <rFont val="Verdana"/>
        <family val="2"/>
      </rPr>
      <t>(%)</t>
    </r>
  </si>
  <si>
    <r>
      <t>Household member with disability</t>
    </r>
    <r>
      <rPr>
        <vertAlign val="superscript"/>
        <sz val="10"/>
        <color indexed="8"/>
        <rFont val="Verdana"/>
        <family val="2"/>
      </rPr>
      <t>3</t>
    </r>
    <r>
      <rPr>
        <sz val="10"/>
        <color indexed="8"/>
        <rFont val="Verdana"/>
        <family val="2"/>
      </rPr>
      <t xml:space="preserve"> (%)</t>
    </r>
  </si>
  <si>
    <r>
      <t>Average age</t>
    </r>
    <r>
      <rPr>
        <vertAlign val="superscript"/>
        <sz val="10"/>
        <color indexed="8"/>
        <rFont val="Verdana"/>
        <family val="2"/>
      </rPr>
      <t xml:space="preserve">4 </t>
    </r>
    <r>
      <rPr>
        <sz val="10"/>
        <color indexed="8"/>
        <rFont val="Verdana"/>
        <family val="2"/>
      </rPr>
      <t>(years)</t>
    </r>
  </si>
  <si>
    <r>
      <t>Average income</t>
    </r>
    <r>
      <rPr>
        <vertAlign val="superscript"/>
        <sz val="10"/>
        <color indexed="8"/>
        <rFont val="Verdana"/>
        <family val="2"/>
      </rPr>
      <t>5</t>
    </r>
    <r>
      <rPr>
        <sz val="10"/>
        <color indexed="8"/>
        <rFont val="Verdana"/>
        <family val="2"/>
      </rPr>
      <t>(£)</t>
    </r>
  </si>
  <si>
    <r>
      <t>New to Local Authority</t>
    </r>
    <r>
      <rPr>
        <vertAlign val="superscript"/>
        <sz val="10"/>
        <color indexed="8"/>
        <rFont val="Verdana"/>
        <family val="2"/>
      </rPr>
      <t>6</t>
    </r>
    <r>
      <rPr>
        <sz val="10"/>
        <color indexed="8"/>
        <rFont val="Verdana"/>
        <family val="2"/>
      </rPr>
      <t xml:space="preserve"> (%)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</si>
  <si>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8"/>
        <color indexed="8"/>
        <rFont val="Arial"/>
        <family val="2"/>
      </rPr>
      <t>The average initial share purchased by occupier at the time of purchase for shared ownership schemes. In 2011/12, the most common initial share purchased was 50%.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</si>
  <si>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8"/>
        <rFont val="Arial"/>
        <family val="2"/>
      </rPr>
      <t xml:space="preserve">Includes all non white head of households. No data were provided for 17% of sales; proportions are based on data provided.  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</si>
  <si>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8"/>
        <rFont val="Arial"/>
        <family val="2"/>
      </rPr>
      <t xml:space="preserve">No data were provided for 33% of sales; proportions are based on data provided.  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</si>
  <si>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8"/>
        <color indexed="8"/>
        <rFont val="Arial"/>
        <family val="2"/>
      </rPr>
      <t xml:space="preserve">No data were provided for 12% of sales; </t>
    </r>
    <r>
      <rPr>
        <sz val="8"/>
        <rFont val="Arial"/>
        <family val="2"/>
      </rPr>
      <t xml:space="preserve">proportions are based on data provided.  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</si>
  <si>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8"/>
        <color indexed="8"/>
        <rFont val="Arial"/>
        <family val="2"/>
      </rPr>
      <t xml:space="preserve">Average gross annual income of the head of household including benefits (except housing and council tax) and income from investments. </t>
    </r>
    <r>
      <rPr>
        <sz val="8"/>
        <rFont val="Arial"/>
        <family val="2"/>
      </rPr>
      <t>No data were provided for 19% of sales; averages are based on data provided.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</si>
  <si>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8"/>
        <color indexed="8"/>
        <rFont val="Arial"/>
        <family val="2"/>
      </rPr>
      <t>Where the household lived in a different LA immediately before the letting (including in temporary accommodation).</t>
    </r>
  </si>
  <si>
    <t>Table 6a: Number of participating Las and estimated CORE submission levels</t>
  </si>
  <si>
    <t>1. Based on a comparison of 2011/12 CORE lettings to the Department’s 2010/11 HSSA total lettings figures, excluding mutual exchanges.</t>
  </si>
  <si>
    <r>
      <t>2.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The total does not match total LA submissions due to Large Scale Voluntary Stock Transfers having occurred during 2010/11 and 2011/12. Submissions from LAs that have had LSVTs have been excluded from this analysis as participation level cannot be determined</t>
    </r>
  </si>
  <si>
    <t>Local authorities</t>
  </si>
  <si>
    <t>Lettings</t>
  </si>
  <si>
    <r>
      <t>LA lettings submission levels</t>
    </r>
    <r>
      <rPr>
        <b/>
        <vertAlign val="superscript"/>
        <sz val="10"/>
        <color indexed="8"/>
        <rFont val="Arial"/>
        <family val="2"/>
      </rPr>
      <t>1</t>
    </r>
  </si>
  <si>
    <t>-</t>
  </si>
  <si>
    <t>Table 6b: Proportion of lettings with missing income details</t>
  </si>
  <si>
    <t xml:space="preserve">General Needs for PRPs </t>
  </si>
  <si>
    <t xml:space="preserve">General Needs for LAs </t>
  </si>
  <si>
    <t xml:space="preserve">Supported Housing for PRPs </t>
  </si>
  <si>
    <t>Supported Housing for LAs</t>
  </si>
  <si>
    <t>Table 6c: Proportion of lettings where “interview refused” has been recorded</t>
  </si>
  <si>
    <t>1. Defined as working less than 30 hours per week.</t>
  </si>
  <si>
    <t xml:space="preserve">2. Other includes: Government training/New deal, full time student, unable to work because of long term sickness or disability, child under 16. </t>
  </si>
  <si>
    <t>Missing</t>
  </si>
  <si>
    <t>Contact:   Hazel Grace, Department for Communities &amp; Local Government</t>
  </si>
  <si>
    <t>Telephone: 0303 444 1245</t>
  </si>
  <si>
    <t xml:space="preserve">Email: hazel.grace@communities.gsi.gov.uk </t>
  </si>
  <si>
    <t xml:space="preserve">CORE website: https://core.communities.gov.uk </t>
  </si>
  <si>
    <t>Publication date: 21st September 2012</t>
  </si>
  <si>
    <t>Source: Social housing lettings and sales in England, 2011/12: Continuous Recording (CORE) data</t>
  </si>
  <si>
    <t>Social housing lettings and sales in England, 2011/12: Continuous Recording (CORE) data</t>
  </si>
  <si>
    <t>Supporting tables</t>
  </si>
  <si>
    <t>CONTENTS</t>
  </si>
  <si>
    <t>Figure 5a: Social housing sales by year (PRPs only), 2011/12</t>
  </si>
  <si>
    <t>Table</t>
  </si>
  <si>
    <t>Social lettings characteristics</t>
  </si>
  <si>
    <t>Social tenant characteristics</t>
  </si>
  <si>
    <t>Affordable rent lettings</t>
  </si>
  <si>
    <t>Social housing sales</t>
  </si>
  <si>
    <t>Data quality</t>
  </si>
  <si>
    <t>Area of statistical release</t>
  </si>
  <si>
    <t>Section number</t>
  </si>
  <si>
    <t>Figure 5c: Previous accommodation of buyers immediately before their purchase (PRPs only), 2011/12</t>
  </si>
  <si>
    <r>
      <t>Secure</t>
    </r>
    <r>
      <rPr>
        <vertAlign val="superscript"/>
        <sz val="9"/>
        <color indexed="63"/>
        <rFont val="Arial"/>
        <family val="2"/>
      </rPr>
      <t>1</t>
    </r>
  </si>
  <si>
    <r>
      <t>1.</t>
    </r>
    <r>
      <rPr>
        <i/>
        <sz val="7"/>
        <color indexed="8"/>
        <rFont val="Times New Roman"/>
        <family val="1"/>
      </rPr>
      <t xml:space="preserve">        </t>
    </r>
    <r>
      <rPr>
        <i/>
        <sz val="8"/>
        <color indexed="8"/>
        <rFont val="Arial"/>
        <family val="2"/>
      </rPr>
      <t>For PRPs, these are commonly known as “fair rent-secure tenancies”</t>
    </r>
  </si>
  <si>
    <r>
      <t>2.</t>
    </r>
    <r>
      <rPr>
        <i/>
        <sz val="7"/>
        <color indexed="8"/>
        <rFont val="Times New Roman"/>
        <family val="1"/>
      </rPr>
      <t xml:space="preserve">   </t>
    </r>
    <r>
      <rPr>
        <i/>
        <sz val="8"/>
        <color indexed="8"/>
        <rFont val="Arial"/>
        <family val="2"/>
      </rPr>
      <t xml:space="preserve">Assured shorthold tenancies are not applicable for general needs lets.  Local authorities could not provide fixed term tenancies until enactment of provisions in the Localism Act from April 2012. </t>
    </r>
    <r>
      <rPr>
        <i/>
        <sz val="12"/>
        <color indexed="8"/>
        <rFont val="Arial"/>
        <family val="2"/>
      </rPr>
      <t> </t>
    </r>
  </si>
  <si>
    <r>
      <t>Assured Shorthold</t>
    </r>
    <r>
      <rPr>
        <vertAlign val="superscript"/>
        <sz val="9"/>
        <color indexed="63"/>
        <rFont val="Arial"/>
        <family val="2"/>
      </rPr>
      <t>2</t>
    </r>
  </si>
  <si>
    <t>1. For PRPs, these are commonly known as “fair rent-secure tenancies”</t>
  </si>
  <si>
    <t>2.  Totals may not sum due to rounding</t>
  </si>
  <si>
    <t>.. Figures not provided due to the impact of increasing LA participation over time</t>
  </si>
  <si>
    <r>
      <t xml:space="preserve">1. Average weekly market rent figure is for all property types for the year to end of June 2012 and is taken from the Valuation Office Agency publication: </t>
    </r>
    <r>
      <rPr>
        <u val="single"/>
        <sz val="9"/>
        <color indexed="12"/>
        <rFont val="Arial"/>
        <family val="2"/>
      </rPr>
      <t>http://www.voa.gov.uk/corporate/statisticalReleases/120823_PrivateResidentialRentalMarketStatistics.html (table 1.7)</t>
    </r>
  </si>
  <si>
    <t xml:space="preserve">Figure 1a: Number of lettings and providers from 2004/05 to 2011/12  </t>
  </si>
  <si>
    <t xml:space="preserve">Figure 2a: Source of referral by provision type for PRP &amp; LA social lettings, 2011/12 </t>
  </si>
  <si>
    <t xml:space="preserve">Table 2e: Source of referral by provision type for PRP &amp; LA social lettings, 2011/12 </t>
  </si>
  <si>
    <t>Table 2f: Key social letting characteristics, 2011/12</t>
  </si>
  <si>
    <t>Table 5e: Previous accommodation of buyers immediately before their purchase (PRPs only), 2011/12</t>
  </si>
  <si>
    <t>Table 5f: Average market value (£) of PRP Sales by region, 2011/12</t>
  </si>
  <si>
    <t>Table 5g:  Key household characteristics of buyers of PRP stock, 2011/12</t>
  </si>
  <si>
    <t>Change from 10/11</t>
  </si>
  <si>
    <r>
      <t>LA</t>
    </r>
    <r>
      <rPr>
        <b/>
        <vertAlign val="superscript"/>
        <sz val="9"/>
        <color indexed="63"/>
        <rFont val="Arial"/>
        <family val="2"/>
      </rPr>
      <t>1</t>
    </r>
  </si>
  <si>
    <t>Table 1d: Proportion of PRP social lettings by region, 2011/12</t>
  </si>
  <si>
    <t>Table 2c: Difference in average weekly social rent (£) and % difference in social PRP rent compared to LA rent, general needs lets, 2011/12</t>
  </si>
  <si>
    <t>Table 3c: Nationality of PRP social tenants (head of household only), 2011/12</t>
  </si>
  <si>
    <t>% lettings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</si>
</sst>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0"/>
    <numFmt numFmtId="173" formatCode="##\%"/>
    <numFmt numFmtId="174" formatCode="0.0%"/>
    <numFmt numFmtId="175" formatCode="####.0"/>
    <numFmt numFmtId="176" formatCode="####.00"/>
    <numFmt numFmtId="177" formatCode="_-* #,##0_-;\-* #,##0_-;_-* &quot;-&quot;??_-;_-@_-"/>
    <numFmt numFmtId="178" formatCode="_-* #,##0.000_-;\-* #,##0.000_-;_-* &quot;-&quot;??_-;_-@_-"/>
    <numFmt numFmtId="179" formatCode="_-* #,##0.0_-;\-* #,##0.0_-;_-* &quot;-&quot;??_-;_-@_-"/>
    <numFmt numFmtId="180" formatCode="[$-809]dd\ mmmm\ yyyy"/>
    <numFmt numFmtId="181" formatCode="0.00000"/>
    <numFmt numFmtId="182" formatCode="0.0000"/>
    <numFmt numFmtId="183" formatCode="0.000"/>
    <numFmt numFmtId="184" formatCode="0.0"/>
    <numFmt numFmtId="185" formatCode="&quot;£&quot;#,##0"/>
    <numFmt numFmtId="186" formatCode="&quot;Percentages are rounded to the nearest &quot;0&quot; per cent.&quot;"/>
    <numFmt numFmtId="187" formatCode="&quot;£&quot;#,##0.00"/>
    <numFmt numFmtId="188" formatCode="####"/>
  </numFmts>
  <fonts count="67">
    <font>
      <sz val="10"/>
      <color indexed="8"/>
      <name val="Verdana"/>
      <family val="2"/>
    </font>
    <font>
      <sz val="10"/>
      <color indexed="63"/>
      <name val="Tahom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b/>
      <sz val="9"/>
      <color indexed="8"/>
      <name val="Arial Bold"/>
      <family val="0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20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63"/>
      <name val="Tahoma"/>
      <family val="2"/>
    </font>
    <font>
      <b/>
      <sz val="12"/>
      <color indexed="63"/>
      <name val="Times New Roman"/>
      <family val="1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8.25"/>
      <color indexed="8"/>
      <name val="Arial"/>
      <family val="2"/>
    </font>
    <font>
      <sz val="8"/>
      <name val="Verdana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Helvetica"/>
      <family val="0"/>
    </font>
    <font>
      <i/>
      <sz val="8"/>
      <name val="Arial"/>
      <family val="2"/>
    </font>
    <font>
      <i/>
      <sz val="9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7"/>
      <color indexed="8"/>
      <name val="Times New Roman"/>
      <family val="1"/>
    </font>
    <font>
      <i/>
      <sz val="7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8"/>
      <color indexed="63"/>
      <name val="Arial"/>
      <family val="2"/>
    </font>
    <font>
      <vertAlign val="superscript"/>
      <sz val="10"/>
      <color indexed="8"/>
      <name val="Verdana"/>
      <family val="2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vertAlign val="superscript"/>
      <sz val="10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9"/>
      <color indexed="63"/>
      <name val="Arial"/>
      <family val="2"/>
    </font>
    <font>
      <u val="single"/>
      <sz val="9"/>
      <color indexed="12"/>
      <name val="Arial"/>
      <family val="2"/>
    </font>
    <font>
      <b/>
      <sz val="12"/>
      <color indexed="63"/>
      <name val="Arial"/>
      <family val="2"/>
    </font>
    <font>
      <b/>
      <vertAlign val="superscript"/>
      <sz val="9"/>
      <color indexed="63"/>
      <name val="Arial"/>
      <family val="2"/>
    </font>
    <font>
      <sz val="9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40" fillId="21" borderId="2">
      <alignment horizontal="left" indent="1"/>
      <protection/>
    </xf>
    <xf numFmtId="0" fontId="40" fillId="21" borderId="2">
      <alignment horizontal="left" indent="2"/>
      <protection/>
    </xf>
    <xf numFmtId="0" fontId="12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7" applyNumberFormat="0" applyFill="0" applyAlignment="0" applyProtection="0"/>
    <xf numFmtId="0" fontId="22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4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vertical="top" wrapText="1"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1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9" fillId="0" borderId="0" xfId="0" applyFont="1" applyAlignment="1">
      <alignment vertical="top"/>
    </xf>
    <xf numFmtId="0" fontId="30" fillId="0" borderId="0" xfId="0" applyFont="1" applyAlignment="1">
      <alignment horizontal="center" wrapText="1"/>
    </xf>
    <xf numFmtId="0" fontId="34" fillId="0" borderId="11" xfId="0" applyFont="1" applyBorder="1" applyAlignment="1">
      <alignment horizontal="center" vertical="top"/>
    </xf>
    <xf numFmtId="0" fontId="34" fillId="0" borderId="11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11" xfId="0" applyFont="1" applyBorder="1" applyAlignment="1">
      <alignment horizontal="justify"/>
    </xf>
    <xf numFmtId="9" fontId="0" fillId="0" borderId="0" xfId="69" applyFont="1" applyAlignment="1">
      <alignment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vertical="top"/>
    </xf>
    <xf numFmtId="0" fontId="8" fillId="0" borderId="0" xfId="0" applyFont="1" applyAlignment="1">
      <alignment/>
    </xf>
    <xf numFmtId="9" fontId="8" fillId="0" borderId="0" xfId="69" applyFont="1" applyAlignment="1">
      <alignment/>
    </xf>
    <xf numFmtId="9" fontId="3" fillId="0" borderId="0" xfId="69" applyFont="1" applyAlignment="1">
      <alignment/>
    </xf>
    <xf numFmtId="0" fontId="34" fillId="0" borderId="11" xfId="0" applyFont="1" applyBorder="1" applyAlignment="1">
      <alignment horizontal="justify" wrapText="1"/>
    </xf>
    <xf numFmtId="3" fontId="34" fillId="0" borderId="11" xfId="0" applyNumberFormat="1" applyFont="1" applyBorder="1" applyAlignment="1">
      <alignment horizontal="justify"/>
    </xf>
    <xf numFmtId="0" fontId="0" fillId="0" borderId="0" xfId="0" applyBorder="1" applyAlignment="1">
      <alignment/>
    </xf>
    <xf numFmtId="0" fontId="35" fillId="0" borderId="0" xfId="0" applyFont="1" applyAlignment="1">
      <alignment wrapText="1"/>
    </xf>
    <xf numFmtId="0" fontId="3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172" fontId="2" fillId="0" borderId="0" xfId="60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0" fillId="0" borderId="11" xfId="0" applyFont="1" applyBorder="1" applyAlignment="1">
      <alignment horizontal="right"/>
    </xf>
    <xf numFmtId="0" fontId="29" fillId="0" borderId="11" xfId="0" applyFont="1" applyBorder="1" applyAlignment="1">
      <alignment horizontal="center" vertical="top"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left" wrapText="1"/>
    </xf>
    <xf numFmtId="0" fontId="34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36" fillId="0" borderId="11" xfId="0" applyFont="1" applyBorder="1" applyAlignment="1">
      <alignment/>
    </xf>
    <xf numFmtId="9" fontId="30" fillId="0" borderId="0" xfId="69" applyFont="1" applyBorder="1" applyAlignment="1">
      <alignment horizontal="right"/>
    </xf>
    <xf numFmtId="0" fontId="30" fillId="0" borderId="0" xfId="0" applyFont="1" applyFill="1" applyBorder="1" applyAlignment="1">
      <alignment/>
    </xf>
    <xf numFmtId="0" fontId="29" fillId="0" borderId="11" xfId="0" applyFont="1" applyFill="1" applyBorder="1" applyAlignment="1">
      <alignment horizontal="center" vertical="top" wrapText="1"/>
    </xf>
    <xf numFmtId="9" fontId="0" fillId="0" borderId="0" xfId="69" applyAlignment="1">
      <alignment/>
    </xf>
    <xf numFmtId="9" fontId="35" fillId="0" borderId="0" xfId="69" applyFont="1" applyAlignment="1">
      <alignment horizontal="center"/>
    </xf>
    <xf numFmtId="9" fontId="34" fillId="0" borderId="11" xfId="69" applyFont="1" applyBorder="1" applyAlignment="1">
      <alignment horizontal="center"/>
    </xf>
    <xf numFmtId="0" fontId="8" fillId="0" borderId="0" xfId="0" applyFont="1" applyAlignment="1">
      <alignment/>
    </xf>
    <xf numFmtId="9" fontId="0" fillId="0" borderId="0" xfId="0" applyNumberFormat="1" applyAlignment="1">
      <alignment/>
    </xf>
    <xf numFmtId="0" fontId="7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85" fontId="25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center"/>
    </xf>
    <xf numFmtId="0" fontId="3" fillId="0" borderId="0" xfId="64">
      <alignment/>
      <protection/>
    </xf>
    <xf numFmtId="0" fontId="3" fillId="0" borderId="0" xfId="66">
      <alignment/>
      <protection/>
    </xf>
    <xf numFmtId="0" fontId="2" fillId="0" borderId="13" xfId="66" applyFont="1" applyBorder="1" applyAlignment="1">
      <alignment horizontal="center" wrapText="1"/>
      <protection/>
    </xf>
    <xf numFmtId="0" fontId="2" fillId="0" borderId="14" xfId="63" applyFont="1" applyBorder="1" applyAlignment="1">
      <alignment horizontal="center" wrapText="1"/>
      <protection/>
    </xf>
    <xf numFmtId="0" fontId="2" fillId="0" borderId="15" xfId="63" applyFont="1" applyBorder="1" applyAlignment="1">
      <alignment horizontal="left" vertical="top" wrapText="1"/>
      <protection/>
    </xf>
    <xf numFmtId="172" fontId="2" fillId="0" borderId="14" xfId="63" applyFont="1" applyBorder="1" applyAlignment="1">
      <alignment horizontal="right" vertical="top"/>
      <protection/>
    </xf>
    <xf numFmtId="174" fontId="0" fillId="0" borderId="0" xfId="69" applyNumberFormat="1" applyAlignment="1">
      <alignment/>
    </xf>
    <xf numFmtId="174" fontId="0" fillId="0" borderId="0" xfId="0" applyNumberFormat="1" applyAlignment="1">
      <alignment/>
    </xf>
    <xf numFmtId="0" fontId="4" fillId="0" borderId="0" xfId="0" applyFont="1" applyBorder="1" applyAlignment="1">
      <alignment horizontal="left" wrapText="1"/>
    </xf>
    <xf numFmtId="185" fontId="2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40" fillId="0" borderId="16" xfId="63" applyFont="1" applyBorder="1">
      <alignment/>
      <protection/>
    </xf>
    <xf numFmtId="0" fontId="40" fillId="0" borderId="17" xfId="63" applyFont="1" applyBorder="1">
      <alignment/>
      <protection/>
    </xf>
    <xf numFmtId="172" fontId="40" fillId="0" borderId="17" xfId="63" applyNumberFormat="1" applyFont="1" applyBorder="1">
      <alignment/>
      <protection/>
    </xf>
    <xf numFmtId="0" fontId="40" fillId="0" borderId="0" xfId="63" applyFont="1">
      <alignment/>
      <protection/>
    </xf>
    <xf numFmtId="0" fontId="39" fillId="0" borderId="0" xfId="0" applyFont="1" applyAlignment="1">
      <alignment horizontal="left"/>
    </xf>
    <xf numFmtId="0" fontId="30" fillId="0" borderId="0" xfId="0" applyFont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28" fillId="0" borderId="0" xfId="0" applyFont="1" applyBorder="1" applyAlignment="1">
      <alignment horizontal="center"/>
    </xf>
    <xf numFmtId="3" fontId="30" fillId="0" borderId="0" xfId="0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0" fontId="29" fillId="0" borderId="11" xfId="0" applyFont="1" applyBorder="1" applyAlignment="1">
      <alignment/>
    </xf>
    <xf numFmtId="0" fontId="29" fillId="0" borderId="11" xfId="0" applyFont="1" applyFill="1" applyBorder="1" applyAlignment="1">
      <alignment horizontal="left"/>
    </xf>
    <xf numFmtId="0" fontId="29" fillId="0" borderId="11" xfId="0" applyFont="1" applyBorder="1" applyAlignment="1">
      <alignment horizontal="right" vertical="top" wrapText="1"/>
    </xf>
    <xf numFmtId="3" fontId="2" fillId="0" borderId="0" xfId="0" applyNumberFormat="1" applyFont="1" applyAlignment="1">
      <alignment/>
    </xf>
    <xf numFmtId="0" fontId="30" fillId="0" borderId="11" xfId="0" applyFont="1" applyFill="1" applyBorder="1" applyAlignment="1">
      <alignment wrapText="1"/>
    </xf>
    <xf numFmtId="0" fontId="29" fillId="0" borderId="18" xfId="0" applyFont="1" applyBorder="1" applyAlignment="1">
      <alignment/>
    </xf>
    <xf numFmtId="3" fontId="29" fillId="0" borderId="18" xfId="0" applyNumberFormat="1" applyFont="1" applyBorder="1" applyAlignment="1">
      <alignment horizontal="right"/>
    </xf>
    <xf numFmtId="0" fontId="30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32" fillId="0" borderId="18" xfId="0" applyNumberFormat="1" applyFont="1" applyBorder="1" applyAlignment="1">
      <alignment/>
    </xf>
    <xf numFmtId="0" fontId="30" fillId="0" borderId="18" xfId="0" applyFont="1" applyBorder="1" applyAlignment="1">
      <alignment horizontal="right"/>
    </xf>
    <xf numFmtId="0" fontId="29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30" fillId="0" borderId="11" xfId="0" applyFont="1" applyFill="1" applyBorder="1" applyAlignment="1">
      <alignment/>
    </xf>
    <xf numFmtId="9" fontId="2" fillId="0" borderId="11" xfId="69" applyFont="1" applyFill="1" applyBorder="1" applyAlignment="1">
      <alignment/>
    </xf>
    <xf numFmtId="9" fontId="2" fillId="0" borderId="11" xfId="69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32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32" fillId="0" borderId="0" xfId="0" applyFont="1" applyBorder="1" applyAlignment="1">
      <alignment vertical="top"/>
    </xf>
    <xf numFmtId="0" fontId="3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0" fontId="25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32" fillId="0" borderId="1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9" fillId="0" borderId="0" xfId="0" applyFont="1" applyBorder="1" applyAlignment="1">
      <alignment vertical="top"/>
    </xf>
    <xf numFmtId="0" fontId="30" fillId="0" borderId="18" xfId="0" applyFont="1" applyBorder="1" applyAlignment="1">
      <alignment horizontal="center" wrapText="1"/>
    </xf>
    <xf numFmtId="9" fontId="8" fillId="0" borderId="0" xfId="69" applyFont="1" applyAlignment="1">
      <alignment/>
    </xf>
    <xf numFmtId="0" fontId="8" fillId="0" borderId="0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9" fontId="2" fillId="0" borderId="0" xfId="69" applyFont="1" applyBorder="1" applyAlignment="1">
      <alignment/>
    </xf>
    <xf numFmtId="174" fontId="2" fillId="0" borderId="0" xfId="69" applyNumberFormat="1" applyFont="1" applyFill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32" fillId="0" borderId="0" xfId="0" applyNumberFormat="1" applyFont="1" applyFill="1" applyBorder="1" applyAlignment="1">
      <alignment/>
    </xf>
    <xf numFmtId="9" fontId="32" fillId="0" borderId="0" xfId="0" applyNumberFormat="1" applyFont="1" applyBorder="1" applyAlignment="1">
      <alignment/>
    </xf>
    <xf numFmtId="0" fontId="32" fillId="0" borderId="0" xfId="0" applyFont="1" applyAlignment="1">
      <alignment horizontal="center"/>
    </xf>
    <xf numFmtId="9" fontId="32" fillId="0" borderId="11" xfId="0" applyNumberFormat="1" applyFont="1" applyBorder="1" applyAlignment="1">
      <alignment/>
    </xf>
    <xf numFmtId="3" fontId="32" fillId="0" borderId="21" xfId="0" applyNumberFormat="1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3" fontId="32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1" fontId="35" fillId="0" borderId="0" xfId="0" applyNumberFormat="1" applyFont="1" applyBorder="1" applyAlignment="1">
      <alignment horizontal="center" vertical="top"/>
    </xf>
    <xf numFmtId="0" fontId="32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9" fontId="2" fillId="0" borderId="0" xfId="69" applyFont="1" applyBorder="1" applyAlignment="1">
      <alignment/>
    </xf>
    <xf numFmtId="9" fontId="8" fillId="0" borderId="0" xfId="0" applyNumberFormat="1" applyFont="1" applyBorder="1" applyAlignment="1">
      <alignment/>
    </xf>
    <xf numFmtId="9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9" fontId="7" fillId="0" borderId="0" xfId="0" applyNumberFormat="1" applyFont="1" applyBorder="1" applyAlignment="1">
      <alignment/>
    </xf>
    <xf numFmtId="0" fontId="42" fillId="0" borderId="0" xfId="0" applyFont="1" applyFill="1" applyBorder="1" applyAlignment="1">
      <alignment/>
    </xf>
    <xf numFmtId="0" fontId="32" fillId="0" borderId="11" xfId="0" applyFont="1" applyBorder="1" applyAlignment="1">
      <alignment horizontal="justify" vertical="top"/>
    </xf>
    <xf numFmtId="0" fontId="29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/>
    </xf>
    <xf numFmtId="0" fontId="2" fillId="0" borderId="11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justify" vertical="top" wrapText="1"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 applyAlignment="1">
      <alignment vertical="center"/>
      <protection/>
    </xf>
    <xf numFmtId="0" fontId="49" fillId="0" borderId="0" xfId="0" applyFont="1" applyAlignment="1">
      <alignment horizontal="left" indent="2"/>
    </xf>
    <xf numFmtId="0" fontId="46" fillId="0" borderId="0" xfId="0" applyFont="1" applyAlignment="1">
      <alignment horizontal="left" indent="2"/>
    </xf>
    <xf numFmtId="0" fontId="8" fillId="0" borderId="0" xfId="0" applyFont="1" applyFill="1" applyAlignment="1">
      <alignment/>
    </xf>
    <xf numFmtId="0" fontId="25" fillId="0" borderId="11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41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justify" vertical="top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" fillId="0" borderId="0" xfId="66" applyFont="1" applyBorder="1" applyAlignment="1">
      <alignment horizontal="left" vertical="top" wrapText="1"/>
      <protection/>
    </xf>
    <xf numFmtId="0" fontId="32" fillId="0" borderId="11" xfId="66" applyFont="1" applyBorder="1" applyAlignment="1">
      <alignment horizontal="center" wrapText="1"/>
      <protection/>
    </xf>
    <xf numFmtId="0" fontId="32" fillId="0" borderId="11" xfId="0" applyFont="1" applyBorder="1" applyAlignment="1">
      <alignment horizontal="center" wrapText="1"/>
    </xf>
    <xf numFmtId="0" fontId="32" fillId="0" borderId="11" xfId="66" applyFont="1" applyBorder="1" applyAlignment="1">
      <alignment horizontal="left" vertical="top" wrapText="1"/>
      <protection/>
    </xf>
    <xf numFmtId="0" fontId="8" fillId="0" borderId="11" xfId="0" applyFont="1" applyBorder="1" applyAlignment="1">
      <alignment/>
    </xf>
    <xf numFmtId="9" fontId="7" fillId="0" borderId="11" xfId="69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/>
    </xf>
    <xf numFmtId="0" fontId="7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 indent="2"/>
    </xf>
    <xf numFmtId="0" fontId="8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8" fillId="0" borderId="11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justify" vertical="top" wrapText="1"/>
    </xf>
    <xf numFmtId="0" fontId="58" fillId="21" borderId="0" xfId="59" applyFont="1" applyFill="1" applyAlignment="1">
      <alignment horizontal="left"/>
      <protection/>
    </xf>
    <xf numFmtId="0" fontId="57" fillId="0" borderId="0" xfId="0" applyFont="1" applyAlignment="1">
      <alignment/>
    </xf>
    <xf numFmtId="0" fontId="32" fillId="0" borderId="22" xfId="63" applyFont="1" applyBorder="1" applyAlignment="1">
      <alignment horizontal="left" vertical="top" wrapText="1"/>
      <protection/>
    </xf>
    <xf numFmtId="172" fontId="32" fillId="0" borderId="23" xfId="63" applyFont="1" applyBorder="1" applyAlignment="1">
      <alignment horizontal="right" vertical="top"/>
      <protection/>
    </xf>
    <xf numFmtId="172" fontId="32" fillId="0" borderId="24" xfId="63" applyFont="1" applyBorder="1" applyAlignment="1">
      <alignment horizontal="right" vertical="top"/>
      <protection/>
    </xf>
    <xf numFmtId="0" fontId="2" fillId="0" borderId="0" xfId="63" applyFont="1" applyBorder="1" applyAlignment="1">
      <alignment horizontal="left" vertical="top" wrapText="1"/>
      <protection/>
    </xf>
    <xf numFmtId="172" fontId="2" fillId="0" borderId="0" xfId="63" applyFont="1" applyBorder="1" applyAlignment="1">
      <alignment horizontal="right" vertical="top"/>
      <protection/>
    </xf>
    <xf numFmtId="0" fontId="40" fillId="0" borderId="0" xfId="63" applyFont="1" applyBorder="1">
      <alignment/>
      <protection/>
    </xf>
    <xf numFmtId="0" fontId="60" fillId="0" borderId="0" xfId="0" applyFont="1" applyAlignment="1">
      <alignment/>
    </xf>
    <xf numFmtId="0" fontId="53" fillId="0" borderId="0" xfId="0" applyFont="1" applyAlignment="1">
      <alignment/>
    </xf>
    <xf numFmtId="0" fontId="40" fillId="0" borderId="0" xfId="0" applyFont="1" applyBorder="1" applyAlignment="1">
      <alignment horizontal="left" wrapText="1"/>
    </xf>
    <xf numFmtId="0" fontId="40" fillId="0" borderId="0" xfId="0" applyFont="1" applyAlignment="1">
      <alignment horizontal="left"/>
    </xf>
    <xf numFmtId="0" fontId="53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40" fillId="23" borderId="0" xfId="0" applyFont="1" applyFill="1" applyAlignment="1">
      <alignment/>
    </xf>
    <xf numFmtId="0" fontId="40" fillId="23" borderId="0" xfId="0" applyFont="1" applyFill="1" applyAlignment="1">
      <alignment horizontal="center"/>
    </xf>
    <xf numFmtId="0" fontId="60" fillId="23" borderId="0" xfId="0" applyFont="1" applyFill="1" applyAlignment="1">
      <alignment/>
    </xf>
    <xf numFmtId="0" fontId="40" fillId="7" borderId="0" xfId="0" applyFont="1" applyFill="1" applyAlignment="1">
      <alignment/>
    </xf>
    <xf numFmtId="0" fontId="40" fillId="7" borderId="0" xfId="0" applyFont="1" applyFill="1" applyAlignment="1">
      <alignment horizontal="center"/>
    </xf>
    <xf numFmtId="0" fontId="60" fillId="7" borderId="0" xfId="0" applyFont="1" applyFill="1" applyAlignment="1">
      <alignment/>
    </xf>
    <xf numFmtId="0" fontId="60" fillId="7" borderId="0" xfId="0" applyFont="1" applyFill="1" applyAlignment="1">
      <alignment horizontal="center"/>
    </xf>
    <xf numFmtId="0" fontId="40" fillId="4" borderId="0" xfId="0" applyFont="1" applyFill="1" applyAlignment="1">
      <alignment/>
    </xf>
    <xf numFmtId="0" fontId="40" fillId="4" borderId="0" xfId="0" applyFont="1" applyFill="1" applyAlignment="1">
      <alignment horizontal="center"/>
    </xf>
    <xf numFmtId="0" fontId="60" fillId="4" borderId="0" xfId="0" applyFont="1" applyFill="1" applyAlignment="1">
      <alignment/>
    </xf>
    <xf numFmtId="0" fontId="60" fillId="4" borderId="0" xfId="0" applyFont="1" applyFill="1" applyAlignment="1">
      <alignment horizontal="center"/>
    </xf>
    <xf numFmtId="0" fontId="40" fillId="5" borderId="0" xfId="0" applyFont="1" applyFill="1" applyAlignment="1">
      <alignment/>
    </xf>
    <xf numFmtId="0" fontId="40" fillId="5" borderId="0" xfId="0" applyFont="1" applyFill="1" applyAlignment="1">
      <alignment horizontal="center"/>
    </xf>
    <xf numFmtId="0" fontId="60" fillId="5" borderId="0" xfId="0" applyFont="1" applyFill="1" applyAlignment="1">
      <alignment/>
    </xf>
    <xf numFmtId="0" fontId="60" fillId="5" borderId="0" xfId="0" applyFont="1" applyFill="1" applyAlignment="1">
      <alignment horizontal="center"/>
    </xf>
    <xf numFmtId="0" fontId="40" fillId="8" borderId="0" xfId="0" applyFont="1" applyFill="1" applyAlignment="1">
      <alignment/>
    </xf>
    <xf numFmtId="0" fontId="40" fillId="8" borderId="0" xfId="0" applyFont="1" applyFill="1" applyAlignment="1">
      <alignment horizontal="center"/>
    </xf>
    <xf numFmtId="0" fontId="60" fillId="8" borderId="0" xfId="0" applyFont="1" applyFill="1" applyAlignment="1">
      <alignment/>
    </xf>
    <xf numFmtId="0" fontId="60" fillId="8" borderId="0" xfId="0" applyFont="1" applyFill="1" applyAlignment="1">
      <alignment horizontal="center"/>
    </xf>
    <xf numFmtId="0" fontId="40" fillId="3" borderId="0" xfId="0" applyFont="1" applyFill="1" applyAlignment="1">
      <alignment/>
    </xf>
    <xf numFmtId="0" fontId="40" fillId="3" borderId="0" xfId="0" applyFont="1" applyFill="1" applyAlignment="1">
      <alignment horizontal="center"/>
    </xf>
    <xf numFmtId="0" fontId="60" fillId="3" borderId="0" xfId="0" applyFont="1" applyFill="1" applyAlignment="1">
      <alignment/>
    </xf>
    <xf numFmtId="0" fontId="60" fillId="3" borderId="0" xfId="0" applyFont="1" applyFill="1" applyAlignment="1">
      <alignment horizontal="center"/>
    </xf>
    <xf numFmtId="0" fontId="19" fillId="23" borderId="0" xfId="55" applyFill="1" applyAlignment="1">
      <alignment/>
    </xf>
    <xf numFmtId="0" fontId="19" fillId="7" borderId="0" xfId="55" applyFill="1" applyAlignment="1">
      <alignment/>
    </xf>
    <xf numFmtId="0" fontId="19" fillId="7" borderId="0" xfId="55" applyFill="1" applyBorder="1" applyAlignment="1">
      <alignment/>
    </xf>
    <xf numFmtId="0" fontId="19" fillId="4" borderId="0" xfId="55" applyFill="1" applyAlignment="1">
      <alignment/>
    </xf>
    <xf numFmtId="0" fontId="19" fillId="4" borderId="0" xfId="55" applyFill="1" applyBorder="1" applyAlignment="1">
      <alignment/>
    </xf>
    <xf numFmtId="0" fontId="19" fillId="5" borderId="0" xfId="55" applyFill="1" applyAlignment="1">
      <alignment/>
    </xf>
    <xf numFmtId="0" fontId="19" fillId="8" borderId="0" xfId="55" applyFill="1" applyAlignment="1">
      <alignment/>
    </xf>
    <xf numFmtId="0" fontId="19" fillId="3" borderId="0" xfId="55" applyFill="1" applyAlignment="1">
      <alignment/>
    </xf>
    <xf numFmtId="0" fontId="19" fillId="3" borderId="0" xfId="55" applyFill="1" applyAlignment="1">
      <alignment horizontal="left"/>
    </xf>
    <xf numFmtId="0" fontId="19" fillId="3" borderId="0" xfId="55" applyFill="1" applyAlignment="1">
      <alignment/>
    </xf>
    <xf numFmtId="0" fontId="61" fillId="0" borderId="0" xfId="0" applyFont="1" applyAlignment="1">
      <alignment/>
    </xf>
    <xf numFmtId="0" fontId="1" fillId="0" borderId="0" xfId="0" applyFont="1" applyAlignment="1">
      <alignment horizontal="left" wrapText="1"/>
    </xf>
    <xf numFmtId="9" fontId="30" fillId="0" borderId="0" xfId="69" applyFont="1" applyFill="1" applyBorder="1" applyAlignment="1">
      <alignment horizontal="right"/>
    </xf>
    <xf numFmtId="0" fontId="34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9" fontId="8" fillId="0" borderId="0" xfId="69" applyFont="1" applyAlignment="1">
      <alignment/>
    </xf>
    <xf numFmtId="9" fontId="8" fillId="0" borderId="0" xfId="69" applyFont="1" applyBorder="1" applyAlignment="1">
      <alignment/>
    </xf>
    <xf numFmtId="9" fontId="3" fillId="0" borderId="0" xfId="69" applyFont="1" applyBorder="1" applyAlignment="1">
      <alignment/>
    </xf>
    <xf numFmtId="9" fontId="3" fillId="0" borderId="0" xfId="69" applyFont="1" applyAlignment="1">
      <alignment/>
    </xf>
    <xf numFmtId="9" fontId="8" fillId="0" borderId="11" xfId="69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9" fillId="8" borderId="0" xfId="55" applyFont="1" applyFill="1" applyAlignment="1">
      <alignment/>
    </xf>
    <xf numFmtId="0" fontId="46" fillId="0" borderId="0" xfId="0" applyFont="1" applyAlignment="1">
      <alignment horizontal="right"/>
    </xf>
    <xf numFmtId="0" fontId="32" fillId="0" borderId="11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/>
    </xf>
    <xf numFmtId="0" fontId="3" fillId="0" borderId="0" xfId="65" applyFont="1" applyBorder="1" applyAlignment="1">
      <alignment horizontal="center" vertical="center"/>
      <protection/>
    </xf>
    <xf numFmtId="185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85" fontId="7" fillId="0" borderId="12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3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3" fontId="34" fillId="0" borderId="1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9" fontId="0" fillId="0" borderId="0" xfId="69" applyAlignment="1">
      <alignment horizontal="right"/>
    </xf>
    <xf numFmtId="9" fontId="8" fillId="0" borderId="0" xfId="0" applyNumberFormat="1" applyFont="1" applyBorder="1" applyAlignment="1">
      <alignment horizontal="right"/>
    </xf>
    <xf numFmtId="9" fontId="35" fillId="0" borderId="0" xfId="69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9" fontId="25" fillId="0" borderId="11" xfId="69" applyFont="1" applyBorder="1" applyAlignment="1">
      <alignment horizontal="right"/>
    </xf>
    <xf numFmtId="9" fontId="7" fillId="0" borderId="11" xfId="0" applyNumberFormat="1" applyFont="1" applyBorder="1" applyAlignment="1">
      <alignment horizontal="right"/>
    </xf>
    <xf numFmtId="9" fontId="7" fillId="0" borderId="11" xfId="0" applyNumberFormat="1" applyFont="1" applyBorder="1" applyAlignment="1">
      <alignment horizontal="right"/>
    </xf>
    <xf numFmtId="9" fontId="34" fillId="0" borderId="11" xfId="69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27" fillId="0" borderId="11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/>
    </xf>
    <xf numFmtId="185" fontId="32" fillId="0" borderId="11" xfId="0" applyNumberFormat="1" applyFont="1" applyBorder="1" applyAlignment="1">
      <alignment horizontal="right"/>
    </xf>
    <xf numFmtId="185" fontId="32" fillId="0" borderId="11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185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85" fontId="25" fillId="0" borderId="11" xfId="0" applyNumberFormat="1" applyFont="1" applyBorder="1" applyAlignment="1">
      <alignment horizontal="right"/>
    </xf>
    <xf numFmtId="185" fontId="0" fillId="0" borderId="11" xfId="0" applyNumberFormat="1" applyBorder="1" applyAlignment="1">
      <alignment horizontal="right"/>
    </xf>
    <xf numFmtId="9" fontId="0" fillId="0" borderId="11" xfId="0" applyNumberForma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9" fillId="0" borderId="11" xfId="0" applyFont="1" applyBorder="1" applyAlignment="1">
      <alignment horizontal="right" wrapText="1"/>
    </xf>
    <xf numFmtId="1" fontId="29" fillId="0" borderId="11" xfId="0" applyNumberFormat="1" applyFont="1" applyBorder="1" applyAlignment="1">
      <alignment horizontal="right" wrapText="1"/>
    </xf>
    <xf numFmtId="0" fontId="0" fillId="0" borderId="18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30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 wrapText="1"/>
    </xf>
    <xf numFmtId="0" fontId="30" fillId="0" borderId="0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 wrapText="1"/>
    </xf>
    <xf numFmtId="0" fontId="30" fillId="0" borderId="11" xfId="0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/>
    </xf>
    <xf numFmtId="1" fontId="48" fillId="0" borderId="0" xfId="62" applyNumberFormat="1" applyFont="1" applyBorder="1" applyAlignment="1">
      <alignment horizontal="right"/>
      <protection/>
    </xf>
    <xf numFmtId="1" fontId="32" fillId="0" borderId="11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2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1" fillId="0" borderId="11" xfId="0" applyNumberFormat="1" applyFont="1" applyBorder="1" applyAlignment="1">
      <alignment horizontal="right" vertical="top"/>
    </xf>
    <xf numFmtId="0" fontId="3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9" fontId="8" fillId="0" borderId="1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vertical="top"/>
    </xf>
    <xf numFmtId="9" fontId="42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0" fontId="42" fillId="0" borderId="0" xfId="0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vertical="top"/>
    </xf>
    <xf numFmtId="9" fontId="41" fillId="0" borderId="11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185" fontId="8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9" fontId="0" fillId="0" borderId="0" xfId="69" applyBorder="1" applyAlignment="1">
      <alignment horizontal="right"/>
    </xf>
    <xf numFmtId="185" fontId="8" fillId="0" borderId="11" xfId="0" applyNumberFormat="1" applyFont="1" applyBorder="1" applyAlignment="1">
      <alignment horizontal="right"/>
    </xf>
    <xf numFmtId="185" fontId="7" fillId="0" borderId="11" xfId="0" applyNumberFormat="1" applyFont="1" applyBorder="1" applyAlignment="1">
      <alignment horizontal="right"/>
    </xf>
    <xf numFmtId="3" fontId="30" fillId="0" borderId="11" xfId="0" applyNumberFormat="1" applyFont="1" applyBorder="1" applyAlignment="1">
      <alignment horizontal="right"/>
    </xf>
    <xf numFmtId="9" fontId="0" fillId="0" borderId="11" xfId="69" applyBorder="1" applyAlignment="1">
      <alignment horizontal="right"/>
    </xf>
    <xf numFmtId="3" fontId="36" fillId="0" borderId="0" xfId="0" applyNumberFormat="1" applyFont="1" applyAlignment="1">
      <alignment horizontal="right"/>
    </xf>
    <xf numFmtId="3" fontId="31" fillId="0" borderId="11" xfId="0" applyNumberFormat="1" applyFont="1" applyBorder="1" applyAlignment="1">
      <alignment horizontal="right"/>
    </xf>
    <xf numFmtId="9" fontId="31" fillId="0" borderId="11" xfId="69" applyFont="1" applyBorder="1" applyAlignment="1">
      <alignment horizontal="right"/>
    </xf>
    <xf numFmtId="3" fontId="31" fillId="0" borderId="11" xfId="0" applyNumberFormat="1" applyFont="1" applyBorder="1" applyAlignment="1">
      <alignment horizontal="right"/>
    </xf>
    <xf numFmtId="9" fontId="31" fillId="0" borderId="11" xfId="69" applyFont="1" applyBorder="1" applyAlignment="1">
      <alignment horizontal="right"/>
    </xf>
    <xf numFmtId="9" fontId="2" fillId="0" borderId="0" xfId="69" applyFont="1" applyFill="1" applyBorder="1" applyAlignment="1">
      <alignment horizontal="right" vertical="top"/>
    </xf>
    <xf numFmtId="172" fontId="2" fillId="0" borderId="0" xfId="66" applyFont="1" applyBorder="1" applyAlignment="1">
      <alignment horizontal="right" vertical="top"/>
      <protection/>
    </xf>
    <xf numFmtId="175" fontId="2" fillId="0" borderId="0" xfId="66" applyFont="1" applyBorder="1" applyAlignment="1">
      <alignment horizontal="right" vertical="top"/>
      <protection/>
    </xf>
    <xf numFmtId="9" fontId="32" fillId="0" borderId="11" xfId="69" applyFont="1" applyFill="1" applyBorder="1" applyAlignment="1">
      <alignment horizontal="right" vertical="top"/>
    </xf>
    <xf numFmtId="0" fontId="3" fillId="0" borderId="11" xfId="66" applyBorder="1" applyAlignment="1">
      <alignment horizontal="right" vertical="center"/>
      <protection/>
    </xf>
    <xf numFmtId="3" fontId="0" fillId="0" borderId="0" xfId="0" applyNumberFormat="1" applyAlignment="1">
      <alignment horizontal="right"/>
    </xf>
    <xf numFmtId="9" fontId="0" fillId="0" borderId="0" xfId="69" applyFont="1" applyAlignment="1">
      <alignment horizontal="right"/>
    </xf>
    <xf numFmtId="3" fontId="25" fillId="0" borderId="11" xfId="0" applyNumberFormat="1" applyFont="1" applyBorder="1" applyAlignment="1">
      <alignment horizontal="right"/>
    </xf>
    <xf numFmtId="9" fontId="25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3" fontId="32" fillId="0" borderId="11" xfId="0" applyNumberFormat="1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9" fontId="0" fillId="0" borderId="0" xfId="69" applyFont="1" applyBorder="1" applyAlignment="1">
      <alignment horizontal="right"/>
    </xf>
    <xf numFmtId="0" fontId="6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21" borderId="0" xfId="59" applyFont="1" applyFill="1" applyBorder="1" applyAlignment="1">
      <alignment horizontal="left"/>
      <protection/>
    </xf>
    <xf numFmtId="0" fontId="36" fillId="0" borderId="0" xfId="0" applyFont="1" applyBorder="1" applyAlignment="1">
      <alignment horizontal="justify"/>
    </xf>
    <xf numFmtId="3" fontId="36" fillId="0" borderId="0" xfId="0" applyNumberFormat="1" applyFont="1" applyBorder="1" applyAlignment="1">
      <alignment horizontal="right"/>
    </xf>
    <xf numFmtId="9" fontId="36" fillId="0" borderId="0" xfId="69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9" fontId="0" fillId="0" borderId="0" xfId="69" applyBorder="1" applyAlignment="1">
      <alignment/>
    </xf>
    <xf numFmtId="0" fontId="19" fillId="4" borderId="0" xfId="55" applyFont="1" applyFill="1" applyAlignment="1">
      <alignment/>
    </xf>
    <xf numFmtId="0" fontId="34" fillId="0" borderId="0" xfId="0" applyFont="1" applyBorder="1" applyAlignment="1">
      <alignment horizontal="left" wrapText="1"/>
    </xf>
    <xf numFmtId="0" fontId="34" fillId="0" borderId="11" xfId="0" applyFont="1" applyBorder="1" applyAlignment="1">
      <alignment horizontal="center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9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" fillId="0" borderId="25" xfId="63" applyFont="1" applyBorder="1" applyAlignment="1">
      <alignment horizontal="center" wrapText="1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27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justify" vertical="top" wrapText="1"/>
    </xf>
    <xf numFmtId="0" fontId="49" fillId="0" borderId="0" xfId="0" applyFont="1" applyAlignment="1">
      <alignment horizontal="left" wrapText="1"/>
    </xf>
    <xf numFmtId="0" fontId="5" fillId="0" borderId="0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left"/>
      <protection/>
    </xf>
    <xf numFmtId="0" fontId="54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NationName" xfId="41"/>
    <cellStyle name="CellRegionName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Counts" xfId="60"/>
    <cellStyle name="Normal_Figure 4b" xfId="61"/>
    <cellStyle name="Normal_House Hold Type" xfId="62"/>
    <cellStyle name="Normal_Sheet1" xfId="63"/>
    <cellStyle name="Normal_Table 2b" xfId="64"/>
    <cellStyle name="Normal_Table 3d" xfId="65"/>
    <cellStyle name="Normal_Table 4b 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-0.007"/>
          <c:w val="0.986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2e, Figure 2a '!$A$4</c:f>
              <c:strCache>
                <c:ptCount val="1"/>
                <c:pt idx="0">
                  <c:v>Internal transfer</c:v>
                </c:pt>
              </c:strCache>
            </c:strRef>
          </c:tx>
          <c:spPr>
            <a:solidFill>
              <a:srgbClr val="EC008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2e, Figure 2a '!$B$3:$E$3</c:f>
              <c:strCache>
                <c:ptCount val="4"/>
                <c:pt idx="0">
                  <c:v>General Needs (PRP)</c:v>
                </c:pt>
                <c:pt idx="1">
                  <c:v>General Needs (LA)</c:v>
                </c:pt>
                <c:pt idx="2">
                  <c:v>Supported Housing (PRP)</c:v>
                </c:pt>
                <c:pt idx="3">
                  <c:v>Supported Housing (LA)</c:v>
                </c:pt>
              </c:strCache>
            </c:strRef>
          </c:cat>
          <c:val>
            <c:numRef>
              <c:f>'Table 2e, Figure 2a '!$B$4:$E$4</c:f>
              <c:numCache>
                <c:ptCount val="4"/>
                <c:pt idx="0">
                  <c:v>12</c:v>
                </c:pt>
                <c:pt idx="1">
                  <c:v>17</c:v>
                </c:pt>
                <c:pt idx="2">
                  <c:v>10.646509251487172</c:v>
                </c:pt>
                <c:pt idx="3">
                  <c:v>22.604576331784056</c:v>
                </c:pt>
              </c:numCache>
            </c:numRef>
          </c:val>
        </c:ser>
        <c:ser>
          <c:idx val="1"/>
          <c:order val="1"/>
          <c:tx>
            <c:strRef>
              <c:f>'Table 2e, Figure 2a '!$A$5</c:f>
              <c:strCache>
                <c:ptCount val="1"/>
                <c:pt idx="0">
                  <c:v>Tenant  applied direct</c:v>
                </c:pt>
              </c:strCache>
            </c:strRef>
          </c:tx>
          <c:spPr>
            <a:solidFill>
              <a:srgbClr val="ACAEB1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2e, Figure 2a '!$B$3:$E$3</c:f>
              <c:strCache>
                <c:ptCount val="4"/>
                <c:pt idx="0">
                  <c:v>General Needs (PRP)</c:v>
                </c:pt>
                <c:pt idx="1">
                  <c:v>General Needs (LA)</c:v>
                </c:pt>
                <c:pt idx="2">
                  <c:v>Supported Housing (PRP)</c:v>
                </c:pt>
                <c:pt idx="3">
                  <c:v>Supported Housing (LA)</c:v>
                </c:pt>
              </c:strCache>
            </c:strRef>
          </c:cat>
          <c:val>
            <c:numRef>
              <c:f>'Table 2e, Figure 2a '!$B$5:$E$5</c:f>
              <c:numCache>
                <c:ptCount val="4"/>
                <c:pt idx="0">
                  <c:v>31</c:v>
                </c:pt>
                <c:pt idx="1">
                  <c:v>76</c:v>
                </c:pt>
                <c:pt idx="2">
                  <c:v>24.852195175358563</c:v>
                </c:pt>
                <c:pt idx="3">
                  <c:v>64.94458348230246</c:v>
                </c:pt>
              </c:numCache>
            </c:numRef>
          </c:val>
        </c:ser>
        <c:ser>
          <c:idx val="2"/>
          <c:order val="2"/>
          <c:tx>
            <c:strRef>
              <c:f>'Table 2e, Figure 2a '!$A$6</c:f>
              <c:strCache>
                <c:ptCount val="1"/>
                <c:pt idx="0">
                  <c:v>Nominated by LA</c:v>
                </c:pt>
              </c:strCache>
            </c:strRef>
          </c:tx>
          <c:spPr>
            <a:solidFill>
              <a:srgbClr val="F799D1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2e, Figure 2a '!$B$3:$E$3</c:f>
              <c:strCache>
                <c:ptCount val="4"/>
                <c:pt idx="0">
                  <c:v>General Needs (PRP)</c:v>
                </c:pt>
                <c:pt idx="1">
                  <c:v>General Needs (LA)</c:v>
                </c:pt>
                <c:pt idx="2">
                  <c:v>Supported Housing (PRP)</c:v>
                </c:pt>
                <c:pt idx="3">
                  <c:v>Supported Housing (LA)</c:v>
                </c:pt>
              </c:strCache>
            </c:strRef>
          </c:cat>
          <c:val>
            <c:numRef>
              <c:f>'Table 2e, Figure 2a '!$B$6:$E$6</c:f>
              <c:numCache>
                <c:ptCount val="4"/>
                <c:pt idx="0">
                  <c:v>53</c:v>
                </c:pt>
                <c:pt idx="1">
                  <c:v>0.0945179584120983</c:v>
                </c:pt>
                <c:pt idx="2">
                  <c:v>29.072844056786252</c:v>
                </c:pt>
                <c:pt idx="3">
                  <c:v>0.9653199856989632</c:v>
                </c:pt>
              </c:numCache>
            </c:numRef>
          </c:val>
        </c:ser>
        <c:ser>
          <c:idx val="3"/>
          <c:order val="3"/>
          <c:tx>
            <c:strRef>
              <c:f>'Table 2e, Figure 2a '!$A$7</c:f>
              <c:strCache>
                <c:ptCount val="1"/>
                <c:pt idx="0">
                  <c:v>Other (1)</c:v>
                </c:pt>
              </c:strCache>
            </c:strRef>
          </c:tx>
          <c:spPr>
            <a:solidFill>
              <a:srgbClr val="E5E6E6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2e, Figure 2a '!$B$3:$E$3</c:f>
              <c:strCache>
                <c:ptCount val="4"/>
                <c:pt idx="0">
                  <c:v>General Needs (PRP)</c:v>
                </c:pt>
                <c:pt idx="1">
                  <c:v>General Needs (LA)</c:v>
                </c:pt>
                <c:pt idx="2">
                  <c:v>Supported Housing (PRP)</c:v>
                </c:pt>
                <c:pt idx="3">
                  <c:v>Supported Housing (LA)</c:v>
                </c:pt>
              </c:strCache>
            </c:strRef>
          </c:cat>
          <c:val>
            <c:numRef>
              <c:f>'Table 2e, Figure 2a '!$B$7:$E$7</c:f>
              <c:numCache>
                <c:ptCount val="4"/>
                <c:pt idx="0">
                  <c:v>4</c:v>
                </c:pt>
                <c:pt idx="1">
                  <c:v>7</c:v>
                </c:pt>
                <c:pt idx="2">
                  <c:v>35.428451516368014</c:v>
                </c:pt>
                <c:pt idx="3">
                  <c:v>11.485520200214516</c:v>
                </c:pt>
              </c:numCache>
            </c:numRef>
          </c:val>
        </c:ser>
        <c:axId val="28706756"/>
        <c:axId val="57034213"/>
      </c:bar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34213"/>
        <c:crosses val="autoZero"/>
        <c:auto val="1"/>
        <c:lblOffset val="100"/>
        <c:tickLblSkip val="1"/>
        <c:noMultiLvlLbl val="0"/>
      </c:catAx>
      <c:valAx>
        <c:axId val="57034213"/>
        <c:scaling>
          <c:orientation val="minMax"/>
          <c:max val="100"/>
        </c:scaling>
        <c:axPos val="l"/>
        <c:delete val="0"/>
        <c:numFmt formatCode="##\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06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3366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0745"/>
          <c:w val="0.5797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10</xdr:col>
      <xdr:colOff>923925</xdr:colOff>
      <xdr:row>46</xdr:row>
      <xdr:rowOff>152400</xdr:rowOff>
    </xdr:to>
    <xdr:pic>
      <xdr:nvPicPr>
        <xdr:cNvPr id="1" name="Chart 1"/>
        <xdr:cNvPicPr preferRelativeResize="1">
          <a:picLocks noChangeAspect="0"/>
        </xdr:cNvPicPr>
      </xdr:nvPicPr>
      <xdr:blipFill>
        <a:blip r:embed="rId1"/>
        <a:srcRect l="-1904" t="-5195" r="-1165" b="-6442"/>
        <a:stretch>
          <a:fillRect/>
        </a:stretch>
      </xdr:blipFill>
      <xdr:spPr>
        <a:xfrm>
          <a:off x="0" y="4848225"/>
          <a:ext cx="68961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8</xdr:col>
      <xdr:colOff>266700</xdr:colOff>
      <xdr:row>32</xdr:row>
      <xdr:rowOff>47625</xdr:rowOff>
    </xdr:to>
    <xdr:graphicFrame>
      <xdr:nvGraphicFramePr>
        <xdr:cNvPr id="1" name="Chart 2"/>
        <xdr:cNvGraphicFramePr/>
      </xdr:nvGraphicFramePr>
      <xdr:xfrm>
        <a:off x="0" y="1962150"/>
        <a:ext cx="8877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4</xdr:col>
      <xdr:colOff>1438275</xdr:colOff>
      <xdr:row>33</xdr:row>
      <xdr:rowOff>9525</xdr:rowOff>
    </xdr:to>
    <xdr:pic>
      <xdr:nvPicPr>
        <xdr:cNvPr id="1" name="Chart 1903"/>
        <xdr:cNvPicPr preferRelativeResize="1">
          <a:picLocks noChangeAspect="0"/>
        </xdr:cNvPicPr>
      </xdr:nvPicPr>
      <xdr:blipFill>
        <a:blip r:embed="rId1"/>
        <a:srcRect l="-207" t="-686" r="-7220" b="-3153"/>
        <a:stretch>
          <a:fillRect/>
        </a:stretch>
      </xdr:blipFill>
      <xdr:spPr>
        <a:xfrm>
          <a:off x="0" y="2609850"/>
          <a:ext cx="72104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9</xdr:col>
      <xdr:colOff>219075</xdr:colOff>
      <xdr:row>33</xdr:row>
      <xdr:rowOff>114300</xdr:rowOff>
    </xdr:to>
    <xdr:pic>
      <xdr:nvPicPr>
        <xdr:cNvPr id="1" name="Chart 1"/>
        <xdr:cNvPicPr preferRelativeResize="1">
          <a:picLocks noChangeAspect="0"/>
        </xdr:cNvPicPr>
      </xdr:nvPicPr>
      <xdr:blipFill>
        <a:blip r:embed="rId1"/>
        <a:srcRect l="-3428" t="-2615" r="-8285" b="-3706"/>
        <a:stretch>
          <a:fillRect/>
        </a:stretch>
      </xdr:blipFill>
      <xdr:spPr>
        <a:xfrm>
          <a:off x="0" y="2647950"/>
          <a:ext cx="61245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419100</xdr:colOff>
      <xdr:row>36</xdr:row>
      <xdr:rowOff>76200</xdr:rowOff>
    </xdr:to>
    <xdr:pic>
      <xdr:nvPicPr>
        <xdr:cNvPr id="1" name="Chart 3"/>
        <xdr:cNvPicPr preferRelativeResize="1">
          <a:picLocks noChangeAspect="0"/>
        </xdr:cNvPicPr>
      </xdr:nvPicPr>
      <xdr:blipFill>
        <a:blip r:embed="rId1"/>
        <a:srcRect l="-2384" t="-1403" r="-8158" b="-7533"/>
        <a:stretch>
          <a:fillRect/>
        </a:stretch>
      </xdr:blipFill>
      <xdr:spPr>
        <a:xfrm>
          <a:off x="0" y="3419475"/>
          <a:ext cx="7000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38100</xdr:rowOff>
    </xdr:from>
    <xdr:to>
      <xdr:col>4</xdr:col>
      <xdr:colOff>1190625</xdr:colOff>
      <xdr:row>33</xdr:row>
      <xdr:rowOff>38100</xdr:rowOff>
    </xdr:to>
    <xdr:pic>
      <xdr:nvPicPr>
        <xdr:cNvPr id="1" name="Chart 27"/>
        <xdr:cNvPicPr preferRelativeResize="1">
          <a:picLocks noChangeAspect="0"/>
        </xdr:cNvPicPr>
      </xdr:nvPicPr>
      <xdr:blipFill>
        <a:blip r:embed="rId1"/>
        <a:srcRect l="-105" t="-4383" r="-5186" b="-5574"/>
        <a:stretch>
          <a:fillRect/>
        </a:stretch>
      </xdr:blipFill>
      <xdr:spPr>
        <a:xfrm>
          <a:off x="66675" y="3295650"/>
          <a:ext cx="54959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voa.gov.uk/corporate/statisticalReleases/120823_PrivateResidentialRentalMarketStatistics.html" TargetMode="Externa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1">
      <selection activeCell="C44" sqref="C44"/>
    </sheetView>
  </sheetViews>
  <sheetFormatPr defaultColWidth="9.00390625" defaultRowHeight="12.75"/>
  <cols>
    <col min="1" max="1" width="24.875" style="234" customWidth="1"/>
    <col min="2" max="2" width="8.75390625" style="234" customWidth="1"/>
    <col min="3" max="3" width="83.875" style="234" bestFit="1" customWidth="1"/>
    <col min="4" max="16384" width="9.00390625" style="234" customWidth="1"/>
  </cols>
  <sheetData>
    <row r="1" ht="18">
      <c r="A1" s="234" t="s">
        <v>599</v>
      </c>
    </row>
    <row r="2" ht="18">
      <c r="A2" s="234" t="s">
        <v>600</v>
      </c>
    </row>
    <row r="4" ht="18">
      <c r="A4" s="273" t="s">
        <v>597</v>
      </c>
    </row>
    <row r="6" ht="18">
      <c r="A6" s="234" t="s">
        <v>601</v>
      </c>
    </row>
    <row r="8" spans="1:3" ht="31.5">
      <c r="A8" s="235" t="s">
        <v>609</v>
      </c>
      <c r="B8" s="238" t="s">
        <v>610</v>
      </c>
      <c r="C8" s="235" t="s">
        <v>603</v>
      </c>
    </row>
    <row r="9" spans="1:3" ht="9" customHeight="1">
      <c r="A9" s="235"/>
      <c r="B9" s="235"/>
      <c r="C9" s="235"/>
    </row>
    <row r="10" spans="1:10" ht="18">
      <c r="A10" s="240" t="s">
        <v>110</v>
      </c>
      <c r="B10" s="241">
        <v>1</v>
      </c>
      <c r="C10" s="263" t="s">
        <v>493</v>
      </c>
      <c r="D10" s="236"/>
      <c r="E10" s="236"/>
      <c r="F10" s="236"/>
      <c r="G10" s="236"/>
      <c r="H10" s="236"/>
      <c r="I10" s="236"/>
      <c r="J10" s="236"/>
    </row>
    <row r="11" spans="1:10" ht="18">
      <c r="A11" s="240"/>
      <c r="B11" s="241"/>
      <c r="C11" s="263" t="s">
        <v>620</v>
      </c>
      <c r="D11" s="236"/>
      <c r="E11" s="236"/>
      <c r="F11" s="236"/>
      <c r="G11" s="236"/>
      <c r="H11" s="236"/>
      <c r="I11" s="236"/>
      <c r="J11" s="236"/>
    </row>
    <row r="12" spans="1:3" ht="18">
      <c r="A12" s="242"/>
      <c r="B12" s="241"/>
      <c r="C12" s="263" t="s">
        <v>483</v>
      </c>
    </row>
    <row r="13" spans="1:3" ht="18">
      <c r="A13" s="242"/>
      <c r="B13" s="241"/>
      <c r="C13" s="263" t="s">
        <v>490</v>
      </c>
    </row>
    <row r="14" spans="1:3" ht="18">
      <c r="A14" s="242"/>
      <c r="B14" s="241"/>
      <c r="C14" s="263" t="s">
        <v>494</v>
      </c>
    </row>
    <row r="15" spans="1:3" ht="18">
      <c r="A15" s="242"/>
      <c r="B15" s="241"/>
      <c r="C15" s="263" t="s">
        <v>495</v>
      </c>
    </row>
    <row r="16" spans="1:3" ht="18">
      <c r="A16" s="242"/>
      <c r="B16" s="241"/>
      <c r="C16" s="263" t="s">
        <v>496</v>
      </c>
    </row>
    <row r="17" spans="1:3" ht="18">
      <c r="A17" s="243" t="s">
        <v>604</v>
      </c>
      <c r="B17" s="244">
        <v>2</v>
      </c>
      <c r="C17" s="264" t="s">
        <v>501</v>
      </c>
    </row>
    <row r="18" spans="1:3" ht="18">
      <c r="A18" s="245"/>
      <c r="B18" s="246"/>
      <c r="C18" s="264" t="s">
        <v>502</v>
      </c>
    </row>
    <row r="19" spans="1:13" ht="18">
      <c r="A19" s="245"/>
      <c r="B19" s="246"/>
      <c r="C19" s="264" t="s">
        <v>504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</row>
    <row r="20" spans="1:3" ht="18" customHeight="1">
      <c r="A20" s="245"/>
      <c r="B20" s="246"/>
      <c r="C20" s="264" t="s">
        <v>513</v>
      </c>
    </row>
    <row r="21" spans="1:3" ht="18" customHeight="1">
      <c r="A21" s="245"/>
      <c r="B21" s="246"/>
      <c r="C21" s="264" t="s">
        <v>622</v>
      </c>
    </row>
    <row r="22" spans="1:3" ht="18">
      <c r="A22" s="245"/>
      <c r="B22" s="246"/>
      <c r="C22" s="264" t="s">
        <v>621</v>
      </c>
    </row>
    <row r="23" spans="1:3" ht="18">
      <c r="A23" s="245"/>
      <c r="B23" s="246"/>
      <c r="C23" s="265" t="s">
        <v>623</v>
      </c>
    </row>
    <row r="24" spans="1:3" ht="18">
      <c r="A24" s="247" t="s">
        <v>605</v>
      </c>
      <c r="B24" s="248">
        <v>3</v>
      </c>
      <c r="C24" s="403" t="s">
        <v>519</v>
      </c>
    </row>
    <row r="25" spans="1:3" ht="18">
      <c r="A25" s="247"/>
      <c r="B25" s="248"/>
      <c r="C25" s="266" t="s">
        <v>515</v>
      </c>
    </row>
    <row r="26" spans="1:3" ht="18">
      <c r="A26" s="249"/>
      <c r="B26" s="250"/>
      <c r="C26" s="266" t="s">
        <v>518</v>
      </c>
    </row>
    <row r="27" spans="1:3" ht="18">
      <c r="A27" s="249"/>
      <c r="B27" s="250"/>
      <c r="C27" s="266" t="s">
        <v>520</v>
      </c>
    </row>
    <row r="28" spans="1:3" ht="18">
      <c r="A28" s="249"/>
      <c r="B28" s="250"/>
      <c r="C28" s="267" t="s">
        <v>533</v>
      </c>
    </row>
    <row r="29" spans="1:3" ht="18">
      <c r="A29" s="251" t="s">
        <v>606</v>
      </c>
      <c r="B29" s="252">
        <v>4</v>
      </c>
      <c r="C29" s="268" t="s">
        <v>546</v>
      </c>
    </row>
    <row r="30" spans="1:3" ht="18">
      <c r="A30" s="253"/>
      <c r="B30" s="254"/>
      <c r="C30" s="268" t="s">
        <v>549</v>
      </c>
    </row>
    <row r="31" spans="1:3" ht="18">
      <c r="A31" s="253"/>
      <c r="B31" s="254"/>
      <c r="C31" s="268" t="s">
        <v>550</v>
      </c>
    </row>
    <row r="32" spans="1:3" ht="18">
      <c r="A32" s="255" t="s">
        <v>607</v>
      </c>
      <c r="B32" s="256">
        <v>5</v>
      </c>
      <c r="C32" s="293" t="s">
        <v>542</v>
      </c>
    </row>
    <row r="33" spans="1:3" ht="18">
      <c r="A33" s="255"/>
      <c r="B33" s="256"/>
      <c r="C33" s="269" t="s">
        <v>602</v>
      </c>
    </row>
    <row r="34" spans="1:3" ht="18">
      <c r="A34" s="257"/>
      <c r="B34" s="258"/>
      <c r="C34" s="269" t="s">
        <v>551</v>
      </c>
    </row>
    <row r="35" spans="1:3" ht="18">
      <c r="A35" s="257"/>
      <c r="B35" s="258"/>
      <c r="C35" s="269" t="s">
        <v>558</v>
      </c>
    </row>
    <row r="36" spans="1:3" ht="18">
      <c r="A36" s="257"/>
      <c r="B36" s="258"/>
      <c r="C36" s="269" t="s">
        <v>559</v>
      </c>
    </row>
    <row r="37" spans="1:3" ht="18">
      <c r="A37" s="257"/>
      <c r="B37" s="258"/>
      <c r="C37" s="269" t="s">
        <v>562</v>
      </c>
    </row>
    <row r="38" spans="1:3" ht="18">
      <c r="A38" s="257"/>
      <c r="B38" s="258"/>
      <c r="C38" s="269" t="s">
        <v>624</v>
      </c>
    </row>
    <row r="39" spans="1:3" ht="18">
      <c r="A39" s="257"/>
      <c r="B39" s="258"/>
      <c r="C39" s="269" t="s">
        <v>611</v>
      </c>
    </row>
    <row r="40" spans="1:3" ht="18">
      <c r="A40" s="257"/>
      <c r="B40" s="258"/>
      <c r="C40" s="269" t="s">
        <v>625</v>
      </c>
    </row>
    <row r="41" spans="1:3" ht="18">
      <c r="A41" s="257"/>
      <c r="B41" s="258"/>
      <c r="C41" s="269" t="s">
        <v>626</v>
      </c>
    </row>
    <row r="42" spans="1:3" ht="18">
      <c r="A42" s="259" t="s">
        <v>608</v>
      </c>
      <c r="B42" s="260">
        <v>6</v>
      </c>
      <c r="C42" s="270" t="s">
        <v>577</v>
      </c>
    </row>
    <row r="43" spans="1:5" ht="18">
      <c r="A43" s="261"/>
      <c r="B43" s="262"/>
      <c r="C43" s="271" t="s">
        <v>584</v>
      </c>
      <c r="D43" s="237"/>
      <c r="E43" s="237"/>
    </row>
    <row r="44" spans="1:3" ht="18">
      <c r="A44" s="261"/>
      <c r="B44" s="262"/>
      <c r="C44" s="272" t="s">
        <v>589</v>
      </c>
    </row>
    <row r="45" ht="18">
      <c r="B45" s="239"/>
    </row>
    <row r="46" ht="18">
      <c r="B46" s="239"/>
    </row>
    <row r="47" ht="18">
      <c r="B47" s="239"/>
    </row>
    <row r="48" ht="18">
      <c r="B48" s="239"/>
    </row>
    <row r="49" ht="18">
      <c r="B49" s="239"/>
    </row>
    <row r="50" ht="18">
      <c r="B50" s="239"/>
    </row>
    <row r="51" ht="18">
      <c r="B51" s="239"/>
    </row>
    <row r="52" ht="18">
      <c r="B52" s="239"/>
    </row>
    <row r="53" ht="18">
      <c r="B53" s="239"/>
    </row>
    <row r="54" ht="18">
      <c r="B54" s="239"/>
    </row>
    <row r="55" ht="18">
      <c r="B55" s="239"/>
    </row>
    <row r="56" ht="18">
      <c r="B56" s="239"/>
    </row>
    <row r="57" ht="18">
      <c r="B57" s="239"/>
    </row>
    <row r="58" ht="18">
      <c r="B58" s="239"/>
    </row>
    <row r="59" ht="18">
      <c r="B59" s="239"/>
    </row>
    <row r="60" ht="18">
      <c r="B60" s="239"/>
    </row>
    <row r="61" ht="18">
      <c r="B61" s="239"/>
    </row>
    <row r="62" ht="18">
      <c r="B62" s="239"/>
    </row>
    <row r="63" ht="18">
      <c r="B63" s="239"/>
    </row>
    <row r="64" ht="18">
      <c r="B64" s="239"/>
    </row>
    <row r="65" ht="18">
      <c r="B65" s="239"/>
    </row>
    <row r="66" ht="18">
      <c r="B66" s="239"/>
    </row>
    <row r="67" ht="18">
      <c r="B67" s="239"/>
    </row>
    <row r="68" ht="18">
      <c r="B68" s="239"/>
    </row>
    <row r="69" ht="18">
      <c r="B69" s="239"/>
    </row>
    <row r="70" ht="18">
      <c r="B70" s="239"/>
    </row>
    <row r="71" ht="18">
      <c r="B71" s="239"/>
    </row>
    <row r="72" ht="18">
      <c r="B72" s="239"/>
    </row>
    <row r="73" ht="18">
      <c r="B73" s="239"/>
    </row>
    <row r="74" ht="18">
      <c r="B74" s="239"/>
    </row>
    <row r="75" ht="18">
      <c r="B75" s="239"/>
    </row>
    <row r="76" ht="18">
      <c r="B76" s="239"/>
    </row>
    <row r="77" ht="18">
      <c r="B77" s="239"/>
    </row>
    <row r="78" ht="18">
      <c r="B78" s="239"/>
    </row>
  </sheetData>
  <hyperlinks>
    <hyperlink ref="C10" location="'Table 1a, 1b and Figure 1a'!A1" display="Table 1a: Social lettings by housing type and provider, 2004/05 to 2011/12"/>
    <hyperlink ref="C12" location="'Table 1a, 1b and Figure 1a'!K1" display="Table 1b: Social providers and their lettings from 2004/05 to 2011/12"/>
    <hyperlink ref="C13" location="'Table 1c, 1d'!A1" display="Table 1c: Social lettings by region, 2011/12"/>
    <hyperlink ref="C14" location="'Table 1c, 1d'!H1" display="Table 1d: Proportion of PRP social lettings, households, stock and turnover by region, 2011/12"/>
    <hyperlink ref="C15" location="'Table 1e'!A1" display="Table 1e: A comparison of households, PRP social stock and PRP social GN lettings by region, 2011/12"/>
    <hyperlink ref="C16" location="'Table 1f'!A1" display="Table 1f: Social lettings by local authority location of property, 2011/12"/>
    <hyperlink ref="C17" location="'Table 2a'!A1" display="Table 2a: Social lettings by tenancy type, 2011/12"/>
    <hyperlink ref="C18" location="'Table 2b, 2c'!A1" display="Table 2b: Average weekly social rent (£) of new general needs lettings, 2011/12"/>
    <hyperlink ref="C19" location="'Table 2b, 2c'!A21" display="Table 2c: Increase and % increase in social PRP rent compared to LA rent, general needs lets, 2011/12"/>
    <hyperlink ref="C20" location="'Table 2d'!A1" display="Table 2d: Average social letting re-let time by region (days), 2011/12"/>
    <hyperlink ref="C22" location="'Table 2e, Figure 2a '!A11" display="Figure 2a: Source of referral by provision type for PRP &amp; LA social lettings, 2011/12 "/>
    <hyperlink ref="C23" location="'Table 2f'!A1" display="Table 2f: Key social letting characteristics, 2011/12"/>
    <hyperlink ref="C25" location="'Table 3a, Figure 3a'!A15" display="Figure 3a: Household composition by provision type for social lettings, 2011/12"/>
    <hyperlink ref="C26" location="'Table 3b'!A1" display="Table 3b: Economic status of head of household, social lettings, 2011/12"/>
    <hyperlink ref="C27" location="'Table 3c'!A1" display="Table 3c: Nationality of PRP social tenants, 2011/12"/>
    <hyperlink ref="C28" location="'Table 3d'!A1" display="Table 3d: Key household characteristics of social lettings, 2011/12"/>
    <hyperlink ref="C29" location="'Table 4a'!A1" display="Table 4a: Proportion of first lets for general needs lettings (PRPs only), 2011/12"/>
    <hyperlink ref="C30" location="'Table 4b'!A1" display="Table 4b: General needs lettings by tenancy type (PRPs only), 2011/12"/>
    <hyperlink ref="C31" location="'Table 4c'!A1" display="Table 4c: Average weekly rent by number of bedrooms for general needs lettings (PRPs only), 2011/12"/>
    <hyperlink ref="C33" location="'Table 5a, Figure 5a '!A15" display="Figure 5a: Social housing sales by year (PRPs only), 2011/12"/>
    <hyperlink ref="C34" location="'Table 5b, 5c '!A1" display="Table 5b:  Types of sale during 2011/12 (PRPs only)"/>
    <hyperlink ref="C35" location="'Table 5b, 5c '!A11" display="Table 5c: Types of sale and most typical initial share purchased (PRPs only), 2011/12"/>
    <hyperlink ref="C36" location="'Table 5d, Figure 5b'!A1" display="Table 5d: Household composition of social housing buyers of PRP stock, 2011/12 "/>
    <hyperlink ref="C37" location="'Table 5d, Figure 5b'!A17" display="Figure 5b: Household composition of social housing buyers of PRP stock, 2011/12 "/>
    <hyperlink ref="C39" location="'Table 5e, Figure 5c'!A16" display="Figure 5c: Previous accommodation of buyers immediately before their purchase (PRPs only), 2011/12"/>
    <hyperlink ref="C40" location="'Table 5f'!A1" display="Table 5f: Average market value (£) of PRP Sales by region, 2011/12"/>
    <hyperlink ref="C41" location="'Table 5g'!A1" display="Table 5g:  Key household characteristics of buyers of PRP stock, 2011/12"/>
    <hyperlink ref="C42" location="'Table 6a'!A1" display="Table 6a: Number of participating Las and estimated CORE submission levels"/>
    <hyperlink ref="C43" location="'Table 6b and 6c'!A1" display="Table 6b: Proportion of lettings with missing income details"/>
    <hyperlink ref="C44" location="'Table 6b and 6c'!A11" display="Table 6c: Proportion of lettings where “interview refused” has been recorded"/>
    <hyperlink ref="C11" location="'Table 1a, 1b and Figure 1a'!A25" display="Figure 1a: Number of lettings and providers from 2004/05 to 2011/12  "/>
    <hyperlink ref="C21" location="'Table 2e, Figure 2a '!A1" display="Table 2e: Source of referral by provision type for PRP &amp; LA social lettings, 2011/12 "/>
    <hyperlink ref="C32" location="'Table 5a, Figure 5a '!A1" display="Figure 5a: Social housing sales by year (PRPs only), 2011/12"/>
    <hyperlink ref="C38" location="'Table 5e, Figure 5c'!A1" display="Table 5e: Previous accommodation of buyers immediately before their purchase (PRPs only), 2011/12"/>
    <hyperlink ref="C24" location="'Table 3a, Figure 3a'!A1" display="Figure 3a: Household composition by provision type for social lettings, 2011/12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25390625" style="63" customWidth="1"/>
    <col min="2" max="2" width="6.75390625" style="63" customWidth="1"/>
    <col min="3" max="3" width="6.50390625" style="63" customWidth="1"/>
    <col min="4" max="4" width="6.875" style="63" customWidth="1"/>
    <col min="5" max="5" width="6.75390625" style="63" customWidth="1"/>
    <col min="6" max="16384" width="9.00390625" style="63" customWidth="1"/>
  </cols>
  <sheetData>
    <row r="1" spans="1:5" s="131" customFormat="1" ht="12.75">
      <c r="A1" s="130" t="s">
        <v>623</v>
      </c>
      <c r="B1" s="130"/>
      <c r="C1" s="130"/>
      <c r="D1" s="130"/>
      <c r="E1" s="130"/>
    </row>
    <row r="2" spans="1:5" s="131" customFormat="1" ht="12.75">
      <c r="A2" s="130"/>
      <c r="B2" s="130"/>
      <c r="C2" s="130"/>
      <c r="D2" s="130"/>
      <c r="E2" s="130"/>
    </row>
    <row r="3" spans="1:5" s="132" customFormat="1" ht="12.75" customHeight="1">
      <c r="A3" s="135"/>
      <c r="B3" s="324"/>
      <c r="C3" s="324"/>
      <c r="D3" s="324"/>
      <c r="E3" s="324"/>
    </row>
    <row r="4" spans="1:5" ht="13.5" thickBot="1">
      <c r="A4" s="136"/>
      <c r="B4" s="295" t="s">
        <v>0</v>
      </c>
      <c r="C4" s="295"/>
      <c r="D4" s="295" t="s">
        <v>1</v>
      </c>
      <c r="E4" s="295"/>
    </row>
    <row r="5" spans="1:5" s="132" customFormat="1" ht="13.5" thickBot="1">
      <c r="A5" s="138"/>
      <c r="B5" s="118" t="s">
        <v>4</v>
      </c>
      <c r="C5" s="113" t="s">
        <v>17</v>
      </c>
      <c r="D5" s="2" t="s">
        <v>4</v>
      </c>
      <c r="E5" s="118" t="s">
        <v>17</v>
      </c>
    </row>
    <row r="6" spans="1:5" s="132" customFormat="1" ht="12.75">
      <c r="A6" s="140" t="s">
        <v>113</v>
      </c>
      <c r="B6" s="334">
        <v>26</v>
      </c>
      <c r="C6" s="335">
        <v>37</v>
      </c>
      <c r="D6" s="334">
        <v>30</v>
      </c>
      <c r="E6" s="335">
        <v>50</v>
      </c>
    </row>
    <row r="7" spans="1:5" s="132" customFormat="1" ht="15" customHeight="1">
      <c r="A7" s="140" t="s">
        <v>510</v>
      </c>
      <c r="B7" s="336">
        <v>5</v>
      </c>
      <c r="C7" s="337">
        <v>6</v>
      </c>
      <c r="D7" s="338" t="s">
        <v>54</v>
      </c>
      <c r="E7" s="339" t="s">
        <v>54</v>
      </c>
    </row>
    <row r="8" spans="1:5" s="132" customFormat="1" ht="13.5">
      <c r="A8" s="141" t="s">
        <v>511</v>
      </c>
      <c r="B8" s="340">
        <v>18</v>
      </c>
      <c r="C8" s="339">
        <v>3</v>
      </c>
      <c r="D8" s="338">
        <v>7</v>
      </c>
      <c r="E8" s="339">
        <v>4</v>
      </c>
    </row>
    <row r="9" spans="1:5" s="132" customFormat="1" ht="12.75">
      <c r="A9" s="141" t="s">
        <v>55</v>
      </c>
      <c r="B9" s="341">
        <v>70</v>
      </c>
      <c r="C9" s="342">
        <v>67</v>
      </c>
      <c r="D9" s="343">
        <v>86</v>
      </c>
      <c r="E9" s="342">
        <v>71</v>
      </c>
    </row>
    <row r="10" spans="1:5" s="132" customFormat="1" ht="12.75">
      <c r="A10" s="141" t="s">
        <v>53</v>
      </c>
      <c r="B10" s="341">
        <v>77</v>
      </c>
      <c r="C10" s="342">
        <v>85</v>
      </c>
      <c r="D10" s="343">
        <v>19</v>
      </c>
      <c r="E10" s="342">
        <v>70</v>
      </c>
    </row>
    <row r="11" spans="1:5" s="132" customFormat="1" ht="14.25" thickBot="1">
      <c r="A11" s="142" t="s">
        <v>512</v>
      </c>
      <c r="B11" s="344">
        <v>9</v>
      </c>
      <c r="C11" s="345">
        <v>13</v>
      </c>
      <c r="D11" s="346">
        <v>18</v>
      </c>
      <c r="E11" s="345">
        <v>38</v>
      </c>
    </row>
    <row r="13" s="132" customFormat="1" ht="12.75">
      <c r="A13" s="134" t="s">
        <v>486</v>
      </c>
    </row>
    <row r="14" spans="1:5" ht="12.75">
      <c r="A14" s="407" t="s">
        <v>506</v>
      </c>
      <c r="B14" s="407"/>
      <c r="C14" s="407"/>
      <c r="D14" s="407"/>
      <c r="E14" s="407"/>
    </row>
    <row r="15" spans="1:5" ht="14.25" customHeight="1">
      <c r="A15" s="110" t="s">
        <v>507</v>
      </c>
      <c r="B15" s="110"/>
      <c r="C15" s="110"/>
      <c r="D15" s="110"/>
      <c r="E15" s="110"/>
    </row>
    <row r="16" spans="1:7" ht="24.75" customHeight="1">
      <c r="A16" s="406" t="s">
        <v>508</v>
      </c>
      <c r="B16" s="406"/>
      <c r="C16" s="406"/>
      <c r="D16" s="406"/>
      <c r="E16" s="406"/>
      <c r="F16" s="406"/>
      <c r="G16" s="406"/>
    </row>
    <row r="17" spans="1:5" ht="12.75">
      <c r="A17" s="407" t="s">
        <v>509</v>
      </c>
      <c r="B17" s="407"/>
      <c r="C17" s="407"/>
      <c r="D17" s="407"/>
      <c r="E17" s="407"/>
    </row>
    <row r="18" spans="1:5" ht="12.75">
      <c r="A18" s="85"/>
      <c r="B18" s="85"/>
      <c r="C18" s="85"/>
      <c r="D18" s="85"/>
      <c r="E18" s="85"/>
    </row>
    <row r="22" ht="12.75">
      <c r="A22" s="227" t="s">
        <v>598</v>
      </c>
    </row>
    <row r="23" ht="12.75">
      <c r="A23" s="227" t="s">
        <v>597</v>
      </c>
    </row>
    <row r="24" ht="12.75">
      <c r="A24" s="227"/>
    </row>
    <row r="25" ht="12.75">
      <c r="A25" s="226" t="s">
        <v>593</v>
      </c>
    </row>
    <row r="26" ht="12.75">
      <c r="A26" s="226" t="s">
        <v>594</v>
      </c>
    </row>
    <row r="27" ht="12.75">
      <c r="A27" s="227" t="s">
        <v>595</v>
      </c>
    </row>
    <row r="28" ht="12.75">
      <c r="A28" s="227" t="s">
        <v>596</v>
      </c>
    </row>
  </sheetData>
  <sheetProtection/>
  <mergeCells count="6">
    <mergeCell ref="A17:E17"/>
    <mergeCell ref="B3:E3"/>
    <mergeCell ref="B4:C4"/>
    <mergeCell ref="D4:E4"/>
    <mergeCell ref="A14:E14"/>
    <mergeCell ref="A16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75390625" style="132" customWidth="1"/>
    <col min="2" max="2" width="17.375" style="132" bestFit="1" customWidth="1"/>
    <col min="3" max="3" width="16.125" style="132" bestFit="1" customWidth="1"/>
    <col min="4" max="4" width="20.50390625" style="132" bestFit="1" customWidth="1"/>
    <col min="5" max="5" width="19.375" style="132" bestFit="1" customWidth="1"/>
    <col min="6" max="16384" width="9.00390625" style="132" customWidth="1"/>
  </cols>
  <sheetData>
    <row r="1" s="131" customFormat="1" ht="12.75">
      <c r="A1" s="131" t="s">
        <v>519</v>
      </c>
    </row>
    <row r="2" spans="1:5" s="63" customFormat="1" ht="13.5" thickBot="1">
      <c r="A2" s="146"/>
      <c r="B2" s="147" t="s">
        <v>49</v>
      </c>
      <c r="C2" s="147" t="s">
        <v>50</v>
      </c>
      <c r="D2" s="147" t="s">
        <v>51</v>
      </c>
      <c r="E2" s="147" t="s">
        <v>52</v>
      </c>
    </row>
    <row r="3" spans="1:5" s="63" customFormat="1" ht="12.75">
      <c r="A3" s="148" t="s">
        <v>56</v>
      </c>
      <c r="B3" s="347">
        <v>9.042767334551423</v>
      </c>
      <c r="C3" s="347">
        <v>11</v>
      </c>
      <c r="D3" s="348">
        <v>28.31338945302178</v>
      </c>
      <c r="E3" s="347">
        <v>73.07422618451368</v>
      </c>
    </row>
    <row r="4" spans="1:5" s="63" customFormat="1" ht="12.75">
      <c r="A4" s="148" t="s">
        <v>57</v>
      </c>
      <c r="B4" s="347">
        <v>35</v>
      </c>
      <c r="C4" s="347">
        <v>34</v>
      </c>
      <c r="D4" s="348">
        <v>63.28564418104262</v>
      </c>
      <c r="E4" s="347">
        <v>20.42472202744666</v>
      </c>
    </row>
    <row r="5" spans="1:5" s="63" customFormat="1" ht="12.75">
      <c r="A5" s="148" t="s">
        <v>58</v>
      </c>
      <c r="B5" s="347">
        <v>8.4357870614103</v>
      </c>
      <c r="C5" s="347">
        <v>6</v>
      </c>
      <c r="D5" s="348">
        <v>1.1758710505454684</v>
      </c>
      <c r="E5" s="347">
        <v>2.354001803065211</v>
      </c>
    </row>
    <row r="6" spans="1:5" s="63" customFormat="1" ht="12.75">
      <c r="A6" s="148" t="s">
        <v>59</v>
      </c>
      <c r="B6" s="347">
        <v>24.149143724257534</v>
      </c>
      <c r="C6" s="347">
        <v>20.286990891905827</v>
      </c>
      <c r="D6" s="348">
        <v>6.47012192820203</v>
      </c>
      <c r="E6" s="347">
        <v>2.4942402083542023</v>
      </c>
    </row>
    <row r="7" spans="1:5" s="63" customFormat="1" ht="12.75">
      <c r="A7" s="148" t="s">
        <v>60</v>
      </c>
      <c r="B7" s="347">
        <v>16</v>
      </c>
      <c r="C7" s="347">
        <v>14</v>
      </c>
      <c r="D7" s="348">
        <v>0.5549054395832547</v>
      </c>
      <c r="E7" s="347">
        <v>0.951617750175298</v>
      </c>
    </row>
    <row r="8" spans="1:5" s="63" customFormat="1" ht="12.75">
      <c r="A8" s="148" t="s">
        <v>61</v>
      </c>
      <c r="B8" s="347">
        <v>7</v>
      </c>
      <c r="C8" s="347">
        <v>15</v>
      </c>
      <c r="D8" s="348">
        <v>0.20006794760484692</v>
      </c>
      <c r="E8" s="347">
        <v>0.7011920264449564</v>
      </c>
    </row>
    <row r="9" spans="1:5" s="63" customFormat="1" ht="13.5" thickBot="1">
      <c r="A9" s="103" t="s">
        <v>15</v>
      </c>
      <c r="B9" s="349">
        <f>SUM(B3:B8)</f>
        <v>99.62769812021926</v>
      </c>
      <c r="C9" s="349">
        <f>SUM(C3:C8)</f>
        <v>100.28699089190583</v>
      </c>
      <c r="D9" s="349">
        <f>SUM(D3:D8)</f>
        <v>100</v>
      </c>
      <c r="E9" s="349">
        <f>SUM(E3:E8)</f>
        <v>100.00000000000001</v>
      </c>
    </row>
    <row r="11" ht="12.75">
      <c r="A11" s="132" t="s">
        <v>486</v>
      </c>
    </row>
    <row r="12" spans="1:5" ht="12.75">
      <c r="A12" s="407" t="s">
        <v>516</v>
      </c>
      <c r="B12" s="407"/>
      <c r="C12" s="407"/>
      <c r="D12" s="407"/>
      <c r="E12" s="407"/>
    </row>
    <row r="13" spans="1:5" ht="12.75">
      <c r="A13" s="407" t="s">
        <v>517</v>
      </c>
      <c r="B13" s="407"/>
      <c r="C13" s="407"/>
      <c r="D13" s="407"/>
      <c r="E13" s="407"/>
    </row>
    <row r="14" ht="12.75">
      <c r="A14" s="112"/>
    </row>
    <row r="15" ht="12.75">
      <c r="A15" s="131" t="s">
        <v>515</v>
      </c>
    </row>
    <row r="39" ht="12.75">
      <c r="A39" s="227" t="s">
        <v>598</v>
      </c>
    </row>
    <row r="40" ht="12.75">
      <c r="A40" s="227" t="s">
        <v>597</v>
      </c>
    </row>
    <row r="41" ht="12.75">
      <c r="A41" s="227"/>
    </row>
    <row r="42" ht="12.75">
      <c r="A42" s="226" t="s">
        <v>593</v>
      </c>
    </row>
    <row r="43" ht="12.75">
      <c r="A43" s="226" t="s">
        <v>594</v>
      </c>
    </row>
    <row r="44" ht="12.75">
      <c r="A44" s="227" t="s">
        <v>595</v>
      </c>
    </row>
    <row r="45" ht="12.75">
      <c r="A45" s="227" t="s">
        <v>596</v>
      </c>
    </row>
  </sheetData>
  <sheetProtection/>
  <mergeCells count="2">
    <mergeCell ref="A12:E12"/>
    <mergeCell ref="A13:E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125" style="132" customWidth="1"/>
    <col min="2" max="2" width="7.625" style="132" customWidth="1"/>
    <col min="3" max="3" width="7.375" style="132" customWidth="1"/>
    <col min="4" max="4" width="7.50390625" style="132" customWidth="1"/>
    <col min="5" max="5" width="8.375" style="132" customWidth="1"/>
    <col min="6" max="16384" width="9.00390625" style="132" customWidth="1"/>
  </cols>
  <sheetData>
    <row r="1" s="131" customFormat="1" ht="12.75">
      <c r="A1" s="131" t="s">
        <v>518</v>
      </c>
    </row>
    <row r="2" s="131" customFormat="1" ht="12.75"/>
    <row r="3" spans="1:5" s="63" customFormat="1" ht="13.5" thickBot="1">
      <c r="A3" s="166"/>
      <c r="B3" s="416" t="s">
        <v>0</v>
      </c>
      <c r="C3" s="416"/>
      <c r="D3" s="416" t="s">
        <v>1</v>
      </c>
      <c r="E3" s="416"/>
    </row>
    <row r="4" spans="1:5" ht="13.5" thickBot="1">
      <c r="A4" s="167"/>
      <c r="B4" s="137" t="s">
        <v>4</v>
      </c>
      <c r="C4" s="137" t="s">
        <v>17</v>
      </c>
      <c r="D4" s="2" t="s">
        <v>4</v>
      </c>
      <c r="E4" s="118" t="s">
        <v>17</v>
      </c>
    </row>
    <row r="5" spans="1:5" ht="12.75">
      <c r="A5" s="168" t="s">
        <v>62</v>
      </c>
      <c r="B5" s="350">
        <v>21</v>
      </c>
      <c r="C5" s="350">
        <v>15</v>
      </c>
      <c r="D5" s="350">
        <v>2.504470639757673</v>
      </c>
      <c r="E5" s="350">
        <v>4.084733643189131</v>
      </c>
    </row>
    <row r="6" spans="1:5" ht="13.5">
      <c r="A6" s="168" t="s">
        <v>523</v>
      </c>
      <c r="B6" s="350">
        <v>10.76770617199839</v>
      </c>
      <c r="C6" s="350">
        <v>8</v>
      </c>
      <c r="D6" s="350">
        <v>2.297361410167512</v>
      </c>
      <c r="E6" s="350">
        <v>2.279227744011441</v>
      </c>
    </row>
    <row r="7" spans="1:5" ht="12.75">
      <c r="A7" s="169" t="s">
        <v>114</v>
      </c>
      <c r="B7" s="351">
        <f>SUM(B5:B6)</f>
        <v>31.76770617199839</v>
      </c>
      <c r="C7" s="351">
        <f>SUM(C5:C6)</f>
        <v>23</v>
      </c>
      <c r="D7" s="351">
        <f>SUM(D5:D6)</f>
        <v>4.801832049925185</v>
      </c>
      <c r="E7" s="351">
        <f>SUM(E5:E6)</f>
        <v>6.363961387200572</v>
      </c>
    </row>
    <row r="8" spans="1:5" ht="9.75" customHeight="1">
      <c r="A8" s="166"/>
      <c r="B8" s="351"/>
      <c r="C8" s="351"/>
      <c r="D8" s="351"/>
      <c r="E8" s="351"/>
    </row>
    <row r="9" spans="1:5" ht="12.75">
      <c r="A9" s="170" t="s">
        <v>63</v>
      </c>
      <c r="B9" s="350">
        <v>22</v>
      </c>
      <c r="C9" s="350">
        <v>18</v>
      </c>
      <c r="D9" s="350">
        <v>30.389401846647935</v>
      </c>
      <c r="E9" s="350">
        <v>6.471219163389347</v>
      </c>
    </row>
    <row r="10" spans="1:5" ht="12.75">
      <c r="A10" s="170" t="s">
        <v>64</v>
      </c>
      <c r="B10" s="352">
        <v>7</v>
      </c>
      <c r="C10" s="352">
        <v>8</v>
      </c>
      <c r="D10" s="352">
        <v>24</v>
      </c>
      <c r="E10" s="350">
        <v>52.860207365033965</v>
      </c>
    </row>
    <row r="11" spans="1:5" ht="12.75">
      <c r="A11" s="170" t="s">
        <v>65</v>
      </c>
      <c r="B11" s="350">
        <v>20</v>
      </c>
      <c r="C11" s="350">
        <v>17</v>
      </c>
      <c r="D11" s="350">
        <v>12.46487354476114</v>
      </c>
      <c r="E11" s="350">
        <v>5.908115838398284</v>
      </c>
    </row>
    <row r="12" spans="1:5" ht="13.5">
      <c r="A12" s="170" t="s">
        <v>524</v>
      </c>
      <c r="B12" s="350">
        <v>15.88058592177387</v>
      </c>
      <c r="C12" s="350">
        <v>18</v>
      </c>
      <c r="D12" s="350">
        <v>24.876829312798804</v>
      </c>
      <c r="E12" s="350">
        <v>15.480872363246338</v>
      </c>
    </row>
    <row r="13" spans="1:5" ht="12.75">
      <c r="A13" s="170" t="s">
        <v>592</v>
      </c>
      <c r="B13" s="350">
        <v>1.8735870676039763</v>
      </c>
      <c r="C13" s="350">
        <v>16</v>
      </c>
      <c r="D13" s="350">
        <v>3.520856903032736</v>
      </c>
      <c r="E13" s="350">
        <v>12.915623882731497</v>
      </c>
    </row>
    <row r="14" spans="2:5" ht="9" customHeight="1">
      <c r="B14" s="350"/>
      <c r="C14" s="350"/>
      <c r="D14" s="350"/>
      <c r="E14" s="350"/>
    </row>
    <row r="15" spans="1:5" ht="13.5" thickBot="1">
      <c r="A15" s="139" t="s">
        <v>525</v>
      </c>
      <c r="B15" s="353">
        <v>100</v>
      </c>
      <c r="C15" s="353">
        <f>SUM(C9:C13,C5:C6)</f>
        <v>100</v>
      </c>
      <c r="D15" s="353">
        <f>SUM(D9:D13,D5:D6)</f>
        <v>100.0537936571658</v>
      </c>
      <c r="E15" s="353">
        <f>SUM(E9:E13,E5:E6)</f>
        <v>99.99999999999999</v>
      </c>
    </row>
    <row r="16" spans="1:5" ht="12.75">
      <c r="A16" s="164"/>
      <c r="B16" s="165"/>
      <c r="C16" s="165"/>
      <c r="D16" s="165"/>
      <c r="E16" s="165"/>
    </row>
    <row r="17" spans="1:5" ht="12.75">
      <c r="A17" s="225" t="s">
        <v>486</v>
      </c>
      <c r="B17" s="165"/>
      <c r="C17" s="165"/>
      <c r="D17" s="165"/>
      <c r="E17" s="165"/>
    </row>
    <row r="18" spans="1:9" ht="12.75">
      <c r="A18" s="407" t="s">
        <v>590</v>
      </c>
      <c r="B18" s="407"/>
      <c r="C18" s="407"/>
      <c r="D18" s="407"/>
      <c r="E18" s="407"/>
      <c r="F18" s="407"/>
      <c r="G18" s="407"/>
      <c r="H18" s="407"/>
      <c r="I18" s="407"/>
    </row>
    <row r="19" spans="1:9" ht="12.75">
      <c r="A19" s="407" t="s">
        <v>591</v>
      </c>
      <c r="B19" s="407"/>
      <c r="C19" s="407"/>
      <c r="D19" s="407"/>
      <c r="E19" s="407"/>
      <c r="F19" s="407"/>
      <c r="G19" s="407"/>
      <c r="H19" s="407"/>
      <c r="I19" s="407"/>
    </row>
    <row r="20" ht="12.75">
      <c r="A20" s="111"/>
    </row>
    <row r="23" ht="12.75">
      <c r="A23" s="227" t="s">
        <v>598</v>
      </c>
    </row>
    <row r="24" ht="12.75">
      <c r="A24" s="227" t="s">
        <v>597</v>
      </c>
    </row>
    <row r="25" ht="12.75">
      <c r="A25" s="227"/>
    </row>
    <row r="26" ht="12.75">
      <c r="A26" s="226" t="s">
        <v>593</v>
      </c>
    </row>
    <row r="27" ht="12.75">
      <c r="A27" s="226" t="s">
        <v>594</v>
      </c>
    </row>
    <row r="28" ht="12.75">
      <c r="A28" s="227" t="s">
        <v>595</v>
      </c>
    </row>
    <row r="29" ht="12.75">
      <c r="A29" s="227" t="s">
        <v>596</v>
      </c>
    </row>
  </sheetData>
  <sheetProtection/>
  <mergeCells count="4">
    <mergeCell ref="B3:C3"/>
    <mergeCell ref="D3:E3"/>
    <mergeCell ref="A18:I18"/>
    <mergeCell ref="A19:I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25390625" style="63" customWidth="1"/>
    <col min="2" max="2" width="9.25390625" style="63" bestFit="1" customWidth="1"/>
    <col min="3" max="3" width="10.625" style="63" bestFit="1" customWidth="1"/>
    <col min="4" max="4" width="9.25390625" style="63" bestFit="1" customWidth="1"/>
    <col min="5" max="5" width="10.625" style="63" bestFit="1" customWidth="1"/>
    <col min="6" max="6" width="9.25390625" style="146" bestFit="1" customWidth="1"/>
    <col min="7" max="7" width="10.625" style="146" bestFit="1" customWidth="1"/>
    <col min="8" max="8" width="9.00390625" style="146" customWidth="1"/>
    <col min="9" max="9" width="13.75390625" style="146" bestFit="1" customWidth="1"/>
    <col min="10" max="16384" width="9.00390625" style="63" customWidth="1"/>
  </cols>
  <sheetData>
    <row r="1" ht="12.75">
      <c r="A1" s="131" t="s">
        <v>631</v>
      </c>
    </row>
    <row r="2" spans="1:9" s="132" customFormat="1" ht="12.75">
      <c r="A2" s="54"/>
      <c r="F2" s="171"/>
      <c r="G2" s="171"/>
      <c r="H2" s="171"/>
      <c r="I2" s="171"/>
    </row>
    <row r="3" spans="1:7" ht="15.75" customHeight="1" thickBot="1">
      <c r="A3" s="172"/>
      <c r="B3" s="296" t="s">
        <v>0</v>
      </c>
      <c r="C3" s="296"/>
      <c r="D3" s="296" t="s">
        <v>1</v>
      </c>
      <c r="E3" s="296"/>
      <c r="F3" s="296" t="s">
        <v>15</v>
      </c>
      <c r="G3" s="296"/>
    </row>
    <row r="4" spans="1:9" s="149" customFormat="1" ht="15" customHeight="1" thickBot="1">
      <c r="A4" s="158"/>
      <c r="B4" s="147" t="s">
        <v>581</v>
      </c>
      <c r="C4" s="147" t="s">
        <v>632</v>
      </c>
      <c r="D4" s="147" t="s">
        <v>581</v>
      </c>
      <c r="E4" s="147" t="s">
        <v>632</v>
      </c>
      <c r="F4" s="147" t="s">
        <v>581</v>
      </c>
      <c r="G4" s="147" t="s">
        <v>632</v>
      </c>
      <c r="H4" s="133"/>
      <c r="I4" s="133"/>
    </row>
    <row r="5" spans="1:8" ht="12.75">
      <c r="A5" s="151" t="s">
        <v>66</v>
      </c>
      <c r="B5" s="152">
        <v>136649</v>
      </c>
      <c r="C5" s="153">
        <f>B5/(SUM(B$5:B$8))</f>
        <v>0.9338221727156554</v>
      </c>
      <c r="D5" s="152">
        <v>97331</v>
      </c>
      <c r="E5" s="153">
        <f>D5/(SUM(D$5:D$8))</f>
        <v>0.9392436334160016</v>
      </c>
      <c r="F5" s="152">
        <f>B5+D5</f>
        <v>233980</v>
      </c>
      <c r="G5" s="153">
        <f>F5/(SUM(F$5:F$8))</f>
        <v>0.9360697711633862</v>
      </c>
      <c r="H5" s="130"/>
    </row>
    <row r="6" spans="1:9" s="132" customFormat="1" ht="12.75">
      <c r="A6" s="173" t="s">
        <v>67</v>
      </c>
      <c r="B6" s="174">
        <v>3984</v>
      </c>
      <c r="C6" s="175">
        <f>B6/(SUM(B$5:B$8))</f>
        <v>0.027225574545727896</v>
      </c>
      <c r="D6" s="174">
        <v>975</v>
      </c>
      <c r="E6" s="175">
        <f>D6/(SUM(D$5:D$8))</f>
        <v>0.009408744825190347</v>
      </c>
      <c r="F6" s="174">
        <f>B6+D6</f>
        <v>4959</v>
      </c>
      <c r="G6" s="175">
        <f>F6/(SUM($F$5:$F$8))</f>
        <v>0.019839174267882863</v>
      </c>
      <c r="H6" s="171"/>
      <c r="I6" s="171"/>
    </row>
    <row r="7" spans="1:9" ht="12.75">
      <c r="A7" s="151" t="s">
        <v>68</v>
      </c>
      <c r="B7" s="152">
        <v>1350</v>
      </c>
      <c r="C7" s="153">
        <f>B7/(SUM(B$5:B$8))</f>
        <v>0.00922553354335659</v>
      </c>
      <c r="D7" s="152">
        <v>1436</v>
      </c>
      <c r="E7" s="153">
        <f>D7/(SUM(D$5:D$8))</f>
        <v>0.013857392378434192</v>
      </c>
      <c r="F7" s="152">
        <f>B7+D7</f>
        <v>2786</v>
      </c>
      <c r="G7" s="153">
        <f>F7/(SUM($F$5:$F$8))</f>
        <v>0.011145783325332052</v>
      </c>
      <c r="I7" s="176"/>
    </row>
    <row r="8" spans="1:9" s="132" customFormat="1" ht="12.75">
      <c r="A8" s="125" t="s">
        <v>69</v>
      </c>
      <c r="B8" s="174">
        <v>4350</v>
      </c>
      <c r="C8" s="175">
        <f>B8/(SUM(B$5:B$8))</f>
        <v>0.029726719195260126</v>
      </c>
      <c r="D8" s="174">
        <v>3885</v>
      </c>
      <c r="E8" s="175">
        <f>D8/(SUM(D$5:D$8))</f>
        <v>0.03749022938037384</v>
      </c>
      <c r="F8" s="174">
        <f>B8+D8</f>
        <v>8235</v>
      </c>
      <c r="G8" s="175">
        <f>F8/(SUM($F$5:$F$8))</f>
        <v>0.032945271243398945</v>
      </c>
      <c r="H8" s="171"/>
      <c r="I8" s="177"/>
    </row>
    <row r="9" spans="1:9" ht="12.75">
      <c r="A9" s="151" t="s">
        <v>70</v>
      </c>
      <c r="B9" s="152">
        <v>6590</v>
      </c>
      <c r="C9" s="154" t="s">
        <v>124</v>
      </c>
      <c r="D9" s="152">
        <v>5977</v>
      </c>
      <c r="E9" s="154" t="s">
        <v>124</v>
      </c>
      <c r="F9" s="152">
        <f>B9+D9</f>
        <v>12567</v>
      </c>
      <c r="G9" s="154" t="s">
        <v>124</v>
      </c>
      <c r="I9" s="176"/>
    </row>
    <row r="10" spans="1:9" s="54" customFormat="1" ht="13.5" thickBot="1">
      <c r="A10" s="162" t="s">
        <v>15</v>
      </c>
      <c r="B10" s="163">
        <f>SUM(B5:B9)</f>
        <v>152923</v>
      </c>
      <c r="C10" s="159">
        <v>1</v>
      </c>
      <c r="D10" s="160">
        <f>SUM(D5:D9)</f>
        <v>109604</v>
      </c>
      <c r="E10" s="159">
        <v>1</v>
      </c>
      <c r="F10" s="160">
        <f>SUM(F5:F9)</f>
        <v>262527</v>
      </c>
      <c r="G10" s="159">
        <v>1</v>
      </c>
      <c r="H10" s="178"/>
      <c r="I10" s="179"/>
    </row>
    <row r="11" spans="1:9" s="132" customFormat="1" ht="12.75">
      <c r="A11" s="161"/>
      <c r="B11" s="148"/>
      <c r="C11" s="155"/>
      <c r="D11" s="148"/>
      <c r="E11" s="155"/>
      <c r="F11" s="156"/>
      <c r="G11" s="157"/>
      <c r="H11" s="171"/>
      <c r="I11" s="177"/>
    </row>
    <row r="12" spans="1:9" ht="12.75">
      <c r="A12" s="180" t="s">
        <v>486</v>
      </c>
      <c r="B12" s="146"/>
      <c r="I12" s="176"/>
    </row>
    <row r="13" spans="1:9" ht="12.75">
      <c r="A13" s="110" t="s">
        <v>115</v>
      </c>
      <c r="B13" s="110"/>
      <c r="C13" s="110"/>
      <c r="D13" s="110"/>
      <c r="E13" s="110"/>
      <c r="F13" s="150"/>
      <c r="G13" s="150"/>
      <c r="H13" s="150"/>
      <c r="I13" s="176"/>
    </row>
    <row r="14" spans="1:7" ht="12.75">
      <c r="A14" s="407" t="s">
        <v>116</v>
      </c>
      <c r="B14" s="407"/>
      <c r="C14" s="407"/>
      <c r="D14" s="407"/>
      <c r="E14" s="407"/>
      <c r="F14" s="407"/>
      <c r="G14" s="407"/>
    </row>
    <row r="15" spans="1:4" ht="12.75">
      <c r="A15" s="407" t="s">
        <v>521</v>
      </c>
      <c r="B15" s="407"/>
      <c r="C15" s="407"/>
      <c r="D15" s="407"/>
    </row>
    <row r="20" ht="12.75">
      <c r="A20" s="227" t="s">
        <v>598</v>
      </c>
    </row>
    <row r="21" ht="12.75">
      <c r="A21" s="227" t="s">
        <v>597</v>
      </c>
    </row>
    <row r="22" ht="12.75">
      <c r="A22" s="227"/>
    </row>
    <row r="23" ht="12.75">
      <c r="A23" s="226" t="s">
        <v>593</v>
      </c>
    </row>
    <row r="24" ht="12.75">
      <c r="A24" s="226" t="s">
        <v>594</v>
      </c>
    </row>
    <row r="25" ht="12.75">
      <c r="A25" s="227" t="s">
        <v>595</v>
      </c>
    </row>
    <row r="26" ht="12.75">
      <c r="A26" s="227" t="s">
        <v>596</v>
      </c>
    </row>
  </sheetData>
  <sheetProtection/>
  <mergeCells count="5">
    <mergeCell ref="A14:G14"/>
    <mergeCell ref="A15:D15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25390625" style="132" bestFit="1" customWidth="1"/>
    <col min="2" max="2" width="6.75390625" style="132" customWidth="1"/>
    <col min="3" max="3" width="6.25390625" style="132" customWidth="1"/>
    <col min="4" max="4" width="6.875" style="132" customWidth="1"/>
    <col min="5" max="5" width="7.375" style="132" customWidth="1"/>
    <col min="6" max="6" width="9.00390625" style="132" customWidth="1"/>
    <col min="7" max="7" width="19.875" style="132" customWidth="1"/>
    <col min="8" max="8" width="9.875" style="132" bestFit="1" customWidth="1"/>
    <col min="9" max="9" width="32.125" style="132" bestFit="1" customWidth="1"/>
    <col min="10" max="16384" width="9.00390625" style="132" customWidth="1"/>
  </cols>
  <sheetData>
    <row r="1" spans="1:5" s="131" customFormat="1" ht="12.75">
      <c r="A1" s="130" t="s">
        <v>533</v>
      </c>
      <c r="B1" s="130"/>
      <c r="C1" s="130"/>
      <c r="D1" s="130"/>
      <c r="E1" s="130"/>
    </row>
    <row r="2" spans="1:5" s="63" customFormat="1" ht="12.75">
      <c r="A2" s="185"/>
      <c r="B2" s="420"/>
      <c r="C2" s="420"/>
      <c r="D2" s="420"/>
      <c r="E2" s="420"/>
    </row>
    <row r="3" spans="1:5" ht="13.5" thickBot="1">
      <c r="A3" s="166"/>
      <c r="B3" s="416" t="s">
        <v>0</v>
      </c>
      <c r="C3" s="416"/>
      <c r="D3" s="416" t="s">
        <v>1</v>
      </c>
      <c r="E3" s="416"/>
    </row>
    <row r="4" spans="1:5" ht="13.5" thickBot="1">
      <c r="A4" s="181" t="s">
        <v>75</v>
      </c>
      <c r="B4" s="113" t="s">
        <v>4</v>
      </c>
      <c r="C4" s="113" t="s">
        <v>17</v>
      </c>
      <c r="D4" s="182" t="s">
        <v>4</v>
      </c>
      <c r="E4" s="113" t="s">
        <v>17</v>
      </c>
    </row>
    <row r="5" spans="1:5" ht="13.5">
      <c r="A5" s="168" t="s">
        <v>526</v>
      </c>
      <c r="B5" s="336">
        <v>14</v>
      </c>
      <c r="C5" s="337">
        <v>15</v>
      </c>
      <c r="D5" s="338">
        <v>22</v>
      </c>
      <c r="E5" s="339">
        <v>11</v>
      </c>
    </row>
    <row r="6" spans="1:5" ht="13.5">
      <c r="A6" s="183" t="s">
        <v>527</v>
      </c>
      <c r="B6" s="340">
        <v>15</v>
      </c>
      <c r="C6" s="339">
        <v>19</v>
      </c>
      <c r="D6" s="338">
        <v>15</v>
      </c>
      <c r="E6" s="339">
        <v>8</v>
      </c>
    </row>
    <row r="7" spans="1:5" ht="13.5">
      <c r="A7" s="183" t="s">
        <v>528</v>
      </c>
      <c r="B7" s="340">
        <v>93</v>
      </c>
      <c r="C7" s="339" t="s">
        <v>54</v>
      </c>
      <c r="D7" s="338">
        <v>94</v>
      </c>
      <c r="E7" s="339" t="s">
        <v>54</v>
      </c>
    </row>
    <row r="8" spans="1:5" ht="13.5">
      <c r="A8" s="170" t="s">
        <v>529</v>
      </c>
      <c r="B8" s="340">
        <v>77</v>
      </c>
      <c r="C8" s="339" t="s">
        <v>54</v>
      </c>
      <c r="D8" s="338">
        <v>91</v>
      </c>
      <c r="E8" s="339" t="s">
        <v>54</v>
      </c>
    </row>
    <row r="9" spans="1:5" ht="13.5">
      <c r="A9" s="170" t="s">
        <v>530</v>
      </c>
      <c r="B9" s="340">
        <v>62</v>
      </c>
      <c r="C9" s="339">
        <v>63</v>
      </c>
      <c r="D9" s="338">
        <v>69</v>
      </c>
      <c r="E9" s="339">
        <v>54</v>
      </c>
    </row>
    <row r="10" spans="1:6" ht="13.5">
      <c r="A10" s="170" t="s">
        <v>531</v>
      </c>
      <c r="B10" s="340">
        <v>19</v>
      </c>
      <c r="C10" s="339">
        <v>13</v>
      </c>
      <c r="D10" s="354">
        <v>2</v>
      </c>
      <c r="E10" s="355">
        <v>1</v>
      </c>
      <c r="F10" s="190"/>
    </row>
    <row r="11" spans="1:5" ht="14.25" thickBot="1">
      <c r="A11" s="184" t="s">
        <v>532</v>
      </c>
      <c r="B11" s="344">
        <v>11</v>
      </c>
      <c r="C11" s="345">
        <v>6</v>
      </c>
      <c r="D11" s="346">
        <v>24</v>
      </c>
      <c r="E11" s="345">
        <v>12</v>
      </c>
    </row>
    <row r="13" ht="12.75">
      <c r="A13" s="132" t="s">
        <v>486</v>
      </c>
    </row>
    <row r="14" spans="1:8" s="63" customFormat="1" ht="12.75">
      <c r="A14" s="188" t="s">
        <v>534</v>
      </c>
      <c r="B14" s="186"/>
      <c r="C14" s="186"/>
      <c r="D14" s="186"/>
      <c r="E14" s="187"/>
      <c r="F14" s="297"/>
      <c r="G14" s="297"/>
      <c r="H14" s="297"/>
    </row>
    <row r="15" spans="1:8" s="63" customFormat="1" ht="12.75">
      <c r="A15" s="189" t="s">
        <v>535</v>
      </c>
      <c r="B15" s="186"/>
      <c r="C15" s="186"/>
      <c r="D15" s="186"/>
      <c r="E15" s="187"/>
      <c r="F15" s="297"/>
      <c r="G15" s="297"/>
      <c r="H15" s="297"/>
    </row>
    <row r="16" ht="12.75">
      <c r="A16" s="189" t="s">
        <v>536</v>
      </c>
    </row>
    <row r="17" spans="1:7" ht="12.75">
      <c r="A17" s="189" t="s">
        <v>537</v>
      </c>
      <c r="B17" s="145"/>
      <c r="C17" s="145"/>
      <c r="D17" s="145"/>
      <c r="E17" s="145"/>
      <c r="F17" s="145"/>
      <c r="G17" s="145"/>
    </row>
    <row r="18" spans="1:3" ht="12.75">
      <c r="A18" s="188" t="s">
        <v>538</v>
      </c>
      <c r="C18" s="145"/>
    </row>
    <row r="19" ht="12.75">
      <c r="A19" s="188" t="s">
        <v>539</v>
      </c>
    </row>
    <row r="20" ht="12.75">
      <c r="A20" s="188" t="s">
        <v>540</v>
      </c>
    </row>
    <row r="21" ht="12.75">
      <c r="A21" s="188"/>
    </row>
    <row r="24" ht="12.75">
      <c r="A24" s="227" t="s">
        <v>598</v>
      </c>
    </row>
    <row r="25" ht="12.75">
      <c r="A25" s="227" t="s">
        <v>597</v>
      </c>
    </row>
    <row r="26" ht="12.75">
      <c r="A26" s="227"/>
    </row>
    <row r="27" ht="12.75">
      <c r="A27" s="226" t="s">
        <v>593</v>
      </c>
    </row>
    <row r="28" ht="12.75">
      <c r="A28" s="226" t="s">
        <v>594</v>
      </c>
    </row>
    <row r="29" ht="12.75">
      <c r="A29" s="227" t="s">
        <v>595</v>
      </c>
    </row>
    <row r="30" ht="12.75">
      <c r="A30" s="227" t="s">
        <v>596</v>
      </c>
    </row>
  </sheetData>
  <sheetProtection/>
  <mergeCells count="5">
    <mergeCell ref="F14:H14"/>
    <mergeCell ref="F15:H15"/>
    <mergeCell ref="B2:E2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50390625" style="0" bestFit="1" customWidth="1"/>
    <col min="2" max="2" width="13.125" style="0" customWidth="1"/>
    <col min="3" max="3" width="11.75390625" style="0" customWidth="1"/>
    <col min="8" max="8" width="18.75390625" style="0" customWidth="1"/>
  </cols>
  <sheetData>
    <row r="1" s="19" customFormat="1" ht="12.75">
      <c r="A1" s="19" t="s">
        <v>546</v>
      </c>
    </row>
    <row r="2" s="19" customFormat="1" ht="12.75"/>
    <row r="3" spans="1:3" ht="15.75" thickBot="1">
      <c r="A3" s="56"/>
      <c r="B3" s="193" t="s">
        <v>129</v>
      </c>
      <c r="C3" s="193" t="s">
        <v>128</v>
      </c>
    </row>
    <row r="4" spans="1:3" ht="12.75">
      <c r="A4" s="54" t="s">
        <v>544</v>
      </c>
      <c r="B4" s="305">
        <v>1592</v>
      </c>
      <c r="C4" s="305">
        <v>27227</v>
      </c>
    </row>
    <row r="5" spans="1:3" ht="12.75">
      <c r="A5" s="178" t="s">
        <v>545</v>
      </c>
      <c r="B5" s="305">
        <v>4612</v>
      </c>
      <c r="C5" s="305">
        <v>152923</v>
      </c>
    </row>
    <row r="6" spans="1:3" ht="13.5" thickBot="1">
      <c r="A6" s="191" t="s">
        <v>543</v>
      </c>
      <c r="B6" s="356">
        <f>B4/B5</f>
        <v>0.34518647007805725</v>
      </c>
      <c r="C6" s="356">
        <f>C4/C5</f>
        <v>0.17804385213473448</v>
      </c>
    </row>
    <row r="24" ht="12.75">
      <c r="A24" s="227" t="s">
        <v>598</v>
      </c>
    </row>
    <row r="25" ht="12.75">
      <c r="A25" s="227" t="s">
        <v>597</v>
      </c>
    </row>
    <row r="26" ht="12.75">
      <c r="A26" s="227"/>
    </row>
    <row r="27" ht="12.75">
      <c r="A27" s="226" t="s">
        <v>593</v>
      </c>
    </row>
    <row r="28" ht="12.75">
      <c r="A28" s="226" t="s">
        <v>594</v>
      </c>
    </row>
    <row r="29" ht="12.75">
      <c r="A29" s="227" t="s">
        <v>595</v>
      </c>
    </row>
    <row r="30" ht="12.75">
      <c r="A30" s="227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2" max="2" width="14.125" style="0" customWidth="1"/>
    <col min="3" max="3" width="6.375" style="0" customWidth="1"/>
    <col min="4" max="4" width="12.125" style="0" customWidth="1"/>
    <col min="5" max="5" width="7.125" style="0" bestFit="1" customWidth="1"/>
  </cols>
  <sheetData>
    <row r="1" ht="12.75">
      <c r="A1" s="19" t="s">
        <v>549</v>
      </c>
    </row>
    <row r="2" spans="1:5" ht="12.75">
      <c r="A2" s="123"/>
      <c r="B2" s="33"/>
      <c r="C2" s="33"/>
      <c r="D2" s="33"/>
      <c r="E2" s="33"/>
    </row>
    <row r="3" spans="1:6" ht="13.5" thickBot="1">
      <c r="A3" s="196" t="s">
        <v>133</v>
      </c>
      <c r="B3" s="193" t="s">
        <v>547</v>
      </c>
      <c r="C3" s="197" t="s">
        <v>77</v>
      </c>
      <c r="D3" s="198" t="s">
        <v>548</v>
      </c>
      <c r="E3" s="199" t="s">
        <v>77</v>
      </c>
      <c r="F3" s="33"/>
    </row>
    <row r="4" spans="1:6" ht="12.75">
      <c r="A4" s="194" t="s">
        <v>126</v>
      </c>
      <c r="B4" s="357">
        <v>2570</v>
      </c>
      <c r="C4" s="358">
        <v>0.56</v>
      </c>
      <c r="D4" s="359">
        <v>91149</v>
      </c>
      <c r="E4" s="358">
        <v>0.6</v>
      </c>
      <c r="F4" s="33"/>
    </row>
    <row r="5" spans="1:6" ht="12.75">
      <c r="A5" s="194" t="s">
        <v>30</v>
      </c>
      <c r="B5" s="357">
        <v>1165</v>
      </c>
      <c r="C5" s="358">
        <v>0.25</v>
      </c>
      <c r="D5" s="359">
        <v>58896</v>
      </c>
      <c r="E5" s="358">
        <v>0.39</v>
      </c>
      <c r="F5" s="33"/>
    </row>
    <row r="6" spans="1:6" ht="12.75">
      <c r="A6" s="194" t="s">
        <v>125</v>
      </c>
      <c r="B6" s="360">
        <v>677</v>
      </c>
      <c r="C6" s="358">
        <v>0.15</v>
      </c>
      <c r="D6" s="361" t="s">
        <v>124</v>
      </c>
      <c r="E6" s="362" t="s">
        <v>124</v>
      </c>
      <c r="F6" s="33"/>
    </row>
    <row r="7" spans="1:6" ht="12.75">
      <c r="A7" s="194" t="s">
        <v>31</v>
      </c>
      <c r="B7" s="360">
        <v>197</v>
      </c>
      <c r="C7" s="358">
        <v>0.04</v>
      </c>
      <c r="D7" s="359">
        <v>1664</v>
      </c>
      <c r="E7" s="358">
        <v>0.01</v>
      </c>
      <c r="F7" s="33"/>
    </row>
    <row r="8" spans="1:6" ht="13.5">
      <c r="A8" s="5" t="s">
        <v>612</v>
      </c>
      <c r="B8" s="360">
        <v>3</v>
      </c>
      <c r="C8" s="358">
        <v>0</v>
      </c>
      <c r="D8" s="359">
        <v>1028</v>
      </c>
      <c r="E8" s="358">
        <v>0.01</v>
      </c>
      <c r="F8" s="33"/>
    </row>
    <row r="9" spans="1:6" ht="12.75">
      <c r="A9" s="146" t="s">
        <v>32</v>
      </c>
      <c r="B9" s="360" t="s">
        <v>124</v>
      </c>
      <c r="C9" s="362" t="s">
        <v>124</v>
      </c>
      <c r="D9" s="361">
        <v>186</v>
      </c>
      <c r="E9" s="358">
        <v>0</v>
      </c>
      <c r="F9" s="33"/>
    </row>
    <row r="10" spans="1:6" ht="13.5" thickBot="1">
      <c r="A10" s="195" t="s">
        <v>15</v>
      </c>
      <c r="B10" s="363">
        <v>4612</v>
      </c>
      <c r="C10" s="364">
        <v>1</v>
      </c>
      <c r="D10" s="365">
        <v>152923</v>
      </c>
      <c r="E10" s="364">
        <v>1</v>
      </c>
      <c r="F10" s="33"/>
    </row>
    <row r="11" spans="1:5" ht="12.75">
      <c r="A11" s="123"/>
      <c r="B11" s="33"/>
      <c r="C11" s="33"/>
      <c r="D11" s="33"/>
      <c r="E11" s="33"/>
    </row>
    <row r="12" ht="12.75">
      <c r="A12" t="s">
        <v>486</v>
      </c>
    </row>
    <row r="13" spans="1:5" ht="12.75">
      <c r="A13" s="407" t="s">
        <v>616</v>
      </c>
      <c r="B13" s="407"/>
      <c r="C13" s="407"/>
      <c r="D13" s="407"/>
      <c r="E13" s="407"/>
    </row>
    <row r="14" spans="1:5" ht="12.75">
      <c r="A14" s="407" t="s">
        <v>617</v>
      </c>
      <c r="B14" s="407"/>
      <c r="C14" s="407"/>
      <c r="D14" s="407"/>
      <c r="E14" s="407"/>
    </row>
    <row r="24" ht="12.75">
      <c r="A24" s="227" t="s">
        <v>598</v>
      </c>
    </row>
    <row r="25" ht="12.75">
      <c r="A25" s="227" t="s">
        <v>597</v>
      </c>
    </row>
    <row r="26" ht="12.75">
      <c r="A26" s="227"/>
    </row>
    <row r="27" ht="12.75">
      <c r="A27" s="226" t="s">
        <v>593</v>
      </c>
    </row>
    <row r="28" ht="12.75">
      <c r="A28" s="226" t="s">
        <v>594</v>
      </c>
    </row>
    <row r="29" ht="12.75">
      <c r="A29" s="227" t="s">
        <v>595</v>
      </c>
    </row>
    <row r="30" ht="12.75">
      <c r="A30" s="227" t="s">
        <v>596</v>
      </c>
    </row>
  </sheetData>
  <sheetProtection/>
  <mergeCells count="2">
    <mergeCell ref="A13:E13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9.50390625" style="0" customWidth="1"/>
    <col min="3" max="3" width="10.375" style="0" customWidth="1"/>
    <col min="4" max="4" width="9.625" style="0" customWidth="1"/>
    <col min="5" max="5" width="8.875" style="0" customWidth="1"/>
    <col min="6" max="6" width="8.375" style="0" customWidth="1"/>
    <col min="7" max="7" width="9.50390625" style="0" customWidth="1"/>
  </cols>
  <sheetData>
    <row r="1" s="19" customFormat="1" ht="12.75">
      <c r="A1" s="19" t="s">
        <v>550</v>
      </c>
    </row>
    <row r="3" spans="1:7" ht="26.25" thickBot="1">
      <c r="A3" s="201"/>
      <c r="B3" s="65" t="s">
        <v>34</v>
      </c>
      <c r="C3" s="65" t="s">
        <v>35</v>
      </c>
      <c r="D3" s="65" t="s">
        <v>36</v>
      </c>
      <c r="E3" s="65" t="s">
        <v>130</v>
      </c>
      <c r="F3" s="200" t="s">
        <v>131</v>
      </c>
      <c r="G3" s="200" t="s">
        <v>132</v>
      </c>
    </row>
    <row r="4" spans="1:7" ht="12.75">
      <c r="A4" s="178" t="s">
        <v>129</v>
      </c>
      <c r="B4" s="366">
        <v>103</v>
      </c>
      <c r="C4" s="366">
        <v>109</v>
      </c>
      <c r="D4" s="366">
        <v>118</v>
      </c>
      <c r="E4" s="367">
        <v>110</v>
      </c>
      <c r="F4" s="368">
        <f>E4/$E$6</f>
        <v>0.6751652502360718</v>
      </c>
      <c r="G4" s="306">
        <f>E4/E5-1</f>
        <v>0.3580246913580247</v>
      </c>
    </row>
    <row r="5" spans="1:7" ht="12.75">
      <c r="A5" s="26" t="s">
        <v>128</v>
      </c>
      <c r="B5" s="366">
        <v>71</v>
      </c>
      <c r="C5" s="366">
        <v>81</v>
      </c>
      <c r="D5" s="366">
        <v>93</v>
      </c>
      <c r="E5" s="367">
        <v>81</v>
      </c>
      <c r="F5" s="368">
        <f>E5/$E$6</f>
        <v>0.49716713881019825</v>
      </c>
      <c r="G5" s="366" t="s">
        <v>124</v>
      </c>
    </row>
    <row r="6" spans="1:7" ht="13.5" thickBot="1">
      <c r="A6" s="191" t="s">
        <v>127</v>
      </c>
      <c r="B6" s="369" t="s">
        <v>124</v>
      </c>
      <c r="C6" s="369" t="s">
        <v>124</v>
      </c>
      <c r="D6" s="369" t="s">
        <v>124</v>
      </c>
      <c r="E6" s="370">
        <f>706*(12/52)</f>
        <v>162.92307692307693</v>
      </c>
      <c r="F6" s="369" t="s">
        <v>124</v>
      </c>
      <c r="G6" s="369" t="s">
        <v>124</v>
      </c>
    </row>
    <row r="7" spans="1:7" ht="12.75">
      <c r="A7" s="123"/>
      <c r="B7" s="68"/>
      <c r="C7" s="68"/>
      <c r="D7" s="68"/>
      <c r="E7" s="69"/>
      <c r="F7" s="68"/>
      <c r="G7" s="68"/>
    </row>
    <row r="8" ht="12.75">
      <c r="A8" t="s">
        <v>486</v>
      </c>
    </row>
    <row r="9" spans="1:7" ht="58.5" customHeight="1">
      <c r="A9" s="421" t="s">
        <v>619</v>
      </c>
      <c r="B9" s="421"/>
      <c r="C9" s="421"/>
      <c r="D9" s="421"/>
      <c r="E9" s="421"/>
      <c r="F9" s="421"/>
      <c r="G9" s="421"/>
    </row>
    <row r="15" ht="12.75">
      <c r="A15" s="227" t="s">
        <v>598</v>
      </c>
    </row>
    <row r="16" ht="12.75">
      <c r="A16" s="227" t="s">
        <v>597</v>
      </c>
    </row>
    <row r="17" ht="12.75">
      <c r="A17" s="227"/>
    </row>
    <row r="18" ht="12.75">
      <c r="A18" s="226" t="s">
        <v>593</v>
      </c>
    </row>
    <row r="19" ht="12.75">
      <c r="A19" s="226" t="s">
        <v>594</v>
      </c>
    </row>
    <row r="20" ht="12.75">
      <c r="A20" s="227" t="s">
        <v>595</v>
      </c>
    </row>
    <row r="21" ht="12.75">
      <c r="A21" s="227" t="s">
        <v>596</v>
      </c>
    </row>
  </sheetData>
  <sheetProtection/>
  <mergeCells count="1">
    <mergeCell ref="A9:G9"/>
  </mergeCells>
  <hyperlinks>
    <hyperlink ref="A9" r:id="rId1" tooltip="blocked::http://www.voa.gov.uk/corporate/statisticalReleases/120823_PrivateResidentialRentalMarketStatistics.html" display="http://www.voa.gov.uk/corporate/statisticalReleases/120823_PrivateResidentialRentalMarketStatistics.htm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3" width="9.00390625" style="33" customWidth="1"/>
    <col min="4" max="4" width="12.375" style="33" customWidth="1"/>
    <col min="5" max="13" width="7.625" style="33" customWidth="1"/>
    <col min="14" max="16384" width="9.00390625" style="33" customWidth="1"/>
  </cols>
  <sheetData>
    <row r="1" ht="12.75">
      <c r="A1" s="123" t="s">
        <v>542</v>
      </c>
    </row>
    <row r="3" spans="1:4" ht="16.5" thickBot="1">
      <c r="A3" s="88"/>
      <c r="B3" s="1" t="s">
        <v>3</v>
      </c>
      <c r="C3" s="1" t="s">
        <v>2</v>
      </c>
      <c r="D3" s="1" t="s">
        <v>541</v>
      </c>
    </row>
    <row r="4" spans="2:4" ht="12.75">
      <c r="B4" s="391" t="s">
        <v>7</v>
      </c>
      <c r="C4" s="89">
        <v>17423</v>
      </c>
      <c r="D4" s="392" t="s">
        <v>124</v>
      </c>
    </row>
    <row r="5" spans="2:4" ht="12.75">
      <c r="B5" s="391" t="s">
        <v>8</v>
      </c>
      <c r="C5" s="89">
        <v>16468</v>
      </c>
      <c r="D5" s="368">
        <f aca="true" t="shared" si="0" ref="D5:D11">C5/C4-1</f>
        <v>-0.054812604029156886</v>
      </c>
    </row>
    <row r="6" spans="2:4" ht="12.75">
      <c r="B6" s="391" t="s">
        <v>9</v>
      </c>
      <c r="C6" s="89">
        <v>16555</v>
      </c>
      <c r="D6" s="368">
        <f t="shared" si="0"/>
        <v>0.005282973038620353</v>
      </c>
    </row>
    <row r="7" spans="2:4" ht="12.75">
      <c r="B7" s="391" t="s">
        <v>10</v>
      </c>
      <c r="C7" s="89">
        <v>17131</v>
      </c>
      <c r="D7" s="368">
        <f t="shared" si="0"/>
        <v>0.0347931138628812</v>
      </c>
    </row>
    <row r="8" spans="2:4" ht="12.75">
      <c r="B8" s="391" t="s">
        <v>11</v>
      </c>
      <c r="C8" s="89">
        <v>13909</v>
      </c>
      <c r="D8" s="368">
        <f t="shared" si="0"/>
        <v>-0.18808008872803694</v>
      </c>
    </row>
    <row r="9" spans="2:4" ht="12.75">
      <c r="B9" s="391" t="s">
        <v>12</v>
      </c>
      <c r="C9" s="89">
        <v>9588</v>
      </c>
      <c r="D9" s="368">
        <f t="shared" si="0"/>
        <v>-0.310662161190596</v>
      </c>
    </row>
    <row r="10" spans="2:4" ht="12.75">
      <c r="B10" s="391" t="s">
        <v>13</v>
      </c>
      <c r="C10" s="89">
        <v>9943</v>
      </c>
      <c r="D10" s="368">
        <f t="shared" si="0"/>
        <v>0.03702544847726319</v>
      </c>
    </row>
    <row r="11" spans="2:12" ht="13.5" thickBot="1">
      <c r="B11" s="192" t="s">
        <v>14</v>
      </c>
      <c r="C11" s="371">
        <v>10356</v>
      </c>
      <c r="D11" s="372">
        <f t="shared" si="0"/>
        <v>0.04153675952931701</v>
      </c>
      <c r="E11" s="37"/>
      <c r="L11" s="393"/>
    </row>
    <row r="15" ht="12.75">
      <c r="A15" s="123" t="s">
        <v>602</v>
      </c>
    </row>
    <row r="40" ht="12.75">
      <c r="A40" s="394" t="s">
        <v>598</v>
      </c>
    </row>
    <row r="41" ht="12.75">
      <c r="A41" s="394" t="s">
        <v>597</v>
      </c>
    </row>
    <row r="42" ht="12.75">
      <c r="A42" s="394"/>
    </row>
    <row r="43" ht="12.75">
      <c r="A43" s="395" t="s">
        <v>593</v>
      </c>
    </row>
    <row r="44" ht="12.75">
      <c r="A44" s="395" t="s">
        <v>594</v>
      </c>
    </row>
    <row r="45" ht="12.75">
      <c r="A45" s="394" t="s">
        <v>595</v>
      </c>
    </row>
    <row r="46" ht="12.75">
      <c r="A46" s="394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23.875" style="0" customWidth="1"/>
    <col min="2" max="2" width="8.625" style="0" customWidth="1"/>
    <col min="3" max="3" width="6.25390625" style="0" bestFit="1" customWidth="1"/>
    <col min="4" max="4" width="9.125" style="0" customWidth="1"/>
    <col min="5" max="5" width="6.00390625" style="0" customWidth="1"/>
    <col min="6" max="6" width="10.125" style="0" customWidth="1"/>
  </cols>
  <sheetData>
    <row r="1" ht="12.75">
      <c r="A1" s="19" t="s">
        <v>551</v>
      </c>
    </row>
    <row r="2" spans="1:256" ht="12.75">
      <c r="A2" s="123"/>
      <c r="B2" s="123"/>
      <c r="C2" s="123"/>
      <c r="D2" s="123"/>
      <c r="E2" s="123"/>
      <c r="F2" s="12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6" ht="30.75" thickBot="1">
      <c r="A3" s="21" t="s">
        <v>76</v>
      </c>
      <c r="B3" s="202" t="s">
        <v>81</v>
      </c>
      <c r="C3" s="203" t="s">
        <v>77</v>
      </c>
      <c r="D3" s="202" t="s">
        <v>74</v>
      </c>
      <c r="E3" s="203" t="s">
        <v>77</v>
      </c>
      <c r="F3" s="401" t="s">
        <v>627</v>
      </c>
    </row>
    <row r="4" spans="1:6" ht="15">
      <c r="A4" s="396" t="s">
        <v>552</v>
      </c>
      <c r="B4" s="397">
        <v>8221</v>
      </c>
      <c r="C4" s="398">
        <f>B4/$B$7</f>
        <v>0.826812833148949</v>
      </c>
      <c r="D4" s="397">
        <v>8914</v>
      </c>
      <c r="E4" s="398">
        <v>0.8607570490536887</v>
      </c>
      <c r="F4" s="398">
        <f>D4/B4-1</f>
        <v>0.08429631431699303</v>
      </c>
    </row>
    <row r="5" spans="1:6" ht="15">
      <c r="A5" s="396" t="s">
        <v>553</v>
      </c>
      <c r="B5" s="397">
        <v>1060</v>
      </c>
      <c r="C5" s="398">
        <f>B5/$B$7</f>
        <v>0.10660766368299306</v>
      </c>
      <c r="D5" s="397">
        <v>749</v>
      </c>
      <c r="E5" s="398">
        <v>0.07232522209347238</v>
      </c>
      <c r="F5" s="398">
        <f>D5/B5-1</f>
        <v>-0.29339622641509433</v>
      </c>
    </row>
    <row r="6" spans="1:6" ht="15">
      <c r="A6" s="396" t="s">
        <v>554</v>
      </c>
      <c r="B6" s="397">
        <v>662</v>
      </c>
      <c r="C6" s="398">
        <f>B6/$B$7</f>
        <v>0.06657950316805793</v>
      </c>
      <c r="D6" s="399">
        <v>693</v>
      </c>
      <c r="E6" s="398">
        <v>0.06691772885283893</v>
      </c>
      <c r="F6" s="398">
        <f>D6/B6-1</f>
        <v>0.04682779456193353</v>
      </c>
    </row>
    <row r="7" spans="1:6" ht="15.75" thickBot="1">
      <c r="A7" s="21" t="s">
        <v>15</v>
      </c>
      <c r="B7" s="374">
        <v>9943</v>
      </c>
      <c r="C7" s="375">
        <f>B7/$B$7</f>
        <v>1</v>
      </c>
      <c r="D7" s="376">
        <v>10356</v>
      </c>
      <c r="E7" s="377">
        <v>1</v>
      </c>
      <c r="F7" s="375">
        <f>D7/B7-1</f>
        <v>0.04153675952931701</v>
      </c>
    </row>
    <row r="8" spans="1:6" ht="12.75">
      <c r="A8" s="33"/>
      <c r="B8" s="33"/>
      <c r="C8" s="33"/>
      <c r="D8" s="33"/>
      <c r="E8" s="33"/>
      <c r="F8" s="33"/>
    </row>
    <row r="9" spans="1:6" ht="12.75">
      <c r="A9" s="33"/>
      <c r="B9" s="33"/>
      <c r="C9" s="33"/>
      <c r="D9" s="33"/>
      <c r="E9" s="33"/>
      <c r="F9" s="33"/>
    </row>
    <row r="11" ht="12.75">
      <c r="A11" s="19" t="s">
        <v>558</v>
      </c>
    </row>
    <row r="12" ht="13.5" thickBot="1"/>
    <row r="13" spans="1:6" ht="48.75" thickBot="1">
      <c r="A13" s="205" t="s">
        <v>557</v>
      </c>
      <c r="B13" s="205" t="s">
        <v>2</v>
      </c>
      <c r="C13" s="205" t="s">
        <v>556</v>
      </c>
      <c r="D13" s="206" t="s">
        <v>555</v>
      </c>
      <c r="F13" s="72"/>
    </row>
    <row r="14" spans="1:6" ht="15">
      <c r="A14" s="204" t="s">
        <v>135</v>
      </c>
      <c r="B14" s="373">
        <v>6224</v>
      </c>
      <c r="C14" s="378">
        <f aca="true" t="shared" si="0" ref="C14:C21">B14/$B$30</f>
        <v>0.601004248744689</v>
      </c>
      <c r="D14" s="379">
        <v>50</v>
      </c>
      <c r="F14" s="71"/>
    </row>
    <row r="15" spans="1:6" ht="24">
      <c r="A15" s="204" t="s">
        <v>136</v>
      </c>
      <c r="B15" s="373">
        <v>241</v>
      </c>
      <c r="C15" s="378">
        <f t="shared" si="0"/>
        <v>0.023271533410583238</v>
      </c>
      <c r="D15" s="379">
        <v>75</v>
      </c>
      <c r="F15" s="71"/>
    </row>
    <row r="16" spans="1:6" ht="24">
      <c r="A16" s="204" t="s">
        <v>137</v>
      </c>
      <c r="B16" s="373">
        <v>227</v>
      </c>
      <c r="C16" s="378">
        <f t="shared" si="0"/>
        <v>0.021919660100424874</v>
      </c>
      <c r="D16" s="379">
        <v>70</v>
      </c>
      <c r="F16" s="71"/>
    </row>
    <row r="17" spans="1:6" ht="15">
      <c r="A17" s="204" t="s">
        <v>138</v>
      </c>
      <c r="B17" s="373">
        <v>411</v>
      </c>
      <c r="C17" s="378">
        <f t="shared" si="0"/>
        <v>0.03968713789107764</v>
      </c>
      <c r="D17" s="379">
        <v>25</v>
      </c>
      <c r="F17" s="71"/>
    </row>
    <row r="18" spans="1:6" ht="15">
      <c r="A18" s="204" t="s">
        <v>139</v>
      </c>
      <c r="B18" s="373">
        <v>82</v>
      </c>
      <c r="C18" s="378">
        <f t="shared" si="0"/>
        <v>0.007918115102356122</v>
      </c>
      <c r="D18" s="380" t="s">
        <v>124</v>
      </c>
      <c r="F18" s="71"/>
    </row>
    <row r="19" spans="1:6" ht="15">
      <c r="A19" s="204" t="s">
        <v>140</v>
      </c>
      <c r="B19" s="373">
        <v>52</v>
      </c>
      <c r="C19" s="378">
        <f t="shared" si="0"/>
        <v>0.005021243723445346</v>
      </c>
      <c r="D19" s="380" t="s">
        <v>124</v>
      </c>
      <c r="F19" s="71"/>
    </row>
    <row r="20" spans="1:6" ht="24">
      <c r="A20" s="204" t="s">
        <v>141</v>
      </c>
      <c r="B20" s="373">
        <v>675</v>
      </c>
      <c r="C20" s="378">
        <f t="shared" si="0"/>
        <v>0.06517960602549247</v>
      </c>
      <c r="D20" s="380" t="s">
        <v>124</v>
      </c>
      <c r="F20" s="71"/>
    </row>
    <row r="21" spans="1:6" ht="15">
      <c r="A21" s="204" t="s">
        <v>142</v>
      </c>
      <c r="B21" s="373">
        <v>18</v>
      </c>
      <c r="C21" s="378">
        <f t="shared" si="0"/>
        <v>0.0017381228273464658</v>
      </c>
      <c r="D21" s="380" t="s">
        <v>124</v>
      </c>
      <c r="F21" s="71"/>
    </row>
    <row r="22" spans="1:6" ht="15">
      <c r="A22" s="204" t="s">
        <v>143</v>
      </c>
      <c r="B22" s="373">
        <v>361</v>
      </c>
      <c r="C22" s="378">
        <f>B22/$B$30</f>
        <v>0.034859018926226344</v>
      </c>
      <c r="D22" s="380" t="s">
        <v>124</v>
      </c>
      <c r="F22" s="71"/>
    </row>
    <row r="23" spans="1:6" ht="24">
      <c r="A23" s="204" t="s">
        <v>144</v>
      </c>
      <c r="B23" s="373">
        <v>3</v>
      </c>
      <c r="C23" s="378">
        <f aca="true" t="shared" si="1" ref="C23:C30">B23/$B$30</f>
        <v>0.00028968713789107763</v>
      </c>
      <c r="D23" s="379">
        <v>25</v>
      </c>
      <c r="F23" s="71"/>
    </row>
    <row r="24" spans="1:6" ht="15">
      <c r="A24" s="204" t="s">
        <v>145</v>
      </c>
      <c r="B24" s="373">
        <v>1780</v>
      </c>
      <c r="C24" s="378">
        <f t="shared" si="1"/>
        <v>0.17188103514870606</v>
      </c>
      <c r="D24" s="379">
        <v>40</v>
      </c>
      <c r="F24" s="71"/>
    </row>
    <row r="25" spans="1:6" ht="15">
      <c r="A25" s="204" t="s">
        <v>146</v>
      </c>
      <c r="B25" s="373">
        <v>28</v>
      </c>
      <c r="C25" s="378">
        <f t="shared" si="1"/>
        <v>0.0027037466203167246</v>
      </c>
      <c r="D25" s="379">
        <v>70</v>
      </c>
      <c r="F25" s="71"/>
    </row>
    <row r="26" spans="1:6" ht="15">
      <c r="A26" s="204" t="s">
        <v>147</v>
      </c>
      <c r="B26" s="373">
        <v>11</v>
      </c>
      <c r="C26" s="378">
        <f t="shared" si="1"/>
        <v>0.0010621861722672848</v>
      </c>
      <c r="D26" s="380" t="s">
        <v>124</v>
      </c>
      <c r="F26" s="71"/>
    </row>
    <row r="27" spans="1:6" ht="24">
      <c r="A27" s="204" t="s">
        <v>148</v>
      </c>
      <c r="B27" s="373">
        <v>26</v>
      </c>
      <c r="C27" s="378">
        <f t="shared" si="1"/>
        <v>0.002510621861722673</v>
      </c>
      <c r="D27" s="380" t="s">
        <v>124</v>
      </c>
      <c r="F27" s="71"/>
    </row>
    <row r="28" spans="1:6" ht="24">
      <c r="A28" s="204" t="s">
        <v>149</v>
      </c>
      <c r="B28" s="373">
        <v>197</v>
      </c>
      <c r="C28" s="378">
        <f t="shared" si="1"/>
        <v>0.019022788721514097</v>
      </c>
      <c r="D28" s="380" t="s">
        <v>124</v>
      </c>
      <c r="F28" s="71"/>
    </row>
    <row r="29" spans="1:6" ht="15">
      <c r="A29" s="204" t="s">
        <v>150</v>
      </c>
      <c r="B29" s="373">
        <v>20</v>
      </c>
      <c r="C29" s="378">
        <f t="shared" si="1"/>
        <v>0.0019312475859405175</v>
      </c>
      <c r="D29" s="380" t="s">
        <v>124</v>
      </c>
      <c r="F29" s="71"/>
    </row>
    <row r="30" spans="1:6" ht="15.75" thickBot="1">
      <c r="A30" s="207" t="s">
        <v>15</v>
      </c>
      <c r="B30" s="374">
        <v>10356</v>
      </c>
      <c r="C30" s="381">
        <f t="shared" si="1"/>
        <v>1</v>
      </c>
      <c r="D30" s="382"/>
      <c r="F30" s="71"/>
    </row>
    <row r="34" ht="12.75">
      <c r="A34" s="227" t="s">
        <v>598</v>
      </c>
    </row>
    <row r="35" ht="12.75">
      <c r="A35" s="227" t="s">
        <v>597</v>
      </c>
    </row>
    <row r="36" ht="12.75">
      <c r="A36" s="227"/>
    </row>
    <row r="37" ht="12.75">
      <c r="A37" s="226" t="s">
        <v>593</v>
      </c>
    </row>
    <row r="38" ht="12.75">
      <c r="A38" s="226" t="s">
        <v>594</v>
      </c>
    </row>
    <row r="39" ht="12.75">
      <c r="A39" s="227" t="s">
        <v>595</v>
      </c>
    </row>
    <row r="40" ht="12.75">
      <c r="A40" s="227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16.50390625" style="63" customWidth="1"/>
    <col min="2" max="2" width="8.50390625" style="63" customWidth="1"/>
    <col min="3" max="3" width="8.00390625" style="63" customWidth="1"/>
    <col min="4" max="4" width="8.75390625" style="63" customWidth="1"/>
    <col min="5" max="5" width="9.50390625" style="63" customWidth="1"/>
    <col min="6" max="6" width="8.875" style="63" customWidth="1"/>
    <col min="7" max="7" width="8.50390625" style="63" customWidth="1"/>
    <col min="8" max="8" width="4.50390625" style="63" bestFit="1" customWidth="1"/>
    <col min="9" max="10" width="2.625" style="63" customWidth="1"/>
    <col min="11" max="11" width="18.25390625" style="63" customWidth="1"/>
    <col min="12" max="12" width="7.00390625" style="63" customWidth="1"/>
    <col min="13" max="13" width="7.625" style="63" customWidth="1"/>
    <col min="14" max="14" width="8.625" style="63" customWidth="1"/>
    <col min="15" max="17" width="6.125" style="63" customWidth="1"/>
    <col min="18" max="18" width="6.875" style="63" customWidth="1"/>
    <col min="19" max="19" width="6.625" style="63" customWidth="1"/>
    <col min="20" max="20" width="7.875" style="63" customWidth="1"/>
    <col min="21" max="21" width="9.00390625" style="63" customWidth="1"/>
    <col min="22" max="22" width="3.25390625" style="63" customWidth="1"/>
    <col min="23" max="23" width="2.25390625" style="63" customWidth="1"/>
    <col min="24" max="24" width="11.75390625" style="63" customWidth="1"/>
    <col min="25" max="16384" width="9.00390625" style="63" customWidth="1"/>
  </cols>
  <sheetData>
    <row r="1" spans="1:11" s="132" customFormat="1" ht="27" customHeight="1">
      <c r="A1" s="404" t="s">
        <v>493</v>
      </c>
      <c r="B1" s="404"/>
      <c r="C1" s="404"/>
      <c r="D1" s="404"/>
      <c r="E1" s="404"/>
      <c r="F1" s="404"/>
      <c r="K1" s="276" t="s">
        <v>483</v>
      </c>
    </row>
    <row r="2" spans="1:17" s="132" customFormat="1" ht="12.75">
      <c r="A2" s="171"/>
      <c r="B2" s="171"/>
      <c r="C2" s="171"/>
      <c r="D2" s="171"/>
      <c r="E2" s="171"/>
      <c r="F2" s="171"/>
      <c r="Q2" s="171"/>
    </row>
    <row r="3" spans="1:20" s="132" customFormat="1" ht="16.5" thickBot="1">
      <c r="A3" s="277"/>
      <c r="B3" s="405" t="s">
        <v>0</v>
      </c>
      <c r="C3" s="405"/>
      <c r="D3" s="278"/>
      <c r="E3" s="405" t="s">
        <v>1</v>
      </c>
      <c r="F3" s="405"/>
      <c r="G3" s="278"/>
      <c r="H3" s="63"/>
      <c r="I3" s="63"/>
      <c r="J3" s="63"/>
      <c r="K3" s="7"/>
      <c r="L3" s="409" t="s">
        <v>110</v>
      </c>
      <c r="M3" s="409"/>
      <c r="N3" s="1"/>
      <c r="O3" s="409" t="s">
        <v>100</v>
      </c>
      <c r="P3" s="409"/>
      <c r="Q3" s="279"/>
      <c r="R3" s="280" t="s">
        <v>111</v>
      </c>
      <c r="S3" s="102"/>
      <c r="T3" s="102"/>
    </row>
    <row r="4" spans="1:20" s="132" customFormat="1" ht="14.25" thickBot="1">
      <c r="A4" s="92" t="s">
        <v>3</v>
      </c>
      <c r="B4" s="93" t="s">
        <v>4</v>
      </c>
      <c r="C4" s="93" t="s">
        <v>628</v>
      </c>
      <c r="D4" s="93" t="s">
        <v>15</v>
      </c>
      <c r="E4" s="93" t="s">
        <v>4</v>
      </c>
      <c r="F4" s="93" t="s">
        <v>628</v>
      </c>
      <c r="G4" s="93" t="s">
        <v>15</v>
      </c>
      <c r="K4" s="42" t="s">
        <v>101</v>
      </c>
      <c r="L4" s="2" t="s">
        <v>4</v>
      </c>
      <c r="M4" s="93" t="s">
        <v>628</v>
      </c>
      <c r="N4" s="2" t="s">
        <v>15</v>
      </c>
      <c r="O4" s="2" t="s">
        <v>4</v>
      </c>
      <c r="P4" s="93" t="s">
        <v>628</v>
      </c>
      <c r="Q4" s="59" t="s">
        <v>15</v>
      </c>
      <c r="R4" s="2" t="s">
        <v>4</v>
      </c>
      <c r="S4" s="93" t="s">
        <v>628</v>
      </c>
      <c r="T4" s="59" t="s">
        <v>15</v>
      </c>
    </row>
    <row r="5" spans="1:20" s="132" customFormat="1" ht="12.75">
      <c r="A5" s="5" t="s">
        <v>7</v>
      </c>
      <c r="B5" s="89">
        <v>143503</v>
      </c>
      <c r="C5" s="89">
        <v>18854</v>
      </c>
      <c r="D5" s="89">
        <f>B5+C5</f>
        <v>162357</v>
      </c>
      <c r="E5" s="89">
        <v>76721</v>
      </c>
      <c r="F5" s="89">
        <v>391</v>
      </c>
      <c r="G5" s="89">
        <f>E5+F5</f>
        <v>77112</v>
      </c>
      <c r="H5" s="145"/>
      <c r="K5" s="3" t="s">
        <v>7</v>
      </c>
      <c r="L5" s="43">
        <f aca="true" t="shared" si="0" ref="L5:M12">B5+E5</f>
        <v>220224</v>
      </c>
      <c r="M5" s="43">
        <f t="shared" si="0"/>
        <v>19245</v>
      </c>
      <c r="N5" s="43">
        <f>L5+M5</f>
        <v>239469</v>
      </c>
      <c r="O5" s="281">
        <v>716</v>
      </c>
      <c r="P5" s="281">
        <v>55</v>
      </c>
      <c r="Q5" s="43">
        <f>O5+P5</f>
        <v>771</v>
      </c>
      <c r="R5" s="282">
        <f>L5/O5</f>
        <v>307.5754189944134</v>
      </c>
      <c r="S5" s="282">
        <f>M5/P5</f>
        <v>349.90909090909093</v>
      </c>
      <c r="T5" s="282">
        <f>N5/Q5</f>
        <v>310.5953307392996</v>
      </c>
    </row>
    <row r="6" spans="1:20" ht="12.75">
      <c r="A6" s="5" t="s">
        <v>8</v>
      </c>
      <c r="B6" s="89">
        <v>128239</v>
      </c>
      <c r="C6" s="89">
        <v>28123</v>
      </c>
      <c r="D6" s="89">
        <f aca="true" t="shared" si="1" ref="D6:D12">B6+C6</f>
        <v>156362</v>
      </c>
      <c r="E6" s="89">
        <v>92406</v>
      </c>
      <c r="F6" s="89">
        <v>4423</v>
      </c>
      <c r="G6" s="89">
        <f aca="true" t="shared" si="2" ref="G6:G12">E6+F6</f>
        <v>96829</v>
      </c>
      <c r="H6" s="145"/>
      <c r="I6" s="132"/>
      <c r="J6" s="132"/>
      <c r="K6" s="3" t="s">
        <v>8</v>
      </c>
      <c r="L6" s="43">
        <f t="shared" si="0"/>
        <v>220645</v>
      </c>
      <c r="M6" s="43">
        <f t="shared" si="0"/>
        <v>32546</v>
      </c>
      <c r="N6" s="43">
        <f aca="true" t="shared" si="3" ref="N6:N12">L6+M6</f>
        <v>253191</v>
      </c>
      <c r="O6" s="281">
        <v>690</v>
      </c>
      <c r="P6" s="294">
        <v>100</v>
      </c>
      <c r="Q6" s="94">
        <f aca="true" t="shared" si="4" ref="Q6:Q12">O6+P6</f>
        <v>790</v>
      </c>
      <c r="R6" s="283">
        <f aca="true" t="shared" si="5" ref="R6:R12">L6/O6</f>
        <v>319.77536231884056</v>
      </c>
      <c r="S6" s="283">
        <f aca="true" t="shared" si="6" ref="S6:S12">M6/P6</f>
        <v>325.46</v>
      </c>
      <c r="T6" s="283">
        <f aca="true" t="shared" si="7" ref="T6:T12">N6/Q6</f>
        <v>320.49493670886073</v>
      </c>
    </row>
    <row r="7" spans="1:20" s="132" customFormat="1" ht="12.75">
      <c r="A7" s="5" t="s">
        <v>9</v>
      </c>
      <c r="B7" s="89">
        <v>130014</v>
      </c>
      <c r="C7" s="89">
        <v>61151</v>
      </c>
      <c r="D7" s="89">
        <f t="shared" si="1"/>
        <v>191165</v>
      </c>
      <c r="E7" s="89">
        <v>92601</v>
      </c>
      <c r="F7" s="89">
        <v>10853</v>
      </c>
      <c r="G7" s="89">
        <f t="shared" si="2"/>
        <v>103454</v>
      </c>
      <c r="H7" s="145"/>
      <c r="K7" s="3" t="s">
        <v>9</v>
      </c>
      <c r="L7" s="43">
        <f t="shared" si="0"/>
        <v>222615</v>
      </c>
      <c r="M7" s="43">
        <f t="shared" si="0"/>
        <v>72004</v>
      </c>
      <c r="N7" s="43">
        <f t="shared" si="3"/>
        <v>294619</v>
      </c>
      <c r="O7" s="281">
        <v>703</v>
      </c>
      <c r="P7" s="281">
        <v>155</v>
      </c>
      <c r="Q7" s="43">
        <f t="shared" si="4"/>
        <v>858</v>
      </c>
      <c r="R7" s="282">
        <f t="shared" si="5"/>
        <v>316.6642958748222</v>
      </c>
      <c r="S7" s="282">
        <f t="shared" si="6"/>
        <v>464.541935483871</v>
      </c>
      <c r="T7" s="282">
        <f t="shared" si="7"/>
        <v>343.3787878787879</v>
      </c>
    </row>
    <row r="8" spans="1:20" s="132" customFormat="1" ht="12.75">
      <c r="A8" s="5" t="s">
        <v>10</v>
      </c>
      <c r="B8" s="89">
        <v>127290</v>
      </c>
      <c r="C8" s="89">
        <v>71635</v>
      </c>
      <c r="D8" s="89">
        <f t="shared" si="1"/>
        <v>198925</v>
      </c>
      <c r="E8" s="89">
        <v>94127</v>
      </c>
      <c r="F8" s="89">
        <v>13050</v>
      </c>
      <c r="G8" s="89">
        <f t="shared" si="2"/>
        <v>107177</v>
      </c>
      <c r="H8" s="145"/>
      <c r="K8" s="3" t="s">
        <v>10</v>
      </c>
      <c r="L8" s="43">
        <f t="shared" si="0"/>
        <v>221417</v>
      </c>
      <c r="M8" s="43">
        <f t="shared" si="0"/>
        <v>84685</v>
      </c>
      <c r="N8" s="43">
        <f t="shared" si="3"/>
        <v>306102</v>
      </c>
      <c r="O8" s="281">
        <v>688</v>
      </c>
      <c r="P8" s="281">
        <v>178</v>
      </c>
      <c r="Q8" s="43">
        <f t="shared" si="4"/>
        <v>866</v>
      </c>
      <c r="R8" s="282">
        <f t="shared" si="5"/>
        <v>321.82703488372096</v>
      </c>
      <c r="S8" s="282">
        <f t="shared" si="6"/>
        <v>475.7584269662921</v>
      </c>
      <c r="T8" s="282">
        <f t="shared" si="7"/>
        <v>353.46651270207855</v>
      </c>
    </row>
    <row r="9" spans="1:20" s="132" customFormat="1" ht="12.75">
      <c r="A9" s="5" t="s">
        <v>11</v>
      </c>
      <c r="B9" s="89">
        <v>143086</v>
      </c>
      <c r="C9" s="89">
        <v>82732</v>
      </c>
      <c r="D9" s="89">
        <f t="shared" si="1"/>
        <v>225818</v>
      </c>
      <c r="E9" s="89">
        <v>96468</v>
      </c>
      <c r="F9" s="89">
        <v>12774</v>
      </c>
      <c r="G9" s="89">
        <f t="shared" si="2"/>
        <v>109242</v>
      </c>
      <c r="H9" s="145"/>
      <c r="K9" s="3" t="s">
        <v>11</v>
      </c>
      <c r="L9" s="43">
        <f t="shared" si="0"/>
        <v>239554</v>
      </c>
      <c r="M9" s="43">
        <f t="shared" si="0"/>
        <v>95506</v>
      </c>
      <c r="N9" s="43">
        <f t="shared" si="3"/>
        <v>335060</v>
      </c>
      <c r="O9" s="281">
        <v>685</v>
      </c>
      <c r="P9" s="281">
        <v>175</v>
      </c>
      <c r="Q9" s="43">
        <f t="shared" si="4"/>
        <v>860</v>
      </c>
      <c r="R9" s="282">
        <f t="shared" si="5"/>
        <v>349.7138686131387</v>
      </c>
      <c r="S9" s="282">
        <f t="shared" si="6"/>
        <v>545.7485714285714</v>
      </c>
      <c r="T9" s="282">
        <f t="shared" si="7"/>
        <v>389.6046511627907</v>
      </c>
    </row>
    <row r="10" spans="1:20" s="132" customFormat="1" ht="12.75">
      <c r="A10" s="5" t="s">
        <v>12</v>
      </c>
      <c r="B10" s="89">
        <v>137819</v>
      </c>
      <c r="C10" s="89">
        <v>59991</v>
      </c>
      <c r="D10" s="89">
        <f t="shared" si="1"/>
        <v>197810</v>
      </c>
      <c r="E10" s="89">
        <v>88767</v>
      </c>
      <c r="F10" s="89">
        <v>9990</v>
      </c>
      <c r="G10" s="89">
        <f t="shared" si="2"/>
        <v>98757</v>
      </c>
      <c r="H10" s="145"/>
      <c r="K10" s="3" t="s">
        <v>12</v>
      </c>
      <c r="L10" s="43">
        <f t="shared" si="0"/>
        <v>226586</v>
      </c>
      <c r="M10" s="43">
        <f t="shared" si="0"/>
        <v>69981</v>
      </c>
      <c r="N10" s="43">
        <f t="shared" si="3"/>
        <v>296567</v>
      </c>
      <c r="O10" s="281">
        <v>644</v>
      </c>
      <c r="P10" s="281">
        <v>169</v>
      </c>
      <c r="Q10" s="43">
        <f t="shared" si="4"/>
        <v>813</v>
      </c>
      <c r="R10" s="282">
        <f t="shared" si="5"/>
        <v>351.8416149068323</v>
      </c>
      <c r="S10" s="282">
        <f t="shared" si="6"/>
        <v>414.0887573964497</v>
      </c>
      <c r="T10" s="282">
        <f t="shared" si="7"/>
        <v>364.7810578105781</v>
      </c>
    </row>
    <row r="11" spans="1:20" s="132" customFormat="1" ht="12.75">
      <c r="A11" s="5" t="s">
        <v>13</v>
      </c>
      <c r="B11" s="89">
        <v>151289</v>
      </c>
      <c r="C11" s="89">
        <v>84196</v>
      </c>
      <c r="D11" s="89">
        <f t="shared" si="1"/>
        <v>235485</v>
      </c>
      <c r="E11" s="89">
        <v>108273</v>
      </c>
      <c r="F11" s="89">
        <v>11869</v>
      </c>
      <c r="G11" s="89">
        <f t="shared" si="2"/>
        <v>120142</v>
      </c>
      <c r="H11" s="145"/>
      <c r="K11" s="3" t="s">
        <v>13</v>
      </c>
      <c r="L11" s="43">
        <f t="shared" si="0"/>
        <v>259562</v>
      </c>
      <c r="M11" s="43">
        <f t="shared" si="0"/>
        <v>96065</v>
      </c>
      <c r="N11" s="43">
        <f t="shared" si="3"/>
        <v>355627</v>
      </c>
      <c r="O11" s="281">
        <v>675</v>
      </c>
      <c r="P11" s="281">
        <v>166</v>
      </c>
      <c r="Q11" s="43">
        <f t="shared" si="4"/>
        <v>841</v>
      </c>
      <c r="R11" s="282">
        <f t="shared" si="5"/>
        <v>384.5362962962963</v>
      </c>
      <c r="S11" s="282">
        <f t="shared" si="6"/>
        <v>578.7048192771084</v>
      </c>
      <c r="T11" s="282">
        <f t="shared" si="7"/>
        <v>422.86206896551727</v>
      </c>
    </row>
    <row r="12" spans="1:21" s="132" customFormat="1" ht="13.5" thickBot="1">
      <c r="A12" s="91" t="s">
        <v>14</v>
      </c>
      <c r="B12" s="90">
        <v>152923</v>
      </c>
      <c r="C12" s="90">
        <v>88895</v>
      </c>
      <c r="D12" s="90">
        <f t="shared" si="1"/>
        <v>241818</v>
      </c>
      <c r="E12" s="90">
        <v>109604</v>
      </c>
      <c r="F12" s="90">
        <v>11188</v>
      </c>
      <c r="G12" s="90">
        <f t="shared" si="2"/>
        <v>120792</v>
      </c>
      <c r="H12" s="145"/>
      <c r="K12" s="4" t="s">
        <v>14</v>
      </c>
      <c r="L12" s="44">
        <f t="shared" si="0"/>
        <v>262527</v>
      </c>
      <c r="M12" s="44">
        <f t="shared" si="0"/>
        <v>100083</v>
      </c>
      <c r="N12" s="44">
        <f t="shared" si="3"/>
        <v>362610</v>
      </c>
      <c r="O12" s="41">
        <v>659</v>
      </c>
      <c r="P12" s="41">
        <v>169</v>
      </c>
      <c r="Q12" s="44">
        <f t="shared" si="4"/>
        <v>828</v>
      </c>
      <c r="R12" s="284">
        <f t="shared" si="5"/>
        <v>398.3717754172989</v>
      </c>
      <c r="S12" s="284">
        <f t="shared" si="6"/>
        <v>592.207100591716</v>
      </c>
      <c r="T12" s="284">
        <f t="shared" si="7"/>
        <v>437.9347826086956</v>
      </c>
      <c r="U12" s="145"/>
    </row>
    <row r="13" spans="1:21" ht="6.75" customHeight="1" thickBot="1">
      <c r="A13" s="96"/>
      <c r="B13" s="97"/>
      <c r="C13" s="97"/>
      <c r="D13" s="97"/>
      <c r="E13" s="97"/>
      <c r="F13" s="97"/>
      <c r="G13" s="97"/>
      <c r="H13" s="145"/>
      <c r="I13" s="132"/>
      <c r="J13" s="132"/>
      <c r="K13" s="98"/>
      <c r="L13" s="99"/>
      <c r="M13" s="99"/>
      <c r="N13" s="100"/>
      <c r="O13" s="101"/>
      <c r="P13" s="101"/>
      <c r="Q13" s="100"/>
      <c r="R13" s="285"/>
      <c r="S13" s="285"/>
      <c r="T13" s="286"/>
      <c r="U13" s="287"/>
    </row>
    <row r="14" spans="1:20" ht="24">
      <c r="A14" s="86" t="s">
        <v>485</v>
      </c>
      <c r="B14" s="288">
        <f aca="true" t="shared" si="8" ref="B14:G14">B12/B11-1</f>
        <v>0.010800520857431772</v>
      </c>
      <c r="C14" s="288">
        <f t="shared" si="8"/>
        <v>0.055810252268516214</v>
      </c>
      <c r="D14" s="289">
        <f t="shared" si="8"/>
        <v>0.026893432702719933</v>
      </c>
      <c r="E14" s="289">
        <f t="shared" si="8"/>
        <v>0.012293000101595064</v>
      </c>
      <c r="F14" s="289">
        <f t="shared" si="8"/>
        <v>-0.057376358581177844</v>
      </c>
      <c r="G14" s="289">
        <f t="shared" si="8"/>
        <v>0.005410264520317565</v>
      </c>
      <c r="K14" s="86" t="s">
        <v>485</v>
      </c>
      <c r="L14" s="145">
        <f aca="true" t="shared" si="9" ref="L14:T14">L12/L11-1</f>
        <v>0.011423089666438013</v>
      </c>
      <c r="M14" s="145">
        <f t="shared" si="9"/>
        <v>0.041825847082704426</v>
      </c>
      <c r="N14" s="290">
        <f t="shared" si="9"/>
        <v>0.019635741943103246</v>
      </c>
      <c r="O14" s="287">
        <f t="shared" si="9"/>
        <v>-0.02370370370370367</v>
      </c>
      <c r="P14" s="287">
        <f t="shared" si="9"/>
        <v>0.01807228915662651</v>
      </c>
      <c r="Q14" s="290">
        <f t="shared" si="9"/>
        <v>-0.015457788347205681</v>
      </c>
      <c r="R14" s="290">
        <f t="shared" si="9"/>
        <v>0.03597964419551691</v>
      </c>
      <c r="S14" s="290">
        <f t="shared" si="9"/>
        <v>0.023331897134490687</v>
      </c>
      <c r="T14" s="290">
        <f t="shared" si="9"/>
        <v>0.03564451566926308</v>
      </c>
    </row>
    <row r="15" spans="1:20" s="132" customFormat="1" ht="24">
      <c r="A15" s="86" t="s">
        <v>109</v>
      </c>
      <c r="B15" s="57">
        <f>(B12-B5)/B5</f>
        <v>0.06564322697086472</v>
      </c>
      <c r="C15" s="275" t="s">
        <v>54</v>
      </c>
      <c r="D15" s="275" t="s">
        <v>54</v>
      </c>
      <c r="E15" s="275">
        <f>(E12-E5)/E5</f>
        <v>0.42860494519101683</v>
      </c>
      <c r="F15" s="275" t="s">
        <v>54</v>
      </c>
      <c r="G15" s="275" t="s">
        <v>54</v>
      </c>
      <c r="K15" s="172" t="s">
        <v>109</v>
      </c>
      <c r="L15" s="57">
        <f>(L12-L5)/L5</f>
        <v>0.19209078029642546</v>
      </c>
      <c r="M15" s="275" t="s">
        <v>54</v>
      </c>
      <c r="N15" s="275" t="s">
        <v>54</v>
      </c>
      <c r="O15" s="57">
        <f>(O12-O5)/O5</f>
        <v>-0.07960893854748603</v>
      </c>
      <c r="P15" s="275" t="s">
        <v>54</v>
      </c>
      <c r="Q15" s="275" t="s">
        <v>54</v>
      </c>
      <c r="R15" s="57">
        <f>(R12-R5)/R5</f>
        <v>0.2952003015056763</v>
      </c>
      <c r="S15" s="275" t="s">
        <v>54</v>
      </c>
      <c r="T15" s="275" t="s">
        <v>54</v>
      </c>
    </row>
    <row r="16" spans="1:20" s="132" customFormat="1" ht="13.5" thickBot="1">
      <c r="A16" s="58" t="s">
        <v>497</v>
      </c>
      <c r="B16" s="288">
        <f>B12/$D12</f>
        <v>0.6323888213449784</v>
      </c>
      <c r="C16" s="288">
        <f>C12/$D12</f>
        <v>0.3676111786550215</v>
      </c>
      <c r="D16" s="288">
        <f>D12/$D12</f>
        <v>1</v>
      </c>
      <c r="E16" s="288">
        <f>E12/$G12</f>
        <v>0.9073779720511292</v>
      </c>
      <c r="F16" s="288">
        <f>F12/$G12</f>
        <v>0.09262202794887078</v>
      </c>
      <c r="G16" s="288">
        <f>G12/$G12</f>
        <v>1</v>
      </c>
      <c r="K16" s="104" t="s">
        <v>482</v>
      </c>
      <c r="L16" s="105">
        <f>L12/(L12+M12)</f>
        <v>0.7239927194506495</v>
      </c>
      <c r="M16" s="105">
        <f>M12/(M12+L12)</f>
        <v>0.27600728054935053</v>
      </c>
      <c r="N16" s="106" t="s">
        <v>124</v>
      </c>
      <c r="O16" s="105">
        <f>O12/(O12+P12)</f>
        <v>0.7958937198067633</v>
      </c>
      <c r="P16" s="105">
        <f>P12/(P12+O12)</f>
        <v>0.2041062801932367</v>
      </c>
      <c r="Q16" s="106" t="s">
        <v>124</v>
      </c>
      <c r="R16" s="106" t="s">
        <v>124</v>
      </c>
      <c r="S16" s="106" t="s">
        <v>124</v>
      </c>
      <c r="T16" s="106" t="s">
        <v>124</v>
      </c>
    </row>
    <row r="17" spans="1:11" s="132" customFormat="1" ht="27" customHeight="1" thickBot="1">
      <c r="A17" s="95" t="s">
        <v>484</v>
      </c>
      <c r="B17" s="291"/>
      <c r="C17" s="292"/>
      <c r="D17" s="291">
        <f>D12/$N$12</f>
        <v>0.666881773806569</v>
      </c>
      <c r="E17" s="292"/>
      <c r="F17" s="279"/>
      <c r="G17" s="291">
        <f>G12/$N$12</f>
        <v>0.33311822619343096</v>
      </c>
      <c r="K17" s="58"/>
    </row>
    <row r="19" spans="1:11" s="132" customFormat="1" ht="12.75">
      <c r="A19" s="87" t="s">
        <v>486</v>
      </c>
      <c r="K19" s="87" t="s">
        <v>486</v>
      </c>
    </row>
    <row r="20" spans="1:17" ht="12.75">
      <c r="A20" s="407" t="s">
        <v>487</v>
      </c>
      <c r="B20" s="407"/>
      <c r="C20" s="407"/>
      <c r="D20" s="407"/>
      <c r="E20" s="407"/>
      <c r="F20" s="407"/>
      <c r="G20" s="407"/>
      <c r="K20" s="407" t="s">
        <v>487</v>
      </c>
      <c r="L20" s="407"/>
      <c r="M20" s="407"/>
      <c r="N20" s="407"/>
      <c r="O20" s="407"/>
      <c r="P20" s="407"/>
      <c r="Q20" s="407"/>
    </row>
    <row r="21" spans="1:17" ht="24" customHeight="1">
      <c r="A21" s="406" t="s">
        <v>488</v>
      </c>
      <c r="B21" s="406"/>
      <c r="C21" s="406"/>
      <c r="D21" s="406"/>
      <c r="E21" s="406"/>
      <c r="F21" s="406"/>
      <c r="G21" s="406"/>
      <c r="K21" s="406" t="s">
        <v>488</v>
      </c>
      <c r="L21" s="406"/>
      <c r="M21" s="406"/>
      <c r="N21" s="406"/>
      <c r="O21" s="406"/>
      <c r="P21" s="406"/>
      <c r="Q21" s="406"/>
    </row>
    <row r="22" spans="1:17" ht="12.75">
      <c r="A22" s="406" t="s">
        <v>618</v>
      </c>
      <c r="B22" s="406"/>
      <c r="C22" s="406"/>
      <c r="D22" s="406"/>
      <c r="E22" s="406"/>
      <c r="F22" s="406"/>
      <c r="G22" s="406"/>
      <c r="K22" s="406" t="s">
        <v>489</v>
      </c>
      <c r="L22" s="406"/>
      <c r="M22" s="406"/>
      <c r="N22" s="406"/>
      <c r="O22" s="406"/>
      <c r="P22" s="406"/>
      <c r="Q22" s="406"/>
    </row>
    <row r="23" spans="11:17" ht="12.75">
      <c r="K23" s="406" t="s">
        <v>618</v>
      </c>
      <c r="L23" s="406"/>
      <c r="M23" s="406"/>
      <c r="N23" s="406"/>
      <c r="O23" s="406"/>
      <c r="P23" s="406"/>
      <c r="Q23" s="406"/>
    </row>
    <row r="25" spans="1:7" ht="12.75">
      <c r="A25" s="408" t="s">
        <v>620</v>
      </c>
      <c r="B25" s="408"/>
      <c r="C25" s="408"/>
      <c r="D25" s="408"/>
      <c r="E25" s="408"/>
      <c r="F25" s="408"/>
      <c r="G25" s="408"/>
    </row>
    <row r="50" ht="12.75">
      <c r="A50" s="227" t="s">
        <v>598</v>
      </c>
    </row>
    <row r="51" ht="12.75">
      <c r="A51" s="227" t="s">
        <v>597</v>
      </c>
    </row>
    <row r="52" ht="12.75">
      <c r="A52" s="227"/>
    </row>
    <row r="53" ht="12.75">
      <c r="A53" s="226" t="s">
        <v>593</v>
      </c>
    </row>
    <row r="54" ht="12.75">
      <c r="A54" s="226" t="s">
        <v>594</v>
      </c>
    </row>
    <row r="55" ht="12.75">
      <c r="A55" s="227" t="s">
        <v>595</v>
      </c>
    </row>
    <row r="56" ht="12.75">
      <c r="A56" s="227" t="s">
        <v>596</v>
      </c>
    </row>
  </sheetData>
  <sheetProtection/>
  <mergeCells count="13">
    <mergeCell ref="A25:G25"/>
    <mergeCell ref="O3:P3"/>
    <mergeCell ref="L3:M3"/>
    <mergeCell ref="K23:Q23"/>
    <mergeCell ref="A1:F1"/>
    <mergeCell ref="B3:C3"/>
    <mergeCell ref="E3:F3"/>
    <mergeCell ref="K22:Q22"/>
    <mergeCell ref="A20:G20"/>
    <mergeCell ref="A21:G21"/>
    <mergeCell ref="K20:Q20"/>
    <mergeCell ref="K21:Q21"/>
    <mergeCell ref="A22:G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19.375" style="0" customWidth="1"/>
    <col min="2" max="2" width="13.00390625" style="0" customWidth="1"/>
    <col min="10" max="10" width="0" style="0" hidden="1" customWidth="1"/>
    <col min="12" max="12" width="0" style="0" hidden="1" customWidth="1"/>
    <col min="14" max="16" width="0" style="0" hidden="1" customWidth="1"/>
  </cols>
  <sheetData>
    <row r="1" s="19" customFormat="1" ht="12.75">
      <c r="A1" s="19" t="s">
        <v>559</v>
      </c>
    </row>
    <row r="3" spans="1:9" ht="13.5" thickBot="1">
      <c r="A3" s="208"/>
      <c r="B3" s="196" t="s">
        <v>522</v>
      </c>
      <c r="H3" s="28"/>
      <c r="I3" s="28"/>
    </row>
    <row r="4" spans="1:9" ht="12.75">
      <c r="A4" s="28" t="s">
        <v>82</v>
      </c>
      <c r="B4" s="30">
        <v>0.12424275801299703</v>
      </c>
      <c r="H4" s="28"/>
      <c r="I4" s="30"/>
    </row>
    <row r="5" spans="1:9" ht="12.75">
      <c r="A5" s="52" t="s">
        <v>57</v>
      </c>
      <c r="B5" s="30">
        <v>0.434739508756471</v>
      </c>
      <c r="H5" s="28"/>
      <c r="I5" s="30"/>
    </row>
    <row r="6" spans="1:9" ht="25.5">
      <c r="A6" s="52" t="s">
        <v>102</v>
      </c>
      <c r="B6" s="30">
        <v>0.31523295517127436</v>
      </c>
      <c r="H6" s="28"/>
      <c r="I6" s="30"/>
    </row>
    <row r="7" spans="1:9" ht="25.5">
      <c r="A7" s="52" t="s">
        <v>103</v>
      </c>
      <c r="B7" s="30">
        <v>0.038109924000440575</v>
      </c>
      <c r="H7" s="28"/>
      <c r="I7" s="30"/>
    </row>
    <row r="8" spans="1:9" ht="25.5">
      <c r="A8" s="52" t="s">
        <v>104</v>
      </c>
      <c r="B8" s="30">
        <v>0.08767485405881704</v>
      </c>
      <c r="H8" s="28"/>
      <c r="I8" s="30"/>
    </row>
    <row r="9" spans="1:9" ht="13.5" thickBot="1">
      <c r="A9" s="196" t="s">
        <v>15</v>
      </c>
      <c r="B9" s="209">
        <f>SUM(B4:B8)</f>
        <v>1</v>
      </c>
      <c r="C9" s="64"/>
      <c r="H9" s="28"/>
      <c r="I9" s="29"/>
    </row>
    <row r="10" spans="2:9" ht="12.75">
      <c r="B10" s="29"/>
      <c r="H10" s="28"/>
      <c r="I10" s="29"/>
    </row>
    <row r="11" spans="1:9" ht="12.75">
      <c r="A11" s="28" t="s">
        <v>486</v>
      </c>
      <c r="B11" s="29"/>
      <c r="H11" s="28"/>
      <c r="I11" s="29"/>
    </row>
    <row r="12" spans="1:5" ht="12.75" customHeight="1">
      <c r="A12" s="188" t="s">
        <v>560</v>
      </c>
      <c r="B12" s="188"/>
      <c r="C12" s="188"/>
      <c r="D12" s="188"/>
      <c r="E12" s="188"/>
    </row>
    <row r="13" spans="1:5" ht="12.75" customHeight="1">
      <c r="A13" s="188" t="s">
        <v>561</v>
      </c>
      <c r="B13" s="188"/>
      <c r="C13" s="188"/>
      <c r="D13" s="188"/>
      <c r="E13" s="188"/>
    </row>
    <row r="14" ht="12.75">
      <c r="A14" s="188" t="s">
        <v>563</v>
      </c>
    </row>
    <row r="15" ht="12.75">
      <c r="A15" s="188"/>
    </row>
    <row r="17" ht="12.75">
      <c r="A17" s="19" t="s">
        <v>562</v>
      </c>
    </row>
    <row r="38" spans="1:19" ht="12.75">
      <c r="A38" s="422"/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</row>
    <row r="39" spans="1:19" ht="12.75">
      <c r="A39" s="424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</row>
    <row r="43" ht="12.75">
      <c r="A43" s="227" t="s">
        <v>598</v>
      </c>
    </row>
    <row r="44" ht="12.75">
      <c r="A44" s="227" t="s">
        <v>597</v>
      </c>
    </row>
    <row r="45" ht="12.75">
      <c r="A45" s="227"/>
    </row>
    <row r="46" ht="12.75">
      <c r="A46" s="226" t="s">
        <v>593</v>
      </c>
    </row>
    <row r="47" ht="12.75">
      <c r="A47" s="226" t="s">
        <v>594</v>
      </c>
    </row>
    <row r="48" ht="12.75">
      <c r="A48" s="227" t="s">
        <v>595</v>
      </c>
    </row>
    <row r="49" ht="12.75">
      <c r="A49" s="227" t="s">
        <v>596</v>
      </c>
    </row>
  </sheetData>
  <sheetProtection/>
  <mergeCells count="2">
    <mergeCell ref="A38:S38"/>
    <mergeCell ref="A39:S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21.625" style="0" bestFit="1" customWidth="1"/>
    <col min="2" max="2" width="11.375" style="0" customWidth="1"/>
    <col min="3" max="3" width="15.375" style="0" customWidth="1"/>
    <col min="5" max="5" width="25.00390625" style="0" customWidth="1"/>
  </cols>
  <sheetData>
    <row r="1" ht="12.75">
      <c r="A1" s="131" t="s">
        <v>624</v>
      </c>
    </row>
    <row r="2" ht="12.75">
      <c r="A2" s="131"/>
    </row>
    <row r="3" spans="1:3" ht="13.5" thickBot="1">
      <c r="A3" s="191" t="s">
        <v>83</v>
      </c>
      <c r="B3" s="109" t="s">
        <v>2</v>
      </c>
      <c r="C3" s="109" t="s">
        <v>556</v>
      </c>
    </row>
    <row r="4" spans="1:3" ht="12.75">
      <c r="A4" t="s">
        <v>84</v>
      </c>
      <c r="B4" s="383">
        <v>671</v>
      </c>
      <c r="C4" s="384">
        <v>0.07251702150653842</v>
      </c>
    </row>
    <row r="5" spans="1:7" ht="25.5">
      <c r="A5" s="53" t="s">
        <v>107</v>
      </c>
      <c r="B5" s="383">
        <v>3774</v>
      </c>
      <c r="C5" s="384">
        <v>0.40786771857775855</v>
      </c>
      <c r="G5" s="22"/>
    </row>
    <row r="6" spans="1:7" ht="25.5">
      <c r="A6" s="53" t="s">
        <v>108</v>
      </c>
      <c r="B6" s="383">
        <v>1279</v>
      </c>
      <c r="C6" s="384">
        <v>0.13822544039770884</v>
      </c>
      <c r="G6" s="22"/>
    </row>
    <row r="7" spans="1:7" ht="25.5">
      <c r="A7" s="53" t="s">
        <v>105</v>
      </c>
      <c r="B7" s="383">
        <v>3140</v>
      </c>
      <c r="C7" s="384">
        <v>0.3393494001945315</v>
      </c>
      <c r="G7" s="22"/>
    </row>
    <row r="8" spans="1:7" ht="25.5">
      <c r="A8" s="53" t="s">
        <v>106</v>
      </c>
      <c r="B8" s="383">
        <v>42</v>
      </c>
      <c r="C8" s="384">
        <v>0.004539068410245326</v>
      </c>
      <c r="G8" s="22"/>
    </row>
    <row r="9" spans="1:7" ht="12.75">
      <c r="A9" t="s">
        <v>85</v>
      </c>
      <c r="B9" s="383">
        <v>347</v>
      </c>
      <c r="C9" s="384">
        <v>0.03750135091321734</v>
      </c>
      <c r="G9" s="22"/>
    </row>
    <row r="10" spans="1:7" ht="13.5" thickBot="1">
      <c r="A10" s="191" t="s">
        <v>15</v>
      </c>
      <c r="B10" s="385">
        <f>SUM(B4:B9)</f>
        <v>9253</v>
      </c>
      <c r="C10" s="386">
        <f>SUM(C4:C9)</f>
        <v>1</v>
      </c>
      <c r="G10" s="22"/>
    </row>
    <row r="11" spans="2:7" ht="12.75">
      <c r="B11" s="64"/>
      <c r="G11" s="22"/>
    </row>
    <row r="12" ht="12.75">
      <c r="A12" t="s">
        <v>486</v>
      </c>
    </row>
    <row r="13" spans="1:3" ht="12.75">
      <c r="A13" s="425" t="s">
        <v>564</v>
      </c>
      <c r="B13" s="425"/>
      <c r="C13" s="425"/>
    </row>
    <row r="16" ht="12.75">
      <c r="A16" s="131" t="s">
        <v>611</v>
      </c>
    </row>
    <row r="40" ht="12.75">
      <c r="A40" s="227" t="s">
        <v>598</v>
      </c>
    </row>
    <row r="41" ht="12.75">
      <c r="A41" s="227" t="s">
        <v>597</v>
      </c>
    </row>
    <row r="42" ht="12.75">
      <c r="A42" s="227"/>
    </row>
    <row r="43" ht="12.75">
      <c r="A43" s="226" t="s">
        <v>593</v>
      </c>
    </row>
    <row r="44" ht="12.75">
      <c r="A44" s="226" t="s">
        <v>594</v>
      </c>
    </row>
    <row r="45" ht="12.75">
      <c r="A45" s="227" t="s">
        <v>595</v>
      </c>
    </row>
    <row r="46" ht="12.75">
      <c r="A46" s="227" t="s">
        <v>596</v>
      </c>
    </row>
  </sheetData>
  <sheetProtection/>
  <mergeCells count="1">
    <mergeCell ref="A13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" sqref="B1"/>
    </sheetView>
  </sheetViews>
  <sheetFormatPr defaultColWidth="9.00390625" defaultRowHeight="15" customHeight="1"/>
  <cols>
    <col min="1" max="1" width="23.00390625" style="0" customWidth="1"/>
    <col min="2" max="2" width="9.125" style="0" bestFit="1" customWidth="1"/>
    <col min="5" max="5" width="7.50390625" style="0" bestFit="1" customWidth="1"/>
    <col min="6" max="6" width="7.625" style="0" customWidth="1"/>
    <col min="7" max="7" width="6.375" style="0" customWidth="1"/>
  </cols>
  <sheetData>
    <row r="1" s="19" customFormat="1" ht="15" customHeight="1">
      <c r="A1" s="19" t="s">
        <v>625</v>
      </c>
    </row>
    <row r="2" spans="1:6" s="19" customFormat="1" ht="15" customHeight="1">
      <c r="A2" s="123"/>
      <c r="B2" s="123"/>
      <c r="C2" s="123"/>
      <c r="D2" s="123"/>
      <c r="E2" s="123"/>
      <c r="F2" s="123"/>
    </row>
    <row r="3" spans="1:7" ht="48" customHeight="1" thickBot="1">
      <c r="A3" s="213" t="s">
        <v>78</v>
      </c>
      <c r="B3" s="214" t="s">
        <v>34</v>
      </c>
      <c r="C3" s="214" t="s">
        <v>35</v>
      </c>
      <c r="D3" s="214" t="s">
        <v>36</v>
      </c>
      <c r="E3" s="214" t="s">
        <v>79</v>
      </c>
      <c r="F3" s="214" t="s">
        <v>80</v>
      </c>
      <c r="G3" s="26"/>
    </row>
    <row r="4" spans="1:7" ht="15" customHeight="1">
      <c r="A4" s="23" t="s">
        <v>18</v>
      </c>
      <c r="B4" s="298">
        <v>53463.793103448275</v>
      </c>
      <c r="C4" s="298">
        <v>100767.76623376625</v>
      </c>
      <c r="D4" s="298">
        <v>122758.96800000001</v>
      </c>
      <c r="E4" s="298">
        <v>105238.82142857142</v>
      </c>
      <c r="F4" s="299">
        <v>3</v>
      </c>
      <c r="G4" s="24"/>
    </row>
    <row r="5" spans="1:7" ht="15" customHeight="1">
      <c r="A5" s="23" t="s">
        <v>38</v>
      </c>
      <c r="B5" s="298">
        <v>88422.45555555554</v>
      </c>
      <c r="C5" s="298">
        <v>107385.48257372658</v>
      </c>
      <c r="D5" s="298">
        <v>131263.1496062993</v>
      </c>
      <c r="E5" s="298">
        <v>113463.94142259427</v>
      </c>
      <c r="F5" s="299">
        <v>7</v>
      </c>
      <c r="G5" s="24"/>
    </row>
    <row r="6" spans="1:7" ht="15" customHeight="1">
      <c r="A6" s="23" t="s">
        <v>20</v>
      </c>
      <c r="B6" s="298">
        <v>96242.8947368421</v>
      </c>
      <c r="C6" s="298">
        <v>114500.38047138047</v>
      </c>
      <c r="D6" s="298">
        <v>115186.4444444444</v>
      </c>
      <c r="E6" s="298">
        <v>113537.13035714292</v>
      </c>
      <c r="F6" s="299">
        <v>5</v>
      </c>
      <c r="G6" s="24"/>
    </row>
    <row r="7" spans="1:7" ht="15" customHeight="1">
      <c r="A7" s="23" t="s">
        <v>39</v>
      </c>
      <c r="B7" s="298">
        <v>86418.22857142858</v>
      </c>
      <c r="C7" s="298">
        <v>116146.33952254643</v>
      </c>
      <c r="D7" s="298">
        <v>137330.1460674158</v>
      </c>
      <c r="E7" s="298">
        <v>120773.8542372881</v>
      </c>
      <c r="F7" s="299">
        <v>6</v>
      </c>
      <c r="G7" s="24"/>
    </row>
    <row r="8" spans="1:7" ht="15" customHeight="1">
      <c r="A8" s="23" t="s">
        <v>40</v>
      </c>
      <c r="B8" s="298">
        <v>86594.71428571426</v>
      </c>
      <c r="C8" s="298">
        <v>124930.90638297873</v>
      </c>
      <c r="D8" s="298">
        <v>139380.69372693726</v>
      </c>
      <c r="E8" s="298">
        <v>127150.56210790464</v>
      </c>
      <c r="F8" s="299">
        <v>8</v>
      </c>
      <c r="G8" s="24"/>
    </row>
    <row r="9" spans="1:7" ht="15" customHeight="1">
      <c r="A9" s="23" t="s">
        <v>23</v>
      </c>
      <c r="B9" s="298">
        <v>134715.59285714282</v>
      </c>
      <c r="C9" s="298">
        <v>155504.9078947366</v>
      </c>
      <c r="D9" s="298">
        <v>180986.40705128206</v>
      </c>
      <c r="E9" s="298">
        <v>160259.36415094326</v>
      </c>
      <c r="F9" s="299">
        <v>10</v>
      </c>
      <c r="G9" s="24"/>
    </row>
    <row r="10" spans="1:7" ht="15" customHeight="1">
      <c r="A10" s="23" t="s">
        <v>41</v>
      </c>
      <c r="B10" s="298">
        <v>215377.69732142854</v>
      </c>
      <c r="C10" s="298">
        <v>247141.42133131606</v>
      </c>
      <c r="D10" s="298">
        <v>315798.15384615393</v>
      </c>
      <c r="E10" s="298">
        <v>238345.7484756099</v>
      </c>
      <c r="F10" s="299">
        <v>25</v>
      </c>
      <c r="G10" s="24"/>
    </row>
    <row r="11" spans="1:7" ht="15" customHeight="1">
      <c r="A11" s="23" t="s">
        <v>25</v>
      </c>
      <c r="B11" s="298">
        <v>131658.08061420338</v>
      </c>
      <c r="C11" s="298">
        <v>172309.49065119264</v>
      </c>
      <c r="D11" s="298">
        <v>219134.20886075962</v>
      </c>
      <c r="E11" s="298">
        <v>172708.3641005499</v>
      </c>
      <c r="F11" s="299">
        <v>25</v>
      </c>
      <c r="G11" s="24"/>
    </row>
    <row r="12" spans="1:7" ht="15" customHeight="1">
      <c r="A12" s="23" t="s">
        <v>26</v>
      </c>
      <c r="B12" s="298">
        <v>119275.0515463917</v>
      </c>
      <c r="C12" s="298">
        <v>144920.18497913753</v>
      </c>
      <c r="D12" s="298">
        <v>169599.03254437857</v>
      </c>
      <c r="E12" s="298">
        <v>149992.86481802427</v>
      </c>
      <c r="F12" s="299">
        <v>11</v>
      </c>
      <c r="G12" s="24"/>
    </row>
    <row r="13" spans="1:7" s="19" customFormat="1" ht="15" customHeight="1" thickBot="1">
      <c r="A13" s="25" t="s">
        <v>42</v>
      </c>
      <c r="B13" s="300">
        <v>169937.152869238</v>
      </c>
      <c r="C13" s="300">
        <v>167740.06234031654</v>
      </c>
      <c r="D13" s="300">
        <v>174631.92284866454</v>
      </c>
      <c r="E13" s="300">
        <v>169761.0080146777</v>
      </c>
      <c r="F13" s="301">
        <v>100</v>
      </c>
      <c r="G13" s="27"/>
    </row>
    <row r="15" ht="26.25" customHeight="1">
      <c r="A15" s="80"/>
    </row>
    <row r="17" ht="15" customHeight="1">
      <c r="A17" s="227" t="s">
        <v>598</v>
      </c>
    </row>
    <row r="18" ht="15" customHeight="1">
      <c r="A18" s="227" t="s">
        <v>597</v>
      </c>
    </row>
    <row r="19" ht="15" customHeight="1">
      <c r="A19" s="227"/>
    </row>
    <row r="20" ht="15" customHeight="1">
      <c r="A20" s="226" t="s">
        <v>593</v>
      </c>
    </row>
    <row r="21" ht="15" customHeight="1">
      <c r="A21" s="226" t="s">
        <v>594</v>
      </c>
    </row>
    <row r="22" ht="15" customHeight="1">
      <c r="A22" s="227" t="s">
        <v>595</v>
      </c>
    </row>
    <row r="23" ht="15" customHeight="1">
      <c r="A23" s="227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</cols>
  <sheetData>
    <row r="1" ht="12.75">
      <c r="A1" s="19" t="s">
        <v>626</v>
      </c>
    </row>
    <row r="2" ht="12.75">
      <c r="A2" s="19"/>
    </row>
    <row r="3" spans="1:6" ht="13.5" thickBot="1">
      <c r="A3" s="212"/>
      <c r="B3" s="211" t="s">
        <v>88</v>
      </c>
      <c r="C3" s="211" t="s">
        <v>87</v>
      </c>
      <c r="D3" s="211" t="s">
        <v>86</v>
      </c>
      <c r="E3" s="211" t="s">
        <v>81</v>
      </c>
      <c r="F3" s="211" t="s">
        <v>74</v>
      </c>
    </row>
    <row r="4" spans="1:6" ht="15">
      <c r="A4" s="33" t="s">
        <v>565</v>
      </c>
      <c r="B4" s="33">
        <v>46</v>
      </c>
      <c r="C4" s="33">
        <v>42</v>
      </c>
      <c r="D4" s="33">
        <v>39</v>
      </c>
      <c r="E4" s="33">
        <v>40</v>
      </c>
      <c r="F4" s="33">
        <v>42</v>
      </c>
    </row>
    <row r="5" spans="1:6" ht="15">
      <c r="A5" s="33" t="s">
        <v>566</v>
      </c>
      <c r="B5" s="33">
        <v>15</v>
      </c>
      <c r="C5" s="33">
        <v>14</v>
      </c>
      <c r="D5" s="33">
        <v>13</v>
      </c>
      <c r="E5" s="33">
        <v>13</v>
      </c>
      <c r="F5" s="33">
        <v>13</v>
      </c>
    </row>
    <row r="6" spans="1:6" ht="15">
      <c r="A6" s="33" t="s">
        <v>567</v>
      </c>
      <c r="B6" s="33">
        <v>3</v>
      </c>
      <c r="C6" s="33">
        <v>4</v>
      </c>
      <c r="D6" s="33">
        <v>4</v>
      </c>
      <c r="E6" s="33">
        <v>6</v>
      </c>
      <c r="F6" s="33">
        <v>5</v>
      </c>
    </row>
    <row r="7" spans="1:6" ht="15">
      <c r="A7" s="33" t="s">
        <v>568</v>
      </c>
      <c r="B7" s="33">
        <v>34</v>
      </c>
      <c r="C7" s="33">
        <v>35</v>
      </c>
      <c r="D7" s="33">
        <v>36</v>
      </c>
      <c r="E7" s="33">
        <v>37</v>
      </c>
      <c r="F7" s="33">
        <v>38</v>
      </c>
    </row>
    <row r="8" spans="1:6" ht="15">
      <c r="A8" s="33" t="s">
        <v>569</v>
      </c>
      <c r="B8" s="210">
        <v>21763</v>
      </c>
      <c r="C8" s="210">
        <v>22221</v>
      </c>
      <c r="D8" s="210">
        <v>22964</v>
      </c>
      <c r="E8" s="210">
        <v>22807</v>
      </c>
      <c r="F8" s="210">
        <v>23027.4685442811</v>
      </c>
    </row>
    <row r="9" spans="1:6" ht="15.75" thickBot="1">
      <c r="A9" s="51" t="s">
        <v>570</v>
      </c>
      <c r="B9" s="51">
        <v>43</v>
      </c>
      <c r="C9" s="51">
        <v>36</v>
      </c>
      <c r="D9" s="51">
        <v>40</v>
      </c>
      <c r="E9" s="51">
        <v>42</v>
      </c>
      <c r="F9" s="51">
        <v>42</v>
      </c>
    </row>
    <row r="10" spans="2:5" ht="12.75">
      <c r="B10" s="60"/>
      <c r="C10" s="60"/>
      <c r="D10" s="60"/>
      <c r="E10" s="60"/>
    </row>
    <row r="11" ht="12.75">
      <c r="A11" t="s">
        <v>486</v>
      </c>
    </row>
    <row r="12" ht="12.75">
      <c r="A12" s="215" t="s">
        <v>571</v>
      </c>
    </row>
    <row r="13" ht="12.75">
      <c r="A13" s="215" t="s">
        <v>572</v>
      </c>
    </row>
    <row r="14" ht="12.75">
      <c r="A14" s="215" t="s">
        <v>573</v>
      </c>
    </row>
    <row r="15" ht="12.75">
      <c r="A15" s="215" t="s">
        <v>574</v>
      </c>
    </row>
    <row r="16" ht="12.75">
      <c r="A16" s="215" t="s">
        <v>575</v>
      </c>
    </row>
    <row r="17" ht="12.75">
      <c r="A17" s="215" t="s">
        <v>576</v>
      </c>
    </row>
    <row r="26" ht="12.75">
      <c r="A26" s="227" t="s">
        <v>598</v>
      </c>
    </row>
    <row r="27" ht="12.75">
      <c r="A27" s="227" t="s">
        <v>597</v>
      </c>
    </row>
    <row r="28" ht="12.75">
      <c r="A28" s="227"/>
    </row>
    <row r="29" ht="12.75">
      <c r="A29" s="226" t="s">
        <v>593</v>
      </c>
    </row>
    <row r="30" ht="12.75">
      <c r="A30" s="226" t="s">
        <v>594</v>
      </c>
    </row>
    <row r="31" ht="12.75">
      <c r="A31" s="227" t="s">
        <v>595</v>
      </c>
    </row>
    <row r="32" ht="12.75">
      <c r="A32" s="227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50390625" style="28" customWidth="1"/>
    <col min="2" max="2" width="14.00390625" style="28" customWidth="1"/>
    <col min="3" max="3" width="10.50390625" style="28" customWidth="1"/>
    <col min="4" max="16384" width="9.00390625" style="28" customWidth="1"/>
  </cols>
  <sheetData>
    <row r="1" ht="12.75">
      <c r="A1" s="49" t="s">
        <v>577</v>
      </c>
    </row>
    <row r="2" spans="1:3" ht="12.75">
      <c r="A2" s="39"/>
      <c r="B2" s="216"/>
      <c r="C2" s="216"/>
    </row>
    <row r="3" spans="1:3" ht="12.75">
      <c r="A3" s="38" t="s">
        <v>95</v>
      </c>
      <c r="B3" s="217" t="s">
        <v>95</v>
      </c>
      <c r="C3" s="175" t="s">
        <v>95</v>
      </c>
    </row>
    <row r="4" spans="1:3" ht="15" thickBot="1">
      <c r="A4" s="55" t="s">
        <v>582</v>
      </c>
      <c r="B4" s="50" t="s">
        <v>580</v>
      </c>
      <c r="C4" s="50" t="s">
        <v>581</v>
      </c>
    </row>
    <row r="5" spans="1:3" ht="12.75">
      <c r="A5" s="38" t="s">
        <v>91</v>
      </c>
      <c r="B5" s="387">
        <v>81</v>
      </c>
      <c r="C5" s="388">
        <v>57157</v>
      </c>
    </row>
    <row r="6" spans="1:3" ht="12.75">
      <c r="A6" s="38" t="s">
        <v>92</v>
      </c>
      <c r="B6" s="387">
        <v>44</v>
      </c>
      <c r="C6" s="388">
        <v>24087</v>
      </c>
    </row>
    <row r="7" spans="1:3" ht="12.75">
      <c r="A7" s="38" t="s">
        <v>93</v>
      </c>
      <c r="B7" s="387">
        <v>25</v>
      </c>
      <c r="C7" s="388">
        <v>14408</v>
      </c>
    </row>
    <row r="8" spans="1:3" ht="12.75">
      <c r="A8" s="38" t="s">
        <v>94</v>
      </c>
      <c r="B8" s="387">
        <v>5</v>
      </c>
      <c r="C8" s="388">
        <v>1782</v>
      </c>
    </row>
    <row r="9" spans="1:3" ht="12.75">
      <c r="A9" s="38" t="s">
        <v>98</v>
      </c>
      <c r="B9" s="387">
        <v>3</v>
      </c>
      <c r="C9" s="388">
        <v>316</v>
      </c>
    </row>
    <row r="10" spans="1:3" ht="12.75">
      <c r="A10" s="38" t="s">
        <v>97</v>
      </c>
      <c r="B10" s="387">
        <v>6</v>
      </c>
      <c r="C10" s="388" t="s">
        <v>583</v>
      </c>
    </row>
    <row r="11" spans="1:3" ht="12.75">
      <c r="A11" s="38" t="s">
        <v>96</v>
      </c>
      <c r="B11" s="387">
        <v>5</v>
      </c>
      <c r="C11" s="388">
        <v>1810</v>
      </c>
    </row>
    <row r="12" spans="1:3" ht="13.5" thickBot="1">
      <c r="A12" s="40" t="s">
        <v>15</v>
      </c>
      <c r="B12" s="389">
        <f>SUM(B5:B11)</f>
        <v>169</v>
      </c>
      <c r="C12" s="390">
        <f>SUM(C5:C11)</f>
        <v>99560</v>
      </c>
    </row>
    <row r="14" ht="12.75">
      <c r="A14" s="28" t="s">
        <v>486</v>
      </c>
    </row>
    <row r="15" spans="1:4" ht="23.25" customHeight="1">
      <c r="A15" s="406" t="s">
        <v>578</v>
      </c>
      <c r="B15" s="406"/>
      <c r="C15" s="406"/>
      <c r="D15" s="406"/>
    </row>
    <row r="16" spans="1:4" ht="39" customHeight="1">
      <c r="A16" s="406" t="s">
        <v>579</v>
      </c>
      <c r="B16" s="406"/>
      <c r="C16" s="406"/>
      <c r="D16" s="406"/>
    </row>
    <row r="26" ht="12.75">
      <c r="A26" s="227" t="s">
        <v>598</v>
      </c>
    </row>
    <row r="27" ht="12.75">
      <c r="A27" s="227" t="s">
        <v>597</v>
      </c>
    </row>
    <row r="28" ht="12.75">
      <c r="A28" s="227"/>
    </row>
    <row r="29" ht="12.75">
      <c r="A29" s="226" t="s">
        <v>593</v>
      </c>
    </row>
    <row r="30" ht="12.75">
      <c r="A30" s="226" t="s">
        <v>594</v>
      </c>
    </row>
    <row r="31" ht="12.75">
      <c r="A31" s="227" t="s">
        <v>595</v>
      </c>
    </row>
    <row r="32" ht="12.75">
      <c r="A32" s="227" t="s">
        <v>596</v>
      </c>
    </row>
  </sheetData>
  <sheetProtection/>
  <mergeCells count="2"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22.75390625" style="7" customWidth="1"/>
    <col min="2" max="2" width="14.75390625" style="7" bestFit="1" customWidth="1"/>
    <col min="3" max="3" width="13.625" style="7" bestFit="1" customWidth="1"/>
    <col min="4" max="6" width="9.00390625" style="7" customWidth="1"/>
    <col min="7" max="7" width="10.25390625" style="7" bestFit="1" customWidth="1"/>
    <col min="8" max="16384" width="9.00390625" style="7" customWidth="1"/>
  </cols>
  <sheetData>
    <row r="1" spans="1:3" ht="12.75">
      <c r="A1" s="408" t="s">
        <v>584</v>
      </c>
      <c r="B1" s="408"/>
      <c r="C1" s="408"/>
    </row>
    <row r="2" spans="1:3" ht="15.75">
      <c r="A2" s="222"/>
      <c r="B2" s="222"/>
      <c r="C2" s="222"/>
    </row>
    <row r="3" spans="1:3" ht="13.5" thickBot="1">
      <c r="A3" s="196" t="s">
        <v>99</v>
      </c>
      <c r="B3" s="193" t="s">
        <v>81</v>
      </c>
      <c r="C3" s="193" t="s">
        <v>74</v>
      </c>
    </row>
    <row r="4" spans="1:3" ht="12.75">
      <c r="A4" s="63" t="s">
        <v>585</v>
      </c>
      <c r="B4" s="219">
        <v>0.6</v>
      </c>
      <c r="C4" s="219">
        <v>0.4</v>
      </c>
    </row>
    <row r="5" spans="1:3" ht="12.75">
      <c r="A5" s="63" t="s">
        <v>586</v>
      </c>
      <c r="B5" s="219">
        <v>0.79</v>
      </c>
      <c r="C5" s="219">
        <v>0.61</v>
      </c>
    </row>
    <row r="6" spans="1:3" ht="12.75">
      <c r="A6" s="63"/>
      <c r="B6" s="220"/>
      <c r="C6" s="220"/>
    </row>
    <row r="7" spans="1:3" ht="12.75">
      <c r="A7" s="63" t="s">
        <v>587</v>
      </c>
      <c r="B7" s="219">
        <v>0.6</v>
      </c>
      <c r="C7" s="219">
        <v>0.46</v>
      </c>
    </row>
    <row r="8" spans="1:3" ht="13.5" thickBot="1">
      <c r="A8" s="218" t="s">
        <v>588</v>
      </c>
      <c r="B8" s="221">
        <v>0.74</v>
      </c>
      <c r="C8" s="221">
        <v>0.57</v>
      </c>
    </row>
    <row r="11" spans="1:5" ht="12.75">
      <c r="A11" s="224" t="s">
        <v>589</v>
      </c>
      <c r="B11" s="224"/>
      <c r="C11" s="224"/>
      <c r="D11" s="63"/>
      <c r="E11" s="63"/>
    </row>
    <row r="12" spans="1:3" ht="15.75">
      <c r="A12" s="223"/>
      <c r="B12" s="223"/>
      <c r="C12" s="223"/>
    </row>
    <row r="13" spans="1:2" ht="13.5" thickBot="1">
      <c r="A13" s="196" t="s">
        <v>99</v>
      </c>
      <c r="B13" s="193" t="s">
        <v>74</v>
      </c>
    </row>
    <row r="14" spans="1:2" ht="12.75">
      <c r="A14" s="63" t="s">
        <v>585</v>
      </c>
      <c r="B14" s="219">
        <v>0.05</v>
      </c>
    </row>
    <row r="15" spans="1:2" ht="12.75">
      <c r="A15" s="63" t="s">
        <v>586</v>
      </c>
      <c r="B15" s="219">
        <v>0.25</v>
      </c>
    </row>
    <row r="16" spans="1:2" ht="12.75">
      <c r="A16" s="63"/>
      <c r="B16" s="220"/>
    </row>
    <row r="17" spans="1:2" ht="12.75">
      <c r="A17" s="63" t="s">
        <v>587</v>
      </c>
      <c r="B17" s="219">
        <v>0.07</v>
      </c>
    </row>
    <row r="18" spans="1:2" ht="13.5" thickBot="1">
      <c r="A18" s="218" t="s">
        <v>588</v>
      </c>
      <c r="B18" s="221">
        <v>0.21</v>
      </c>
    </row>
    <row r="29" ht="12">
      <c r="A29" s="227" t="s">
        <v>598</v>
      </c>
    </row>
    <row r="30" ht="12">
      <c r="A30" s="227" t="s">
        <v>597</v>
      </c>
    </row>
    <row r="31" ht="12">
      <c r="A31" s="227"/>
    </row>
    <row r="32" ht="12">
      <c r="A32" s="226" t="s">
        <v>593</v>
      </c>
    </row>
    <row r="33" ht="12">
      <c r="A33" s="226" t="s">
        <v>594</v>
      </c>
    </row>
    <row r="34" ht="12">
      <c r="A34" s="227" t="s">
        <v>595</v>
      </c>
    </row>
    <row r="35" ht="12">
      <c r="A35" s="227" t="s">
        <v>596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21.375" style="0" customWidth="1"/>
    <col min="2" max="2" width="8.375" style="0" customWidth="1"/>
    <col min="3" max="3" width="8.25390625" style="0" customWidth="1"/>
    <col min="4" max="4" width="8.625" style="0" customWidth="1"/>
    <col min="5" max="5" width="10.00390625" style="0" customWidth="1"/>
    <col min="6" max="7" width="4.25390625" style="0" customWidth="1"/>
    <col min="8" max="8" width="19.625" style="0" customWidth="1"/>
    <col min="10" max="10" width="11.50390625" style="0" customWidth="1"/>
  </cols>
  <sheetData>
    <row r="1" spans="1:8" s="19" customFormat="1" ht="12.75">
      <c r="A1" s="19" t="s">
        <v>490</v>
      </c>
      <c r="H1" s="19" t="s">
        <v>629</v>
      </c>
    </row>
    <row r="2" s="19" customFormat="1" ht="12.75"/>
    <row r="3" spans="1:10" ht="13.5" thickBot="1">
      <c r="A3" s="45"/>
      <c r="B3" s="410" t="s">
        <v>0</v>
      </c>
      <c r="C3" s="410"/>
      <c r="D3" s="410" t="s">
        <v>1</v>
      </c>
      <c r="E3" s="410"/>
      <c r="H3" s="19"/>
      <c r="I3" s="19"/>
      <c r="J3" s="19"/>
    </row>
    <row r="4" spans="1:10" ht="26.25" thickBot="1">
      <c r="A4" s="17" t="s">
        <v>16</v>
      </c>
      <c r="B4" s="18" t="s">
        <v>4</v>
      </c>
      <c r="C4" s="18" t="s">
        <v>17</v>
      </c>
      <c r="D4" s="18" t="s">
        <v>4</v>
      </c>
      <c r="E4" s="18" t="s">
        <v>17</v>
      </c>
      <c r="H4" s="17" t="s">
        <v>16</v>
      </c>
      <c r="I4" s="65" t="s">
        <v>122</v>
      </c>
      <c r="J4" s="65" t="s">
        <v>123</v>
      </c>
    </row>
    <row r="5" spans="1:10" ht="51.75" customHeight="1">
      <c r="A5" s="46" t="s">
        <v>18</v>
      </c>
      <c r="B5" s="302">
        <v>12170</v>
      </c>
      <c r="C5" s="302">
        <v>7411</v>
      </c>
      <c r="D5" s="302">
        <v>5755</v>
      </c>
      <c r="E5" s="303">
        <v>337</v>
      </c>
      <c r="H5" s="46" t="s">
        <v>18</v>
      </c>
      <c r="I5" s="61">
        <f aca="true" t="shared" si="0" ref="I5:I14">B5/B$14</f>
        <v>0.07958253500127516</v>
      </c>
      <c r="J5" s="61">
        <f aca="true" t="shared" si="1" ref="J5:J14">D5/D$14</f>
        <v>0.05250720776613992</v>
      </c>
    </row>
    <row r="6" spans="1:10" ht="12.75">
      <c r="A6" s="46" t="s">
        <v>19</v>
      </c>
      <c r="B6" s="302">
        <v>34190</v>
      </c>
      <c r="C6" s="302">
        <v>8774</v>
      </c>
      <c r="D6" s="302">
        <v>17423</v>
      </c>
      <c r="E6" s="302">
        <v>1627</v>
      </c>
      <c r="H6" s="46" t="s">
        <v>19</v>
      </c>
      <c r="I6" s="61">
        <f t="shared" si="0"/>
        <v>0.22357657121557908</v>
      </c>
      <c r="J6" s="61">
        <f t="shared" si="1"/>
        <v>0.15896317652640415</v>
      </c>
    </row>
    <row r="7" spans="1:10" ht="12.75">
      <c r="A7" s="46" t="s">
        <v>20</v>
      </c>
      <c r="B7" s="302">
        <v>16481</v>
      </c>
      <c r="C7" s="302">
        <v>16316</v>
      </c>
      <c r="D7" s="302">
        <v>12253</v>
      </c>
      <c r="E7" s="302">
        <v>1181</v>
      </c>
      <c r="H7" s="46" t="s">
        <v>20</v>
      </c>
      <c r="I7" s="61">
        <f t="shared" si="0"/>
        <v>0.10777319304486571</v>
      </c>
      <c r="J7" s="61">
        <f t="shared" si="1"/>
        <v>0.11179336520564943</v>
      </c>
    </row>
    <row r="8" spans="1:10" ht="12.75">
      <c r="A8" s="46" t="s">
        <v>21</v>
      </c>
      <c r="B8" s="302">
        <v>9950</v>
      </c>
      <c r="C8" s="302">
        <v>11518</v>
      </c>
      <c r="D8" s="302">
        <v>8805</v>
      </c>
      <c r="E8" s="302">
        <v>2053</v>
      </c>
      <c r="H8" s="46" t="s">
        <v>21</v>
      </c>
      <c r="I8" s="61">
        <f t="shared" si="0"/>
        <v>0.06506542508321181</v>
      </c>
      <c r="J8" s="61">
        <f t="shared" si="1"/>
        <v>0.08033465931900295</v>
      </c>
    </row>
    <row r="9" spans="1:10" ht="12.75">
      <c r="A9" s="46" t="s">
        <v>22</v>
      </c>
      <c r="B9" s="302">
        <v>16925</v>
      </c>
      <c r="C9" s="302">
        <v>10793</v>
      </c>
      <c r="D9" s="302">
        <v>13696</v>
      </c>
      <c r="E9" s="303">
        <v>336</v>
      </c>
      <c r="H9" s="46" t="s">
        <v>22</v>
      </c>
      <c r="I9" s="61">
        <f t="shared" si="0"/>
        <v>0.11067661502847838</v>
      </c>
      <c r="J9" s="61">
        <f t="shared" si="1"/>
        <v>0.12495894310426627</v>
      </c>
    </row>
    <row r="10" spans="1:10" ht="12.75">
      <c r="A10" s="46" t="s">
        <v>23</v>
      </c>
      <c r="B10" s="302">
        <v>14681</v>
      </c>
      <c r="C10" s="302">
        <v>7727</v>
      </c>
      <c r="D10" s="302">
        <v>10326</v>
      </c>
      <c r="E10" s="302">
        <v>1518</v>
      </c>
      <c r="H10" s="46" t="s">
        <v>23</v>
      </c>
      <c r="I10" s="61">
        <f t="shared" si="0"/>
        <v>0.09600256338157112</v>
      </c>
      <c r="J10" s="61">
        <f t="shared" si="1"/>
        <v>0.09421189007700449</v>
      </c>
    </row>
    <row r="11" spans="1:10" ht="12.75">
      <c r="A11" s="46" t="s">
        <v>24</v>
      </c>
      <c r="B11" s="302">
        <v>17680</v>
      </c>
      <c r="C11" s="302">
        <v>13349</v>
      </c>
      <c r="D11" s="302">
        <v>15297</v>
      </c>
      <c r="E11" s="302">
        <v>1130</v>
      </c>
      <c r="H11" s="46" t="s">
        <v>24</v>
      </c>
      <c r="I11" s="61">
        <f t="shared" si="0"/>
        <v>0.11561374024836028</v>
      </c>
      <c r="J11" s="61">
        <f t="shared" si="1"/>
        <v>0.13956607423086748</v>
      </c>
    </row>
    <row r="12" spans="1:10" ht="12.75">
      <c r="A12" s="46" t="s">
        <v>25</v>
      </c>
      <c r="B12" s="302">
        <v>17735</v>
      </c>
      <c r="C12" s="302">
        <v>7375</v>
      </c>
      <c r="D12" s="302">
        <v>13705</v>
      </c>
      <c r="E12" s="302">
        <v>1776</v>
      </c>
      <c r="H12" s="46" t="s">
        <v>25</v>
      </c>
      <c r="I12" s="61">
        <f t="shared" si="0"/>
        <v>0.11597339837696095</v>
      </c>
      <c r="J12" s="61">
        <f t="shared" si="1"/>
        <v>0.12504105689573372</v>
      </c>
    </row>
    <row r="13" spans="1:10" ht="12.75">
      <c r="A13" s="46" t="s">
        <v>26</v>
      </c>
      <c r="B13" s="302">
        <v>13111</v>
      </c>
      <c r="C13" s="302">
        <v>5632</v>
      </c>
      <c r="D13" s="302">
        <v>12344</v>
      </c>
      <c r="E13" s="302">
        <v>1230</v>
      </c>
      <c r="H13" s="46" t="s">
        <v>26</v>
      </c>
      <c r="I13" s="61">
        <f t="shared" si="0"/>
        <v>0.08573595861969749</v>
      </c>
      <c r="J13" s="61">
        <f t="shared" si="1"/>
        <v>0.11262362687493158</v>
      </c>
    </row>
    <row r="14" spans="1:10" s="19" customFormat="1" ht="13.5" thickBot="1">
      <c r="A14" s="47" t="s">
        <v>27</v>
      </c>
      <c r="B14" s="304">
        <v>152923</v>
      </c>
      <c r="C14" s="304">
        <v>88895</v>
      </c>
      <c r="D14" s="304">
        <v>109604</v>
      </c>
      <c r="E14" s="304">
        <v>11188</v>
      </c>
      <c r="H14" s="47" t="s">
        <v>27</v>
      </c>
      <c r="I14" s="62">
        <f t="shared" si="0"/>
        <v>1</v>
      </c>
      <c r="J14" s="62">
        <f t="shared" si="1"/>
        <v>1</v>
      </c>
    </row>
    <row r="15" ht="12.75">
      <c r="A15" s="48"/>
    </row>
    <row r="16" spans="1:8" ht="12.75">
      <c r="A16" s="46" t="s">
        <v>486</v>
      </c>
      <c r="H16" s="46"/>
    </row>
    <row r="17" spans="1:10" ht="12.75">
      <c r="A17" s="110" t="s">
        <v>498</v>
      </c>
      <c r="B17" s="85"/>
      <c r="C17" s="85"/>
      <c r="D17" s="85"/>
      <c r="E17" s="85"/>
      <c r="F17" s="85"/>
      <c r="G17" s="85"/>
      <c r="H17" s="407"/>
      <c r="I17" s="407"/>
      <c r="J17" s="407"/>
    </row>
    <row r="18" spans="1:8" ht="12.75">
      <c r="A18" s="110" t="s">
        <v>499</v>
      </c>
      <c r="B18" s="110"/>
      <c r="C18" s="110"/>
      <c r="D18" s="110"/>
      <c r="E18" s="110"/>
      <c r="F18" s="110"/>
      <c r="G18" s="110"/>
      <c r="H18" s="110"/>
    </row>
    <row r="19" ht="12.75">
      <c r="A19" s="110" t="s">
        <v>500</v>
      </c>
    </row>
    <row r="22" ht="12.75">
      <c r="A22" s="227" t="s">
        <v>598</v>
      </c>
    </row>
    <row r="23" ht="12.75">
      <c r="A23" s="227" t="s">
        <v>597</v>
      </c>
    </row>
    <row r="24" ht="12.75">
      <c r="A24" s="227"/>
    </row>
    <row r="25" ht="12.75">
      <c r="A25" s="226" t="s">
        <v>593</v>
      </c>
    </row>
    <row r="26" ht="12.75">
      <c r="A26" s="226" t="s">
        <v>594</v>
      </c>
    </row>
    <row r="27" ht="12.75">
      <c r="A27" s="227" t="s">
        <v>595</v>
      </c>
    </row>
    <row r="28" ht="12.75">
      <c r="A28" s="227" t="s">
        <v>596</v>
      </c>
    </row>
  </sheetData>
  <sheetProtection/>
  <mergeCells count="3">
    <mergeCell ref="B3:C3"/>
    <mergeCell ref="D3:E3"/>
    <mergeCell ref="H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2.50390625" style="0" customWidth="1"/>
    <col min="2" max="5" width="10.375" style="0" customWidth="1"/>
    <col min="6" max="6" width="12.375" style="0" customWidth="1"/>
    <col min="7" max="8" width="10.375" style="0" customWidth="1"/>
  </cols>
  <sheetData>
    <row r="1" ht="12.75">
      <c r="A1" s="19" t="s">
        <v>495</v>
      </c>
    </row>
    <row r="2" spans="1:9" ht="13.5" thickBot="1">
      <c r="A2" s="31"/>
      <c r="B2" s="32"/>
      <c r="C2" s="32"/>
      <c r="D2" s="32"/>
      <c r="E2" s="32"/>
      <c r="F2" s="32"/>
      <c r="G2" s="32"/>
      <c r="H2" s="32"/>
      <c r="I2" s="51"/>
    </row>
    <row r="3" spans="1:9" ht="51.75" thickBot="1">
      <c r="A3" s="18" t="s">
        <v>16</v>
      </c>
      <c r="B3" s="36" t="s">
        <v>121</v>
      </c>
      <c r="C3" s="107" t="s">
        <v>118</v>
      </c>
      <c r="D3" s="36" t="s">
        <v>120</v>
      </c>
      <c r="E3" s="36" t="s">
        <v>119</v>
      </c>
      <c r="F3" s="36" t="s">
        <v>117</v>
      </c>
      <c r="G3" s="36" t="s">
        <v>89</v>
      </c>
      <c r="H3" s="36" t="s">
        <v>90</v>
      </c>
      <c r="I3" s="108" t="s">
        <v>112</v>
      </c>
    </row>
    <row r="4" spans="1:9" ht="12.75">
      <c r="A4" s="34" t="s">
        <v>18</v>
      </c>
      <c r="B4" s="305">
        <v>1129900</v>
      </c>
      <c r="C4" s="306">
        <f>B4/$B$13</f>
        <v>0.05121150865233826</v>
      </c>
      <c r="D4" s="305">
        <v>158991</v>
      </c>
      <c r="E4" s="306">
        <f>D4/$D$13</f>
        <v>0.06344296952250678</v>
      </c>
      <c r="F4" s="307">
        <f>D4/B4</f>
        <v>0.14071245242941854</v>
      </c>
      <c r="G4" s="305">
        <v>12170</v>
      </c>
      <c r="H4" s="307">
        <v>0.08</v>
      </c>
      <c r="I4" s="308">
        <v>0.07958253500127516</v>
      </c>
    </row>
    <row r="5" spans="1:9" ht="12.75">
      <c r="A5" s="34" t="s">
        <v>38</v>
      </c>
      <c r="B5" s="305">
        <v>3009600</v>
      </c>
      <c r="C5" s="306">
        <f aca="true" t="shared" si="0" ref="C5:C13">B5/$B$13</f>
        <v>0.13640690011512277</v>
      </c>
      <c r="D5" s="305">
        <v>494300</v>
      </c>
      <c r="E5" s="306">
        <f aca="true" t="shared" si="1" ref="E5:E13">D5/$D$13</f>
        <v>0.19724298755888758</v>
      </c>
      <c r="F5" s="307">
        <f aca="true" t="shared" si="2" ref="F5:F13">D5/B5</f>
        <v>0.1642410951621478</v>
      </c>
      <c r="G5" s="309">
        <v>34190</v>
      </c>
      <c r="H5" s="310">
        <v>0.07</v>
      </c>
      <c r="I5" s="308">
        <v>0.22357657121557908</v>
      </c>
    </row>
    <row r="6" spans="1:9" ht="12.75">
      <c r="A6" s="34" t="s">
        <v>20</v>
      </c>
      <c r="B6" s="305">
        <v>2224100</v>
      </c>
      <c r="C6" s="306">
        <f t="shared" si="0"/>
        <v>0.10080495299908446</v>
      </c>
      <c r="D6" s="305">
        <v>194021</v>
      </c>
      <c r="E6" s="306">
        <f t="shared" si="1"/>
        <v>0.07742116465539739</v>
      </c>
      <c r="F6" s="307">
        <f t="shared" si="2"/>
        <v>0.08723573580324626</v>
      </c>
      <c r="G6" s="305">
        <v>16481</v>
      </c>
      <c r="H6" s="307">
        <v>0.08</v>
      </c>
      <c r="I6" s="308">
        <v>0.10777319304486571</v>
      </c>
    </row>
    <row r="7" spans="1:9" ht="12.75">
      <c r="A7" s="34" t="s">
        <v>39</v>
      </c>
      <c r="B7" s="305">
        <v>1895600</v>
      </c>
      <c r="C7" s="306">
        <f t="shared" si="0"/>
        <v>0.08591604195182972</v>
      </c>
      <c r="D7" s="305">
        <v>139759</v>
      </c>
      <c r="E7" s="306">
        <f t="shared" si="1"/>
        <v>0.0557687289060137</v>
      </c>
      <c r="F7" s="307">
        <f t="shared" si="2"/>
        <v>0.07372810719561089</v>
      </c>
      <c r="G7" s="305">
        <v>9950</v>
      </c>
      <c r="H7" s="307">
        <v>0.07</v>
      </c>
      <c r="I7" s="308">
        <v>0.06506542508321181</v>
      </c>
    </row>
    <row r="8" spans="1:9" ht="12.75">
      <c r="A8" s="34" t="s">
        <v>40</v>
      </c>
      <c r="B8" s="305">
        <v>2294900</v>
      </c>
      <c r="C8" s="306">
        <f t="shared" si="0"/>
        <v>0.1040138872521914</v>
      </c>
      <c r="D8" s="305">
        <v>255846</v>
      </c>
      <c r="E8" s="306">
        <f t="shared" si="1"/>
        <v>0.10209150191177656</v>
      </c>
      <c r="F8" s="307">
        <f t="shared" si="2"/>
        <v>0.11148459627870495</v>
      </c>
      <c r="G8" s="305">
        <v>16925</v>
      </c>
      <c r="H8" s="307">
        <v>0.07</v>
      </c>
      <c r="I8" s="308">
        <v>0.11067661502847838</v>
      </c>
    </row>
    <row r="9" spans="1:9" ht="12.75">
      <c r="A9" s="34" t="s">
        <v>23</v>
      </c>
      <c r="B9" s="305">
        <v>2423000</v>
      </c>
      <c r="C9" s="306">
        <f t="shared" si="0"/>
        <v>0.10981988270166883</v>
      </c>
      <c r="D9" s="305">
        <v>253923</v>
      </c>
      <c r="E9" s="306">
        <f t="shared" si="1"/>
        <v>0.10132415765712202</v>
      </c>
      <c r="F9" s="307">
        <f t="shared" si="2"/>
        <v>0.10479694593479158</v>
      </c>
      <c r="G9" s="305">
        <v>14681</v>
      </c>
      <c r="H9" s="307">
        <v>0.06</v>
      </c>
      <c r="I9" s="308">
        <v>0.09600256338157112</v>
      </c>
    </row>
    <row r="10" spans="1:9" ht="12.75">
      <c r="A10" s="34" t="s">
        <v>41</v>
      </c>
      <c r="B10" s="305">
        <v>3266200</v>
      </c>
      <c r="C10" s="306">
        <f t="shared" si="0"/>
        <v>0.14803702058612905</v>
      </c>
      <c r="D10" s="305">
        <v>426165</v>
      </c>
      <c r="E10" s="306">
        <f t="shared" si="1"/>
        <v>0.17005473961770853</v>
      </c>
      <c r="F10" s="307">
        <f t="shared" si="2"/>
        <v>0.13047731308554283</v>
      </c>
      <c r="G10" s="305">
        <v>17680</v>
      </c>
      <c r="H10" s="307">
        <v>0.04</v>
      </c>
      <c r="I10" s="308">
        <v>0.11561374024836028</v>
      </c>
    </row>
    <row r="11" spans="1:9" s="19" customFormat="1" ht="12.75">
      <c r="A11" s="34" t="s">
        <v>25</v>
      </c>
      <c r="B11" s="305">
        <v>3555500</v>
      </c>
      <c r="C11" s="306">
        <f t="shared" si="0"/>
        <v>0.16114923357234154</v>
      </c>
      <c r="D11" s="305">
        <v>355076</v>
      </c>
      <c r="E11" s="306">
        <f>D11/$D$13</f>
        <v>0.14168774236386722</v>
      </c>
      <c r="F11" s="307">
        <f t="shared" si="2"/>
        <v>0.09986668541695964</v>
      </c>
      <c r="G11" s="305">
        <v>17735</v>
      </c>
      <c r="H11" s="307">
        <v>0.05</v>
      </c>
      <c r="I11" s="308">
        <v>0.11597339837696095</v>
      </c>
    </row>
    <row r="12" spans="1:9" ht="12.75">
      <c r="A12" s="34" t="s">
        <v>26</v>
      </c>
      <c r="B12" s="305">
        <v>2264600</v>
      </c>
      <c r="C12" s="306">
        <f t="shared" si="0"/>
        <v>0.10264057216929394</v>
      </c>
      <c r="D12" s="305">
        <v>227965</v>
      </c>
      <c r="E12" s="306">
        <f t="shared" si="1"/>
        <v>0.09096600780672023</v>
      </c>
      <c r="F12" s="307">
        <f t="shared" si="2"/>
        <v>0.10066457652565575</v>
      </c>
      <c r="G12" s="305">
        <v>13111</v>
      </c>
      <c r="H12" s="307">
        <v>0.06</v>
      </c>
      <c r="I12" s="308">
        <v>0.08573595861969749</v>
      </c>
    </row>
    <row r="13" spans="1:9" ht="13.5" thickBot="1">
      <c r="A13" s="35" t="s">
        <v>42</v>
      </c>
      <c r="B13" s="311">
        <v>22063400</v>
      </c>
      <c r="C13" s="312">
        <f t="shared" si="0"/>
        <v>1</v>
      </c>
      <c r="D13" s="311">
        <v>2506046</v>
      </c>
      <c r="E13" s="312">
        <f t="shared" si="1"/>
        <v>1</v>
      </c>
      <c r="F13" s="313">
        <f t="shared" si="2"/>
        <v>0.11358385380313098</v>
      </c>
      <c r="G13" s="311">
        <v>152923</v>
      </c>
      <c r="H13" s="314">
        <v>0.06</v>
      </c>
      <c r="I13" s="315">
        <v>1</v>
      </c>
    </row>
    <row r="15" spans="1:9" ht="24.75" customHeight="1">
      <c r="A15" s="34" t="s">
        <v>486</v>
      </c>
      <c r="I15" s="33"/>
    </row>
    <row r="16" spans="1:9" ht="12.75">
      <c r="A16" s="110" t="s">
        <v>492</v>
      </c>
      <c r="B16" s="110"/>
      <c r="C16" s="110"/>
      <c r="D16" s="110"/>
      <c r="E16" s="110"/>
      <c r="F16" s="110"/>
      <c r="G16" s="110"/>
      <c r="H16" s="110"/>
      <c r="I16" s="110"/>
    </row>
    <row r="17" spans="1:9" ht="12.75">
      <c r="A17" s="110" t="s">
        <v>491</v>
      </c>
      <c r="B17" s="110"/>
      <c r="C17" s="110"/>
      <c r="D17" s="110"/>
      <c r="E17" s="110"/>
      <c r="F17" s="110"/>
      <c r="G17" s="110"/>
      <c r="H17" s="150"/>
      <c r="I17" s="150"/>
    </row>
    <row r="18" spans="5:9" ht="12.75">
      <c r="E18" s="60"/>
      <c r="H18" s="174"/>
      <c r="I18" s="402"/>
    </row>
    <row r="19" spans="3:9" ht="12.75">
      <c r="C19" s="20"/>
      <c r="H19" s="33"/>
      <c r="I19" s="33"/>
    </row>
    <row r="21" ht="12.75">
      <c r="A21" s="227" t="s">
        <v>598</v>
      </c>
    </row>
    <row r="22" ht="12.75">
      <c r="A22" s="227" t="s">
        <v>597</v>
      </c>
    </row>
    <row r="23" spans="1:9" ht="12.75">
      <c r="A23" s="227"/>
      <c r="C23" s="20"/>
      <c r="D23" s="20"/>
      <c r="I23" s="19"/>
    </row>
    <row r="24" spans="1:4" ht="12.75">
      <c r="A24" s="226" t="s">
        <v>593</v>
      </c>
      <c r="C24" s="20"/>
      <c r="D24" s="20"/>
    </row>
    <row r="25" spans="1:4" ht="12.75">
      <c r="A25" s="226" t="s">
        <v>594</v>
      </c>
      <c r="C25" s="20"/>
      <c r="D25" s="20"/>
    </row>
    <row r="26" spans="1:4" ht="12.75">
      <c r="A26" s="227" t="s">
        <v>595</v>
      </c>
      <c r="C26" s="20"/>
      <c r="D26" s="20"/>
    </row>
    <row r="27" spans="1:4" ht="12.75">
      <c r="A27" s="227" t="s">
        <v>596</v>
      </c>
      <c r="C27" s="20"/>
      <c r="D27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1"/>
  <sheetViews>
    <sheetView workbookViewId="0" topLeftCell="A1">
      <selection activeCell="A1" sqref="A1"/>
    </sheetView>
  </sheetViews>
  <sheetFormatPr defaultColWidth="9.00390625" defaultRowHeight="12.75"/>
  <cols>
    <col min="1" max="1" width="24.625" style="0" customWidth="1"/>
    <col min="6" max="6" width="9.00390625" style="19" customWidth="1"/>
  </cols>
  <sheetData>
    <row r="1" ht="12.75">
      <c r="A1" s="19" t="s">
        <v>496</v>
      </c>
    </row>
    <row r="2" ht="12.75">
      <c r="A2" s="19"/>
    </row>
    <row r="3" ht="13.5" thickBot="1">
      <c r="A3" s="19"/>
    </row>
    <row r="4" spans="1:6" ht="12.75">
      <c r="A4" s="413"/>
      <c r="B4" s="411" t="s">
        <v>71</v>
      </c>
      <c r="C4" s="412"/>
      <c r="D4" s="412"/>
      <c r="E4" s="412"/>
      <c r="F4" s="81"/>
    </row>
    <row r="5" spans="1:6" ht="36">
      <c r="A5" s="414"/>
      <c r="B5" s="73" t="s">
        <v>72</v>
      </c>
      <c r="C5" s="73" t="s">
        <v>73</v>
      </c>
      <c r="D5" s="73" t="s">
        <v>5</v>
      </c>
      <c r="E5" s="73" t="s">
        <v>6</v>
      </c>
      <c r="F5" s="82" t="s">
        <v>477</v>
      </c>
    </row>
    <row r="6" spans="1:7" ht="12.75">
      <c r="A6" s="74" t="s">
        <v>394</v>
      </c>
      <c r="B6" s="75">
        <v>83</v>
      </c>
      <c r="C6" s="75">
        <v>46</v>
      </c>
      <c r="D6" s="75">
        <v>104</v>
      </c>
      <c r="E6" s="75">
        <v>32</v>
      </c>
      <c r="F6" s="83">
        <f aca="true" t="shared" si="0" ref="F6:F69">SUM(B6:E6)</f>
        <v>265</v>
      </c>
      <c r="G6" s="76"/>
    </row>
    <row r="7" spans="1:7" ht="12.75">
      <c r="A7" s="74" t="s">
        <v>215</v>
      </c>
      <c r="B7" s="75">
        <v>735</v>
      </c>
      <c r="C7" s="75">
        <v>153</v>
      </c>
      <c r="D7" s="75">
        <v>0</v>
      </c>
      <c r="E7" s="75">
        <v>0</v>
      </c>
      <c r="F7" s="83">
        <f t="shared" si="0"/>
        <v>888</v>
      </c>
      <c r="G7" s="76"/>
    </row>
    <row r="8" spans="1:7" ht="12.75">
      <c r="A8" s="74" t="s">
        <v>221</v>
      </c>
      <c r="B8" s="75">
        <v>421</v>
      </c>
      <c r="C8" s="75">
        <v>505</v>
      </c>
      <c r="D8" s="75">
        <v>0</v>
      </c>
      <c r="E8" s="75">
        <v>0</v>
      </c>
      <c r="F8" s="83">
        <f t="shared" si="0"/>
        <v>926</v>
      </c>
      <c r="G8" s="76"/>
    </row>
    <row r="9" spans="1:7" ht="12.75">
      <c r="A9" s="74" t="s">
        <v>395</v>
      </c>
      <c r="B9" s="75">
        <v>161</v>
      </c>
      <c r="C9" s="75">
        <v>96</v>
      </c>
      <c r="D9" s="75">
        <v>142</v>
      </c>
      <c r="E9" s="75">
        <v>71</v>
      </c>
      <c r="F9" s="83">
        <f t="shared" si="0"/>
        <v>470</v>
      </c>
      <c r="G9" s="76"/>
    </row>
    <row r="10" spans="1:7" ht="12.75">
      <c r="A10" s="74" t="s">
        <v>346</v>
      </c>
      <c r="B10" s="75">
        <v>172</v>
      </c>
      <c r="C10" s="75">
        <v>127</v>
      </c>
      <c r="D10" s="75">
        <v>663</v>
      </c>
      <c r="E10" s="75">
        <v>0</v>
      </c>
      <c r="F10" s="83">
        <f t="shared" si="0"/>
        <v>962</v>
      </c>
      <c r="G10" s="76"/>
    </row>
    <row r="11" spans="1:7" ht="12.75">
      <c r="A11" s="74" t="s">
        <v>287</v>
      </c>
      <c r="B11" s="75">
        <v>232</v>
      </c>
      <c r="C11" s="75">
        <v>84</v>
      </c>
      <c r="D11" s="75">
        <v>374</v>
      </c>
      <c r="E11" s="75">
        <v>0</v>
      </c>
      <c r="F11" s="83">
        <f t="shared" si="0"/>
        <v>690</v>
      </c>
      <c r="G11" s="76"/>
    </row>
    <row r="12" spans="1:7" ht="12.75">
      <c r="A12" s="74" t="s">
        <v>206</v>
      </c>
      <c r="B12" s="75">
        <v>673</v>
      </c>
      <c r="C12" s="75">
        <v>345</v>
      </c>
      <c r="D12" s="75">
        <v>0</v>
      </c>
      <c r="E12" s="75">
        <v>0</v>
      </c>
      <c r="F12" s="83">
        <f t="shared" si="0"/>
        <v>1018</v>
      </c>
      <c r="G12" s="76"/>
    </row>
    <row r="13" spans="1:7" ht="12.75">
      <c r="A13" s="74" t="s">
        <v>371</v>
      </c>
      <c r="B13" s="75">
        <v>171</v>
      </c>
      <c r="C13" s="75">
        <v>57</v>
      </c>
      <c r="D13" s="75">
        <v>171</v>
      </c>
      <c r="E13" s="75">
        <v>51</v>
      </c>
      <c r="F13" s="83">
        <f t="shared" si="0"/>
        <v>450</v>
      </c>
      <c r="G13" s="76"/>
    </row>
    <row r="14" spans="1:7" ht="12.75">
      <c r="A14" s="74" t="s">
        <v>444</v>
      </c>
      <c r="B14" s="75">
        <v>150</v>
      </c>
      <c r="C14" s="75">
        <v>229</v>
      </c>
      <c r="D14" s="75">
        <v>1029</v>
      </c>
      <c r="E14" s="75">
        <v>26</v>
      </c>
      <c r="F14" s="83">
        <f t="shared" si="0"/>
        <v>1434</v>
      </c>
      <c r="G14" s="76"/>
    </row>
    <row r="15" spans="1:7" ht="12.75">
      <c r="A15" s="74" t="s">
        <v>445</v>
      </c>
      <c r="B15" s="75">
        <v>561</v>
      </c>
      <c r="C15" s="75">
        <v>171</v>
      </c>
      <c r="D15" s="75">
        <v>439</v>
      </c>
      <c r="E15" s="75">
        <v>0</v>
      </c>
      <c r="F15" s="83">
        <f t="shared" si="0"/>
        <v>1171</v>
      </c>
      <c r="G15" s="76"/>
    </row>
    <row r="16" spans="1:7" ht="12.75">
      <c r="A16" s="74" t="s">
        <v>422</v>
      </c>
      <c r="B16" s="75">
        <v>434</v>
      </c>
      <c r="C16" s="75">
        <v>402</v>
      </c>
      <c r="D16" s="75">
        <v>1545</v>
      </c>
      <c r="E16" s="75">
        <v>90</v>
      </c>
      <c r="F16" s="83">
        <f t="shared" si="0"/>
        <v>2471</v>
      </c>
      <c r="G16" s="76"/>
    </row>
    <row r="17" spans="1:7" ht="12.75">
      <c r="A17" s="74" t="s">
        <v>216</v>
      </c>
      <c r="B17" s="75">
        <v>33</v>
      </c>
      <c r="C17" s="75">
        <v>87</v>
      </c>
      <c r="D17" s="75">
        <v>227</v>
      </c>
      <c r="E17" s="75">
        <v>8</v>
      </c>
      <c r="F17" s="83">
        <f t="shared" si="0"/>
        <v>355</v>
      </c>
      <c r="G17" s="76"/>
    </row>
    <row r="18" spans="1:7" ht="12.75">
      <c r="A18" s="74" t="s">
        <v>248</v>
      </c>
      <c r="B18" s="75">
        <v>360</v>
      </c>
      <c r="C18" s="75">
        <v>328</v>
      </c>
      <c r="D18" s="75">
        <v>612</v>
      </c>
      <c r="E18" s="75">
        <v>0</v>
      </c>
      <c r="F18" s="83">
        <f t="shared" si="0"/>
        <v>1300</v>
      </c>
      <c r="G18" s="76"/>
    </row>
    <row r="19" spans="1:7" ht="12.75">
      <c r="A19" s="74" t="s">
        <v>266</v>
      </c>
      <c r="B19" s="75">
        <v>843</v>
      </c>
      <c r="C19" s="75">
        <v>346</v>
      </c>
      <c r="D19" s="75">
        <v>0</v>
      </c>
      <c r="E19" s="75">
        <v>0</v>
      </c>
      <c r="F19" s="83">
        <f t="shared" si="0"/>
        <v>1189</v>
      </c>
      <c r="G19" s="76"/>
    </row>
    <row r="20" spans="1:7" ht="12.75">
      <c r="A20" s="74" t="s">
        <v>347</v>
      </c>
      <c r="B20" s="75">
        <v>116</v>
      </c>
      <c r="C20" s="75">
        <v>169</v>
      </c>
      <c r="D20" s="75">
        <v>348</v>
      </c>
      <c r="E20" s="75">
        <v>195</v>
      </c>
      <c r="F20" s="83">
        <f t="shared" si="0"/>
        <v>828</v>
      </c>
      <c r="G20" s="76"/>
    </row>
    <row r="21" spans="1:7" ht="12.75">
      <c r="A21" s="74" t="s">
        <v>172</v>
      </c>
      <c r="B21" s="75">
        <v>709</v>
      </c>
      <c r="C21" s="75">
        <v>538</v>
      </c>
      <c r="D21" s="75">
        <v>0</v>
      </c>
      <c r="E21" s="75">
        <v>0</v>
      </c>
      <c r="F21" s="83">
        <f t="shared" si="0"/>
        <v>1247</v>
      </c>
      <c r="G21" s="76"/>
    </row>
    <row r="22" spans="1:7" ht="12.75">
      <c r="A22" s="74" t="s">
        <v>204</v>
      </c>
      <c r="B22" s="75">
        <v>773</v>
      </c>
      <c r="C22" s="75">
        <v>357</v>
      </c>
      <c r="D22" s="75">
        <v>0</v>
      </c>
      <c r="E22" s="75">
        <v>0</v>
      </c>
      <c r="F22" s="83">
        <f t="shared" si="0"/>
        <v>1130</v>
      </c>
      <c r="G22" s="76"/>
    </row>
    <row r="23" spans="1:7" ht="12.75">
      <c r="A23" s="74" t="s">
        <v>446</v>
      </c>
      <c r="B23" s="75">
        <v>759</v>
      </c>
      <c r="C23" s="75">
        <v>175</v>
      </c>
      <c r="D23" s="75">
        <v>1</v>
      </c>
      <c r="E23" s="75">
        <v>0</v>
      </c>
      <c r="F23" s="83">
        <f t="shared" si="0"/>
        <v>935</v>
      </c>
      <c r="G23" s="76"/>
    </row>
    <row r="24" spans="1:7" ht="12.75">
      <c r="A24" s="74" t="s">
        <v>431</v>
      </c>
      <c r="B24" s="75">
        <v>2114</v>
      </c>
      <c r="C24" s="75">
        <v>3501</v>
      </c>
      <c r="D24" s="75">
        <v>0</v>
      </c>
      <c r="E24" s="75">
        <v>0</v>
      </c>
      <c r="F24" s="83">
        <f t="shared" si="0"/>
        <v>5615</v>
      </c>
      <c r="G24" s="76"/>
    </row>
    <row r="25" spans="1:7" ht="12.75">
      <c r="A25" s="74" t="s">
        <v>311</v>
      </c>
      <c r="B25" s="75">
        <v>183</v>
      </c>
      <c r="C25" s="75">
        <v>102</v>
      </c>
      <c r="D25" s="75">
        <v>0</v>
      </c>
      <c r="E25" s="75">
        <v>0</v>
      </c>
      <c r="F25" s="83">
        <f t="shared" si="0"/>
        <v>285</v>
      </c>
      <c r="G25" s="76"/>
    </row>
    <row r="26" spans="1:7" ht="12.75">
      <c r="A26" s="74" t="s">
        <v>158</v>
      </c>
      <c r="B26" s="75">
        <v>935</v>
      </c>
      <c r="C26" s="75">
        <v>457</v>
      </c>
      <c r="D26" s="75">
        <v>0</v>
      </c>
      <c r="E26" s="75">
        <v>0</v>
      </c>
      <c r="F26" s="83">
        <f t="shared" si="0"/>
        <v>1392</v>
      </c>
      <c r="G26" s="76"/>
    </row>
    <row r="27" spans="1:7" ht="12.75">
      <c r="A27" s="74" t="s">
        <v>159</v>
      </c>
      <c r="B27" s="75">
        <v>138</v>
      </c>
      <c r="C27" s="75">
        <v>145</v>
      </c>
      <c r="D27" s="75">
        <v>411</v>
      </c>
      <c r="E27" s="75">
        <v>124</v>
      </c>
      <c r="F27" s="83">
        <f t="shared" si="0"/>
        <v>818</v>
      </c>
      <c r="G27" s="76"/>
    </row>
    <row r="28" spans="1:7" ht="12.75">
      <c r="A28" s="74" t="s">
        <v>222</v>
      </c>
      <c r="B28" s="75">
        <v>121</v>
      </c>
      <c r="C28" s="75">
        <v>48</v>
      </c>
      <c r="D28" s="75">
        <v>273</v>
      </c>
      <c r="E28" s="75">
        <v>216</v>
      </c>
      <c r="F28" s="83">
        <f t="shared" si="0"/>
        <v>658</v>
      </c>
      <c r="G28" s="76"/>
    </row>
    <row r="29" spans="1:7" ht="12.75">
      <c r="A29" s="74" t="s">
        <v>407</v>
      </c>
      <c r="B29" s="75">
        <v>2048</v>
      </c>
      <c r="C29" s="75">
        <v>1110</v>
      </c>
      <c r="D29" s="75">
        <v>1</v>
      </c>
      <c r="E29" s="75">
        <v>0</v>
      </c>
      <c r="F29" s="83">
        <f t="shared" si="0"/>
        <v>3159</v>
      </c>
      <c r="G29" s="76"/>
    </row>
    <row r="30" spans="1:7" ht="12.75">
      <c r="A30" s="74" t="s">
        <v>318</v>
      </c>
      <c r="B30" s="75">
        <v>353</v>
      </c>
      <c r="C30" s="75">
        <v>315</v>
      </c>
      <c r="D30" s="75">
        <v>0</v>
      </c>
      <c r="E30" s="75">
        <v>0</v>
      </c>
      <c r="F30" s="83">
        <f t="shared" si="0"/>
        <v>668</v>
      </c>
      <c r="G30" s="76"/>
    </row>
    <row r="31" spans="1:7" ht="12.75">
      <c r="A31" s="74" t="s">
        <v>178</v>
      </c>
      <c r="B31" s="75">
        <v>100</v>
      </c>
      <c r="C31" s="75">
        <v>546</v>
      </c>
      <c r="D31" s="75">
        <v>213</v>
      </c>
      <c r="E31" s="75">
        <v>125</v>
      </c>
      <c r="F31" s="83">
        <f t="shared" si="0"/>
        <v>984</v>
      </c>
      <c r="G31" s="76"/>
    </row>
    <row r="32" spans="1:7" ht="12.75">
      <c r="A32" s="74" t="s">
        <v>186</v>
      </c>
      <c r="B32" s="75">
        <v>447</v>
      </c>
      <c r="C32" s="75">
        <v>135</v>
      </c>
      <c r="D32" s="75">
        <v>0</v>
      </c>
      <c r="E32" s="75">
        <v>0</v>
      </c>
      <c r="F32" s="83">
        <f t="shared" si="0"/>
        <v>582</v>
      </c>
      <c r="G32" s="76"/>
    </row>
    <row r="33" spans="1:7" ht="12.75">
      <c r="A33" s="74" t="s">
        <v>438</v>
      </c>
      <c r="B33" s="75">
        <v>3164</v>
      </c>
      <c r="C33" s="75">
        <v>1330</v>
      </c>
      <c r="D33" s="75">
        <v>41</v>
      </c>
      <c r="E33" s="75">
        <v>0</v>
      </c>
      <c r="F33" s="83">
        <f t="shared" si="0"/>
        <v>4535</v>
      </c>
      <c r="G33" s="76"/>
    </row>
    <row r="34" spans="1:7" ht="12.75">
      <c r="A34" s="74" t="s">
        <v>249</v>
      </c>
      <c r="B34" s="75">
        <v>558</v>
      </c>
      <c r="C34" s="75">
        <v>232</v>
      </c>
      <c r="D34" s="75">
        <v>0</v>
      </c>
      <c r="E34" s="75">
        <v>0</v>
      </c>
      <c r="F34" s="83">
        <f t="shared" si="0"/>
        <v>790</v>
      </c>
      <c r="G34" s="76"/>
    </row>
    <row r="35" spans="1:7" ht="12.75">
      <c r="A35" s="74" t="s">
        <v>325</v>
      </c>
      <c r="B35" s="75">
        <v>465</v>
      </c>
      <c r="C35" s="75">
        <v>209</v>
      </c>
      <c r="D35" s="75">
        <v>0</v>
      </c>
      <c r="E35" s="75">
        <v>0</v>
      </c>
      <c r="F35" s="83">
        <f t="shared" si="0"/>
        <v>674</v>
      </c>
      <c r="G35" s="76"/>
    </row>
    <row r="36" spans="1:7" ht="12.75">
      <c r="A36" s="74" t="s">
        <v>447</v>
      </c>
      <c r="B36" s="75">
        <v>524</v>
      </c>
      <c r="C36" s="75">
        <v>491</v>
      </c>
      <c r="D36" s="75">
        <v>322</v>
      </c>
      <c r="E36" s="75">
        <v>0</v>
      </c>
      <c r="F36" s="83">
        <f t="shared" si="0"/>
        <v>1337</v>
      </c>
      <c r="G36" s="76"/>
    </row>
    <row r="37" spans="1:7" ht="12.75">
      <c r="A37" s="74" t="s">
        <v>250</v>
      </c>
      <c r="B37" s="75">
        <v>56</v>
      </c>
      <c r="C37" s="75">
        <v>70</v>
      </c>
      <c r="D37" s="75">
        <v>129</v>
      </c>
      <c r="E37" s="75">
        <v>45</v>
      </c>
      <c r="F37" s="83">
        <f t="shared" si="0"/>
        <v>300</v>
      </c>
      <c r="G37" s="76"/>
    </row>
    <row r="38" spans="1:7" ht="12.75">
      <c r="A38" s="74" t="s">
        <v>193</v>
      </c>
      <c r="B38" s="75">
        <v>216</v>
      </c>
      <c r="C38" s="75">
        <v>799</v>
      </c>
      <c r="D38" s="75">
        <v>324</v>
      </c>
      <c r="E38" s="75">
        <v>60</v>
      </c>
      <c r="F38" s="83">
        <f t="shared" si="0"/>
        <v>1399</v>
      </c>
      <c r="G38" s="76"/>
    </row>
    <row r="39" spans="1:7" ht="12.75">
      <c r="A39" s="74" t="s">
        <v>173</v>
      </c>
      <c r="B39" s="75">
        <v>682</v>
      </c>
      <c r="C39" s="75">
        <v>2023</v>
      </c>
      <c r="D39" s="75">
        <v>1810</v>
      </c>
      <c r="E39" s="75">
        <v>103</v>
      </c>
      <c r="F39" s="83">
        <f t="shared" si="0"/>
        <v>4618</v>
      </c>
      <c r="G39" s="76"/>
    </row>
    <row r="40" spans="1:7" ht="12.75">
      <c r="A40" s="74" t="s">
        <v>326</v>
      </c>
      <c r="B40" s="75">
        <v>232</v>
      </c>
      <c r="C40" s="75">
        <v>120</v>
      </c>
      <c r="D40" s="75">
        <v>0</v>
      </c>
      <c r="E40" s="75">
        <v>0</v>
      </c>
      <c r="F40" s="83">
        <f t="shared" si="0"/>
        <v>352</v>
      </c>
      <c r="G40" s="76"/>
    </row>
    <row r="41" spans="1:7" ht="12.75">
      <c r="A41" s="74" t="s">
        <v>448</v>
      </c>
      <c r="B41" s="75">
        <v>759</v>
      </c>
      <c r="C41" s="75">
        <v>486</v>
      </c>
      <c r="D41" s="75">
        <v>0</v>
      </c>
      <c r="E41" s="75">
        <v>0</v>
      </c>
      <c r="F41" s="83">
        <f t="shared" si="0"/>
        <v>1245</v>
      </c>
      <c r="G41" s="76"/>
    </row>
    <row r="42" spans="1:7" ht="12.75">
      <c r="A42" s="74" t="s">
        <v>401</v>
      </c>
      <c r="B42" s="75">
        <v>296</v>
      </c>
      <c r="C42" s="75">
        <v>135</v>
      </c>
      <c r="D42" s="75">
        <v>0</v>
      </c>
      <c r="E42" s="75">
        <v>0</v>
      </c>
      <c r="F42" s="83">
        <f t="shared" si="0"/>
        <v>431</v>
      </c>
      <c r="G42" s="76"/>
    </row>
    <row r="43" spans="1:7" ht="12.75">
      <c r="A43" s="74" t="s">
        <v>277</v>
      </c>
      <c r="B43" s="75">
        <v>262</v>
      </c>
      <c r="C43" s="75">
        <v>123</v>
      </c>
      <c r="D43" s="75">
        <v>17</v>
      </c>
      <c r="E43" s="75">
        <v>0</v>
      </c>
      <c r="F43" s="83">
        <f t="shared" si="0"/>
        <v>402</v>
      </c>
      <c r="G43" s="76"/>
    </row>
    <row r="44" spans="1:7" ht="12.75">
      <c r="A44" s="74" t="s">
        <v>348</v>
      </c>
      <c r="B44" s="75">
        <v>155</v>
      </c>
      <c r="C44" s="75">
        <v>94</v>
      </c>
      <c r="D44" s="75">
        <v>284</v>
      </c>
      <c r="E44" s="75">
        <v>135</v>
      </c>
      <c r="F44" s="83">
        <f t="shared" si="0"/>
        <v>668</v>
      </c>
      <c r="G44" s="76"/>
    </row>
    <row r="45" spans="1:7" ht="12.75">
      <c r="A45" s="74" t="s">
        <v>299</v>
      </c>
      <c r="B45" s="75">
        <v>488</v>
      </c>
      <c r="C45" s="75">
        <v>490</v>
      </c>
      <c r="D45" s="75">
        <v>0</v>
      </c>
      <c r="E45" s="75">
        <v>0</v>
      </c>
      <c r="F45" s="83">
        <f t="shared" si="0"/>
        <v>978</v>
      </c>
      <c r="G45" s="76"/>
    </row>
    <row r="46" spans="1:7" ht="12.75">
      <c r="A46" s="74" t="s">
        <v>408</v>
      </c>
      <c r="B46" s="75">
        <v>285</v>
      </c>
      <c r="C46" s="75">
        <v>301</v>
      </c>
      <c r="D46" s="75">
        <v>701</v>
      </c>
      <c r="E46" s="75">
        <v>83</v>
      </c>
      <c r="F46" s="83">
        <f t="shared" si="0"/>
        <v>1370</v>
      </c>
      <c r="G46" s="76"/>
    </row>
    <row r="47" spans="1:7" ht="12.75">
      <c r="A47" s="74" t="s">
        <v>439</v>
      </c>
      <c r="B47" s="75">
        <v>1617</v>
      </c>
      <c r="C47" s="75">
        <v>289</v>
      </c>
      <c r="D47" s="75">
        <v>0</v>
      </c>
      <c r="E47" s="75">
        <v>0</v>
      </c>
      <c r="F47" s="83">
        <f t="shared" si="0"/>
        <v>1906</v>
      </c>
      <c r="G47" s="76"/>
    </row>
    <row r="48" spans="1:7" ht="12.75">
      <c r="A48" s="74" t="s">
        <v>210</v>
      </c>
      <c r="B48" s="75">
        <v>125</v>
      </c>
      <c r="C48" s="75">
        <v>611</v>
      </c>
      <c r="D48" s="75">
        <v>342</v>
      </c>
      <c r="E48" s="75">
        <v>27</v>
      </c>
      <c r="F48" s="83">
        <f t="shared" si="0"/>
        <v>1105</v>
      </c>
      <c r="G48" s="76"/>
    </row>
    <row r="49" spans="1:7" ht="12.75">
      <c r="A49" s="74" t="s">
        <v>449</v>
      </c>
      <c r="B49" s="75">
        <v>304</v>
      </c>
      <c r="C49" s="75">
        <v>1665</v>
      </c>
      <c r="D49" s="75">
        <v>574</v>
      </c>
      <c r="E49" s="75">
        <v>95</v>
      </c>
      <c r="F49" s="83">
        <f t="shared" si="0"/>
        <v>2638</v>
      </c>
      <c r="G49" s="76"/>
    </row>
    <row r="50" spans="1:7" ht="12.75">
      <c r="A50" s="74" t="s">
        <v>363</v>
      </c>
      <c r="B50" s="75">
        <v>108</v>
      </c>
      <c r="C50" s="75">
        <v>111</v>
      </c>
      <c r="D50" s="75">
        <v>213</v>
      </c>
      <c r="E50" s="75">
        <v>0</v>
      </c>
      <c r="F50" s="83">
        <f t="shared" si="0"/>
        <v>432</v>
      </c>
      <c r="G50" s="76"/>
    </row>
    <row r="51" spans="1:7" ht="12.75">
      <c r="A51" s="74" t="s">
        <v>288</v>
      </c>
      <c r="B51" s="75">
        <v>132</v>
      </c>
      <c r="C51" s="75">
        <v>264</v>
      </c>
      <c r="D51" s="75">
        <v>222</v>
      </c>
      <c r="E51" s="75">
        <v>118</v>
      </c>
      <c r="F51" s="83">
        <f t="shared" si="0"/>
        <v>736</v>
      </c>
      <c r="G51" s="76"/>
    </row>
    <row r="52" spans="1:7" ht="12.75">
      <c r="A52" s="74" t="s">
        <v>217</v>
      </c>
      <c r="B52" s="75">
        <v>727</v>
      </c>
      <c r="C52" s="75">
        <v>250</v>
      </c>
      <c r="D52" s="75">
        <v>0</v>
      </c>
      <c r="E52" s="75">
        <v>0</v>
      </c>
      <c r="F52" s="83">
        <f t="shared" si="0"/>
        <v>977</v>
      </c>
      <c r="G52" s="76"/>
    </row>
    <row r="53" spans="1:7" ht="12.75">
      <c r="A53" s="74" t="s">
        <v>251</v>
      </c>
      <c r="B53" s="75">
        <v>20</v>
      </c>
      <c r="C53" s="75">
        <v>20</v>
      </c>
      <c r="D53" s="75">
        <v>64</v>
      </c>
      <c r="E53" s="75">
        <v>33</v>
      </c>
      <c r="F53" s="83">
        <f t="shared" si="0"/>
        <v>137</v>
      </c>
      <c r="G53" s="76"/>
    </row>
    <row r="54" spans="1:7" ht="12.75">
      <c r="A54" s="74" t="s">
        <v>205</v>
      </c>
      <c r="B54" s="75">
        <v>642</v>
      </c>
      <c r="C54" s="75">
        <v>324</v>
      </c>
      <c r="D54" s="75">
        <v>209</v>
      </c>
      <c r="E54" s="75">
        <v>75</v>
      </c>
      <c r="F54" s="83">
        <f t="shared" si="0"/>
        <v>1250</v>
      </c>
      <c r="G54" s="76"/>
    </row>
    <row r="55" spans="1:7" ht="12.75">
      <c r="A55" s="74" t="s">
        <v>312</v>
      </c>
      <c r="B55" s="75">
        <v>301</v>
      </c>
      <c r="C55" s="75">
        <v>122</v>
      </c>
      <c r="D55" s="75">
        <v>264</v>
      </c>
      <c r="E55" s="75">
        <v>66</v>
      </c>
      <c r="F55" s="83">
        <f t="shared" si="0"/>
        <v>753</v>
      </c>
      <c r="G55" s="76"/>
    </row>
    <row r="56" spans="1:7" ht="12.75">
      <c r="A56" s="74" t="s">
        <v>252</v>
      </c>
      <c r="B56" s="75">
        <v>458</v>
      </c>
      <c r="C56" s="75">
        <v>280</v>
      </c>
      <c r="D56" s="75">
        <v>0</v>
      </c>
      <c r="E56" s="75">
        <v>0</v>
      </c>
      <c r="F56" s="83">
        <f t="shared" si="0"/>
        <v>738</v>
      </c>
      <c r="G56" s="76"/>
    </row>
    <row r="57" spans="1:7" ht="12.75">
      <c r="A57" s="74" t="s">
        <v>260</v>
      </c>
      <c r="B57" s="75">
        <v>106</v>
      </c>
      <c r="C57" s="75">
        <v>302</v>
      </c>
      <c r="D57" s="75">
        <v>344</v>
      </c>
      <c r="E57" s="75">
        <v>71</v>
      </c>
      <c r="F57" s="83">
        <f t="shared" si="0"/>
        <v>823</v>
      </c>
      <c r="G57" s="76"/>
    </row>
    <row r="58" spans="1:7" ht="12.75">
      <c r="A58" s="74" t="s">
        <v>353</v>
      </c>
      <c r="B58" s="75">
        <v>327</v>
      </c>
      <c r="C58" s="75">
        <v>208</v>
      </c>
      <c r="D58" s="75">
        <v>2</v>
      </c>
      <c r="E58" s="75">
        <v>0</v>
      </c>
      <c r="F58" s="83">
        <f t="shared" si="0"/>
        <v>537</v>
      </c>
      <c r="G58" s="76"/>
    </row>
    <row r="59" spans="1:7" ht="12.75">
      <c r="A59" s="74" t="s">
        <v>199</v>
      </c>
      <c r="B59" s="75">
        <v>1241</v>
      </c>
      <c r="C59" s="75">
        <v>906</v>
      </c>
      <c r="D59" s="75">
        <v>0</v>
      </c>
      <c r="E59" s="75">
        <v>0</v>
      </c>
      <c r="F59" s="83">
        <f t="shared" si="0"/>
        <v>2147</v>
      </c>
      <c r="G59" s="76"/>
    </row>
    <row r="60" spans="1:7" ht="12.75">
      <c r="A60" s="74" t="s">
        <v>200</v>
      </c>
      <c r="B60" s="75">
        <v>862</v>
      </c>
      <c r="C60" s="75">
        <v>979</v>
      </c>
      <c r="D60" s="75">
        <v>450</v>
      </c>
      <c r="E60" s="75">
        <v>1</v>
      </c>
      <c r="F60" s="83">
        <f t="shared" si="0"/>
        <v>2292</v>
      </c>
      <c r="G60" s="76"/>
    </row>
    <row r="61" spans="1:7" ht="12.75">
      <c r="A61" s="74" t="s">
        <v>223</v>
      </c>
      <c r="B61" s="75">
        <v>98</v>
      </c>
      <c r="C61" s="75">
        <v>164</v>
      </c>
      <c r="D61" s="75">
        <v>939</v>
      </c>
      <c r="E61" s="75">
        <v>31</v>
      </c>
      <c r="F61" s="83">
        <f t="shared" si="0"/>
        <v>1232</v>
      </c>
      <c r="G61" s="76"/>
    </row>
    <row r="62" spans="1:7" ht="12.75">
      <c r="A62" s="74" t="s">
        <v>396</v>
      </c>
      <c r="B62" s="75">
        <v>350</v>
      </c>
      <c r="C62" s="75">
        <v>184</v>
      </c>
      <c r="D62" s="75">
        <v>0</v>
      </c>
      <c r="E62" s="75">
        <v>0</v>
      </c>
      <c r="F62" s="83">
        <f t="shared" si="0"/>
        <v>534</v>
      </c>
      <c r="G62" s="76"/>
    </row>
    <row r="63" spans="1:7" ht="12.75">
      <c r="A63" s="74" t="s">
        <v>207</v>
      </c>
      <c r="B63" s="75">
        <v>241</v>
      </c>
      <c r="C63" s="75">
        <v>71</v>
      </c>
      <c r="D63" s="75">
        <v>0</v>
      </c>
      <c r="E63" s="75">
        <v>0</v>
      </c>
      <c r="F63" s="83">
        <f t="shared" si="0"/>
        <v>312</v>
      </c>
      <c r="G63" s="76"/>
    </row>
    <row r="64" spans="1:7" ht="12.75">
      <c r="A64" s="74" t="s">
        <v>300</v>
      </c>
      <c r="B64" s="75">
        <v>490</v>
      </c>
      <c r="C64" s="75">
        <v>96</v>
      </c>
      <c r="D64" s="75">
        <v>0</v>
      </c>
      <c r="E64" s="75">
        <v>0</v>
      </c>
      <c r="F64" s="83">
        <f t="shared" si="0"/>
        <v>586</v>
      </c>
      <c r="G64" s="76"/>
    </row>
    <row r="65" spans="1:7" ht="12.75">
      <c r="A65" s="74" t="s">
        <v>237</v>
      </c>
      <c r="B65" s="75">
        <v>129</v>
      </c>
      <c r="C65" s="75">
        <v>66</v>
      </c>
      <c r="D65" s="75">
        <v>0</v>
      </c>
      <c r="E65" s="75">
        <v>0</v>
      </c>
      <c r="F65" s="83">
        <f t="shared" si="0"/>
        <v>195</v>
      </c>
      <c r="G65" s="76"/>
    </row>
    <row r="66" spans="1:7" ht="12.75">
      <c r="A66" s="74" t="s">
        <v>443</v>
      </c>
      <c r="B66" s="75">
        <v>14</v>
      </c>
      <c r="C66" s="75">
        <v>17</v>
      </c>
      <c r="D66" s="75">
        <v>19</v>
      </c>
      <c r="E66" s="75">
        <v>0</v>
      </c>
      <c r="F66" s="83">
        <f t="shared" si="0"/>
        <v>50</v>
      </c>
      <c r="G66" s="76"/>
    </row>
    <row r="67" spans="1:7" ht="12.75">
      <c r="A67" s="74" t="s">
        <v>253</v>
      </c>
      <c r="B67" s="75">
        <v>511</v>
      </c>
      <c r="C67" s="75">
        <v>172</v>
      </c>
      <c r="D67" s="75">
        <v>442</v>
      </c>
      <c r="E67" s="75">
        <v>0</v>
      </c>
      <c r="F67" s="83">
        <f t="shared" si="0"/>
        <v>1125</v>
      </c>
      <c r="G67" s="76"/>
    </row>
    <row r="68" spans="1:7" ht="12.75">
      <c r="A68" s="74" t="s">
        <v>218</v>
      </c>
      <c r="B68" s="75">
        <v>485</v>
      </c>
      <c r="C68" s="75">
        <v>48</v>
      </c>
      <c r="D68" s="75">
        <v>0</v>
      </c>
      <c r="E68" s="75">
        <v>0</v>
      </c>
      <c r="F68" s="83">
        <f t="shared" si="0"/>
        <v>533</v>
      </c>
      <c r="G68" s="76"/>
    </row>
    <row r="69" spans="1:7" ht="12.75">
      <c r="A69" s="74" t="s">
        <v>332</v>
      </c>
      <c r="B69" s="75">
        <v>112</v>
      </c>
      <c r="C69" s="75">
        <v>47</v>
      </c>
      <c r="D69" s="75">
        <v>416</v>
      </c>
      <c r="E69" s="75">
        <v>74</v>
      </c>
      <c r="F69" s="83">
        <f t="shared" si="0"/>
        <v>649</v>
      </c>
      <c r="G69" s="76"/>
    </row>
    <row r="70" spans="1:7" ht="12.75">
      <c r="A70" s="74" t="s">
        <v>202</v>
      </c>
      <c r="B70" s="75">
        <v>1134</v>
      </c>
      <c r="C70" s="75">
        <v>768</v>
      </c>
      <c r="D70" s="75">
        <v>454</v>
      </c>
      <c r="E70" s="75">
        <v>193</v>
      </c>
      <c r="F70" s="83">
        <f aca="true" t="shared" si="1" ref="F70:F133">SUM(B70:E70)</f>
        <v>2549</v>
      </c>
      <c r="G70" s="76"/>
    </row>
    <row r="71" spans="1:7" ht="12.75">
      <c r="A71" s="74" t="s">
        <v>261</v>
      </c>
      <c r="B71" s="75">
        <v>413</v>
      </c>
      <c r="C71" s="75">
        <v>118</v>
      </c>
      <c r="D71" s="75">
        <v>0</v>
      </c>
      <c r="E71" s="75">
        <v>0</v>
      </c>
      <c r="F71" s="83">
        <f t="shared" si="1"/>
        <v>531</v>
      </c>
      <c r="G71" s="76"/>
    </row>
    <row r="72" spans="1:7" ht="12.75">
      <c r="A72" s="74" t="s">
        <v>197</v>
      </c>
      <c r="B72" s="75">
        <v>2296</v>
      </c>
      <c r="C72" s="75">
        <v>800</v>
      </c>
      <c r="D72" s="75">
        <v>1554</v>
      </c>
      <c r="E72" s="75">
        <v>0</v>
      </c>
      <c r="F72" s="83">
        <f t="shared" si="1"/>
        <v>4650</v>
      </c>
      <c r="G72" s="76"/>
    </row>
    <row r="73" spans="1:7" ht="12.75">
      <c r="A73" s="74" t="s">
        <v>432</v>
      </c>
      <c r="B73" s="75">
        <v>2208</v>
      </c>
      <c r="C73" s="75">
        <v>1842</v>
      </c>
      <c r="D73" s="75">
        <v>0</v>
      </c>
      <c r="E73" s="75">
        <v>8</v>
      </c>
      <c r="F73" s="83">
        <f t="shared" si="1"/>
        <v>4058</v>
      </c>
      <c r="G73" s="76"/>
    </row>
    <row r="74" spans="1:7" ht="12.75">
      <c r="A74" s="74" t="s">
        <v>339</v>
      </c>
      <c r="B74" s="75">
        <v>200</v>
      </c>
      <c r="C74" s="75">
        <v>118</v>
      </c>
      <c r="D74" s="75">
        <v>0</v>
      </c>
      <c r="E74" s="75">
        <v>0</v>
      </c>
      <c r="F74" s="83">
        <f t="shared" si="1"/>
        <v>318</v>
      </c>
      <c r="G74" s="76"/>
    </row>
    <row r="75" spans="1:7" ht="12.75">
      <c r="A75" s="74" t="s">
        <v>397</v>
      </c>
      <c r="B75" s="75">
        <v>101</v>
      </c>
      <c r="C75" s="75">
        <v>110</v>
      </c>
      <c r="D75" s="75">
        <v>287</v>
      </c>
      <c r="E75" s="75">
        <v>46</v>
      </c>
      <c r="F75" s="83">
        <f t="shared" si="1"/>
        <v>544</v>
      </c>
      <c r="G75" s="76"/>
    </row>
    <row r="76" spans="1:7" ht="12.75">
      <c r="A76" s="74" t="s">
        <v>450</v>
      </c>
      <c r="B76" s="75">
        <v>480</v>
      </c>
      <c r="C76" s="75">
        <v>726</v>
      </c>
      <c r="D76" s="75">
        <v>135</v>
      </c>
      <c r="E76" s="75">
        <v>1</v>
      </c>
      <c r="F76" s="83">
        <f t="shared" si="1"/>
        <v>1342</v>
      </c>
      <c r="G76" s="76"/>
    </row>
    <row r="77" spans="1:7" ht="12.75">
      <c r="A77" s="74" t="s">
        <v>278</v>
      </c>
      <c r="B77" s="75">
        <v>207</v>
      </c>
      <c r="C77" s="75">
        <v>150</v>
      </c>
      <c r="D77" s="75">
        <v>315</v>
      </c>
      <c r="E77" s="75">
        <v>168</v>
      </c>
      <c r="F77" s="83">
        <f t="shared" si="1"/>
        <v>840</v>
      </c>
      <c r="G77" s="76"/>
    </row>
    <row r="78" spans="1:7" ht="12.75">
      <c r="A78" s="74" t="s">
        <v>155</v>
      </c>
      <c r="B78" s="75">
        <v>162</v>
      </c>
      <c r="C78" s="75">
        <v>212</v>
      </c>
      <c r="D78" s="75">
        <v>489</v>
      </c>
      <c r="E78" s="75">
        <v>106</v>
      </c>
      <c r="F78" s="83">
        <f t="shared" si="1"/>
        <v>969</v>
      </c>
      <c r="G78" s="76"/>
    </row>
    <row r="79" spans="1:7" ht="12.75">
      <c r="A79" s="74" t="s">
        <v>289</v>
      </c>
      <c r="B79" s="75">
        <v>103</v>
      </c>
      <c r="C79" s="75">
        <v>119</v>
      </c>
      <c r="D79" s="75">
        <v>222</v>
      </c>
      <c r="E79" s="75">
        <v>92</v>
      </c>
      <c r="F79" s="83">
        <f t="shared" si="1"/>
        <v>536</v>
      </c>
      <c r="G79" s="76"/>
    </row>
    <row r="80" spans="1:7" ht="12.75">
      <c r="A80" s="74" t="s">
        <v>333</v>
      </c>
      <c r="B80" s="75">
        <v>300</v>
      </c>
      <c r="C80" s="75">
        <v>94</v>
      </c>
      <c r="D80" s="75">
        <v>0</v>
      </c>
      <c r="E80" s="75">
        <v>0</v>
      </c>
      <c r="F80" s="83">
        <f t="shared" si="1"/>
        <v>394</v>
      </c>
      <c r="G80" s="76"/>
    </row>
    <row r="81" spans="1:7" ht="12.75">
      <c r="A81" s="74" t="s">
        <v>165</v>
      </c>
      <c r="B81" s="75">
        <v>658</v>
      </c>
      <c r="C81" s="75">
        <v>959</v>
      </c>
      <c r="D81" s="75">
        <v>1088</v>
      </c>
      <c r="E81" s="75">
        <v>52</v>
      </c>
      <c r="F81" s="83">
        <f t="shared" si="1"/>
        <v>2757</v>
      </c>
      <c r="G81" s="76"/>
    </row>
    <row r="82" spans="1:7" ht="12.75">
      <c r="A82" s="74" t="s">
        <v>224</v>
      </c>
      <c r="B82" s="75">
        <v>302</v>
      </c>
      <c r="C82" s="75">
        <v>117</v>
      </c>
      <c r="D82" s="75">
        <v>0</v>
      </c>
      <c r="E82" s="75">
        <v>0</v>
      </c>
      <c r="F82" s="83">
        <f t="shared" si="1"/>
        <v>419</v>
      </c>
      <c r="G82" s="76"/>
    </row>
    <row r="83" spans="1:7" ht="12.75">
      <c r="A83" s="74" t="s">
        <v>423</v>
      </c>
      <c r="B83" s="75">
        <v>272</v>
      </c>
      <c r="C83" s="75">
        <v>703</v>
      </c>
      <c r="D83" s="75">
        <v>1161</v>
      </c>
      <c r="E83" s="75">
        <v>337</v>
      </c>
      <c r="F83" s="83">
        <f t="shared" si="1"/>
        <v>2473</v>
      </c>
      <c r="G83" s="76"/>
    </row>
    <row r="84" spans="1:7" ht="12.75">
      <c r="A84" s="74" t="s">
        <v>290</v>
      </c>
      <c r="B84" s="75">
        <v>213</v>
      </c>
      <c r="C84" s="75">
        <v>128</v>
      </c>
      <c r="D84" s="75">
        <v>281</v>
      </c>
      <c r="E84" s="75">
        <v>33</v>
      </c>
      <c r="F84" s="83">
        <f t="shared" si="1"/>
        <v>655</v>
      </c>
      <c r="G84" s="76"/>
    </row>
    <row r="85" spans="1:7" ht="12.75">
      <c r="A85" s="74" t="s">
        <v>433</v>
      </c>
      <c r="B85" s="75">
        <v>359</v>
      </c>
      <c r="C85" s="75">
        <v>701</v>
      </c>
      <c r="D85" s="75">
        <v>1978</v>
      </c>
      <c r="E85" s="75">
        <v>0</v>
      </c>
      <c r="F85" s="83">
        <f t="shared" si="1"/>
        <v>3038</v>
      </c>
      <c r="G85" s="76"/>
    </row>
    <row r="86" spans="1:7" ht="12.75">
      <c r="A86" s="74" t="s">
        <v>451</v>
      </c>
      <c r="B86" s="75">
        <v>452</v>
      </c>
      <c r="C86" s="75">
        <v>640</v>
      </c>
      <c r="D86" s="75">
        <v>792</v>
      </c>
      <c r="E86" s="75">
        <v>82</v>
      </c>
      <c r="F86" s="83">
        <f t="shared" si="1"/>
        <v>1966</v>
      </c>
      <c r="G86" s="76"/>
    </row>
    <row r="87" spans="1:7" ht="12.75">
      <c r="A87" s="74" t="s">
        <v>211</v>
      </c>
      <c r="B87" s="75">
        <v>248</v>
      </c>
      <c r="C87" s="75">
        <v>216</v>
      </c>
      <c r="D87" s="75">
        <v>0</v>
      </c>
      <c r="E87" s="75">
        <v>0</v>
      </c>
      <c r="F87" s="83">
        <f t="shared" si="1"/>
        <v>464</v>
      </c>
      <c r="G87" s="76"/>
    </row>
    <row r="88" spans="1:7" ht="12.75">
      <c r="A88" s="74" t="s">
        <v>229</v>
      </c>
      <c r="B88" s="75">
        <v>98</v>
      </c>
      <c r="C88" s="75">
        <v>90</v>
      </c>
      <c r="D88" s="75">
        <v>136</v>
      </c>
      <c r="E88" s="75">
        <v>94</v>
      </c>
      <c r="F88" s="83">
        <f t="shared" si="1"/>
        <v>418</v>
      </c>
      <c r="G88" s="76"/>
    </row>
    <row r="89" spans="1:7" ht="12.75">
      <c r="A89" s="74" t="s">
        <v>238</v>
      </c>
      <c r="B89" s="75">
        <v>99</v>
      </c>
      <c r="C89" s="75">
        <v>94</v>
      </c>
      <c r="D89" s="75">
        <v>0</v>
      </c>
      <c r="E89" s="75">
        <v>0</v>
      </c>
      <c r="F89" s="83">
        <f t="shared" si="1"/>
        <v>193</v>
      </c>
      <c r="G89" s="76"/>
    </row>
    <row r="90" spans="1:7" ht="12.75">
      <c r="A90" s="74" t="s">
        <v>267</v>
      </c>
      <c r="B90" s="75">
        <v>233</v>
      </c>
      <c r="C90" s="75">
        <v>232</v>
      </c>
      <c r="D90" s="75">
        <v>0</v>
      </c>
      <c r="E90" s="75">
        <v>0</v>
      </c>
      <c r="F90" s="83">
        <f t="shared" si="1"/>
        <v>465</v>
      </c>
      <c r="G90" s="76"/>
    </row>
    <row r="91" spans="1:7" ht="12.75">
      <c r="A91" s="74" t="s">
        <v>279</v>
      </c>
      <c r="B91" s="75">
        <v>375</v>
      </c>
      <c r="C91" s="75">
        <v>203</v>
      </c>
      <c r="D91" s="75">
        <v>0</v>
      </c>
      <c r="E91" s="75">
        <v>0</v>
      </c>
      <c r="F91" s="83">
        <f t="shared" si="1"/>
        <v>578</v>
      </c>
      <c r="G91" s="76"/>
    </row>
    <row r="92" spans="1:7" ht="12.75">
      <c r="A92" s="74" t="s">
        <v>319</v>
      </c>
      <c r="B92" s="75">
        <v>381</v>
      </c>
      <c r="C92" s="75">
        <v>304</v>
      </c>
      <c r="D92" s="75">
        <v>0</v>
      </c>
      <c r="E92" s="75">
        <v>0</v>
      </c>
      <c r="F92" s="83">
        <f t="shared" si="1"/>
        <v>685</v>
      </c>
      <c r="G92" s="76"/>
    </row>
    <row r="93" spans="1:7" ht="12.75">
      <c r="A93" s="74" t="s">
        <v>334</v>
      </c>
      <c r="B93" s="75">
        <v>355</v>
      </c>
      <c r="C93" s="75">
        <v>141</v>
      </c>
      <c r="D93" s="75">
        <v>0</v>
      </c>
      <c r="E93" s="75">
        <v>0</v>
      </c>
      <c r="F93" s="83">
        <f t="shared" si="1"/>
        <v>496</v>
      </c>
      <c r="G93" s="76"/>
    </row>
    <row r="94" spans="1:7" ht="12.75">
      <c r="A94" s="74" t="s">
        <v>161</v>
      </c>
      <c r="B94" s="75">
        <v>146</v>
      </c>
      <c r="C94" s="75">
        <v>159</v>
      </c>
      <c r="D94" s="75">
        <v>731</v>
      </c>
      <c r="E94" s="75">
        <v>380</v>
      </c>
      <c r="F94" s="83">
        <f t="shared" si="1"/>
        <v>1416</v>
      </c>
      <c r="G94" s="76"/>
    </row>
    <row r="95" spans="1:7" ht="12.75">
      <c r="A95" s="74" t="s">
        <v>364</v>
      </c>
      <c r="B95" s="75">
        <v>465</v>
      </c>
      <c r="C95" s="75">
        <v>302</v>
      </c>
      <c r="D95" s="75">
        <v>0</v>
      </c>
      <c r="E95" s="75">
        <v>0</v>
      </c>
      <c r="F95" s="83">
        <f t="shared" si="1"/>
        <v>767</v>
      </c>
      <c r="G95" s="76"/>
    </row>
    <row r="96" spans="1:7" ht="12.75">
      <c r="A96" s="74" t="s">
        <v>243</v>
      </c>
      <c r="B96" s="75">
        <v>70</v>
      </c>
      <c r="C96" s="75">
        <v>208</v>
      </c>
      <c r="D96" s="75">
        <v>212</v>
      </c>
      <c r="E96" s="75">
        <v>0</v>
      </c>
      <c r="F96" s="83">
        <f t="shared" si="1"/>
        <v>490</v>
      </c>
      <c r="G96" s="76"/>
    </row>
    <row r="97" spans="1:7" ht="12.75">
      <c r="A97" s="74" t="s">
        <v>268</v>
      </c>
      <c r="B97" s="75">
        <v>334</v>
      </c>
      <c r="C97" s="75">
        <v>175</v>
      </c>
      <c r="D97" s="75">
        <v>0</v>
      </c>
      <c r="E97" s="75">
        <v>0</v>
      </c>
      <c r="F97" s="83">
        <f t="shared" si="1"/>
        <v>509</v>
      </c>
      <c r="G97" s="76"/>
    </row>
    <row r="98" spans="1:7" ht="12.75">
      <c r="A98" s="74" t="s">
        <v>219</v>
      </c>
      <c r="B98" s="75">
        <v>171</v>
      </c>
      <c r="C98" s="75">
        <v>64</v>
      </c>
      <c r="D98" s="75">
        <v>0</v>
      </c>
      <c r="E98" s="75">
        <v>0</v>
      </c>
      <c r="F98" s="83">
        <f t="shared" si="1"/>
        <v>235</v>
      </c>
      <c r="G98" s="76"/>
    </row>
    <row r="99" spans="1:7" ht="12.75">
      <c r="A99" s="74" t="s">
        <v>378</v>
      </c>
      <c r="B99" s="75">
        <v>284</v>
      </c>
      <c r="C99" s="75">
        <v>121</v>
      </c>
      <c r="D99" s="75">
        <v>0</v>
      </c>
      <c r="E99" s="75">
        <v>0</v>
      </c>
      <c r="F99" s="83">
        <f t="shared" si="1"/>
        <v>405</v>
      </c>
      <c r="G99" s="76"/>
    </row>
    <row r="100" spans="1:7" ht="12.75">
      <c r="A100" s="74" t="s">
        <v>452</v>
      </c>
      <c r="B100" s="75">
        <v>322</v>
      </c>
      <c r="C100" s="75">
        <v>333</v>
      </c>
      <c r="D100" s="75">
        <v>533</v>
      </c>
      <c r="E100" s="75">
        <v>58</v>
      </c>
      <c r="F100" s="83">
        <f t="shared" si="1"/>
        <v>1246</v>
      </c>
      <c r="G100" s="76"/>
    </row>
    <row r="101" spans="1:7" ht="12.75">
      <c r="A101" s="74" t="s">
        <v>254</v>
      </c>
      <c r="B101" s="75">
        <v>79</v>
      </c>
      <c r="C101" s="75">
        <v>62</v>
      </c>
      <c r="D101" s="75">
        <v>256</v>
      </c>
      <c r="E101" s="75">
        <v>98</v>
      </c>
      <c r="F101" s="83">
        <f t="shared" si="1"/>
        <v>495</v>
      </c>
      <c r="G101" s="76"/>
    </row>
    <row r="102" spans="1:7" ht="12.75">
      <c r="A102" s="74" t="s">
        <v>379</v>
      </c>
      <c r="B102" s="75">
        <v>96</v>
      </c>
      <c r="C102" s="75">
        <v>30</v>
      </c>
      <c r="D102" s="75">
        <v>0</v>
      </c>
      <c r="E102" s="75">
        <v>0</v>
      </c>
      <c r="F102" s="83">
        <f t="shared" si="1"/>
        <v>126</v>
      </c>
      <c r="G102" s="76"/>
    </row>
    <row r="103" spans="1:7" ht="12.75">
      <c r="A103" s="74" t="s">
        <v>225</v>
      </c>
      <c r="B103" s="75">
        <v>424</v>
      </c>
      <c r="C103" s="75">
        <v>227</v>
      </c>
      <c r="D103" s="75">
        <v>0</v>
      </c>
      <c r="E103" s="75">
        <v>0</v>
      </c>
      <c r="F103" s="83">
        <f t="shared" si="1"/>
        <v>651</v>
      </c>
      <c r="G103" s="76"/>
    </row>
    <row r="104" spans="1:7" ht="12.75">
      <c r="A104" s="74" t="s">
        <v>230</v>
      </c>
      <c r="B104" s="75">
        <v>269</v>
      </c>
      <c r="C104" s="75">
        <v>376</v>
      </c>
      <c r="D104" s="75">
        <v>252</v>
      </c>
      <c r="E104" s="75">
        <v>27</v>
      </c>
      <c r="F104" s="83">
        <f t="shared" si="1"/>
        <v>924</v>
      </c>
      <c r="G104" s="76"/>
    </row>
    <row r="105" spans="1:7" ht="12.75">
      <c r="A105" s="74" t="s">
        <v>269</v>
      </c>
      <c r="B105" s="75">
        <v>128</v>
      </c>
      <c r="C105" s="75">
        <v>92</v>
      </c>
      <c r="D105" s="75">
        <v>108</v>
      </c>
      <c r="E105" s="75">
        <v>46</v>
      </c>
      <c r="F105" s="83">
        <f t="shared" si="1"/>
        <v>374</v>
      </c>
      <c r="G105" s="76"/>
    </row>
    <row r="106" spans="1:7" ht="12.75">
      <c r="A106" s="74" t="s">
        <v>212</v>
      </c>
      <c r="B106" s="75">
        <v>367</v>
      </c>
      <c r="C106" s="75">
        <v>245</v>
      </c>
      <c r="D106" s="75">
        <v>0</v>
      </c>
      <c r="E106" s="75">
        <v>0</v>
      </c>
      <c r="F106" s="83">
        <f t="shared" si="1"/>
        <v>612</v>
      </c>
      <c r="G106" s="76"/>
    </row>
    <row r="107" spans="1:7" ht="12.75">
      <c r="A107" s="74" t="s">
        <v>372</v>
      </c>
      <c r="B107" s="75">
        <v>364</v>
      </c>
      <c r="C107" s="75">
        <v>72</v>
      </c>
      <c r="D107" s="75">
        <v>0</v>
      </c>
      <c r="E107" s="75">
        <v>0</v>
      </c>
      <c r="F107" s="83">
        <f t="shared" si="1"/>
        <v>436</v>
      </c>
      <c r="G107" s="76"/>
    </row>
    <row r="108" spans="1:7" ht="12.75">
      <c r="A108" s="74" t="s">
        <v>262</v>
      </c>
      <c r="B108" s="75">
        <v>349</v>
      </c>
      <c r="C108" s="75">
        <v>138</v>
      </c>
      <c r="D108" s="75">
        <v>0</v>
      </c>
      <c r="E108" s="75">
        <v>0</v>
      </c>
      <c r="F108" s="83">
        <f t="shared" si="1"/>
        <v>487</v>
      </c>
      <c r="G108" s="76"/>
    </row>
    <row r="109" spans="1:7" ht="12.75">
      <c r="A109" s="74" t="s">
        <v>301</v>
      </c>
      <c r="B109" s="75">
        <v>218</v>
      </c>
      <c r="C109" s="75">
        <v>100</v>
      </c>
      <c r="D109" s="75">
        <v>0</v>
      </c>
      <c r="E109" s="75">
        <v>0</v>
      </c>
      <c r="F109" s="83">
        <f t="shared" si="1"/>
        <v>318</v>
      </c>
      <c r="G109" s="76"/>
    </row>
    <row r="110" spans="1:7" ht="12.75">
      <c r="A110" s="74" t="s">
        <v>426</v>
      </c>
      <c r="B110" s="75">
        <v>291</v>
      </c>
      <c r="C110" s="75">
        <v>276</v>
      </c>
      <c r="D110" s="75">
        <v>1809</v>
      </c>
      <c r="E110" s="75">
        <v>0</v>
      </c>
      <c r="F110" s="83">
        <f t="shared" si="1"/>
        <v>2376</v>
      </c>
      <c r="G110" s="76"/>
    </row>
    <row r="111" spans="1:7" ht="12.75">
      <c r="A111" s="74" t="s">
        <v>349</v>
      </c>
      <c r="B111" s="75">
        <v>290</v>
      </c>
      <c r="C111" s="75">
        <v>242</v>
      </c>
      <c r="D111" s="75">
        <v>0</v>
      </c>
      <c r="E111" s="75">
        <v>0</v>
      </c>
      <c r="F111" s="83">
        <f t="shared" si="1"/>
        <v>532</v>
      </c>
      <c r="G111" s="76"/>
    </row>
    <row r="112" spans="1:7" ht="12.75">
      <c r="A112" s="74" t="s">
        <v>263</v>
      </c>
      <c r="B112" s="75">
        <v>307</v>
      </c>
      <c r="C112" s="75">
        <v>566</v>
      </c>
      <c r="D112" s="75">
        <v>292</v>
      </c>
      <c r="E112" s="75">
        <v>31</v>
      </c>
      <c r="F112" s="83">
        <f t="shared" si="1"/>
        <v>1196</v>
      </c>
      <c r="G112" s="76"/>
    </row>
    <row r="113" spans="1:7" ht="12.75">
      <c r="A113" s="74" t="s">
        <v>270</v>
      </c>
      <c r="B113" s="75">
        <v>218</v>
      </c>
      <c r="C113" s="75">
        <v>122</v>
      </c>
      <c r="D113" s="75">
        <v>184</v>
      </c>
      <c r="E113" s="75">
        <v>38</v>
      </c>
      <c r="F113" s="83">
        <f t="shared" si="1"/>
        <v>562</v>
      </c>
      <c r="G113" s="76"/>
    </row>
    <row r="114" spans="1:7" ht="12.75">
      <c r="A114" s="74" t="s">
        <v>291</v>
      </c>
      <c r="B114" s="75">
        <v>128</v>
      </c>
      <c r="C114" s="75">
        <v>121</v>
      </c>
      <c r="D114" s="75">
        <v>235</v>
      </c>
      <c r="E114" s="75">
        <v>71</v>
      </c>
      <c r="F114" s="83">
        <f t="shared" si="1"/>
        <v>555</v>
      </c>
      <c r="G114" s="76"/>
    </row>
    <row r="115" spans="1:7" ht="12.75">
      <c r="A115" s="74" t="s">
        <v>327</v>
      </c>
      <c r="B115" s="75">
        <v>121</v>
      </c>
      <c r="C115" s="75">
        <v>84</v>
      </c>
      <c r="D115" s="75">
        <v>155</v>
      </c>
      <c r="E115" s="75">
        <v>34</v>
      </c>
      <c r="F115" s="83">
        <f t="shared" si="1"/>
        <v>394</v>
      </c>
      <c r="G115" s="76"/>
    </row>
    <row r="116" spans="1:7" ht="12.75">
      <c r="A116" s="74" t="s">
        <v>453</v>
      </c>
      <c r="B116" s="75">
        <v>838</v>
      </c>
      <c r="C116" s="75">
        <v>205</v>
      </c>
      <c r="D116" s="75">
        <v>0</v>
      </c>
      <c r="E116" s="75">
        <v>0</v>
      </c>
      <c r="F116" s="83">
        <f t="shared" si="1"/>
        <v>1043</v>
      </c>
      <c r="G116" s="76"/>
    </row>
    <row r="117" spans="1:7" ht="12.75">
      <c r="A117" s="74" t="s">
        <v>380</v>
      </c>
      <c r="B117" s="75">
        <v>107</v>
      </c>
      <c r="C117" s="75">
        <v>295</v>
      </c>
      <c r="D117" s="75">
        <v>180</v>
      </c>
      <c r="E117" s="75">
        <v>39</v>
      </c>
      <c r="F117" s="83">
        <f t="shared" si="1"/>
        <v>621</v>
      </c>
      <c r="G117" s="76"/>
    </row>
    <row r="118" spans="1:7" ht="12.75">
      <c r="A118" s="74" t="s">
        <v>454</v>
      </c>
      <c r="B118" s="75">
        <v>939</v>
      </c>
      <c r="C118" s="75">
        <v>972</v>
      </c>
      <c r="D118" s="75">
        <v>8</v>
      </c>
      <c r="E118" s="75">
        <v>0</v>
      </c>
      <c r="F118" s="83">
        <f t="shared" si="1"/>
        <v>1919</v>
      </c>
      <c r="G118" s="76"/>
    </row>
    <row r="119" spans="1:7" ht="12.75">
      <c r="A119" s="74" t="s">
        <v>156</v>
      </c>
      <c r="B119" s="75">
        <v>1112</v>
      </c>
      <c r="C119" s="75">
        <v>296</v>
      </c>
      <c r="D119" s="75">
        <v>0</v>
      </c>
      <c r="E119" s="75">
        <v>0</v>
      </c>
      <c r="F119" s="83">
        <f t="shared" si="1"/>
        <v>1408</v>
      </c>
      <c r="G119" s="76"/>
    </row>
    <row r="120" spans="1:7" ht="12.75">
      <c r="A120" s="74" t="s">
        <v>340</v>
      </c>
      <c r="B120" s="75">
        <v>338</v>
      </c>
      <c r="C120" s="75">
        <v>118</v>
      </c>
      <c r="D120" s="75">
        <v>0</v>
      </c>
      <c r="E120" s="75">
        <v>0</v>
      </c>
      <c r="F120" s="83">
        <f t="shared" si="1"/>
        <v>456</v>
      </c>
      <c r="G120" s="76"/>
    </row>
    <row r="121" spans="1:7" ht="12.75">
      <c r="A121" s="74" t="s">
        <v>455</v>
      </c>
      <c r="B121" s="75">
        <v>361</v>
      </c>
      <c r="C121" s="75">
        <v>364</v>
      </c>
      <c r="D121" s="75">
        <v>374</v>
      </c>
      <c r="E121" s="75">
        <v>89</v>
      </c>
      <c r="F121" s="83">
        <f t="shared" si="1"/>
        <v>1188</v>
      </c>
      <c r="G121" s="76"/>
    </row>
    <row r="122" spans="1:7" ht="12.75">
      <c r="A122" s="74" t="s">
        <v>313</v>
      </c>
      <c r="B122" s="75">
        <v>225</v>
      </c>
      <c r="C122" s="75">
        <v>72</v>
      </c>
      <c r="D122" s="75">
        <v>0</v>
      </c>
      <c r="E122" s="75">
        <v>0</v>
      </c>
      <c r="F122" s="83">
        <f t="shared" si="1"/>
        <v>297</v>
      </c>
      <c r="G122" s="76"/>
    </row>
    <row r="123" spans="1:7" ht="12.75">
      <c r="A123" s="74" t="s">
        <v>456</v>
      </c>
      <c r="B123" s="75">
        <v>451</v>
      </c>
      <c r="C123" s="75">
        <v>237</v>
      </c>
      <c r="D123" s="75">
        <v>558</v>
      </c>
      <c r="E123" s="75">
        <v>119</v>
      </c>
      <c r="F123" s="83">
        <f t="shared" si="1"/>
        <v>1365</v>
      </c>
      <c r="G123" s="76"/>
    </row>
    <row r="124" spans="1:7" ht="12.75">
      <c r="A124" s="74" t="s">
        <v>255</v>
      </c>
      <c r="B124" s="75">
        <v>105</v>
      </c>
      <c r="C124" s="75">
        <v>239</v>
      </c>
      <c r="D124" s="75">
        <v>548</v>
      </c>
      <c r="E124" s="75">
        <v>26</v>
      </c>
      <c r="F124" s="83">
        <f t="shared" si="1"/>
        <v>918</v>
      </c>
      <c r="G124" s="76"/>
    </row>
    <row r="125" spans="1:7" ht="12.75">
      <c r="A125" s="74" t="s">
        <v>341</v>
      </c>
      <c r="B125" s="75">
        <v>167</v>
      </c>
      <c r="C125" s="75">
        <v>145</v>
      </c>
      <c r="D125" s="75">
        <v>248</v>
      </c>
      <c r="E125" s="75">
        <v>95</v>
      </c>
      <c r="F125" s="83">
        <f t="shared" si="1"/>
        <v>655</v>
      </c>
      <c r="G125" s="76"/>
    </row>
    <row r="126" spans="1:7" ht="12.75">
      <c r="A126" s="74" t="s">
        <v>457</v>
      </c>
      <c r="B126" s="75">
        <v>238</v>
      </c>
      <c r="C126" s="75">
        <v>161</v>
      </c>
      <c r="D126" s="75">
        <v>232</v>
      </c>
      <c r="E126" s="75">
        <v>47</v>
      </c>
      <c r="F126" s="83">
        <f t="shared" si="1"/>
        <v>678</v>
      </c>
      <c r="G126" s="76"/>
    </row>
    <row r="127" spans="1:7" ht="12.75">
      <c r="A127" s="74" t="s">
        <v>271</v>
      </c>
      <c r="B127" s="75">
        <v>194</v>
      </c>
      <c r="C127" s="75">
        <v>129</v>
      </c>
      <c r="D127" s="75">
        <v>0</v>
      </c>
      <c r="E127" s="75">
        <v>0</v>
      </c>
      <c r="F127" s="83">
        <f t="shared" si="1"/>
        <v>323</v>
      </c>
      <c r="G127" s="76"/>
    </row>
    <row r="128" spans="1:7" ht="12.75">
      <c r="A128" s="74" t="s">
        <v>151</v>
      </c>
      <c r="B128" s="75">
        <v>783</v>
      </c>
      <c r="C128" s="75">
        <v>430</v>
      </c>
      <c r="D128" s="75">
        <v>21</v>
      </c>
      <c r="E128" s="75">
        <v>0</v>
      </c>
      <c r="F128" s="83">
        <f t="shared" si="1"/>
        <v>1234</v>
      </c>
      <c r="G128" s="76"/>
    </row>
    <row r="129" spans="1:7" ht="12.75">
      <c r="A129" s="74" t="s">
        <v>244</v>
      </c>
      <c r="B129" s="75">
        <v>346</v>
      </c>
      <c r="C129" s="75">
        <v>314</v>
      </c>
      <c r="D129" s="75">
        <v>0</v>
      </c>
      <c r="E129" s="75">
        <v>0</v>
      </c>
      <c r="F129" s="83">
        <f t="shared" si="1"/>
        <v>660</v>
      </c>
      <c r="G129" s="76"/>
    </row>
    <row r="130" spans="1:7" ht="12.75">
      <c r="A130" s="74" t="s">
        <v>272</v>
      </c>
      <c r="B130" s="75">
        <v>199</v>
      </c>
      <c r="C130" s="75">
        <v>135</v>
      </c>
      <c r="D130" s="75">
        <v>0</v>
      </c>
      <c r="E130" s="75">
        <v>0</v>
      </c>
      <c r="F130" s="83">
        <f t="shared" si="1"/>
        <v>334</v>
      </c>
      <c r="G130" s="76"/>
    </row>
    <row r="131" spans="1:7" ht="12.75">
      <c r="A131" s="74" t="s">
        <v>458</v>
      </c>
      <c r="B131" s="75">
        <v>272</v>
      </c>
      <c r="C131" s="75">
        <v>98</v>
      </c>
      <c r="D131" s="75">
        <v>549</v>
      </c>
      <c r="E131" s="75">
        <v>0</v>
      </c>
      <c r="F131" s="83">
        <f t="shared" si="1"/>
        <v>919</v>
      </c>
      <c r="G131" s="76"/>
    </row>
    <row r="132" spans="1:7" ht="12.75">
      <c r="A132" s="74" t="s">
        <v>169</v>
      </c>
      <c r="B132" s="75">
        <v>732</v>
      </c>
      <c r="C132" s="75">
        <v>337</v>
      </c>
      <c r="D132" s="75">
        <v>0</v>
      </c>
      <c r="E132" s="75">
        <v>0</v>
      </c>
      <c r="F132" s="83">
        <f t="shared" si="1"/>
        <v>1069</v>
      </c>
      <c r="G132" s="76"/>
    </row>
    <row r="133" spans="1:7" ht="12.75">
      <c r="A133" s="74" t="s">
        <v>280</v>
      </c>
      <c r="B133" s="75">
        <v>293</v>
      </c>
      <c r="C133" s="75">
        <v>165</v>
      </c>
      <c r="D133" s="75">
        <v>5</v>
      </c>
      <c r="E133" s="75">
        <v>0</v>
      </c>
      <c r="F133" s="83">
        <f t="shared" si="1"/>
        <v>463</v>
      </c>
      <c r="G133" s="76"/>
    </row>
    <row r="134" spans="1:7" ht="12.75">
      <c r="A134" s="74" t="s">
        <v>226</v>
      </c>
      <c r="B134" s="75">
        <v>111</v>
      </c>
      <c r="C134" s="75">
        <v>67</v>
      </c>
      <c r="D134" s="75">
        <v>33</v>
      </c>
      <c r="E134" s="75">
        <v>0</v>
      </c>
      <c r="F134" s="83">
        <f aca="true" t="shared" si="2" ref="F134:F197">SUM(B134:E134)</f>
        <v>211</v>
      </c>
      <c r="G134" s="76"/>
    </row>
    <row r="135" spans="1:7" ht="12.75">
      <c r="A135" s="74" t="s">
        <v>459</v>
      </c>
      <c r="B135" s="75">
        <v>359</v>
      </c>
      <c r="C135" s="75">
        <v>306</v>
      </c>
      <c r="D135" s="75">
        <v>445</v>
      </c>
      <c r="E135" s="75">
        <v>69</v>
      </c>
      <c r="F135" s="83">
        <f t="shared" si="2"/>
        <v>1179</v>
      </c>
      <c r="G135" s="76"/>
    </row>
    <row r="136" spans="1:7" ht="12.75">
      <c r="A136" s="74" t="s">
        <v>314</v>
      </c>
      <c r="B136" s="75">
        <v>143</v>
      </c>
      <c r="C136" s="75">
        <v>70</v>
      </c>
      <c r="D136" s="75">
        <v>116</v>
      </c>
      <c r="E136" s="75">
        <v>130</v>
      </c>
      <c r="F136" s="83">
        <f t="shared" si="2"/>
        <v>459</v>
      </c>
      <c r="G136" s="76"/>
    </row>
    <row r="137" spans="1:7" ht="12.75">
      <c r="A137" s="74" t="s">
        <v>398</v>
      </c>
      <c r="B137" s="75">
        <v>264</v>
      </c>
      <c r="C137" s="75">
        <v>168</v>
      </c>
      <c r="D137" s="75">
        <v>0</v>
      </c>
      <c r="E137" s="75">
        <v>0</v>
      </c>
      <c r="F137" s="83">
        <f t="shared" si="2"/>
        <v>432</v>
      </c>
      <c r="G137" s="76"/>
    </row>
    <row r="138" spans="1:7" ht="12.75">
      <c r="A138" s="74" t="s">
        <v>460</v>
      </c>
      <c r="B138" s="75">
        <v>360</v>
      </c>
      <c r="C138" s="75">
        <v>96</v>
      </c>
      <c r="D138" s="75">
        <v>655</v>
      </c>
      <c r="E138" s="75">
        <v>62</v>
      </c>
      <c r="F138" s="83">
        <f t="shared" si="2"/>
        <v>1173</v>
      </c>
      <c r="G138" s="76"/>
    </row>
    <row r="139" spans="1:7" ht="12.75">
      <c r="A139" s="74" t="s">
        <v>213</v>
      </c>
      <c r="B139" s="75">
        <v>733</v>
      </c>
      <c r="C139" s="75">
        <v>371</v>
      </c>
      <c r="D139" s="75">
        <v>0</v>
      </c>
      <c r="E139" s="75">
        <v>0</v>
      </c>
      <c r="F139" s="83">
        <f t="shared" si="2"/>
        <v>1104</v>
      </c>
      <c r="G139" s="76"/>
    </row>
    <row r="140" spans="1:7" ht="12.75">
      <c r="A140" s="74" t="s">
        <v>302</v>
      </c>
      <c r="B140" s="75">
        <v>373</v>
      </c>
      <c r="C140" s="75">
        <v>207</v>
      </c>
      <c r="D140" s="75">
        <v>0</v>
      </c>
      <c r="E140" s="75">
        <v>0</v>
      </c>
      <c r="F140" s="83">
        <f t="shared" si="2"/>
        <v>580</v>
      </c>
      <c r="G140" s="76"/>
    </row>
    <row r="141" spans="1:7" ht="12.75">
      <c r="A141" s="74" t="s">
        <v>373</v>
      </c>
      <c r="B141" s="75">
        <v>511</v>
      </c>
      <c r="C141" s="75">
        <v>609</v>
      </c>
      <c r="D141" s="75">
        <v>484</v>
      </c>
      <c r="E141" s="75">
        <v>68</v>
      </c>
      <c r="F141" s="83">
        <f t="shared" si="2"/>
        <v>1672</v>
      </c>
      <c r="G141" s="76"/>
    </row>
    <row r="142" spans="1:7" ht="12.75">
      <c r="A142" s="74" t="s">
        <v>196</v>
      </c>
      <c r="B142" s="75">
        <v>465</v>
      </c>
      <c r="C142" s="75">
        <v>306</v>
      </c>
      <c r="D142" s="75">
        <v>0</v>
      </c>
      <c r="E142" s="75">
        <v>0</v>
      </c>
      <c r="F142" s="83">
        <f t="shared" si="2"/>
        <v>771</v>
      </c>
      <c r="G142" s="76"/>
    </row>
    <row r="143" spans="1:7" ht="12.75">
      <c r="A143" s="74" t="s">
        <v>476</v>
      </c>
      <c r="B143" s="75">
        <v>5</v>
      </c>
      <c r="C143" s="75">
        <v>0</v>
      </c>
      <c r="D143" s="75">
        <v>0</v>
      </c>
      <c r="E143" s="75">
        <v>0</v>
      </c>
      <c r="F143" s="83">
        <f t="shared" si="2"/>
        <v>5</v>
      </c>
      <c r="G143" s="76"/>
    </row>
    <row r="144" spans="1:7" ht="12.75">
      <c r="A144" s="74" t="s">
        <v>461</v>
      </c>
      <c r="B144" s="75">
        <v>640</v>
      </c>
      <c r="C144" s="75">
        <v>655</v>
      </c>
      <c r="D144" s="75">
        <v>1046</v>
      </c>
      <c r="E144" s="75">
        <v>2</v>
      </c>
      <c r="F144" s="83">
        <f t="shared" si="2"/>
        <v>2343</v>
      </c>
      <c r="G144" s="76"/>
    </row>
    <row r="145" spans="1:7" ht="12.75">
      <c r="A145" s="74" t="s">
        <v>462</v>
      </c>
      <c r="B145" s="75">
        <v>420</v>
      </c>
      <c r="C145" s="75">
        <v>336</v>
      </c>
      <c r="D145" s="75">
        <v>261</v>
      </c>
      <c r="E145" s="75">
        <v>0</v>
      </c>
      <c r="F145" s="83">
        <f t="shared" si="2"/>
        <v>1017</v>
      </c>
      <c r="G145" s="76"/>
    </row>
    <row r="146" spans="1:7" ht="12.75">
      <c r="A146" s="74" t="s">
        <v>335</v>
      </c>
      <c r="B146" s="75">
        <v>214</v>
      </c>
      <c r="C146" s="75">
        <v>83</v>
      </c>
      <c r="D146" s="75">
        <v>240</v>
      </c>
      <c r="E146" s="75">
        <v>59</v>
      </c>
      <c r="F146" s="83">
        <f t="shared" si="2"/>
        <v>596</v>
      </c>
      <c r="G146" s="76"/>
    </row>
    <row r="147" spans="1:7" ht="12.75">
      <c r="A147" s="74" t="s">
        <v>328</v>
      </c>
      <c r="B147" s="75">
        <v>834</v>
      </c>
      <c r="C147" s="75">
        <v>264</v>
      </c>
      <c r="D147" s="75">
        <v>0</v>
      </c>
      <c r="E147" s="75">
        <v>0</v>
      </c>
      <c r="F147" s="83">
        <f t="shared" si="2"/>
        <v>1098</v>
      </c>
      <c r="G147" s="76"/>
    </row>
    <row r="148" spans="1:7" ht="12.75">
      <c r="A148" s="74" t="s">
        <v>160</v>
      </c>
      <c r="B148" s="75">
        <v>664</v>
      </c>
      <c r="C148" s="75">
        <v>1520</v>
      </c>
      <c r="D148" s="75">
        <v>2297</v>
      </c>
      <c r="E148" s="75">
        <v>105</v>
      </c>
      <c r="F148" s="83">
        <f t="shared" si="2"/>
        <v>4586</v>
      </c>
      <c r="G148" s="76"/>
    </row>
    <row r="149" spans="1:7" ht="12.75">
      <c r="A149" s="74" t="s">
        <v>463</v>
      </c>
      <c r="B149" s="75">
        <v>139</v>
      </c>
      <c r="C149" s="75">
        <v>277</v>
      </c>
      <c r="D149" s="75">
        <v>204</v>
      </c>
      <c r="E149" s="75">
        <v>75</v>
      </c>
      <c r="F149" s="83">
        <f t="shared" si="2"/>
        <v>695</v>
      </c>
      <c r="G149" s="76"/>
    </row>
    <row r="150" spans="1:7" ht="12.75">
      <c r="A150" s="74" t="s">
        <v>440</v>
      </c>
      <c r="B150" s="75">
        <v>407</v>
      </c>
      <c r="C150" s="75">
        <v>575</v>
      </c>
      <c r="D150" s="75">
        <v>147</v>
      </c>
      <c r="E150" s="75">
        <v>0</v>
      </c>
      <c r="F150" s="83">
        <f t="shared" si="2"/>
        <v>1129</v>
      </c>
      <c r="G150" s="76"/>
    </row>
    <row r="151" spans="1:7" ht="12.75">
      <c r="A151" s="74" t="s">
        <v>417</v>
      </c>
      <c r="B151" s="75">
        <v>1214</v>
      </c>
      <c r="C151" s="75">
        <v>352</v>
      </c>
      <c r="D151" s="75">
        <v>0</v>
      </c>
      <c r="E151" s="75">
        <v>0</v>
      </c>
      <c r="F151" s="83">
        <f t="shared" si="2"/>
        <v>1566</v>
      </c>
      <c r="G151" s="76"/>
    </row>
    <row r="152" spans="1:7" ht="12.75">
      <c r="A152" s="74" t="s">
        <v>464</v>
      </c>
      <c r="B152" s="75">
        <v>1008</v>
      </c>
      <c r="C152" s="75">
        <v>1070</v>
      </c>
      <c r="D152" s="75">
        <v>6</v>
      </c>
      <c r="E152" s="75">
        <v>3</v>
      </c>
      <c r="F152" s="83">
        <f t="shared" si="2"/>
        <v>2087</v>
      </c>
      <c r="G152" s="76"/>
    </row>
    <row r="153" spans="1:7" ht="12.75">
      <c r="A153" s="74" t="s">
        <v>303</v>
      </c>
      <c r="B153" s="75">
        <v>129</v>
      </c>
      <c r="C153" s="75">
        <v>184</v>
      </c>
      <c r="D153" s="75">
        <v>224</v>
      </c>
      <c r="E153" s="75">
        <v>56</v>
      </c>
      <c r="F153" s="83">
        <f t="shared" si="2"/>
        <v>593</v>
      </c>
      <c r="G153" s="76"/>
    </row>
    <row r="154" spans="1:7" ht="12.75">
      <c r="A154" s="74" t="s">
        <v>441</v>
      </c>
      <c r="B154" s="75">
        <v>1016</v>
      </c>
      <c r="C154" s="75">
        <v>2515</v>
      </c>
      <c r="D154" s="75">
        <v>4319</v>
      </c>
      <c r="E154" s="75">
        <v>118</v>
      </c>
      <c r="F154" s="83">
        <f t="shared" si="2"/>
        <v>7968</v>
      </c>
      <c r="G154" s="76"/>
    </row>
    <row r="155" spans="1:7" ht="12.75">
      <c r="A155" s="74" t="s">
        <v>166</v>
      </c>
      <c r="B155" s="75">
        <v>753</v>
      </c>
      <c r="C155" s="75">
        <v>1055</v>
      </c>
      <c r="D155" s="75">
        <v>1409</v>
      </c>
      <c r="E155" s="75">
        <v>143</v>
      </c>
      <c r="F155" s="83">
        <f t="shared" si="2"/>
        <v>3360</v>
      </c>
      <c r="G155" s="76"/>
    </row>
    <row r="156" spans="1:7" ht="12.75">
      <c r="A156" s="74" t="s">
        <v>245</v>
      </c>
      <c r="B156" s="75">
        <v>106</v>
      </c>
      <c r="C156" s="75">
        <v>89</v>
      </c>
      <c r="D156" s="75">
        <v>171</v>
      </c>
      <c r="E156" s="75">
        <v>62</v>
      </c>
      <c r="F156" s="83">
        <f t="shared" si="2"/>
        <v>428</v>
      </c>
      <c r="G156" s="76"/>
    </row>
    <row r="157" spans="1:7" ht="12.75">
      <c r="A157" s="74" t="s">
        <v>465</v>
      </c>
      <c r="B157" s="75">
        <v>1022</v>
      </c>
      <c r="C157" s="75">
        <v>482</v>
      </c>
      <c r="D157" s="75">
        <v>1005</v>
      </c>
      <c r="E157" s="75">
        <v>7</v>
      </c>
      <c r="F157" s="83">
        <f t="shared" si="2"/>
        <v>2516</v>
      </c>
      <c r="G157" s="76"/>
    </row>
    <row r="158" spans="1:7" ht="12.75">
      <c r="A158" s="74" t="s">
        <v>365</v>
      </c>
      <c r="B158" s="75">
        <v>300</v>
      </c>
      <c r="C158" s="75">
        <v>167</v>
      </c>
      <c r="D158" s="75">
        <v>0</v>
      </c>
      <c r="E158" s="75">
        <v>0</v>
      </c>
      <c r="F158" s="83">
        <f t="shared" si="2"/>
        <v>467</v>
      </c>
      <c r="G158" s="76"/>
    </row>
    <row r="159" spans="1:7" ht="12.75">
      <c r="A159" s="74" t="s">
        <v>320</v>
      </c>
      <c r="B159" s="75">
        <v>179</v>
      </c>
      <c r="C159" s="75">
        <v>378</v>
      </c>
      <c r="D159" s="75">
        <v>651</v>
      </c>
      <c r="E159" s="75">
        <v>61</v>
      </c>
      <c r="F159" s="83">
        <f t="shared" si="2"/>
        <v>1269</v>
      </c>
      <c r="G159" s="76"/>
    </row>
    <row r="160" spans="1:7" ht="12.75">
      <c r="A160" s="74" t="s">
        <v>418</v>
      </c>
      <c r="B160" s="75">
        <v>3987</v>
      </c>
      <c r="C160" s="75">
        <v>1590</v>
      </c>
      <c r="D160" s="75">
        <v>0</v>
      </c>
      <c r="E160" s="75">
        <v>0</v>
      </c>
      <c r="F160" s="83">
        <f t="shared" si="2"/>
        <v>5577</v>
      </c>
      <c r="G160" s="76"/>
    </row>
    <row r="161" spans="1:7" ht="12.75">
      <c r="A161" s="74" t="s">
        <v>182</v>
      </c>
      <c r="B161" s="75">
        <v>163</v>
      </c>
      <c r="C161" s="75">
        <v>514</v>
      </c>
      <c r="D161" s="75">
        <v>435</v>
      </c>
      <c r="E161" s="75">
        <v>8</v>
      </c>
      <c r="F161" s="83">
        <f t="shared" si="2"/>
        <v>1120</v>
      </c>
      <c r="G161" s="76"/>
    </row>
    <row r="162" spans="1:7" ht="12.75">
      <c r="A162" s="74" t="s">
        <v>292</v>
      </c>
      <c r="B162" s="75">
        <v>627</v>
      </c>
      <c r="C162" s="75">
        <v>370</v>
      </c>
      <c r="D162" s="75">
        <v>0</v>
      </c>
      <c r="E162" s="75">
        <v>0</v>
      </c>
      <c r="F162" s="83">
        <f t="shared" si="2"/>
        <v>997</v>
      </c>
      <c r="G162" s="76"/>
    </row>
    <row r="163" spans="1:7" ht="12.75">
      <c r="A163" s="74" t="s">
        <v>256</v>
      </c>
      <c r="B163" s="75">
        <v>209</v>
      </c>
      <c r="C163" s="75">
        <v>58</v>
      </c>
      <c r="D163" s="75">
        <v>0</v>
      </c>
      <c r="E163" s="75">
        <v>0</v>
      </c>
      <c r="F163" s="83">
        <f t="shared" si="2"/>
        <v>267</v>
      </c>
      <c r="G163" s="76"/>
    </row>
    <row r="164" spans="1:7" ht="12.75">
      <c r="A164" s="74" t="s">
        <v>402</v>
      </c>
      <c r="B164" s="75">
        <v>313</v>
      </c>
      <c r="C164" s="75">
        <v>109</v>
      </c>
      <c r="D164" s="75">
        <v>0</v>
      </c>
      <c r="E164" s="75">
        <v>0</v>
      </c>
      <c r="F164" s="83">
        <f t="shared" si="2"/>
        <v>422</v>
      </c>
      <c r="G164" s="76"/>
    </row>
    <row r="165" spans="1:7" ht="12.75">
      <c r="A165" s="74" t="s">
        <v>409</v>
      </c>
      <c r="B165" s="75">
        <v>3123</v>
      </c>
      <c r="C165" s="75">
        <v>1503</v>
      </c>
      <c r="D165" s="75">
        <v>1184</v>
      </c>
      <c r="E165" s="75">
        <v>725</v>
      </c>
      <c r="F165" s="83">
        <f t="shared" si="2"/>
        <v>6535</v>
      </c>
      <c r="G165" s="76"/>
    </row>
    <row r="166" spans="1:7" ht="12.75">
      <c r="A166" s="74" t="s">
        <v>350</v>
      </c>
      <c r="B166" s="75">
        <v>183</v>
      </c>
      <c r="C166" s="75">
        <v>322</v>
      </c>
      <c r="D166" s="75">
        <v>494</v>
      </c>
      <c r="E166" s="75">
        <v>0</v>
      </c>
      <c r="F166" s="83">
        <f t="shared" si="2"/>
        <v>999</v>
      </c>
      <c r="G166" s="76"/>
    </row>
    <row r="167" spans="1:7" ht="12.75">
      <c r="A167" s="74" t="s">
        <v>185</v>
      </c>
      <c r="B167" s="75">
        <v>786</v>
      </c>
      <c r="C167" s="75">
        <v>370</v>
      </c>
      <c r="D167" s="75">
        <v>221</v>
      </c>
      <c r="E167" s="75">
        <v>51</v>
      </c>
      <c r="F167" s="83">
        <f t="shared" si="2"/>
        <v>1428</v>
      </c>
      <c r="G167" s="76"/>
    </row>
    <row r="168" spans="1:7" ht="12.75">
      <c r="A168" s="74" t="s">
        <v>315</v>
      </c>
      <c r="B168" s="75">
        <v>42</v>
      </c>
      <c r="C168" s="75">
        <v>52</v>
      </c>
      <c r="D168" s="75">
        <v>115</v>
      </c>
      <c r="E168" s="75">
        <v>49</v>
      </c>
      <c r="F168" s="83">
        <f t="shared" si="2"/>
        <v>258</v>
      </c>
      <c r="G168" s="76"/>
    </row>
    <row r="169" spans="1:7" ht="12.75">
      <c r="A169" s="74" t="s">
        <v>358</v>
      </c>
      <c r="B169" s="75">
        <v>344</v>
      </c>
      <c r="C169" s="75">
        <v>294</v>
      </c>
      <c r="D169" s="75">
        <v>0</v>
      </c>
      <c r="E169" s="75">
        <v>0</v>
      </c>
      <c r="F169" s="83">
        <f t="shared" si="2"/>
        <v>638</v>
      </c>
      <c r="G169" s="76"/>
    </row>
    <row r="170" spans="1:7" ht="12.75">
      <c r="A170" s="74" t="s">
        <v>466</v>
      </c>
      <c r="B170" s="75">
        <v>463</v>
      </c>
      <c r="C170" s="75">
        <v>447</v>
      </c>
      <c r="D170" s="75">
        <v>0</v>
      </c>
      <c r="E170" s="75">
        <v>0</v>
      </c>
      <c r="F170" s="83">
        <f t="shared" si="2"/>
        <v>910</v>
      </c>
      <c r="G170" s="76"/>
    </row>
    <row r="171" spans="1:7" ht="12.75">
      <c r="A171" s="74" t="s">
        <v>231</v>
      </c>
      <c r="B171" s="75">
        <v>73</v>
      </c>
      <c r="C171" s="75">
        <v>39</v>
      </c>
      <c r="D171" s="75">
        <v>113</v>
      </c>
      <c r="E171" s="75">
        <v>56</v>
      </c>
      <c r="F171" s="83">
        <f t="shared" si="2"/>
        <v>281</v>
      </c>
      <c r="G171" s="76"/>
    </row>
    <row r="172" spans="1:7" ht="12.75">
      <c r="A172" s="74" t="s">
        <v>374</v>
      </c>
      <c r="B172" s="75">
        <v>99</v>
      </c>
      <c r="C172" s="75">
        <v>53</v>
      </c>
      <c r="D172" s="75">
        <v>184</v>
      </c>
      <c r="E172" s="75">
        <v>66</v>
      </c>
      <c r="F172" s="83">
        <f t="shared" si="2"/>
        <v>402</v>
      </c>
      <c r="G172" s="76"/>
    </row>
    <row r="173" spans="1:7" ht="12.75">
      <c r="A173" s="74" t="s">
        <v>399</v>
      </c>
      <c r="B173" s="75">
        <v>253</v>
      </c>
      <c r="C173" s="75">
        <v>143</v>
      </c>
      <c r="D173" s="75">
        <v>0</v>
      </c>
      <c r="E173" s="75">
        <v>0</v>
      </c>
      <c r="F173" s="83">
        <f t="shared" si="2"/>
        <v>396</v>
      </c>
      <c r="G173" s="76"/>
    </row>
    <row r="174" spans="1:7" ht="12.75">
      <c r="A174" s="74" t="s">
        <v>152</v>
      </c>
      <c r="B174" s="75">
        <v>1143</v>
      </c>
      <c r="C174" s="75">
        <v>686</v>
      </c>
      <c r="D174" s="75">
        <v>0</v>
      </c>
      <c r="E174" s="75">
        <v>0</v>
      </c>
      <c r="F174" s="83">
        <f t="shared" si="2"/>
        <v>1829</v>
      </c>
      <c r="G174" s="76"/>
    </row>
    <row r="175" spans="1:7" ht="12.75">
      <c r="A175" s="74" t="s">
        <v>192</v>
      </c>
      <c r="B175" s="75">
        <v>576</v>
      </c>
      <c r="C175" s="75">
        <v>144</v>
      </c>
      <c r="D175" s="75">
        <v>704</v>
      </c>
      <c r="E175" s="75">
        <v>0</v>
      </c>
      <c r="F175" s="83">
        <f t="shared" si="2"/>
        <v>1424</v>
      </c>
      <c r="G175" s="76"/>
    </row>
    <row r="176" spans="1:7" ht="12.75">
      <c r="A176" s="74" t="s">
        <v>381</v>
      </c>
      <c r="B176" s="75">
        <v>174</v>
      </c>
      <c r="C176" s="75">
        <v>147</v>
      </c>
      <c r="D176" s="75">
        <v>0</v>
      </c>
      <c r="E176" s="75">
        <v>0</v>
      </c>
      <c r="F176" s="83">
        <f t="shared" si="2"/>
        <v>321</v>
      </c>
      <c r="G176" s="76"/>
    </row>
    <row r="177" spans="1:7" ht="12.75">
      <c r="A177" s="74" t="s">
        <v>273</v>
      </c>
      <c r="B177" s="75">
        <v>164</v>
      </c>
      <c r="C177" s="75">
        <v>136</v>
      </c>
      <c r="D177" s="75">
        <v>161</v>
      </c>
      <c r="E177" s="75">
        <v>78</v>
      </c>
      <c r="F177" s="83">
        <f t="shared" si="2"/>
        <v>539</v>
      </c>
      <c r="G177" s="76"/>
    </row>
    <row r="178" spans="1:7" ht="12.75">
      <c r="A178" s="74" t="s">
        <v>351</v>
      </c>
      <c r="B178" s="75">
        <v>161</v>
      </c>
      <c r="C178" s="75">
        <v>196</v>
      </c>
      <c r="D178" s="75">
        <v>254</v>
      </c>
      <c r="E178" s="75">
        <v>193</v>
      </c>
      <c r="F178" s="83">
        <f t="shared" si="2"/>
        <v>804</v>
      </c>
      <c r="G178" s="76"/>
    </row>
    <row r="179" spans="1:7" ht="12.75">
      <c r="A179" s="74" t="s">
        <v>427</v>
      </c>
      <c r="B179" s="75">
        <v>468</v>
      </c>
      <c r="C179" s="75">
        <v>1042</v>
      </c>
      <c r="D179" s="75">
        <v>902</v>
      </c>
      <c r="E179" s="75">
        <v>0</v>
      </c>
      <c r="F179" s="83">
        <f t="shared" si="2"/>
        <v>2412</v>
      </c>
      <c r="G179" s="76"/>
    </row>
    <row r="180" spans="1:7" ht="12.75">
      <c r="A180" s="74" t="s">
        <v>366</v>
      </c>
      <c r="B180" s="75">
        <v>669</v>
      </c>
      <c r="C180" s="75">
        <v>157</v>
      </c>
      <c r="D180" s="75">
        <v>0</v>
      </c>
      <c r="E180" s="75">
        <v>0</v>
      </c>
      <c r="F180" s="83">
        <f t="shared" si="2"/>
        <v>826</v>
      </c>
      <c r="G180" s="76"/>
    </row>
    <row r="181" spans="1:7" ht="12.75">
      <c r="A181" s="74" t="s">
        <v>467</v>
      </c>
      <c r="B181" s="75">
        <v>680</v>
      </c>
      <c r="C181" s="75">
        <v>470</v>
      </c>
      <c r="D181" s="75">
        <v>0</v>
      </c>
      <c r="E181" s="75">
        <v>0</v>
      </c>
      <c r="F181" s="83">
        <f t="shared" si="2"/>
        <v>1150</v>
      </c>
      <c r="G181" s="76"/>
    </row>
    <row r="182" spans="1:7" ht="12.75">
      <c r="A182" s="74" t="s">
        <v>232</v>
      </c>
      <c r="B182" s="75">
        <v>170</v>
      </c>
      <c r="C182" s="75">
        <v>106</v>
      </c>
      <c r="D182" s="75">
        <v>0</v>
      </c>
      <c r="E182" s="75">
        <v>0</v>
      </c>
      <c r="F182" s="83">
        <f t="shared" si="2"/>
        <v>276</v>
      </c>
      <c r="G182" s="76"/>
    </row>
    <row r="183" spans="1:7" ht="12.75">
      <c r="A183" s="74" t="s">
        <v>239</v>
      </c>
      <c r="B183" s="75">
        <v>293</v>
      </c>
      <c r="C183" s="75">
        <v>203</v>
      </c>
      <c r="D183" s="75">
        <v>0</v>
      </c>
      <c r="E183" s="75">
        <v>0</v>
      </c>
      <c r="F183" s="83">
        <f t="shared" si="2"/>
        <v>496</v>
      </c>
      <c r="G183" s="76"/>
    </row>
    <row r="184" spans="1:7" ht="12.75">
      <c r="A184" s="74" t="s">
        <v>227</v>
      </c>
      <c r="B184" s="75">
        <v>65</v>
      </c>
      <c r="C184" s="75">
        <v>16</v>
      </c>
      <c r="D184" s="75">
        <v>558</v>
      </c>
      <c r="E184" s="75">
        <v>0</v>
      </c>
      <c r="F184" s="83">
        <f t="shared" si="2"/>
        <v>639</v>
      </c>
      <c r="G184" s="76"/>
    </row>
    <row r="185" spans="1:7" ht="12.75">
      <c r="A185" s="74" t="s">
        <v>162</v>
      </c>
      <c r="B185" s="75">
        <v>1170</v>
      </c>
      <c r="C185" s="75">
        <v>555</v>
      </c>
      <c r="D185" s="75">
        <v>0</v>
      </c>
      <c r="E185" s="75">
        <v>0</v>
      </c>
      <c r="F185" s="83">
        <f t="shared" si="2"/>
        <v>1725</v>
      </c>
      <c r="G185" s="76"/>
    </row>
    <row r="186" spans="1:7" ht="12.75">
      <c r="A186" s="74" t="s">
        <v>281</v>
      </c>
      <c r="B186" s="75">
        <v>496</v>
      </c>
      <c r="C186" s="75">
        <v>322</v>
      </c>
      <c r="D186" s="75">
        <v>0</v>
      </c>
      <c r="E186" s="75">
        <v>0</v>
      </c>
      <c r="F186" s="83">
        <f t="shared" si="2"/>
        <v>818</v>
      </c>
      <c r="G186" s="76"/>
    </row>
    <row r="187" spans="1:7" ht="12.75">
      <c r="A187" s="74" t="s">
        <v>321</v>
      </c>
      <c r="B187" s="75">
        <v>86</v>
      </c>
      <c r="C187" s="75">
        <v>60</v>
      </c>
      <c r="D187" s="75">
        <v>326</v>
      </c>
      <c r="E187" s="75">
        <v>35</v>
      </c>
      <c r="F187" s="83">
        <f t="shared" si="2"/>
        <v>507</v>
      </c>
      <c r="G187" s="76"/>
    </row>
    <row r="188" spans="1:7" ht="12.75">
      <c r="A188" s="74" t="s">
        <v>163</v>
      </c>
      <c r="B188" s="75">
        <v>798</v>
      </c>
      <c r="C188" s="75">
        <v>156</v>
      </c>
      <c r="D188" s="75">
        <v>0</v>
      </c>
      <c r="E188" s="75">
        <v>0</v>
      </c>
      <c r="F188" s="83">
        <f t="shared" si="2"/>
        <v>954</v>
      </c>
      <c r="G188" s="76"/>
    </row>
    <row r="189" spans="1:7" ht="12.75">
      <c r="A189" s="74" t="s">
        <v>329</v>
      </c>
      <c r="B189" s="75">
        <v>397</v>
      </c>
      <c r="C189" s="75">
        <v>147</v>
      </c>
      <c r="D189" s="75">
        <v>0</v>
      </c>
      <c r="E189" s="75">
        <v>0</v>
      </c>
      <c r="F189" s="83">
        <f t="shared" si="2"/>
        <v>544</v>
      </c>
      <c r="G189" s="76"/>
    </row>
    <row r="190" spans="1:7" ht="12.75">
      <c r="A190" s="74" t="s">
        <v>174</v>
      </c>
      <c r="B190" s="75">
        <v>416</v>
      </c>
      <c r="C190" s="75">
        <v>509</v>
      </c>
      <c r="D190" s="75">
        <v>0</v>
      </c>
      <c r="E190" s="75">
        <v>0</v>
      </c>
      <c r="F190" s="83">
        <f t="shared" si="2"/>
        <v>925</v>
      </c>
      <c r="G190" s="76"/>
    </row>
    <row r="191" spans="1:7" ht="12.75">
      <c r="A191" s="74" t="s">
        <v>428</v>
      </c>
      <c r="B191" s="75">
        <v>340</v>
      </c>
      <c r="C191" s="75">
        <v>324</v>
      </c>
      <c r="D191" s="75">
        <v>870</v>
      </c>
      <c r="E191" s="75">
        <v>195</v>
      </c>
      <c r="F191" s="83">
        <f t="shared" si="2"/>
        <v>1729</v>
      </c>
      <c r="G191" s="76"/>
    </row>
    <row r="192" spans="1:7" ht="12.75">
      <c r="A192" s="74" t="s">
        <v>389</v>
      </c>
      <c r="B192" s="75">
        <v>77</v>
      </c>
      <c r="C192" s="75">
        <v>17</v>
      </c>
      <c r="D192" s="75">
        <v>169</v>
      </c>
      <c r="E192" s="75">
        <v>0</v>
      </c>
      <c r="F192" s="83">
        <f t="shared" si="2"/>
        <v>263</v>
      </c>
      <c r="G192" s="76"/>
    </row>
    <row r="193" spans="1:7" ht="12.75">
      <c r="A193" s="74" t="s">
        <v>316</v>
      </c>
      <c r="B193" s="75">
        <v>190</v>
      </c>
      <c r="C193" s="75">
        <v>67</v>
      </c>
      <c r="D193" s="75">
        <v>228</v>
      </c>
      <c r="E193" s="75">
        <v>61</v>
      </c>
      <c r="F193" s="83">
        <f t="shared" si="2"/>
        <v>546</v>
      </c>
      <c r="G193" s="76"/>
    </row>
    <row r="194" spans="1:7" ht="12.75">
      <c r="A194" s="74" t="s">
        <v>336</v>
      </c>
      <c r="B194" s="75">
        <v>302</v>
      </c>
      <c r="C194" s="75">
        <v>198</v>
      </c>
      <c r="D194" s="75">
        <v>733</v>
      </c>
      <c r="E194" s="75">
        <v>101</v>
      </c>
      <c r="F194" s="83">
        <f t="shared" si="2"/>
        <v>1334</v>
      </c>
      <c r="G194" s="76"/>
    </row>
    <row r="195" spans="1:7" ht="12.75">
      <c r="A195" s="74" t="s">
        <v>198</v>
      </c>
      <c r="B195" s="75">
        <v>1342</v>
      </c>
      <c r="C195" s="75">
        <v>500</v>
      </c>
      <c r="D195" s="75">
        <v>609</v>
      </c>
      <c r="E195" s="75">
        <v>26</v>
      </c>
      <c r="F195" s="83">
        <f t="shared" si="2"/>
        <v>2477</v>
      </c>
      <c r="G195" s="76"/>
    </row>
    <row r="196" spans="1:7" ht="12.75">
      <c r="A196" s="74" t="s">
        <v>330</v>
      </c>
      <c r="B196" s="75">
        <v>376</v>
      </c>
      <c r="C196" s="75">
        <v>297</v>
      </c>
      <c r="D196" s="75">
        <v>1076</v>
      </c>
      <c r="E196" s="75">
        <v>114</v>
      </c>
      <c r="F196" s="83">
        <f t="shared" si="2"/>
        <v>1863</v>
      </c>
      <c r="G196" s="76"/>
    </row>
    <row r="197" spans="1:7" ht="12.75">
      <c r="A197" s="74" t="s">
        <v>168</v>
      </c>
      <c r="B197" s="75">
        <v>657</v>
      </c>
      <c r="C197" s="75">
        <v>1689</v>
      </c>
      <c r="D197" s="75">
        <v>1180</v>
      </c>
      <c r="E197" s="75">
        <v>226</v>
      </c>
      <c r="F197" s="83">
        <f t="shared" si="2"/>
        <v>3752</v>
      </c>
      <c r="G197" s="76"/>
    </row>
    <row r="198" spans="1:7" ht="12.75">
      <c r="A198" s="74" t="s">
        <v>390</v>
      </c>
      <c r="B198" s="75">
        <v>267</v>
      </c>
      <c r="C198" s="75">
        <v>90</v>
      </c>
      <c r="D198" s="75">
        <v>329</v>
      </c>
      <c r="E198" s="75">
        <v>162</v>
      </c>
      <c r="F198" s="83">
        <f aca="true" t="shared" si="3" ref="F198:F261">SUM(B198:E198)</f>
        <v>848</v>
      </c>
      <c r="G198" s="76"/>
    </row>
    <row r="199" spans="1:7" ht="12.75">
      <c r="A199" s="74" t="s">
        <v>317</v>
      </c>
      <c r="B199" s="75">
        <v>31</v>
      </c>
      <c r="C199" s="75">
        <v>13</v>
      </c>
      <c r="D199" s="75">
        <v>102</v>
      </c>
      <c r="E199" s="75">
        <v>19</v>
      </c>
      <c r="F199" s="83">
        <f t="shared" si="3"/>
        <v>165</v>
      </c>
      <c r="G199" s="76"/>
    </row>
    <row r="200" spans="1:7" ht="12.75">
      <c r="A200" s="74" t="s">
        <v>410</v>
      </c>
      <c r="B200" s="75">
        <v>1814</v>
      </c>
      <c r="C200" s="75">
        <v>228</v>
      </c>
      <c r="D200" s="75">
        <v>3</v>
      </c>
      <c r="E200" s="75">
        <v>221</v>
      </c>
      <c r="F200" s="83">
        <f t="shared" si="3"/>
        <v>2266</v>
      </c>
      <c r="G200" s="76"/>
    </row>
    <row r="201" spans="1:7" ht="12.75">
      <c r="A201" s="74" t="s">
        <v>354</v>
      </c>
      <c r="B201" s="75">
        <v>143</v>
      </c>
      <c r="C201" s="75">
        <v>744</v>
      </c>
      <c r="D201" s="75">
        <v>321</v>
      </c>
      <c r="E201" s="75">
        <v>72</v>
      </c>
      <c r="F201" s="83">
        <f t="shared" si="3"/>
        <v>1280</v>
      </c>
      <c r="G201" s="76"/>
    </row>
    <row r="202" spans="1:7" ht="12.75">
      <c r="A202" s="74" t="s">
        <v>304</v>
      </c>
      <c r="B202" s="75">
        <v>284</v>
      </c>
      <c r="C202" s="75">
        <v>228</v>
      </c>
      <c r="D202" s="75">
        <v>0</v>
      </c>
      <c r="E202" s="75">
        <v>0</v>
      </c>
      <c r="F202" s="83">
        <f t="shared" si="3"/>
        <v>512</v>
      </c>
      <c r="G202" s="76"/>
    </row>
    <row r="203" spans="1:7" ht="12.75">
      <c r="A203" s="74" t="s">
        <v>181</v>
      </c>
      <c r="B203" s="75">
        <v>858</v>
      </c>
      <c r="C203" s="75">
        <v>792</v>
      </c>
      <c r="D203" s="75">
        <v>0</v>
      </c>
      <c r="E203" s="75">
        <v>0</v>
      </c>
      <c r="F203" s="83">
        <f t="shared" si="3"/>
        <v>1650</v>
      </c>
      <c r="G203" s="76"/>
    </row>
    <row r="204" spans="1:7" ht="12.75">
      <c r="A204" s="74" t="s">
        <v>176</v>
      </c>
      <c r="B204" s="75">
        <v>1169</v>
      </c>
      <c r="C204" s="75">
        <v>722</v>
      </c>
      <c r="D204" s="75">
        <v>0</v>
      </c>
      <c r="E204" s="75">
        <v>2</v>
      </c>
      <c r="F204" s="83">
        <f t="shared" si="3"/>
        <v>1893</v>
      </c>
      <c r="G204" s="76"/>
    </row>
    <row r="205" spans="1:7" ht="12.75">
      <c r="A205" s="74" t="s">
        <v>179</v>
      </c>
      <c r="B205" s="75">
        <v>80</v>
      </c>
      <c r="C205" s="75">
        <v>296</v>
      </c>
      <c r="D205" s="75">
        <v>131</v>
      </c>
      <c r="E205" s="75">
        <v>112</v>
      </c>
      <c r="F205" s="83">
        <f t="shared" si="3"/>
        <v>619</v>
      </c>
      <c r="G205" s="76"/>
    </row>
    <row r="206" spans="1:7" ht="12.75">
      <c r="A206" s="74" t="s">
        <v>194</v>
      </c>
      <c r="B206" s="75">
        <v>283</v>
      </c>
      <c r="C206" s="75">
        <v>596</v>
      </c>
      <c r="D206" s="75">
        <v>0</v>
      </c>
      <c r="E206" s="75">
        <v>0</v>
      </c>
      <c r="F206" s="83">
        <f t="shared" si="3"/>
        <v>879</v>
      </c>
      <c r="G206" s="76"/>
    </row>
    <row r="207" spans="1:7" ht="12.75">
      <c r="A207" s="74" t="s">
        <v>305</v>
      </c>
      <c r="B207" s="75">
        <v>958</v>
      </c>
      <c r="C207" s="75">
        <v>294</v>
      </c>
      <c r="D207" s="75">
        <v>0</v>
      </c>
      <c r="E207" s="75">
        <v>0</v>
      </c>
      <c r="F207" s="83">
        <f t="shared" si="3"/>
        <v>1252</v>
      </c>
      <c r="G207" s="76"/>
    </row>
    <row r="208" spans="1:7" ht="12.75">
      <c r="A208" s="74" t="s">
        <v>240</v>
      </c>
      <c r="B208" s="75">
        <v>78</v>
      </c>
      <c r="C208" s="75">
        <v>80</v>
      </c>
      <c r="D208" s="75">
        <v>0</v>
      </c>
      <c r="E208" s="75">
        <v>0</v>
      </c>
      <c r="F208" s="83">
        <f t="shared" si="3"/>
        <v>158</v>
      </c>
      <c r="G208" s="76"/>
    </row>
    <row r="209" spans="1:7" ht="12.75">
      <c r="A209" s="74" t="s">
        <v>188</v>
      </c>
      <c r="B209" s="75">
        <v>277</v>
      </c>
      <c r="C209" s="75">
        <v>328</v>
      </c>
      <c r="D209" s="75">
        <v>317</v>
      </c>
      <c r="E209" s="75">
        <v>48</v>
      </c>
      <c r="F209" s="83">
        <f t="shared" si="3"/>
        <v>970</v>
      </c>
      <c r="G209" s="76"/>
    </row>
    <row r="210" spans="1:7" ht="12.75">
      <c r="A210" s="74" t="s">
        <v>468</v>
      </c>
      <c r="B210" s="75">
        <v>128</v>
      </c>
      <c r="C210" s="75">
        <v>266</v>
      </c>
      <c r="D210" s="75">
        <v>211</v>
      </c>
      <c r="E210" s="75">
        <v>30</v>
      </c>
      <c r="F210" s="83">
        <f t="shared" si="3"/>
        <v>635</v>
      </c>
      <c r="G210" s="76"/>
    </row>
    <row r="211" spans="1:7" ht="12.75">
      <c r="A211" s="74" t="s">
        <v>153</v>
      </c>
      <c r="B211" s="75">
        <v>1192</v>
      </c>
      <c r="C211" s="75">
        <v>252</v>
      </c>
      <c r="D211" s="75">
        <v>0</v>
      </c>
      <c r="E211" s="75">
        <v>0</v>
      </c>
      <c r="F211" s="83">
        <f t="shared" si="3"/>
        <v>1444</v>
      </c>
      <c r="G211" s="76"/>
    </row>
    <row r="212" spans="1:7" ht="12.75">
      <c r="A212" s="74" t="s">
        <v>403</v>
      </c>
      <c r="B212" s="75">
        <v>119</v>
      </c>
      <c r="C212" s="75">
        <v>125</v>
      </c>
      <c r="D212" s="75">
        <v>456</v>
      </c>
      <c r="E212" s="75">
        <v>0</v>
      </c>
      <c r="F212" s="83">
        <f t="shared" si="3"/>
        <v>700</v>
      </c>
      <c r="G212" s="76"/>
    </row>
    <row r="213" spans="1:7" ht="12.75">
      <c r="A213" s="74" t="s">
        <v>382</v>
      </c>
      <c r="B213" s="75">
        <v>282</v>
      </c>
      <c r="C213" s="75">
        <v>317</v>
      </c>
      <c r="D213" s="75">
        <v>0</v>
      </c>
      <c r="E213" s="75">
        <v>0</v>
      </c>
      <c r="F213" s="83">
        <f t="shared" si="3"/>
        <v>599</v>
      </c>
      <c r="G213" s="76"/>
    </row>
    <row r="214" spans="1:7" ht="12.75">
      <c r="A214" s="74" t="s">
        <v>306</v>
      </c>
      <c r="B214" s="75">
        <v>82</v>
      </c>
      <c r="C214" s="75">
        <v>98</v>
      </c>
      <c r="D214" s="75">
        <v>0</v>
      </c>
      <c r="E214" s="75">
        <v>0</v>
      </c>
      <c r="F214" s="83">
        <f t="shared" si="3"/>
        <v>180</v>
      </c>
      <c r="G214" s="76"/>
    </row>
    <row r="215" spans="1:7" ht="12.75">
      <c r="A215" s="74" t="s">
        <v>469</v>
      </c>
      <c r="B215" s="75">
        <v>399</v>
      </c>
      <c r="C215" s="75">
        <v>256</v>
      </c>
      <c r="D215" s="75">
        <v>0</v>
      </c>
      <c r="E215" s="75">
        <v>0</v>
      </c>
      <c r="F215" s="83">
        <f t="shared" si="3"/>
        <v>655</v>
      </c>
      <c r="G215" s="76"/>
    </row>
    <row r="216" spans="1:7" ht="12.75">
      <c r="A216" s="74" t="s">
        <v>342</v>
      </c>
      <c r="B216" s="75">
        <v>85</v>
      </c>
      <c r="C216" s="75">
        <v>91</v>
      </c>
      <c r="D216" s="75">
        <v>114</v>
      </c>
      <c r="E216" s="75">
        <v>27</v>
      </c>
      <c r="F216" s="83">
        <f t="shared" si="3"/>
        <v>317</v>
      </c>
      <c r="G216" s="76"/>
    </row>
    <row r="217" spans="1:7" ht="12.75">
      <c r="A217" s="74" t="s">
        <v>411</v>
      </c>
      <c r="B217" s="75">
        <v>568</v>
      </c>
      <c r="C217" s="75">
        <v>406</v>
      </c>
      <c r="D217" s="75">
        <v>1596</v>
      </c>
      <c r="E217" s="75">
        <v>125</v>
      </c>
      <c r="F217" s="83">
        <f t="shared" si="3"/>
        <v>2695</v>
      </c>
      <c r="G217" s="76"/>
    </row>
    <row r="218" spans="1:7" ht="12.75">
      <c r="A218" s="74" t="s">
        <v>257</v>
      </c>
      <c r="B218" s="75">
        <v>86</v>
      </c>
      <c r="C218" s="75">
        <v>97</v>
      </c>
      <c r="D218" s="75">
        <v>0</v>
      </c>
      <c r="E218" s="75">
        <v>0</v>
      </c>
      <c r="F218" s="83">
        <f t="shared" si="3"/>
        <v>183</v>
      </c>
      <c r="G218" s="76"/>
    </row>
    <row r="219" spans="1:7" ht="12.75">
      <c r="A219" s="74" t="s">
        <v>307</v>
      </c>
      <c r="B219" s="75">
        <v>409</v>
      </c>
      <c r="C219" s="75">
        <v>115</v>
      </c>
      <c r="D219" s="75">
        <v>0</v>
      </c>
      <c r="E219" s="75">
        <v>0</v>
      </c>
      <c r="F219" s="83">
        <f t="shared" si="3"/>
        <v>524</v>
      </c>
      <c r="G219" s="76"/>
    </row>
    <row r="220" spans="1:7" ht="12.75">
      <c r="A220" s="74" t="s">
        <v>246</v>
      </c>
      <c r="B220" s="75">
        <v>246</v>
      </c>
      <c r="C220" s="75">
        <v>117</v>
      </c>
      <c r="D220" s="75">
        <v>0</v>
      </c>
      <c r="E220" s="75">
        <v>0</v>
      </c>
      <c r="F220" s="83">
        <f t="shared" si="3"/>
        <v>363</v>
      </c>
      <c r="G220" s="76"/>
    </row>
    <row r="221" spans="1:7" ht="12.75">
      <c r="A221" s="74" t="s">
        <v>424</v>
      </c>
      <c r="B221" s="75">
        <v>579</v>
      </c>
      <c r="C221" s="75">
        <v>552</v>
      </c>
      <c r="D221" s="75">
        <v>1342</v>
      </c>
      <c r="E221" s="75">
        <v>0</v>
      </c>
      <c r="F221" s="83">
        <f t="shared" si="3"/>
        <v>2473</v>
      </c>
      <c r="G221" s="76"/>
    </row>
    <row r="222" spans="1:7" ht="12.75">
      <c r="A222" s="74" t="s">
        <v>391</v>
      </c>
      <c r="B222" s="75">
        <v>256</v>
      </c>
      <c r="C222" s="75">
        <v>106</v>
      </c>
      <c r="D222" s="75">
        <v>304</v>
      </c>
      <c r="E222" s="75">
        <v>0</v>
      </c>
      <c r="F222" s="83">
        <f t="shared" si="3"/>
        <v>666</v>
      </c>
      <c r="G222" s="76"/>
    </row>
    <row r="223" spans="1:7" ht="12.75">
      <c r="A223" s="74" t="s">
        <v>383</v>
      </c>
      <c r="B223" s="75">
        <v>21</v>
      </c>
      <c r="C223" s="75">
        <v>74</v>
      </c>
      <c r="D223" s="75">
        <v>100</v>
      </c>
      <c r="E223" s="75">
        <v>13</v>
      </c>
      <c r="F223" s="83">
        <f t="shared" si="3"/>
        <v>208</v>
      </c>
      <c r="G223" s="76"/>
    </row>
    <row r="224" spans="1:7" ht="12.75">
      <c r="A224" s="74" t="s">
        <v>352</v>
      </c>
      <c r="B224" s="75">
        <v>206</v>
      </c>
      <c r="C224" s="75">
        <v>127</v>
      </c>
      <c r="D224" s="75">
        <v>0</v>
      </c>
      <c r="E224" s="75">
        <v>4</v>
      </c>
      <c r="F224" s="83">
        <f t="shared" si="3"/>
        <v>337</v>
      </c>
      <c r="G224" s="76"/>
    </row>
    <row r="225" spans="1:7" ht="12.75">
      <c r="A225" s="74" t="s">
        <v>274</v>
      </c>
      <c r="B225" s="75">
        <v>225</v>
      </c>
      <c r="C225" s="75">
        <v>173</v>
      </c>
      <c r="D225" s="75">
        <v>0</v>
      </c>
      <c r="E225" s="75">
        <v>0</v>
      </c>
      <c r="F225" s="83">
        <f t="shared" si="3"/>
        <v>398</v>
      </c>
      <c r="G225" s="76"/>
    </row>
    <row r="226" spans="1:7" ht="12.75">
      <c r="A226" s="74" t="s">
        <v>167</v>
      </c>
      <c r="B226" s="75">
        <v>93</v>
      </c>
      <c r="C226" s="75">
        <v>53</v>
      </c>
      <c r="D226" s="75">
        <v>0</v>
      </c>
      <c r="E226" s="75">
        <v>0</v>
      </c>
      <c r="F226" s="83">
        <f t="shared" si="3"/>
        <v>146</v>
      </c>
      <c r="G226" s="76"/>
    </row>
    <row r="227" spans="1:7" ht="12.75">
      <c r="A227" s="74" t="s">
        <v>343</v>
      </c>
      <c r="B227" s="75">
        <v>245</v>
      </c>
      <c r="C227" s="75">
        <v>67</v>
      </c>
      <c r="D227" s="75">
        <v>0</v>
      </c>
      <c r="E227" s="75">
        <v>0</v>
      </c>
      <c r="F227" s="83">
        <f t="shared" si="3"/>
        <v>312</v>
      </c>
      <c r="G227" s="76"/>
    </row>
    <row r="228" spans="1:7" ht="12.75">
      <c r="A228" s="74" t="s">
        <v>412</v>
      </c>
      <c r="B228" s="75">
        <v>1876</v>
      </c>
      <c r="C228" s="75">
        <v>658</v>
      </c>
      <c r="D228" s="75">
        <v>829</v>
      </c>
      <c r="E228" s="75">
        <v>15</v>
      </c>
      <c r="F228" s="83">
        <f t="shared" si="3"/>
        <v>3378</v>
      </c>
      <c r="G228" s="76"/>
    </row>
    <row r="229" spans="1:7" ht="12.75">
      <c r="A229" s="74" t="s">
        <v>434</v>
      </c>
      <c r="B229" s="75">
        <v>433</v>
      </c>
      <c r="C229" s="75">
        <v>459</v>
      </c>
      <c r="D229" s="75">
        <v>2694</v>
      </c>
      <c r="E229" s="75">
        <v>36</v>
      </c>
      <c r="F229" s="83">
        <f t="shared" si="3"/>
        <v>3622</v>
      </c>
      <c r="G229" s="76"/>
    </row>
    <row r="230" spans="1:7" ht="12.75">
      <c r="A230" s="74" t="s">
        <v>344</v>
      </c>
      <c r="B230" s="75">
        <v>562</v>
      </c>
      <c r="C230" s="75">
        <v>162</v>
      </c>
      <c r="D230" s="75">
        <v>0</v>
      </c>
      <c r="E230" s="75">
        <v>0</v>
      </c>
      <c r="F230" s="83">
        <f t="shared" si="3"/>
        <v>724</v>
      </c>
      <c r="G230" s="76"/>
    </row>
    <row r="231" spans="1:7" ht="12.75">
      <c r="A231" s="74" t="s">
        <v>359</v>
      </c>
      <c r="B231" s="75">
        <v>332</v>
      </c>
      <c r="C231" s="75">
        <v>37</v>
      </c>
      <c r="D231" s="75">
        <v>219</v>
      </c>
      <c r="E231" s="75">
        <v>103</v>
      </c>
      <c r="F231" s="83">
        <f t="shared" si="3"/>
        <v>691</v>
      </c>
      <c r="G231" s="76"/>
    </row>
    <row r="232" spans="1:7" ht="12.75">
      <c r="A232" s="74" t="s">
        <v>420</v>
      </c>
      <c r="B232" s="75">
        <v>1460</v>
      </c>
      <c r="C232" s="75">
        <v>733</v>
      </c>
      <c r="D232" s="75">
        <v>0</v>
      </c>
      <c r="E232" s="75">
        <v>0</v>
      </c>
      <c r="F232" s="83">
        <f t="shared" si="3"/>
        <v>2193</v>
      </c>
      <c r="G232" s="76"/>
    </row>
    <row r="233" spans="1:7" ht="12.75">
      <c r="A233" s="74" t="s">
        <v>345</v>
      </c>
      <c r="B233" s="75">
        <v>140</v>
      </c>
      <c r="C233" s="75">
        <v>98</v>
      </c>
      <c r="D233" s="75">
        <v>252</v>
      </c>
      <c r="E233" s="75">
        <v>11</v>
      </c>
      <c r="F233" s="83">
        <f t="shared" si="3"/>
        <v>501</v>
      </c>
      <c r="G233" s="76"/>
    </row>
    <row r="234" spans="1:7" ht="12.75">
      <c r="A234" s="74" t="s">
        <v>293</v>
      </c>
      <c r="B234" s="75">
        <v>191</v>
      </c>
      <c r="C234" s="75">
        <v>156</v>
      </c>
      <c r="D234" s="75">
        <v>0</v>
      </c>
      <c r="E234" s="75">
        <v>0</v>
      </c>
      <c r="F234" s="83">
        <f t="shared" si="3"/>
        <v>347</v>
      </c>
      <c r="G234" s="76"/>
    </row>
    <row r="235" spans="1:7" ht="12.75">
      <c r="A235" s="74" t="s">
        <v>425</v>
      </c>
      <c r="B235" s="75">
        <v>1486</v>
      </c>
      <c r="C235" s="75">
        <v>1891</v>
      </c>
      <c r="D235" s="75">
        <v>3879</v>
      </c>
      <c r="E235" s="75">
        <v>0</v>
      </c>
      <c r="F235" s="83">
        <f t="shared" si="3"/>
        <v>7256</v>
      </c>
      <c r="G235" s="76"/>
    </row>
    <row r="236" spans="1:7" ht="12.75">
      <c r="A236" s="74" t="s">
        <v>294</v>
      </c>
      <c r="B236" s="75">
        <v>137</v>
      </c>
      <c r="C236" s="75">
        <v>65</v>
      </c>
      <c r="D236" s="75">
        <v>125</v>
      </c>
      <c r="E236" s="75">
        <v>95</v>
      </c>
      <c r="F236" s="83">
        <f t="shared" si="3"/>
        <v>422</v>
      </c>
      <c r="G236" s="76"/>
    </row>
    <row r="237" spans="1:7" ht="12.75">
      <c r="A237" s="74" t="s">
        <v>201</v>
      </c>
      <c r="B237" s="75">
        <v>821</v>
      </c>
      <c r="C237" s="75">
        <v>460</v>
      </c>
      <c r="D237" s="75">
        <v>288</v>
      </c>
      <c r="E237" s="75">
        <v>27</v>
      </c>
      <c r="F237" s="83">
        <f t="shared" si="3"/>
        <v>1596</v>
      </c>
      <c r="G237" s="76"/>
    </row>
    <row r="238" spans="1:7" ht="12.75">
      <c r="A238" s="74" t="s">
        <v>189</v>
      </c>
      <c r="B238" s="75">
        <v>218</v>
      </c>
      <c r="C238" s="75">
        <v>224</v>
      </c>
      <c r="D238" s="75">
        <v>221</v>
      </c>
      <c r="E238" s="75">
        <v>76</v>
      </c>
      <c r="F238" s="83">
        <f t="shared" si="3"/>
        <v>739</v>
      </c>
      <c r="G238" s="76"/>
    </row>
    <row r="239" spans="1:7" ht="12.75">
      <c r="A239" s="74" t="s">
        <v>435</v>
      </c>
      <c r="B239" s="75">
        <v>145</v>
      </c>
      <c r="C239" s="75">
        <v>132</v>
      </c>
      <c r="D239" s="75">
        <v>626</v>
      </c>
      <c r="E239" s="75">
        <v>0</v>
      </c>
      <c r="F239" s="83">
        <f t="shared" si="3"/>
        <v>903</v>
      </c>
      <c r="G239" s="76"/>
    </row>
    <row r="240" spans="1:7" ht="12.75">
      <c r="A240" s="74" t="s">
        <v>208</v>
      </c>
      <c r="B240" s="75">
        <v>151</v>
      </c>
      <c r="C240" s="75">
        <v>78</v>
      </c>
      <c r="D240" s="75">
        <v>0</v>
      </c>
      <c r="E240" s="75">
        <v>0</v>
      </c>
      <c r="F240" s="83">
        <f t="shared" si="3"/>
        <v>229</v>
      </c>
      <c r="G240" s="76"/>
    </row>
    <row r="241" spans="1:7" ht="12.75">
      <c r="A241" s="74" t="s">
        <v>214</v>
      </c>
      <c r="B241" s="75">
        <v>167</v>
      </c>
      <c r="C241" s="75">
        <v>111</v>
      </c>
      <c r="D241" s="75">
        <v>163</v>
      </c>
      <c r="E241" s="75">
        <v>66</v>
      </c>
      <c r="F241" s="83">
        <f t="shared" si="3"/>
        <v>507</v>
      </c>
      <c r="G241" s="76"/>
    </row>
    <row r="242" spans="1:7" ht="12.75">
      <c r="A242" s="74" t="s">
        <v>228</v>
      </c>
      <c r="B242" s="75">
        <v>88</v>
      </c>
      <c r="C242" s="75">
        <v>99</v>
      </c>
      <c r="D242" s="75">
        <v>165</v>
      </c>
      <c r="E242" s="75">
        <v>69</v>
      </c>
      <c r="F242" s="83">
        <f t="shared" si="3"/>
        <v>421</v>
      </c>
      <c r="G242" s="76"/>
    </row>
    <row r="243" spans="1:7" ht="12.75">
      <c r="A243" s="74" t="s">
        <v>175</v>
      </c>
      <c r="B243" s="75">
        <v>709</v>
      </c>
      <c r="C243" s="75">
        <v>533</v>
      </c>
      <c r="D243" s="75">
        <v>0</v>
      </c>
      <c r="E243" s="75">
        <v>0</v>
      </c>
      <c r="F243" s="83">
        <f t="shared" si="3"/>
        <v>1242</v>
      </c>
      <c r="G243" s="76"/>
    </row>
    <row r="244" spans="1:7" ht="12.75">
      <c r="A244" s="74" t="s">
        <v>233</v>
      </c>
      <c r="B244" s="75">
        <v>204</v>
      </c>
      <c r="C244" s="75">
        <v>153</v>
      </c>
      <c r="D244" s="75">
        <v>0</v>
      </c>
      <c r="E244" s="75">
        <v>0</v>
      </c>
      <c r="F244" s="83">
        <f t="shared" si="3"/>
        <v>357</v>
      </c>
      <c r="G244" s="76"/>
    </row>
    <row r="245" spans="1:7" ht="12.75">
      <c r="A245" s="74" t="s">
        <v>322</v>
      </c>
      <c r="B245" s="75">
        <v>80</v>
      </c>
      <c r="C245" s="75">
        <v>18</v>
      </c>
      <c r="D245" s="75">
        <v>192</v>
      </c>
      <c r="E245" s="75">
        <v>96</v>
      </c>
      <c r="F245" s="83">
        <f t="shared" si="3"/>
        <v>386</v>
      </c>
      <c r="G245" s="76"/>
    </row>
    <row r="246" spans="1:7" ht="12.75">
      <c r="A246" s="74" t="s">
        <v>323</v>
      </c>
      <c r="B246" s="75">
        <v>168</v>
      </c>
      <c r="C246" s="75">
        <v>152</v>
      </c>
      <c r="D246" s="75">
        <v>447</v>
      </c>
      <c r="E246" s="75">
        <v>38</v>
      </c>
      <c r="F246" s="83">
        <f t="shared" si="3"/>
        <v>805</v>
      </c>
      <c r="G246" s="76"/>
    </row>
    <row r="247" spans="1:7" ht="12.75">
      <c r="A247" s="74" t="s">
        <v>220</v>
      </c>
      <c r="B247" s="75">
        <v>101</v>
      </c>
      <c r="C247" s="75">
        <v>105</v>
      </c>
      <c r="D247" s="75">
        <v>130</v>
      </c>
      <c r="E247" s="75">
        <v>51</v>
      </c>
      <c r="F247" s="83">
        <f t="shared" si="3"/>
        <v>387</v>
      </c>
      <c r="G247" s="76"/>
    </row>
    <row r="248" spans="1:7" ht="12.75">
      <c r="A248" s="74" t="s">
        <v>331</v>
      </c>
      <c r="B248" s="75">
        <v>444</v>
      </c>
      <c r="C248" s="75">
        <v>294</v>
      </c>
      <c r="D248" s="75">
        <v>0</v>
      </c>
      <c r="E248" s="75">
        <v>0</v>
      </c>
      <c r="F248" s="83">
        <f t="shared" si="3"/>
        <v>738</v>
      </c>
      <c r="G248" s="76"/>
    </row>
    <row r="249" spans="1:7" ht="12.75">
      <c r="A249" s="74" t="s">
        <v>337</v>
      </c>
      <c r="B249" s="75">
        <v>304</v>
      </c>
      <c r="C249" s="75">
        <v>48</v>
      </c>
      <c r="D249" s="75">
        <v>0</v>
      </c>
      <c r="E249" s="75">
        <v>0</v>
      </c>
      <c r="F249" s="83">
        <f t="shared" si="3"/>
        <v>352</v>
      </c>
      <c r="G249" s="76"/>
    </row>
    <row r="250" spans="1:7" ht="12.75">
      <c r="A250" s="74" t="s">
        <v>355</v>
      </c>
      <c r="B250" s="75">
        <v>270</v>
      </c>
      <c r="C250" s="75">
        <v>174</v>
      </c>
      <c r="D250" s="75">
        <v>0</v>
      </c>
      <c r="E250" s="75">
        <v>0</v>
      </c>
      <c r="F250" s="83">
        <f t="shared" si="3"/>
        <v>444</v>
      </c>
      <c r="G250" s="76"/>
    </row>
    <row r="251" spans="1:7" ht="12.75">
      <c r="A251" s="74" t="s">
        <v>308</v>
      </c>
      <c r="B251" s="75">
        <v>313</v>
      </c>
      <c r="C251" s="75">
        <v>210</v>
      </c>
      <c r="D251" s="75">
        <v>0</v>
      </c>
      <c r="E251" s="75">
        <v>0</v>
      </c>
      <c r="F251" s="83">
        <f t="shared" si="3"/>
        <v>523</v>
      </c>
      <c r="G251" s="76"/>
    </row>
    <row r="252" spans="1:7" ht="12.75">
      <c r="A252" s="74" t="s">
        <v>360</v>
      </c>
      <c r="B252" s="75">
        <v>959</v>
      </c>
      <c r="C252" s="75">
        <v>517</v>
      </c>
      <c r="D252" s="75">
        <v>0</v>
      </c>
      <c r="E252" s="75">
        <v>0</v>
      </c>
      <c r="F252" s="83">
        <f t="shared" si="3"/>
        <v>1476</v>
      </c>
      <c r="G252" s="76"/>
    </row>
    <row r="253" spans="1:7" ht="12.75">
      <c r="A253" s="74" t="s">
        <v>367</v>
      </c>
      <c r="B253" s="75">
        <v>409</v>
      </c>
      <c r="C253" s="75">
        <v>208</v>
      </c>
      <c r="D253" s="75">
        <v>0</v>
      </c>
      <c r="E253" s="75">
        <v>0</v>
      </c>
      <c r="F253" s="83">
        <f t="shared" si="3"/>
        <v>617</v>
      </c>
      <c r="G253" s="76"/>
    </row>
    <row r="254" spans="1:7" ht="12.75">
      <c r="A254" s="74" t="s">
        <v>429</v>
      </c>
      <c r="B254" s="75">
        <v>319</v>
      </c>
      <c r="C254" s="75">
        <v>260</v>
      </c>
      <c r="D254" s="75">
        <v>1157</v>
      </c>
      <c r="E254" s="75">
        <v>9</v>
      </c>
      <c r="F254" s="83">
        <f t="shared" si="3"/>
        <v>1745</v>
      </c>
      <c r="G254" s="76"/>
    </row>
    <row r="255" spans="1:7" ht="12.75">
      <c r="A255" s="74" t="s">
        <v>195</v>
      </c>
      <c r="B255" s="75">
        <v>406</v>
      </c>
      <c r="C255" s="75">
        <v>821</v>
      </c>
      <c r="D255" s="75">
        <v>868</v>
      </c>
      <c r="E255" s="75">
        <v>303</v>
      </c>
      <c r="F255" s="83">
        <f t="shared" si="3"/>
        <v>2398</v>
      </c>
      <c r="G255" s="76"/>
    </row>
    <row r="256" spans="1:7" ht="12.75">
      <c r="A256" s="74" t="s">
        <v>183</v>
      </c>
      <c r="B256" s="75">
        <v>185</v>
      </c>
      <c r="C256" s="75">
        <v>167</v>
      </c>
      <c r="D256" s="75">
        <v>284</v>
      </c>
      <c r="E256" s="75">
        <v>224</v>
      </c>
      <c r="F256" s="83">
        <f t="shared" si="3"/>
        <v>860</v>
      </c>
      <c r="G256" s="76"/>
    </row>
    <row r="257" spans="1:7" ht="12.75">
      <c r="A257" s="74" t="s">
        <v>470</v>
      </c>
      <c r="B257" s="75">
        <v>882</v>
      </c>
      <c r="C257" s="75">
        <v>843</v>
      </c>
      <c r="D257" s="75">
        <v>1631</v>
      </c>
      <c r="E257" s="75">
        <v>70</v>
      </c>
      <c r="F257" s="83">
        <f t="shared" si="3"/>
        <v>3426</v>
      </c>
      <c r="G257" s="76"/>
    </row>
    <row r="258" spans="1:7" ht="12.75">
      <c r="A258" s="74" t="s">
        <v>384</v>
      </c>
      <c r="B258" s="75">
        <v>324</v>
      </c>
      <c r="C258" s="75">
        <v>87</v>
      </c>
      <c r="D258" s="75">
        <v>0</v>
      </c>
      <c r="E258" s="75">
        <v>0</v>
      </c>
      <c r="F258" s="83">
        <f t="shared" si="3"/>
        <v>411</v>
      </c>
      <c r="G258" s="76"/>
    </row>
    <row r="259" spans="1:7" ht="12.75">
      <c r="A259" s="74" t="s">
        <v>282</v>
      </c>
      <c r="B259" s="75">
        <v>113</v>
      </c>
      <c r="C259" s="75">
        <v>123</v>
      </c>
      <c r="D259" s="75">
        <v>266</v>
      </c>
      <c r="E259" s="75">
        <v>13</v>
      </c>
      <c r="F259" s="83">
        <f t="shared" si="3"/>
        <v>515</v>
      </c>
      <c r="G259" s="76"/>
    </row>
    <row r="260" spans="1:7" ht="12.75">
      <c r="A260" s="74" t="s">
        <v>375</v>
      </c>
      <c r="B260" s="75">
        <v>385</v>
      </c>
      <c r="C260" s="75">
        <v>285</v>
      </c>
      <c r="D260" s="75">
        <v>0</v>
      </c>
      <c r="E260" s="75">
        <v>0</v>
      </c>
      <c r="F260" s="83">
        <f t="shared" si="3"/>
        <v>670</v>
      </c>
      <c r="G260" s="76"/>
    </row>
    <row r="261" spans="1:7" ht="12.75">
      <c r="A261" s="74" t="s">
        <v>419</v>
      </c>
      <c r="B261" s="75">
        <v>1262</v>
      </c>
      <c r="C261" s="75">
        <v>1129</v>
      </c>
      <c r="D261" s="75">
        <v>0</v>
      </c>
      <c r="E261" s="75">
        <v>0</v>
      </c>
      <c r="F261" s="83">
        <f t="shared" si="3"/>
        <v>2391</v>
      </c>
      <c r="G261" s="76"/>
    </row>
    <row r="262" spans="1:7" ht="12.75">
      <c r="A262" s="74" t="s">
        <v>368</v>
      </c>
      <c r="B262" s="75">
        <v>474</v>
      </c>
      <c r="C262" s="75">
        <v>489</v>
      </c>
      <c r="D262" s="75">
        <v>0</v>
      </c>
      <c r="E262" s="75">
        <v>0</v>
      </c>
      <c r="F262" s="83">
        <f aca="true" t="shared" si="4" ref="F262:F325">SUM(B262:E262)</f>
        <v>963</v>
      </c>
      <c r="G262" s="76"/>
    </row>
    <row r="263" spans="1:7" ht="12.75">
      <c r="A263" s="74" t="s">
        <v>369</v>
      </c>
      <c r="B263" s="75">
        <v>234</v>
      </c>
      <c r="C263" s="75">
        <v>129</v>
      </c>
      <c r="D263" s="75">
        <v>0</v>
      </c>
      <c r="E263" s="75">
        <v>0</v>
      </c>
      <c r="F263" s="83">
        <f t="shared" si="4"/>
        <v>363</v>
      </c>
      <c r="G263" s="76"/>
    </row>
    <row r="264" spans="1:7" ht="12.75">
      <c r="A264" s="74" t="s">
        <v>283</v>
      </c>
      <c r="B264" s="75">
        <v>129</v>
      </c>
      <c r="C264" s="75">
        <v>180</v>
      </c>
      <c r="D264" s="75">
        <v>217</v>
      </c>
      <c r="E264" s="75">
        <v>96</v>
      </c>
      <c r="F264" s="83">
        <f t="shared" si="4"/>
        <v>622</v>
      </c>
      <c r="G264" s="76"/>
    </row>
    <row r="265" spans="1:7" ht="12.75">
      <c r="A265" s="74" t="s">
        <v>413</v>
      </c>
      <c r="B265" s="75">
        <v>350</v>
      </c>
      <c r="C265" s="75">
        <v>214</v>
      </c>
      <c r="D265" s="75">
        <v>671</v>
      </c>
      <c r="E265" s="75">
        <v>0</v>
      </c>
      <c r="F265" s="83">
        <f t="shared" si="4"/>
        <v>1235</v>
      </c>
      <c r="G265" s="76"/>
    </row>
    <row r="266" spans="1:7" ht="12.75">
      <c r="A266" s="74" t="s">
        <v>154</v>
      </c>
      <c r="B266" s="75">
        <v>1280</v>
      </c>
      <c r="C266" s="75">
        <v>349</v>
      </c>
      <c r="D266" s="75">
        <v>0</v>
      </c>
      <c r="E266" s="75">
        <v>0</v>
      </c>
      <c r="F266" s="83">
        <f t="shared" si="4"/>
        <v>1629</v>
      </c>
      <c r="G266" s="76"/>
    </row>
    <row r="267" spans="1:7" ht="12.75">
      <c r="A267" s="74" t="s">
        <v>171</v>
      </c>
      <c r="B267" s="75">
        <v>709</v>
      </c>
      <c r="C267" s="75">
        <v>1165</v>
      </c>
      <c r="D267" s="75">
        <v>1731</v>
      </c>
      <c r="E267" s="75">
        <v>41</v>
      </c>
      <c r="F267" s="83">
        <f t="shared" si="4"/>
        <v>3646</v>
      </c>
      <c r="G267" s="76"/>
    </row>
    <row r="268" spans="1:7" ht="12.75">
      <c r="A268" s="74" t="s">
        <v>392</v>
      </c>
      <c r="B268" s="75">
        <v>477</v>
      </c>
      <c r="C268" s="75">
        <v>140</v>
      </c>
      <c r="D268" s="75">
        <v>0</v>
      </c>
      <c r="E268" s="75">
        <v>0</v>
      </c>
      <c r="F268" s="83">
        <f t="shared" si="4"/>
        <v>617</v>
      </c>
      <c r="G268" s="76"/>
    </row>
    <row r="269" spans="1:7" ht="12.75">
      <c r="A269" s="74" t="s">
        <v>264</v>
      </c>
      <c r="B269" s="75">
        <v>74</v>
      </c>
      <c r="C269" s="75">
        <v>100</v>
      </c>
      <c r="D269" s="75">
        <v>329</v>
      </c>
      <c r="E269" s="75">
        <v>126</v>
      </c>
      <c r="F269" s="83">
        <f t="shared" si="4"/>
        <v>629</v>
      </c>
      <c r="G269" s="76"/>
    </row>
    <row r="270" spans="1:7" ht="12.75">
      <c r="A270" s="74" t="s">
        <v>376</v>
      </c>
      <c r="B270" s="75">
        <v>349</v>
      </c>
      <c r="C270" s="75">
        <v>229</v>
      </c>
      <c r="D270" s="75">
        <v>0</v>
      </c>
      <c r="E270" s="75">
        <v>0</v>
      </c>
      <c r="F270" s="83">
        <f t="shared" si="4"/>
        <v>578</v>
      </c>
      <c r="G270" s="76"/>
    </row>
    <row r="271" spans="1:7" ht="12.75">
      <c r="A271" s="74" t="s">
        <v>430</v>
      </c>
      <c r="B271" s="75">
        <v>2554</v>
      </c>
      <c r="C271" s="75">
        <v>624</v>
      </c>
      <c r="D271" s="75">
        <v>0</v>
      </c>
      <c r="E271" s="75">
        <v>1</v>
      </c>
      <c r="F271" s="83">
        <f t="shared" si="4"/>
        <v>3179</v>
      </c>
      <c r="G271" s="76"/>
    </row>
    <row r="272" spans="1:7" ht="12.75">
      <c r="A272" s="74" t="s">
        <v>385</v>
      </c>
      <c r="B272" s="75">
        <v>205</v>
      </c>
      <c r="C272" s="75">
        <v>50</v>
      </c>
      <c r="D272" s="75">
        <v>0</v>
      </c>
      <c r="E272" s="75">
        <v>0</v>
      </c>
      <c r="F272" s="83">
        <f t="shared" si="4"/>
        <v>255</v>
      </c>
      <c r="G272" s="76"/>
    </row>
    <row r="273" spans="1:7" ht="12.75">
      <c r="A273" s="74" t="s">
        <v>471</v>
      </c>
      <c r="B273" s="75">
        <v>327</v>
      </c>
      <c r="C273" s="75">
        <v>236</v>
      </c>
      <c r="D273" s="75">
        <v>246</v>
      </c>
      <c r="E273" s="75">
        <v>35</v>
      </c>
      <c r="F273" s="83">
        <f t="shared" si="4"/>
        <v>844</v>
      </c>
      <c r="G273" s="76"/>
    </row>
    <row r="274" spans="1:7" ht="12.75">
      <c r="A274" s="74" t="s">
        <v>295</v>
      </c>
      <c r="B274" s="75">
        <v>458</v>
      </c>
      <c r="C274" s="75">
        <v>337</v>
      </c>
      <c r="D274" s="75">
        <v>0</v>
      </c>
      <c r="E274" s="75">
        <v>0</v>
      </c>
      <c r="F274" s="83">
        <f t="shared" si="4"/>
        <v>795</v>
      </c>
      <c r="G274" s="76"/>
    </row>
    <row r="275" spans="1:7" ht="12.75">
      <c r="A275" s="74" t="s">
        <v>180</v>
      </c>
      <c r="B275" s="75">
        <v>287</v>
      </c>
      <c r="C275" s="75">
        <v>924</v>
      </c>
      <c r="D275" s="75">
        <v>642</v>
      </c>
      <c r="E275" s="75">
        <v>148</v>
      </c>
      <c r="F275" s="83">
        <f t="shared" si="4"/>
        <v>2001</v>
      </c>
      <c r="G275" s="76"/>
    </row>
    <row r="276" spans="1:7" ht="12.75">
      <c r="A276" s="74" t="s">
        <v>414</v>
      </c>
      <c r="B276" s="75">
        <v>1656</v>
      </c>
      <c r="C276" s="75">
        <v>519</v>
      </c>
      <c r="D276" s="75">
        <v>0</v>
      </c>
      <c r="E276" s="75">
        <v>0</v>
      </c>
      <c r="F276" s="83">
        <f t="shared" si="4"/>
        <v>2175</v>
      </c>
      <c r="G276" s="76"/>
    </row>
    <row r="277" spans="1:7" ht="12.75">
      <c r="A277" s="74" t="s">
        <v>370</v>
      </c>
      <c r="B277" s="75">
        <v>61</v>
      </c>
      <c r="C277" s="75">
        <v>96</v>
      </c>
      <c r="D277" s="75">
        <v>234</v>
      </c>
      <c r="E277" s="75">
        <v>35</v>
      </c>
      <c r="F277" s="83">
        <f t="shared" si="4"/>
        <v>426</v>
      </c>
      <c r="G277" s="76"/>
    </row>
    <row r="278" spans="1:7" ht="12.75">
      <c r="A278" s="74" t="s">
        <v>386</v>
      </c>
      <c r="B278" s="75">
        <v>75</v>
      </c>
      <c r="C278" s="75">
        <v>18</v>
      </c>
      <c r="D278" s="75">
        <v>33</v>
      </c>
      <c r="E278" s="75">
        <v>40</v>
      </c>
      <c r="F278" s="83">
        <f t="shared" si="4"/>
        <v>166</v>
      </c>
      <c r="G278" s="76"/>
    </row>
    <row r="279" spans="1:7" ht="12.75">
      <c r="A279" s="74" t="s">
        <v>361</v>
      </c>
      <c r="B279" s="75">
        <v>226</v>
      </c>
      <c r="C279" s="75">
        <v>406</v>
      </c>
      <c r="D279" s="75">
        <v>483</v>
      </c>
      <c r="E279" s="75">
        <v>0</v>
      </c>
      <c r="F279" s="83">
        <f t="shared" si="4"/>
        <v>1115</v>
      </c>
      <c r="G279" s="76"/>
    </row>
    <row r="280" spans="1:7" ht="12.75">
      <c r="A280" s="74" t="s">
        <v>234</v>
      </c>
      <c r="B280" s="75">
        <v>295</v>
      </c>
      <c r="C280" s="75">
        <v>120</v>
      </c>
      <c r="D280" s="75">
        <v>0</v>
      </c>
      <c r="E280" s="75">
        <v>0</v>
      </c>
      <c r="F280" s="83">
        <f t="shared" si="4"/>
        <v>415</v>
      </c>
      <c r="G280" s="76"/>
    </row>
    <row r="281" spans="1:7" ht="12.75">
      <c r="A281" s="74" t="s">
        <v>170</v>
      </c>
      <c r="B281" s="75">
        <v>897</v>
      </c>
      <c r="C281" s="75">
        <v>404</v>
      </c>
      <c r="D281" s="75">
        <v>0</v>
      </c>
      <c r="E281" s="75">
        <v>0</v>
      </c>
      <c r="F281" s="83">
        <f t="shared" si="4"/>
        <v>1301</v>
      </c>
      <c r="G281" s="76"/>
    </row>
    <row r="282" spans="1:7" ht="12.75">
      <c r="A282" s="74" t="s">
        <v>258</v>
      </c>
      <c r="B282" s="75">
        <v>208</v>
      </c>
      <c r="C282" s="75">
        <v>129</v>
      </c>
      <c r="D282" s="75">
        <v>243</v>
      </c>
      <c r="E282" s="75">
        <v>45</v>
      </c>
      <c r="F282" s="83">
        <f t="shared" si="4"/>
        <v>625</v>
      </c>
      <c r="G282" s="76"/>
    </row>
    <row r="283" spans="1:7" ht="12.75">
      <c r="A283" s="74" t="s">
        <v>275</v>
      </c>
      <c r="B283" s="75">
        <v>440</v>
      </c>
      <c r="C283" s="75">
        <v>190</v>
      </c>
      <c r="D283" s="75">
        <v>0</v>
      </c>
      <c r="E283" s="75">
        <v>0</v>
      </c>
      <c r="F283" s="83">
        <f t="shared" si="4"/>
        <v>630</v>
      </c>
      <c r="G283" s="76"/>
    </row>
    <row r="284" spans="1:7" ht="12.75">
      <c r="A284" s="74" t="s">
        <v>265</v>
      </c>
      <c r="B284" s="75">
        <v>204</v>
      </c>
      <c r="C284" s="75">
        <v>65</v>
      </c>
      <c r="D284" s="75">
        <v>0</v>
      </c>
      <c r="E284" s="75">
        <v>0</v>
      </c>
      <c r="F284" s="83">
        <f t="shared" si="4"/>
        <v>269</v>
      </c>
      <c r="G284" s="76"/>
    </row>
    <row r="285" spans="1:7" ht="12.75">
      <c r="A285" s="74" t="s">
        <v>296</v>
      </c>
      <c r="B285" s="75">
        <v>319</v>
      </c>
      <c r="C285" s="75">
        <v>240</v>
      </c>
      <c r="D285" s="75">
        <v>196</v>
      </c>
      <c r="E285" s="75">
        <v>0</v>
      </c>
      <c r="F285" s="83">
        <f t="shared" si="4"/>
        <v>755</v>
      </c>
      <c r="G285" s="76"/>
    </row>
    <row r="286" spans="1:7" ht="12.75">
      <c r="A286" s="74" t="s">
        <v>284</v>
      </c>
      <c r="B286" s="75">
        <v>271</v>
      </c>
      <c r="C286" s="75">
        <v>146</v>
      </c>
      <c r="D286" s="75">
        <v>0</v>
      </c>
      <c r="E286" s="75">
        <v>0</v>
      </c>
      <c r="F286" s="83">
        <f t="shared" si="4"/>
        <v>417</v>
      </c>
      <c r="G286" s="76"/>
    </row>
    <row r="287" spans="1:7" ht="12.75">
      <c r="A287" s="74" t="s">
        <v>184</v>
      </c>
      <c r="B287" s="75">
        <v>85</v>
      </c>
      <c r="C287" s="75">
        <v>27</v>
      </c>
      <c r="D287" s="75">
        <v>197</v>
      </c>
      <c r="E287" s="75">
        <v>96</v>
      </c>
      <c r="F287" s="83">
        <f t="shared" si="4"/>
        <v>405</v>
      </c>
      <c r="G287" s="76"/>
    </row>
    <row r="288" spans="1:7" ht="12.75">
      <c r="A288" s="74" t="s">
        <v>297</v>
      </c>
      <c r="B288" s="75">
        <v>396</v>
      </c>
      <c r="C288" s="75">
        <v>223</v>
      </c>
      <c r="D288" s="75">
        <v>0</v>
      </c>
      <c r="E288" s="75">
        <v>0</v>
      </c>
      <c r="F288" s="83">
        <f t="shared" si="4"/>
        <v>619</v>
      </c>
      <c r="G288" s="76"/>
    </row>
    <row r="289" spans="1:7" ht="12.75">
      <c r="A289" s="74" t="s">
        <v>177</v>
      </c>
      <c r="B289" s="75">
        <v>310</v>
      </c>
      <c r="C289" s="75">
        <v>402</v>
      </c>
      <c r="D289" s="75">
        <v>0</v>
      </c>
      <c r="E289" s="75">
        <v>0</v>
      </c>
      <c r="F289" s="83">
        <f t="shared" si="4"/>
        <v>712</v>
      </c>
      <c r="G289" s="76"/>
    </row>
    <row r="290" spans="1:7" ht="12.75">
      <c r="A290" s="74" t="s">
        <v>235</v>
      </c>
      <c r="B290" s="75">
        <v>174</v>
      </c>
      <c r="C290" s="75">
        <v>73</v>
      </c>
      <c r="D290" s="75">
        <v>0</v>
      </c>
      <c r="E290" s="75">
        <v>0</v>
      </c>
      <c r="F290" s="83">
        <f t="shared" si="4"/>
        <v>247</v>
      </c>
      <c r="G290" s="76"/>
    </row>
    <row r="291" spans="1:7" ht="12.75">
      <c r="A291" s="74" t="s">
        <v>472</v>
      </c>
      <c r="B291" s="75">
        <v>2025</v>
      </c>
      <c r="C291" s="75">
        <v>828</v>
      </c>
      <c r="D291" s="75">
        <v>506</v>
      </c>
      <c r="E291" s="75">
        <v>0</v>
      </c>
      <c r="F291" s="83">
        <f t="shared" si="4"/>
        <v>3359</v>
      </c>
      <c r="G291" s="76"/>
    </row>
    <row r="292" spans="1:7" ht="12.75">
      <c r="A292" s="74" t="s">
        <v>415</v>
      </c>
      <c r="B292" s="75">
        <v>835</v>
      </c>
      <c r="C292" s="75">
        <v>403</v>
      </c>
      <c r="D292" s="75">
        <v>0</v>
      </c>
      <c r="E292" s="75">
        <v>0</v>
      </c>
      <c r="F292" s="83">
        <f t="shared" si="4"/>
        <v>1238</v>
      </c>
      <c r="G292" s="76"/>
    </row>
    <row r="293" spans="1:7" ht="12.75">
      <c r="A293" s="74" t="s">
        <v>298</v>
      </c>
      <c r="B293" s="75">
        <v>367</v>
      </c>
      <c r="C293" s="75">
        <v>258</v>
      </c>
      <c r="D293" s="75">
        <v>0</v>
      </c>
      <c r="E293" s="75">
        <v>0</v>
      </c>
      <c r="F293" s="83">
        <f t="shared" si="4"/>
        <v>625</v>
      </c>
      <c r="G293" s="76"/>
    </row>
    <row r="294" spans="1:7" ht="12.75">
      <c r="A294" s="74" t="s">
        <v>259</v>
      </c>
      <c r="B294" s="75">
        <v>126</v>
      </c>
      <c r="C294" s="75">
        <v>29</v>
      </c>
      <c r="D294" s="75">
        <v>171</v>
      </c>
      <c r="E294" s="75">
        <v>65</v>
      </c>
      <c r="F294" s="83">
        <f t="shared" si="4"/>
        <v>391</v>
      </c>
      <c r="G294" s="76"/>
    </row>
    <row r="295" spans="1:7" ht="12.75">
      <c r="A295" s="74" t="s">
        <v>356</v>
      </c>
      <c r="B295" s="75">
        <v>324</v>
      </c>
      <c r="C295" s="75">
        <v>128</v>
      </c>
      <c r="D295" s="75">
        <v>4</v>
      </c>
      <c r="E295" s="75">
        <v>0</v>
      </c>
      <c r="F295" s="83">
        <f t="shared" si="4"/>
        <v>456</v>
      </c>
      <c r="G295" s="76"/>
    </row>
    <row r="296" spans="1:7" ht="12.75">
      <c r="A296" s="74" t="s">
        <v>442</v>
      </c>
      <c r="B296" s="75">
        <v>2731</v>
      </c>
      <c r="C296" s="75">
        <v>579</v>
      </c>
      <c r="D296" s="75">
        <v>0</v>
      </c>
      <c r="E296" s="75">
        <v>0</v>
      </c>
      <c r="F296" s="83">
        <f t="shared" si="4"/>
        <v>3310</v>
      </c>
      <c r="G296" s="76"/>
    </row>
    <row r="297" spans="1:7" ht="12.75">
      <c r="A297" s="74" t="s">
        <v>436</v>
      </c>
      <c r="B297" s="75">
        <v>2259</v>
      </c>
      <c r="C297" s="75">
        <v>449</v>
      </c>
      <c r="D297" s="75">
        <v>0</v>
      </c>
      <c r="E297" s="75">
        <v>0</v>
      </c>
      <c r="F297" s="83">
        <f t="shared" si="4"/>
        <v>2708</v>
      </c>
      <c r="G297" s="76"/>
    </row>
    <row r="298" spans="1:7" ht="12.75">
      <c r="A298" s="74" t="s">
        <v>473</v>
      </c>
      <c r="B298" s="75">
        <v>596</v>
      </c>
      <c r="C298" s="75">
        <v>673</v>
      </c>
      <c r="D298" s="75">
        <v>344</v>
      </c>
      <c r="E298" s="75">
        <v>49</v>
      </c>
      <c r="F298" s="83">
        <f t="shared" si="4"/>
        <v>1662</v>
      </c>
      <c r="G298" s="76"/>
    </row>
    <row r="299" spans="1:7" ht="12.75">
      <c r="A299" s="74" t="s">
        <v>474</v>
      </c>
      <c r="B299" s="75">
        <v>303</v>
      </c>
      <c r="C299" s="75">
        <v>376</v>
      </c>
      <c r="D299" s="75">
        <v>655</v>
      </c>
      <c r="E299" s="75">
        <v>95</v>
      </c>
      <c r="F299" s="83">
        <f t="shared" si="4"/>
        <v>1429</v>
      </c>
      <c r="G299" s="76"/>
    </row>
    <row r="300" spans="1:7" ht="12.75">
      <c r="A300" s="74" t="s">
        <v>157</v>
      </c>
      <c r="B300" s="75">
        <v>1393</v>
      </c>
      <c r="C300" s="75">
        <v>440</v>
      </c>
      <c r="D300" s="75">
        <v>0</v>
      </c>
      <c r="E300" s="75">
        <v>0</v>
      </c>
      <c r="F300" s="83">
        <f t="shared" si="4"/>
        <v>1833</v>
      </c>
      <c r="G300" s="76"/>
    </row>
    <row r="301" spans="1:7" ht="12.75">
      <c r="A301" s="74" t="s">
        <v>393</v>
      </c>
      <c r="B301" s="75">
        <v>86</v>
      </c>
      <c r="C301" s="75">
        <v>198</v>
      </c>
      <c r="D301" s="75">
        <v>311</v>
      </c>
      <c r="E301" s="75">
        <v>27</v>
      </c>
      <c r="F301" s="83">
        <f t="shared" si="4"/>
        <v>622</v>
      </c>
      <c r="G301" s="76"/>
    </row>
    <row r="302" spans="1:7" ht="12.75">
      <c r="A302" s="74" t="s">
        <v>285</v>
      </c>
      <c r="B302" s="75">
        <v>243</v>
      </c>
      <c r="C302" s="75">
        <v>238</v>
      </c>
      <c r="D302" s="75">
        <v>0</v>
      </c>
      <c r="E302" s="75">
        <v>0</v>
      </c>
      <c r="F302" s="83">
        <f t="shared" si="4"/>
        <v>481</v>
      </c>
      <c r="G302" s="76"/>
    </row>
    <row r="303" spans="1:7" ht="12.75">
      <c r="A303" s="74" t="s">
        <v>377</v>
      </c>
      <c r="B303" s="75">
        <v>208</v>
      </c>
      <c r="C303" s="75">
        <v>345</v>
      </c>
      <c r="D303" s="75">
        <v>332</v>
      </c>
      <c r="E303" s="75">
        <v>0</v>
      </c>
      <c r="F303" s="83">
        <f t="shared" si="4"/>
        <v>885</v>
      </c>
      <c r="G303" s="76"/>
    </row>
    <row r="304" spans="1:7" ht="12.75">
      <c r="A304" s="74" t="s">
        <v>387</v>
      </c>
      <c r="B304" s="75">
        <v>50</v>
      </c>
      <c r="C304" s="75">
        <v>72</v>
      </c>
      <c r="D304" s="75">
        <v>253</v>
      </c>
      <c r="E304" s="75">
        <v>0</v>
      </c>
      <c r="F304" s="83">
        <f t="shared" si="4"/>
        <v>375</v>
      </c>
      <c r="G304" s="76"/>
    </row>
    <row r="305" spans="1:7" ht="12.75">
      <c r="A305" s="74" t="s">
        <v>247</v>
      </c>
      <c r="B305" s="75">
        <v>166</v>
      </c>
      <c r="C305" s="75">
        <v>63</v>
      </c>
      <c r="D305" s="75">
        <v>204</v>
      </c>
      <c r="E305" s="75">
        <v>2</v>
      </c>
      <c r="F305" s="83">
        <f t="shared" si="4"/>
        <v>435</v>
      </c>
      <c r="G305" s="76"/>
    </row>
    <row r="306" spans="1:7" ht="12.75">
      <c r="A306" s="74" t="s">
        <v>338</v>
      </c>
      <c r="B306" s="75">
        <v>446</v>
      </c>
      <c r="C306" s="75">
        <v>81</v>
      </c>
      <c r="D306" s="75">
        <v>0</v>
      </c>
      <c r="E306" s="75">
        <v>0</v>
      </c>
      <c r="F306" s="83">
        <f t="shared" si="4"/>
        <v>527</v>
      </c>
      <c r="G306" s="76"/>
    </row>
    <row r="307" spans="1:7" ht="12.75">
      <c r="A307" s="74" t="s">
        <v>286</v>
      </c>
      <c r="B307" s="75">
        <v>214</v>
      </c>
      <c r="C307" s="75">
        <v>160</v>
      </c>
      <c r="D307" s="75">
        <v>410</v>
      </c>
      <c r="E307" s="75">
        <v>100</v>
      </c>
      <c r="F307" s="83">
        <f t="shared" si="4"/>
        <v>884</v>
      </c>
      <c r="G307" s="76"/>
    </row>
    <row r="308" spans="1:7" ht="12.75">
      <c r="A308" s="74" t="s">
        <v>187</v>
      </c>
      <c r="B308" s="75">
        <v>361</v>
      </c>
      <c r="C308" s="75">
        <v>295</v>
      </c>
      <c r="D308" s="75">
        <v>0</v>
      </c>
      <c r="E308" s="75">
        <v>0</v>
      </c>
      <c r="F308" s="83">
        <f t="shared" si="4"/>
        <v>656</v>
      </c>
      <c r="G308" s="76"/>
    </row>
    <row r="309" spans="1:7" ht="12.75">
      <c r="A309" s="74" t="s">
        <v>236</v>
      </c>
      <c r="B309" s="75">
        <v>200</v>
      </c>
      <c r="C309" s="75">
        <v>80</v>
      </c>
      <c r="D309" s="75">
        <v>0</v>
      </c>
      <c r="E309" s="75">
        <v>0</v>
      </c>
      <c r="F309" s="83">
        <f t="shared" si="4"/>
        <v>280</v>
      </c>
      <c r="G309" s="76"/>
    </row>
    <row r="310" spans="1:7" ht="12.75">
      <c r="A310" s="74" t="s">
        <v>241</v>
      </c>
      <c r="B310" s="75">
        <v>327</v>
      </c>
      <c r="C310" s="75">
        <v>303</v>
      </c>
      <c r="D310" s="75">
        <v>0</v>
      </c>
      <c r="E310" s="75">
        <v>0</v>
      </c>
      <c r="F310" s="83">
        <f t="shared" si="4"/>
        <v>630</v>
      </c>
      <c r="G310" s="76"/>
    </row>
    <row r="311" spans="1:7" ht="12.75">
      <c r="A311" s="74" t="s">
        <v>309</v>
      </c>
      <c r="B311" s="75">
        <v>70</v>
      </c>
      <c r="C311" s="75">
        <v>125</v>
      </c>
      <c r="D311" s="75">
        <v>498</v>
      </c>
      <c r="E311" s="75">
        <v>81</v>
      </c>
      <c r="F311" s="83">
        <f t="shared" si="4"/>
        <v>774</v>
      </c>
      <c r="G311" s="76"/>
    </row>
    <row r="312" spans="1:7" ht="12.75">
      <c r="A312" s="74" t="s">
        <v>324</v>
      </c>
      <c r="B312" s="75">
        <v>481</v>
      </c>
      <c r="C312" s="75">
        <v>112</v>
      </c>
      <c r="D312" s="75">
        <v>0</v>
      </c>
      <c r="E312" s="75">
        <v>0</v>
      </c>
      <c r="F312" s="83">
        <f t="shared" si="4"/>
        <v>593</v>
      </c>
      <c r="G312" s="76"/>
    </row>
    <row r="313" spans="1:7" ht="12.75">
      <c r="A313" s="74" t="s">
        <v>357</v>
      </c>
      <c r="B313" s="75">
        <v>430</v>
      </c>
      <c r="C313" s="75">
        <v>35</v>
      </c>
      <c r="D313" s="75">
        <v>0</v>
      </c>
      <c r="E313" s="75">
        <v>0</v>
      </c>
      <c r="F313" s="83">
        <f t="shared" si="4"/>
        <v>465</v>
      </c>
      <c r="G313" s="76"/>
    </row>
    <row r="314" spans="1:7" ht="12.75">
      <c r="A314" s="74" t="s">
        <v>362</v>
      </c>
      <c r="B314" s="75">
        <v>148</v>
      </c>
      <c r="C314" s="75">
        <v>99</v>
      </c>
      <c r="D314" s="75">
        <v>0</v>
      </c>
      <c r="E314" s="75">
        <v>0</v>
      </c>
      <c r="F314" s="83">
        <f t="shared" si="4"/>
        <v>247</v>
      </c>
      <c r="G314" s="76"/>
    </row>
    <row r="315" spans="1:7" ht="12.75">
      <c r="A315" s="74" t="s">
        <v>475</v>
      </c>
      <c r="B315" s="75">
        <v>505</v>
      </c>
      <c r="C315" s="75">
        <v>710</v>
      </c>
      <c r="D315" s="75">
        <v>569</v>
      </c>
      <c r="E315" s="75">
        <v>116</v>
      </c>
      <c r="F315" s="83">
        <f t="shared" si="4"/>
        <v>1900</v>
      </c>
      <c r="G315" s="76"/>
    </row>
    <row r="316" spans="1:7" ht="12.75">
      <c r="A316" s="74" t="s">
        <v>242</v>
      </c>
      <c r="B316" s="75">
        <v>121</v>
      </c>
      <c r="C316" s="75">
        <v>124</v>
      </c>
      <c r="D316" s="75">
        <v>0</v>
      </c>
      <c r="E316" s="75">
        <v>0</v>
      </c>
      <c r="F316" s="83">
        <f t="shared" si="4"/>
        <v>245</v>
      </c>
      <c r="G316" s="76"/>
    </row>
    <row r="317" spans="1:7" ht="12.75">
      <c r="A317" s="74" t="s">
        <v>416</v>
      </c>
      <c r="B317" s="75">
        <v>170</v>
      </c>
      <c r="C317" s="75">
        <v>492</v>
      </c>
      <c r="D317" s="75">
        <v>1828</v>
      </c>
      <c r="E317" s="75">
        <v>137</v>
      </c>
      <c r="F317" s="83">
        <f t="shared" si="4"/>
        <v>2627</v>
      </c>
      <c r="G317" s="76"/>
    </row>
    <row r="318" spans="1:7" ht="12.75">
      <c r="A318" s="74" t="s">
        <v>203</v>
      </c>
      <c r="B318" s="75">
        <v>1518</v>
      </c>
      <c r="C318" s="75">
        <v>534</v>
      </c>
      <c r="D318" s="75">
        <v>214</v>
      </c>
      <c r="E318" s="75">
        <v>39</v>
      </c>
      <c r="F318" s="83">
        <f t="shared" si="4"/>
        <v>2305</v>
      </c>
      <c r="G318" s="76"/>
    </row>
    <row r="319" spans="1:7" ht="12.75">
      <c r="A319" s="74" t="s">
        <v>276</v>
      </c>
      <c r="B319" s="75">
        <v>132</v>
      </c>
      <c r="C319" s="75">
        <v>176</v>
      </c>
      <c r="D319" s="75">
        <v>194</v>
      </c>
      <c r="E319" s="75">
        <v>99</v>
      </c>
      <c r="F319" s="83">
        <f t="shared" si="4"/>
        <v>601</v>
      </c>
      <c r="G319" s="76"/>
    </row>
    <row r="320" spans="1:7" ht="12.75">
      <c r="A320" s="74" t="s">
        <v>190</v>
      </c>
      <c r="B320" s="75">
        <v>385</v>
      </c>
      <c r="C320" s="75">
        <v>259</v>
      </c>
      <c r="D320" s="75">
        <v>0</v>
      </c>
      <c r="E320" s="75">
        <v>0</v>
      </c>
      <c r="F320" s="83">
        <f t="shared" si="4"/>
        <v>644</v>
      </c>
      <c r="G320" s="76"/>
    </row>
    <row r="321" spans="1:7" ht="12.75">
      <c r="A321" s="74" t="s">
        <v>421</v>
      </c>
      <c r="B321" s="75">
        <v>1458</v>
      </c>
      <c r="C321" s="75">
        <v>1639</v>
      </c>
      <c r="D321" s="75">
        <v>21</v>
      </c>
      <c r="E321" s="75">
        <v>0</v>
      </c>
      <c r="F321" s="83">
        <f t="shared" si="4"/>
        <v>3118</v>
      </c>
      <c r="G321" s="76"/>
    </row>
    <row r="322" spans="1:7" ht="12.75">
      <c r="A322" s="74" t="s">
        <v>388</v>
      </c>
      <c r="B322" s="75">
        <v>44</v>
      </c>
      <c r="C322" s="75">
        <v>158</v>
      </c>
      <c r="D322" s="75">
        <v>125</v>
      </c>
      <c r="E322" s="75">
        <v>43</v>
      </c>
      <c r="F322" s="83">
        <f t="shared" si="4"/>
        <v>370</v>
      </c>
      <c r="G322" s="76"/>
    </row>
    <row r="323" spans="1:7" ht="12.75">
      <c r="A323" s="74" t="s">
        <v>191</v>
      </c>
      <c r="B323" s="75">
        <v>90</v>
      </c>
      <c r="C323" s="75">
        <v>68</v>
      </c>
      <c r="D323" s="75">
        <v>154</v>
      </c>
      <c r="E323" s="75">
        <v>46</v>
      </c>
      <c r="F323" s="83">
        <f t="shared" si="4"/>
        <v>358</v>
      </c>
      <c r="G323" s="76"/>
    </row>
    <row r="324" spans="1:7" ht="12.75">
      <c r="A324" s="74" t="s">
        <v>437</v>
      </c>
      <c r="B324" s="75">
        <v>487</v>
      </c>
      <c r="C324" s="75">
        <v>842</v>
      </c>
      <c r="D324" s="75">
        <v>1460</v>
      </c>
      <c r="E324" s="75">
        <v>0</v>
      </c>
      <c r="F324" s="83">
        <f t="shared" si="4"/>
        <v>2789</v>
      </c>
      <c r="G324" s="76"/>
    </row>
    <row r="325" spans="1:7" ht="12.75">
      <c r="A325" s="74" t="s">
        <v>404</v>
      </c>
      <c r="B325" s="75">
        <v>351</v>
      </c>
      <c r="C325" s="75">
        <v>454</v>
      </c>
      <c r="D325" s="75">
        <v>0</v>
      </c>
      <c r="E325" s="75">
        <v>0</v>
      </c>
      <c r="F325" s="83">
        <f t="shared" si="4"/>
        <v>805</v>
      </c>
      <c r="G325" s="76"/>
    </row>
    <row r="326" spans="1:7" ht="12.75">
      <c r="A326" s="74" t="s">
        <v>400</v>
      </c>
      <c r="B326" s="75">
        <v>152</v>
      </c>
      <c r="C326" s="75">
        <v>91</v>
      </c>
      <c r="D326" s="75">
        <v>0</v>
      </c>
      <c r="E326" s="75">
        <v>0</v>
      </c>
      <c r="F326" s="83">
        <f aca="true" t="shared" si="5" ref="F326:F331">SUM(B326:E326)</f>
        <v>243</v>
      </c>
      <c r="G326" s="76"/>
    </row>
    <row r="327" spans="1:7" ht="12.75">
      <c r="A327" s="74" t="s">
        <v>405</v>
      </c>
      <c r="B327" s="75">
        <v>477</v>
      </c>
      <c r="C327" s="75">
        <v>127</v>
      </c>
      <c r="D327" s="75">
        <v>0</v>
      </c>
      <c r="E327" s="75">
        <v>0</v>
      </c>
      <c r="F327" s="83">
        <f t="shared" si="5"/>
        <v>604</v>
      </c>
      <c r="G327" s="76"/>
    </row>
    <row r="328" spans="1:7" ht="12.75">
      <c r="A328" s="74" t="s">
        <v>209</v>
      </c>
      <c r="B328" s="75">
        <v>293</v>
      </c>
      <c r="C328" s="75">
        <v>308</v>
      </c>
      <c r="D328" s="75">
        <v>126</v>
      </c>
      <c r="E328" s="75">
        <v>102</v>
      </c>
      <c r="F328" s="83">
        <f t="shared" si="5"/>
        <v>829</v>
      </c>
      <c r="G328" s="76"/>
    </row>
    <row r="329" spans="1:7" ht="12.75">
      <c r="A329" s="74" t="s">
        <v>310</v>
      </c>
      <c r="B329" s="75">
        <v>337</v>
      </c>
      <c r="C329" s="75">
        <v>69</v>
      </c>
      <c r="D329" s="75">
        <v>0</v>
      </c>
      <c r="E329" s="75">
        <v>0</v>
      </c>
      <c r="F329" s="83">
        <f t="shared" si="5"/>
        <v>406</v>
      </c>
      <c r="G329" s="76"/>
    </row>
    <row r="330" spans="1:7" ht="12.75">
      <c r="A330" s="74" t="s">
        <v>406</v>
      </c>
      <c r="B330" s="75">
        <v>322</v>
      </c>
      <c r="C330" s="75">
        <v>244</v>
      </c>
      <c r="D330" s="75">
        <v>0</v>
      </c>
      <c r="E330" s="75">
        <v>0</v>
      </c>
      <c r="F330" s="83">
        <f t="shared" si="5"/>
        <v>566</v>
      </c>
      <c r="G330" s="76"/>
    </row>
    <row r="331" spans="1:7" ht="12.75">
      <c r="A331" s="74" t="s">
        <v>164</v>
      </c>
      <c r="B331" s="75">
        <v>260</v>
      </c>
      <c r="C331" s="75">
        <v>228</v>
      </c>
      <c r="D331" s="75">
        <v>240</v>
      </c>
      <c r="E331" s="75">
        <v>18</v>
      </c>
      <c r="F331" s="83">
        <f t="shared" si="5"/>
        <v>746</v>
      </c>
      <c r="G331" s="76"/>
    </row>
    <row r="332" spans="1:6" ht="12.75">
      <c r="A332" s="228" t="s">
        <v>27</v>
      </c>
      <c r="B332" s="229">
        <f>SUM(B6:B331)</f>
        <v>152923</v>
      </c>
      <c r="C332" s="229">
        <f>SUM(C6:C331)</f>
        <v>109604</v>
      </c>
      <c r="D332" s="229">
        <f>SUM(D6:D331)</f>
        <v>88895</v>
      </c>
      <c r="E332" s="229">
        <f>SUM(E6:E331)</f>
        <v>11188</v>
      </c>
      <c r="F332" s="230">
        <f>SUM(F6:F331)</f>
        <v>362610</v>
      </c>
    </row>
    <row r="333" spans="1:6" ht="12.75">
      <c r="A333" s="231"/>
      <c r="B333" s="232"/>
      <c r="C333" s="232"/>
      <c r="D333" s="232"/>
      <c r="E333" s="232"/>
      <c r="F333" s="233"/>
    </row>
    <row r="334" spans="1:7" ht="12.75">
      <c r="A334" s="231"/>
      <c r="B334" s="232"/>
      <c r="C334" s="210"/>
      <c r="D334" s="232"/>
      <c r="E334" s="232"/>
      <c r="F334" s="233"/>
      <c r="G334" s="77"/>
    </row>
    <row r="335" spans="1:6" ht="12.75">
      <c r="A335" s="227" t="s">
        <v>598</v>
      </c>
      <c r="F335" s="84"/>
    </row>
    <row r="336" ht="12.75">
      <c r="A336" s="227" t="s">
        <v>597</v>
      </c>
    </row>
    <row r="337" ht="12.75">
      <c r="A337" s="227"/>
    </row>
    <row r="338" ht="12.75">
      <c r="A338" s="226" t="s">
        <v>593</v>
      </c>
    </row>
    <row r="339" ht="12.75">
      <c r="A339" s="226" t="s">
        <v>594</v>
      </c>
    </row>
    <row r="340" ht="12.75">
      <c r="A340" s="227" t="s">
        <v>595</v>
      </c>
    </row>
    <row r="341" ht="12.75">
      <c r="A341" s="227" t="s">
        <v>596</v>
      </c>
    </row>
  </sheetData>
  <mergeCells count="2">
    <mergeCell ref="B4:E4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8.75390625" style="0" customWidth="1"/>
    <col min="2" max="2" width="8.75390625" style="0" customWidth="1"/>
    <col min="3" max="3" width="9.375" style="0" customWidth="1"/>
    <col min="4" max="4" width="9.50390625" style="0" customWidth="1"/>
    <col min="5" max="5" width="10.375" style="0" customWidth="1"/>
  </cols>
  <sheetData>
    <row r="1" s="19" customFormat="1" ht="12.75">
      <c r="A1" s="19" t="s">
        <v>501</v>
      </c>
    </row>
    <row r="2" spans="1:5" s="19" customFormat="1" ht="12.75">
      <c r="A2" s="123"/>
      <c r="B2" s="123"/>
      <c r="C2" s="123"/>
      <c r="D2" s="123"/>
      <c r="E2" s="123"/>
    </row>
    <row r="3" spans="1:5" ht="13.5" customHeight="1" thickBot="1">
      <c r="A3" s="400"/>
      <c r="B3" s="415" t="s">
        <v>28</v>
      </c>
      <c r="C3" s="415"/>
      <c r="D3" s="415" t="s">
        <v>1</v>
      </c>
      <c r="E3" s="415"/>
    </row>
    <row r="4" spans="1:5" ht="13.5" thickBot="1">
      <c r="A4" s="9" t="s">
        <v>29</v>
      </c>
      <c r="B4" s="10" t="s">
        <v>4</v>
      </c>
      <c r="C4" s="10" t="s">
        <v>17</v>
      </c>
      <c r="D4" s="10" t="s">
        <v>4</v>
      </c>
      <c r="E4" s="10" t="s">
        <v>17</v>
      </c>
    </row>
    <row r="5" spans="1:9" ht="12.75">
      <c r="A5" s="16" t="s">
        <v>33</v>
      </c>
      <c r="B5" s="316">
        <v>91149</v>
      </c>
      <c r="C5" s="316">
        <v>53110</v>
      </c>
      <c r="D5" s="316">
        <v>9682</v>
      </c>
      <c r="E5" s="316">
        <v>4542</v>
      </c>
      <c r="F5" s="60"/>
      <c r="G5" s="60"/>
      <c r="H5" s="60"/>
      <c r="I5" s="60"/>
    </row>
    <row r="6" spans="1:9" ht="13.5">
      <c r="A6" s="16" t="s">
        <v>612</v>
      </c>
      <c r="B6" s="316">
        <v>1028</v>
      </c>
      <c r="C6" s="316">
        <v>35406</v>
      </c>
      <c r="D6" s="317">
        <v>593</v>
      </c>
      <c r="E6" s="316">
        <v>5279</v>
      </c>
      <c r="F6" s="60"/>
      <c r="G6" s="60"/>
      <c r="H6" s="60"/>
      <c r="I6" s="60"/>
    </row>
    <row r="7" spans="1:9" ht="12.75">
      <c r="A7" s="16" t="s">
        <v>30</v>
      </c>
      <c r="B7" s="316">
        <v>58896</v>
      </c>
      <c r="C7" s="317">
        <v>0</v>
      </c>
      <c r="D7" s="316">
        <v>25888</v>
      </c>
      <c r="E7" s="317">
        <v>0</v>
      </c>
      <c r="F7" s="60"/>
      <c r="G7" s="60"/>
      <c r="H7" s="60"/>
      <c r="I7" s="60"/>
    </row>
    <row r="8" spans="1:9" ht="13.5">
      <c r="A8" s="16" t="s">
        <v>615</v>
      </c>
      <c r="B8" s="317" t="s">
        <v>124</v>
      </c>
      <c r="C8" s="317" t="s">
        <v>124</v>
      </c>
      <c r="D8" s="316">
        <v>16780</v>
      </c>
      <c r="E8" s="317">
        <v>106</v>
      </c>
      <c r="F8" s="60"/>
      <c r="G8" s="60"/>
      <c r="H8" s="60"/>
      <c r="I8" s="60"/>
    </row>
    <row r="9" spans="1:9" ht="12.75">
      <c r="A9" s="8" t="s">
        <v>32</v>
      </c>
      <c r="B9" s="317">
        <v>186</v>
      </c>
      <c r="C9" s="317">
        <v>0</v>
      </c>
      <c r="D9" s="316">
        <v>55789</v>
      </c>
      <c r="E9" s="316">
        <v>1222</v>
      </c>
      <c r="F9" s="60"/>
      <c r="G9" s="60"/>
      <c r="H9" s="60"/>
      <c r="I9" s="60"/>
    </row>
    <row r="10" spans="1:9" ht="12.75">
      <c r="A10" s="8" t="s">
        <v>31</v>
      </c>
      <c r="B10" s="316">
        <v>1664</v>
      </c>
      <c r="C10" s="317">
        <v>379</v>
      </c>
      <c r="D10" s="316">
        <v>872</v>
      </c>
      <c r="E10" s="317">
        <v>39</v>
      </c>
      <c r="F10" s="60"/>
      <c r="G10" s="60"/>
      <c r="H10" s="60"/>
      <c r="I10" s="60"/>
    </row>
    <row r="11" spans="1:5" ht="13.5" thickBot="1">
      <c r="A11" s="11" t="s">
        <v>15</v>
      </c>
      <c r="B11" s="318">
        <v>152923</v>
      </c>
      <c r="C11" s="318">
        <v>88895</v>
      </c>
      <c r="D11" s="318">
        <v>109604</v>
      </c>
      <c r="E11" s="318">
        <v>11188</v>
      </c>
    </row>
    <row r="13" ht="12.75">
      <c r="A13" s="274" t="s">
        <v>486</v>
      </c>
    </row>
    <row r="14" spans="1:5" ht="12.75">
      <c r="A14" s="407" t="s">
        <v>613</v>
      </c>
      <c r="B14" s="407"/>
      <c r="C14" s="407"/>
      <c r="D14" s="407"/>
      <c r="E14" s="407"/>
    </row>
    <row r="15" ht="15">
      <c r="A15" s="85" t="s">
        <v>614</v>
      </c>
    </row>
    <row r="16" ht="12.75">
      <c r="A16" s="112"/>
    </row>
    <row r="19" ht="12.75">
      <c r="A19" s="227" t="s">
        <v>598</v>
      </c>
    </row>
    <row r="20" ht="12.75">
      <c r="A20" s="227" t="s">
        <v>597</v>
      </c>
    </row>
    <row r="21" ht="12.75">
      <c r="A21" s="227"/>
    </row>
    <row r="22" ht="12.75">
      <c r="A22" s="226" t="s">
        <v>593</v>
      </c>
    </row>
    <row r="23" ht="12.75">
      <c r="A23" s="226" t="s">
        <v>594</v>
      </c>
    </row>
    <row r="24" ht="12.75">
      <c r="A24" s="227" t="s">
        <v>595</v>
      </c>
    </row>
    <row r="25" ht="12.75">
      <c r="A25" s="227" t="s">
        <v>596</v>
      </c>
    </row>
  </sheetData>
  <sheetProtection/>
  <mergeCells count="3">
    <mergeCell ref="B3:C3"/>
    <mergeCell ref="D3:E3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9.25390625" style="0" customWidth="1"/>
    <col min="2" max="2" width="6.125" style="0" customWidth="1"/>
    <col min="3" max="8" width="5.625" style="0" customWidth="1"/>
    <col min="9" max="9" width="5.50390625" style="0" bestFit="1" customWidth="1"/>
    <col min="10" max="10" width="6.00390625" style="0" customWidth="1"/>
  </cols>
  <sheetData>
    <row r="1" s="19" customFormat="1" ht="12.75">
      <c r="A1" s="19" t="s">
        <v>502</v>
      </c>
    </row>
    <row r="2" s="19" customFormat="1" ht="12.75"/>
    <row r="3" spans="1:23" ht="13.5" customHeight="1" thickBot="1">
      <c r="A3" s="117"/>
      <c r="B3" s="416" t="s">
        <v>34</v>
      </c>
      <c r="C3" s="416"/>
      <c r="D3" s="416" t="s">
        <v>35</v>
      </c>
      <c r="E3" s="416"/>
      <c r="F3" s="416" t="s">
        <v>36</v>
      </c>
      <c r="G3" s="416"/>
      <c r="H3" s="416" t="s">
        <v>134</v>
      </c>
      <c r="I3" s="416"/>
      <c r="J3" s="418"/>
      <c r="W3" s="70"/>
    </row>
    <row r="4" spans="1:23" ht="13.5" customHeight="1" thickBot="1">
      <c r="A4" s="119" t="s">
        <v>505</v>
      </c>
      <c r="B4" s="120" t="s">
        <v>4</v>
      </c>
      <c r="C4" s="120" t="s">
        <v>17</v>
      </c>
      <c r="D4" s="120" t="s">
        <v>4</v>
      </c>
      <c r="E4" s="120" t="s">
        <v>17</v>
      </c>
      <c r="F4" s="120" t="s">
        <v>4</v>
      </c>
      <c r="G4" s="120" t="s">
        <v>17</v>
      </c>
      <c r="H4" s="120" t="s">
        <v>4</v>
      </c>
      <c r="I4" s="120" t="s">
        <v>17</v>
      </c>
      <c r="J4" s="120" t="s">
        <v>15</v>
      </c>
      <c r="W4" s="70"/>
    </row>
    <row r="5" spans="1:23" ht="12.75">
      <c r="A5" s="121" t="s">
        <v>18</v>
      </c>
      <c r="B5" s="319">
        <v>60.57809294365464</v>
      </c>
      <c r="C5" s="319">
        <v>53.990705233219465</v>
      </c>
      <c r="D5" s="319">
        <v>68.71352927875238</v>
      </c>
      <c r="E5" s="319">
        <v>60.29768005798973</v>
      </c>
      <c r="F5" s="319">
        <v>76.69642847008056</v>
      </c>
      <c r="G5" s="319">
        <v>66.20776508982034</v>
      </c>
      <c r="H5" s="319">
        <v>68.30121801972057</v>
      </c>
      <c r="I5" s="319">
        <v>59.38529973013085</v>
      </c>
      <c r="J5" s="319">
        <v>64.92672895153474</v>
      </c>
      <c r="W5" s="70"/>
    </row>
    <row r="6" spans="1:23" ht="14.25" customHeight="1">
      <c r="A6" s="121" t="s">
        <v>38</v>
      </c>
      <c r="B6" s="319">
        <v>63.008451439746935</v>
      </c>
      <c r="C6" s="319">
        <v>54.96623730036055</v>
      </c>
      <c r="D6" s="319">
        <v>72.07565074954562</v>
      </c>
      <c r="E6" s="319">
        <v>63.053355419580456</v>
      </c>
      <c r="F6" s="319">
        <v>81.39080747267482</v>
      </c>
      <c r="G6" s="319">
        <v>69.58161097440957</v>
      </c>
      <c r="H6" s="319">
        <v>71.33181419713348</v>
      </c>
      <c r="I6" s="319">
        <v>60.98716243446534</v>
      </c>
      <c r="J6" s="319">
        <v>69.21925543711025</v>
      </c>
      <c r="W6" s="70"/>
    </row>
    <row r="7" spans="1:23" ht="12.75" customHeight="1">
      <c r="A7" s="121" t="s">
        <v>20</v>
      </c>
      <c r="B7" s="319">
        <v>61.70930631648936</v>
      </c>
      <c r="C7" s="319">
        <v>55.13684278869188</v>
      </c>
      <c r="D7" s="319">
        <v>71.77074605492935</v>
      </c>
      <c r="E7" s="319">
        <v>63.103219324700966</v>
      </c>
      <c r="F7" s="319">
        <v>81.38300715314415</v>
      </c>
      <c r="G7" s="319">
        <v>68.15746492159857</v>
      </c>
      <c r="H7" s="319">
        <v>70.52780316728345</v>
      </c>
      <c r="I7" s="319">
        <v>61.2710915726894</v>
      </c>
      <c r="J7" s="319">
        <v>65.92273238710851</v>
      </c>
      <c r="W7" s="70"/>
    </row>
    <row r="8" spans="1:23" ht="12.75">
      <c r="A8" s="121" t="s">
        <v>39</v>
      </c>
      <c r="B8" s="319">
        <v>65.63175973011369</v>
      </c>
      <c r="C8" s="319">
        <v>57.02593481894143</v>
      </c>
      <c r="D8" s="319">
        <v>77.7209770046389</v>
      </c>
      <c r="E8" s="319">
        <v>64.65223789225928</v>
      </c>
      <c r="F8" s="319">
        <v>86.95732899884946</v>
      </c>
      <c r="G8" s="319">
        <v>70.99162979848023</v>
      </c>
      <c r="H8" s="319">
        <v>76.71956331658282</v>
      </c>
      <c r="I8" s="319">
        <v>63.22815236152107</v>
      </c>
      <c r="J8" s="319">
        <v>69.48115865008425</v>
      </c>
      <c r="W8" s="70"/>
    </row>
    <row r="9" spans="1:23" ht="13.5" customHeight="1">
      <c r="A9" s="121" t="s">
        <v>40</v>
      </c>
      <c r="B9" s="319">
        <v>66.07029371923261</v>
      </c>
      <c r="C9" s="319">
        <v>58.82522937947497</v>
      </c>
      <c r="D9" s="319">
        <v>76.78887003512597</v>
      </c>
      <c r="E9" s="319">
        <v>65.11756477068936</v>
      </c>
      <c r="F9" s="319">
        <v>89.50897175110127</v>
      </c>
      <c r="G9" s="319">
        <v>74.03957737037054</v>
      </c>
      <c r="H9" s="319">
        <v>75.78776376366305</v>
      </c>
      <c r="I9" s="319">
        <v>64.90673819142044</v>
      </c>
      <c r="J9" s="319">
        <v>71.55084519085071</v>
      </c>
      <c r="W9" s="70"/>
    </row>
    <row r="10" spans="1:23" ht="12.75">
      <c r="A10" s="121" t="s">
        <v>23</v>
      </c>
      <c r="B10" s="319">
        <v>73.58250922783199</v>
      </c>
      <c r="C10" s="319">
        <v>65.09217589743588</v>
      </c>
      <c r="D10" s="319">
        <v>86.12663528778128</v>
      </c>
      <c r="E10" s="319">
        <v>75.47817709314987</v>
      </c>
      <c r="F10" s="319">
        <v>98.94058803689796</v>
      </c>
      <c r="G10" s="319">
        <v>86.07777532467529</v>
      </c>
      <c r="H10" s="319">
        <v>85.12660748586617</v>
      </c>
      <c r="I10" s="319">
        <v>73.81954292739758</v>
      </c>
      <c r="J10" s="319">
        <v>81.22756750713985</v>
      </c>
      <c r="W10" s="70"/>
    </row>
    <row r="11" spans="1:23" ht="12.75">
      <c r="A11" s="121" t="s">
        <v>41</v>
      </c>
      <c r="B11" s="319">
        <v>94.12561197096049</v>
      </c>
      <c r="C11" s="319">
        <v>79.55559553345667</v>
      </c>
      <c r="D11" s="319">
        <v>108.51620965996919</v>
      </c>
      <c r="E11" s="319">
        <v>92.13466635268354</v>
      </c>
      <c r="F11" s="319">
        <v>124.47153004645264</v>
      </c>
      <c r="G11" s="319">
        <v>109.19598172571003</v>
      </c>
      <c r="H11" s="319">
        <v>107.52071576357478</v>
      </c>
      <c r="I11" s="319">
        <v>90.18771773915658</v>
      </c>
      <c r="J11" s="319">
        <v>100.06387891327476</v>
      </c>
      <c r="W11" s="70"/>
    </row>
    <row r="12" spans="1:23" ht="12.75">
      <c r="A12" s="121" t="s">
        <v>25</v>
      </c>
      <c r="B12" s="319">
        <v>80.1286566629519</v>
      </c>
      <c r="C12" s="319">
        <v>68.36442203947372</v>
      </c>
      <c r="D12" s="319">
        <v>94.06719190245198</v>
      </c>
      <c r="E12" s="319">
        <v>78.44154633176734</v>
      </c>
      <c r="F12" s="319">
        <v>111.11633789682502</v>
      </c>
      <c r="G12" s="319">
        <v>91.06039744897944</v>
      </c>
      <c r="H12" s="319">
        <v>93.00681506625371</v>
      </c>
      <c r="I12" s="319">
        <v>76.97061761355945</v>
      </c>
      <c r="J12" s="319">
        <v>88.29686061728475</v>
      </c>
      <c r="W12" s="70"/>
    </row>
    <row r="13" spans="1:23" ht="12.75">
      <c r="A13" s="121" t="s">
        <v>26</v>
      </c>
      <c r="B13" s="319">
        <v>68.62477227332467</v>
      </c>
      <c r="C13" s="319">
        <v>59.54140905492322</v>
      </c>
      <c r="D13" s="319">
        <v>80.1632833066065</v>
      </c>
      <c r="E13" s="319">
        <v>66.89843260869576</v>
      </c>
      <c r="F13" s="319">
        <v>93.1635250814332</v>
      </c>
      <c r="G13" s="319">
        <v>77.79713232157506</v>
      </c>
      <c r="H13" s="319">
        <v>79.8587075890476</v>
      </c>
      <c r="I13" s="319">
        <v>66.61735490056837</v>
      </c>
      <c r="J13" s="319">
        <v>75.87987291255422</v>
      </c>
      <c r="W13" s="70"/>
    </row>
    <row r="14" spans="1:23" ht="13.5" thickBot="1">
      <c r="A14" s="122" t="s">
        <v>479</v>
      </c>
      <c r="B14" s="320">
        <v>70.5083859296288</v>
      </c>
      <c r="C14" s="320">
        <v>62.00760572571379</v>
      </c>
      <c r="D14" s="320">
        <v>81.28575285162698</v>
      </c>
      <c r="E14" s="320">
        <v>70.01645860573258</v>
      </c>
      <c r="F14" s="320">
        <v>93.24870552215187</v>
      </c>
      <c r="G14" s="320">
        <v>78.78943983899535</v>
      </c>
      <c r="H14" s="320">
        <v>80.6007611085314</v>
      </c>
      <c r="I14" s="320">
        <v>68.85507546881125</v>
      </c>
      <c r="J14" s="321">
        <v>76.28291576640366</v>
      </c>
      <c r="W14" s="70"/>
    </row>
    <row r="15" spans="1:23" ht="12.75">
      <c r="A15" s="78"/>
      <c r="B15" s="67"/>
      <c r="C15" s="67"/>
      <c r="D15" s="67"/>
      <c r="E15" s="67"/>
      <c r="F15" s="67"/>
      <c r="G15" s="67"/>
      <c r="H15" s="67"/>
      <c r="I15" s="67"/>
      <c r="J15" s="79"/>
      <c r="W15" s="70"/>
    </row>
    <row r="16" spans="1:23" ht="12.75">
      <c r="A16" s="78" t="s">
        <v>486</v>
      </c>
      <c r="B16" s="67"/>
      <c r="C16" s="67"/>
      <c r="D16" s="67"/>
      <c r="E16" s="67"/>
      <c r="F16" s="67"/>
      <c r="G16" s="67"/>
      <c r="H16" s="67"/>
      <c r="I16" s="67"/>
      <c r="J16" s="79"/>
      <c r="W16" s="70"/>
    </row>
    <row r="17" spans="1:23" ht="12.75">
      <c r="A17" s="111" t="s">
        <v>503</v>
      </c>
      <c r="B17" s="67"/>
      <c r="C17" s="67"/>
      <c r="D17" s="67"/>
      <c r="E17" s="67"/>
      <c r="F17" s="67"/>
      <c r="G17" s="67"/>
      <c r="I17" s="67"/>
      <c r="J17" s="79"/>
      <c r="W17" s="70"/>
    </row>
    <row r="18" spans="2:23" ht="12.75">
      <c r="B18" s="67"/>
      <c r="C18" s="67"/>
      <c r="D18" s="67"/>
      <c r="E18" s="67"/>
      <c r="F18" s="67"/>
      <c r="G18" s="67"/>
      <c r="H18" s="67"/>
      <c r="I18" s="67"/>
      <c r="J18" s="79"/>
      <c r="W18" s="70"/>
    </row>
    <row r="19" spans="1:23" ht="12.75">
      <c r="A19" s="66"/>
      <c r="B19" s="67"/>
      <c r="C19" s="67"/>
      <c r="D19" s="67"/>
      <c r="E19" s="67"/>
      <c r="F19" s="67"/>
      <c r="G19" s="67"/>
      <c r="H19" s="67"/>
      <c r="I19" s="67"/>
      <c r="J19" s="67"/>
      <c r="W19" s="70"/>
    </row>
    <row r="20" spans="1:23" ht="13.5" customHeight="1">
      <c r="A20" s="419" t="s">
        <v>630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W20" s="70"/>
    </row>
    <row r="21" spans="1:23" ht="13.5" customHeight="1" thickBo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5"/>
      <c r="W21" s="70"/>
    </row>
    <row r="22" spans="1:23" ht="64.5" thickBot="1">
      <c r="A22" s="12" t="s">
        <v>37</v>
      </c>
      <c r="B22" s="417" t="s">
        <v>34</v>
      </c>
      <c r="C22" s="417"/>
      <c r="D22" s="417" t="s">
        <v>35</v>
      </c>
      <c r="E22" s="417"/>
      <c r="F22" s="417" t="s">
        <v>36</v>
      </c>
      <c r="G22" s="417"/>
      <c r="H22" s="417" t="s">
        <v>480</v>
      </c>
      <c r="I22" s="417"/>
      <c r="J22" s="114" t="s">
        <v>481</v>
      </c>
      <c r="W22" s="70"/>
    </row>
    <row r="23" spans="1:23" ht="12.75">
      <c r="A23" s="14" t="s">
        <v>18</v>
      </c>
      <c r="B23" s="325">
        <f aca="true" t="shared" si="0" ref="B23:B32">B5-C5</f>
        <v>6.5873877104351735</v>
      </c>
      <c r="C23" s="306">
        <f aca="true" t="shared" si="1" ref="C23:C32">B5/C5-1</f>
        <v>0.12200966225538545</v>
      </c>
      <c r="D23" s="325">
        <f aca="true" t="shared" si="2" ref="D23:D32">D5-E5</f>
        <v>8.415849220762645</v>
      </c>
      <c r="E23" s="306">
        <f aca="true" t="shared" si="3" ref="E23:E32">D5/E5-1</f>
        <v>0.1395716918572807</v>
      </c>
      <c r="F23" s="325">
        <f aca="true" t="shared" si="4" ref="F23:F32">F5-G5</f>
        <v>10.48866338026022</v>
      </c>
      <c r="G23" s="306">
        <f aca="true" t="shared" si="5" ref="G23:G32">F5/G5-1</f>
        <v>0.1584204415604551</v>
      </c>
      <c r="H23" s="325">
        <f>H5-I5</f>
        <v>8.915918289589712</v>
      </c>
      <c r="I23" s="306">
        <f aca="true" t="shared" si="6" ref="I23:I32">H5/I5-1</f>
        <v>0.15013679025124071</v>
      </c>
      <c r="J23" s="326">
        <f aca="true" t="shared" si="7" ref="J23:J32">G23-C23</f>
        <v>0.03641077930506964</v>
      </c>
      <c r="W23" s="70"/>
    </row>
    <row r="24" spans="1:23" ht="12.75">
      <c r="A24" s="14" t="s">
        <v>38</v>
      </c>
      <c r="B24" s="325">
        <f t="shared" si="0"/>
        <v>8.042214139386388</v>
      </c>
      <c r="C24" s="306">
        <f t="shared" si="1"/>
        <v>0.14631189134231737</v>
      </c>
      <c r="D24" s="325">
        <f t="shared" si="2"/>
        <v>9.02229532996516</v>
      </c>
      <c r="E24" s="306">
        <f t="shared" si="3"/>
        <v>0.14308985255308704</v>
      </c>
      <c r="F24" s="325">
        <f t="shared" si="4"/>
        <v>11.809196498265251</v>
      </c>
      <c r="G24" s="306">
        <f t="shared" si="5"/>
        <v>0.16971720448680605</v>
      </c>
      <c r="H24" s="325">
        <f aca="true" t="shared" si="8" ref="H24:H32">H6-I6</f>
        <v>10.344651762668143</v>
      </c>
      <c r="I24" s="306">
        <f t="shared" si="6"/>
        <v>0.16962015200795966</v>
      </c>
      <c r="J24" s="326">
        <f t="shared" si="7"/>
        <v>0.023405313144488682</v>
      </c>
      <c r="W24" s="70"/>
    </row>
    <row r="25" spans="1:10" ht="12.75">
      <c r="A25" s="14" t="s">
        <v>20</v>
      </c>
      <c r="B25" s="325">
        <f t="shared" si="0"/>
        <v>6.572463527797481</v>
      </c>
      <c r="C25" s="306">
        <f t="shared" si="1"/>
        <v>0.11920275437217165</v>
      </c>
      <c r="D25" s="325">
        <f t="shared" si="2"/>
        <v>8.667526730228381</v>
      </c>
      <c r="E25" s="306">
        <f t="shared" si="3"/>
        <v>0.1373547470792127</v>
      </c>
      <c r="F25" s="325">
        <f t="shared" si="4"/>
        <v>13.225542231545575</v>
      </c>
      <c r="G25" s="306">
        <f t="shared" si="5"/>
        <v>0.19404392822941552</v>
      </c>
      <c r="H25" s="325">
        <f t="shared" si="8"/>
        <v>9.256711594594051</v>
      </c>
      <c r="I25" s="306">
        <f t="shared" si="6"/>
        <v>0.1510779611884714</v>
      </c>
      <c r="J25" s="326">
        <f t="shared" si="7"/>
        <v>0.07484117385724387</v>
      </c>
    </row>
    <row r="26" spans="1:10" ht="12.75">
      <c r="A26" s="14" t="s">
        <v>39</v>
      </c>
      <c r="B26" s="325">
        <f t="shared" si="0"/>
        <v>8.605824911172256</v>
      </c>
      <c r="C26" s="306">
        <f t="shared" si="1"/>
        <v>0.15091072050806242</v>
      </c>
      <c r="D26" s="325">
        <f t="shared" si="2"/>
        <v>13.068739112379617</v>
      </c>
      <c r="E26" s="306">
        <f t="shared" si="3"/>
        <v>0.2021390061417243</v>
      </c>
      <c r="F26" s="325">
        <f t="shared" si="4"/>
        <v>15.96569920036923</v>
      </c>
      <c r="G26" s="306">
        <f t="shared" si="5"/>
        <v>0.2248955157909478</v>
      </c>
      <c r="H26" s="325">
        <f t="shared" si="8"/>
        <v>13.491410955061752</v>
      </c>
      <c r="I26" s="306">
        <f t="shared" si="6"/>
        <v>0.21337664396583356</v>
      </c>
      <c r="J26" s="326">
        <f t="shared" si="7"/>
        <v>0.07398479528288537</v>
      </c>
    </row>
    <row r="27" spans="1:10" ht="12.75">
      <c r="A27" s="14" t="s">
        <v>40</v>
      </c>
      <c r="B27" s="325">
        <f t="shared" si="0"/>
        <v>7.24506433975764</v>
      </c>
      <c r="C27" s="306">
        <f t="shared" si="1"/>
        <v>0.12316253444624148</v>
      </c>
      <c r="D27" s="325">
        <f t="shared" si="2"/>
        <v>11.671305264436612</v>
      </c>
      <c r="E27" s="306">
        <f t="shared" si="3"/>
        <v>0.1792343633478457</v>
      </c>
      <c r="F27" s="325">
        <f t="shared" si="4"/>
        <v>15.469394380730733</v>
      </c>
      <c r="G27" s="306">
        <f t="shared" si="5"/>
        <v>0.208934125911439</v>
      </c>
      <c r="H27" s="325">
        <f t="shared" si="8"/>
        <v>10.881025572242606</v>
      </c>
      <c r="I27" s="306">
        <f t="shared" si="6"/>
        <v>0.16764092412335851</v>
      </c>
      <c r="J27" s="326">
        <f t="shared" si="7"/>
        <v>0.08577159146519753</v>
      </c>
    </row>
    <row r="28" spans="1:10" ht="12.75" customHeight="1">
      <c r="A28" s="14" t="s">
        <v>23</v>
      </c>
      <c r="B28" s="325">
        <f t="shared" si="0"/>
        <v>8.490333330396112</v>
      </c>
      <c r="C28" s="306">
        <f t="shared" si="1"/>
        <v>0.13043554334047958</v>
      </c>
      <c r="D28" s="325">
        <f t="shared" si="2"/>
        <v>10.648458194631417</v>
      </c>
      <c r="E28" s="306">
        <f t="shared" si="3"/>
        <v>0.14107995986031607</v>
      </c>
      <c r="F28" s="325">
        <f t="shared" si="4"/>
        <v>12.862812712222677</v>
      </c>
      <c r="G28" s="306">
        <f t="shared" si="5"/>
        <v>0.1494324483143954</v>
      </c>
      <c r="H28" s="325">
        <f t="shared" si="8"/>
        <v>11.307064558468596</v>
      </c>
      <c r="I28" s="306">
        <f t="shared" si="6"/>
        <v>0.15317169559813215</v>
      </c>
      <c r="J28" s="326">
        <f t="shared" si="7"/>
        <v>0.018996904973915818</v>
      </c>
    </row>
    <row r="29" spans="1:10" ht="12.75">
      <c r="A29" s="14" t="s">
        <v>41</v>
      </c>
      <c r="B29" s="325">
        <f t="shared" si="0"/>
        <v>14.570016437503824</v>
      </c>
      <c r="C29" s="306">
        <f t="shared" si="1"/>
        <v>0.18314257268524226</v>
      </c>
      <c r="D29" s="325">
        <f t="shared" si="2"/>
        <v>16.381543307285654</v>
      </c>
      <c r="E29" s="306">
        <f t="shared" si="3"/>
        <v>0.17779999598173535</v>
      </c>
      <c r="F29" s="325">
        <f t="shared" si="4"/>
        <v>15.275548320742615</v>
      </c>
      <c r="G29" s="306">
        <f t="shared" si="5"/>
        <v>0.13989112126042658</v>
      </c>
      <c r="H29" s="325">
        <f t="shared" si="8"/>
        <v>17.332998024418202</v>
      </c>
      <c r="I29" s="306">
        <f t="shared" si="6"/>
        <v>0.19218801028482813</v>
      </c>
      <c r="J29" s="326">
        <f t="shared" si="7"/>
        <v>-0.04325145142481568</v>
      </c>
    </row>
    <row r="30" spans="1:10" ht="12.75">
      <c r="A30" s="14" t="s">
        <v>25</v>
      </c>
      <c r="B30" s="325">
        <f t="shared" si="0"/>
        <v>11.764234623478174</v>
      </c>
      <c r="C30" s="306">
        <f t="shared" si="1"/>
        <v>0.17208124156575888</v>
      </c>
      <c r="D30" s="325">
        <f t="shared" si="2"/>
        <v>15.62564557068464</v>
      </c>
      <c r="E30" s="306">
        <f t="shared" si="3"/>
        <v>0.19920114150473545</v>
      </c>
      <c r="F30" s="325">
        <f t="shared" si="4"/>
        <v>20.055940447845572</v>
      </c>
      <c r="G30" s="306">
        <f t="shared" si="5"/>
        <v>0.2202487690555357</v>
      </c>
      <c r="H30" s="325">
        <f t="shared" si="8"/>
        <v>16.036197452694253</v>
      </c>
      <c r="I30" s="306">
        <f t="shared" si="6"/>
        <v>0.20834180561218796</v>
      </c>
      <c r="J30" s="326">
        <f t="shared" si="7"/>
        <v>0.04816752748977682</v>
      </c>
    </row>
    <row r="31" spans="1:10" ht="12.75">
      <c r="A31" s="14" t="s">
        <v>26</v>
      </c>
      <c r="B31" s="325">
        <f t="shared" si="0"/>
        <v>9.083363218401445</v>
      </c>
      <c r="C31" s="306">
        <f t="shared" si="1"/>
        <v>0.15255539569146936</v>
      </c>
      <c r="D31" s="325">
        <f t="shared" si="2"/>
        <v>13.264850697910745</v>
      </c>
      <c r="E31" s="306">
        <f t="shared" si="3"/>
        <v>0.1982834302785521</v>
      </c>
      <c r="F31" s="325">
        <f t="shared" si="4"/>
        <v>15.366392759858144</v>
      </c>
      <c r="G31" s="306">
        <f t="shared" si="5"/>
        <v>0.19751875552868747</v>
      </c>
      <c r="H31" s="325">
        <f t="shared" si="8"/>
        <v>13.241352688479225</v>
      </c>
      <c r="I31" s="306">
        <f t="shared" si="6"/>
        <v>0.1987673138365067</v>
      </c>
      <c r="J31" s="326">
        <f t="shared" si="7"/>
        <v>0.04496335983721811</v>
      </c>
    </row>
    <row r="32" spans="1:10" ht="13.5" customHeight="1" thickBot="1">
      <c r="A32" s="13" t="s">
        <v>42</v>
      </c>
      <c r="B32" s="327">
        <f t="shared" si="0"/>
        <v>8.500780203915014</v>
      </c>
      <c r="C32" s="312">
        <f t="shared" si="1"/>
        <v>0.13709254057506448</v>
      </c>
      <c r="D32" s="327">
        <f t="shared" si="2"/>
        <v>11.2692942458944</v>
      </c>
      <c r="E32" s="312">
        <f t="shared" si="3"/>
        <v>0.16095207427374403</v>
      </c>
      <c r="F32" s="327">
        <f t="shared" si="4"/>
        <v>14.459265683156517</v>
      </c>
      <c r="G32" s="312">
        <f t="shared" si="5"/>
        <v>0.18351781295442304</v>
      </c>
      <c r="H32" s="328">
        <f t="shared" si="8"/>
        <v>11.74568563972015</v>
      </c>
      <c r="I32" s="312">
        <f t="shared" si="6"/>
        <v>0.17058561855822085</v>
      </c>
      <c r="J32" s="329">
        <f t="shared" si="7"/>
        <v>0.04642527237935856</v>
      </c>
    </row>
    <row r="35" ht="12.75">
      <c r="A35" s="227" t="s">
        <v>598</v>
      </c>
    </row>
    <row r="36" ht="12.75">
      <c r="A36" s="227" t="s">
        <v>597</v>
      </c>
    </row>
    <row r="37" ht="12.75">
      <c r="A37" s="227"/>
    </row>
    <row r="38" ht="12.75">
      <c r="A38" s="226" t="s">
        <v>593</v>
      </c>
    </row>
    <row r="39" ht="12.75">
      <c r="A39" s="226" t="s">
        <v>594</v>
      </c>
    </row>
    <row r="40" ht="12.75">
      <c r="A40" s="227" t="s">
        <v>595</v>
      </c>
    </row>
    <row r="41" ht="12.75">
      <c r="A41" s="227" t="s">
        <v>596</v>
      </c>
    </row>
  </sheetData>
  <sheetProtection/>
  <mergeCells count="9">
    <mergeCell ref="B3:C3"/>
    <mergeCell ref="D3:E3"/>
    <mergeCell ref="F3:G3"/>
    <mergeCell ref="H22:I22"/>
    <mergeCell ref="H3:J3"/>
    <mergeCell ref="A20:K20"/>
    <mergeCell ref="B22:C22"/>
    <mergeCell ref="D22:E22"/>
    <mergeCell ref="F22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8.875" style="0" customWidth="1"/>
    <col min="2" max="2" width="7.00390625" style="0" customWidth="1"/>
    <col min="3" max="3" width="6.875" style="0" customWidth="1"/>
    <col min="4" max="5" width="7.25390625" style="0" customWidth="1"/>
  </cols>
  <sheetData>
    <row r="1" s="19" customFormat="1" ht="12.75">
      <c r="A1" s="19" t="s">
        <v>513</v>
      </c>
    </row>
    <row r="2" spans="1:5" s="19" customFormat="1" ht="12.75">
      <c r="A2" s="123"/>
      <c r="B2" s="123"/>
      <c r="C2" s="123"/>
      <c r="D2" s="123"/>
      <c r="E2" s="123"/>
    </row>
    <row r="3" spans="1:5" ht="12.75" customHeight="1">
      <c r="A3" s="143"/>
      <c r="B3" s="322" t="s">
        <v>43</v>
      </c>
      <c r="C3" s="322"/>
      <c r="D3" s="322"/>
      <c r="E3" s="322"/>
    </row>
    <row r="4" spans="1:5" ht="13.5" thickBot="1">
      <c r="A4" s="15"/>
      <c r="B4" s="323" t="s">
        <v>0</v>
      </c>
      <c r="C4" s="323"/>
      <c r="D4" s="323" t="s">
        <v>1</v>
      </c>
      <c r="E4" s="323"/>
    </row>
    <row r="5" spans="1:5" ht="13.5" thickBot="1">
      <c r="A5" s="1" t="s">
        <v>44</v>
      </c>
      <c r="B5" s="6" t="s">
        <v>4</v>
      </c>
      <c r="C5" s="6" t="s">
        <v>17</v>
      </c>
      <c r="D5" s="6" t="s">
        <v>4</v>
      </c>
      <c r="E5" s="6" t="s">
        <v>17</v>
      </c>
    </row>
    <row r="6" spans="1:5" ht="12.75">
      <c r="A6" s="16" t="s">
        <v>18</v>
      </c>
      <c r="B6" s="330">
        <v>25</v>
      </c>
      <c r="C6" s="330">
        <v>39</v>
      </c>
      <c r="D6" s="330">
        <v>37.16420503909649</v>
      </c>
      <c r="E6" s="330">
        <v>24.11572700296736</v>
      </c>
    </row>
    <row r="7" spans="1:5" ht="12.75">
      <c r="A7" s="16" t="s">
        <v>38</v>
      </c>
      <c r="B7" s="330">
        <v>30</v>
      </c>
      <c r="C7" s="330">
        <v>31</v>
      </c>
      <c r="D7" s="330">
        <v>33.48975492165511</v>
      </c>
      <c r="E7" s="330">
        <v>38.98033189920098</v>
      </c>
    </row>
    <row r="8" spans="1:5" ht="12.75">
      <c r="A8" s="16" t="s">
        <v>20</v>
      </c>
      <c r="B8" s="330">
        <v>28</v>
      </c>
      <c r="C8" s="330">
        <v>37</v>
      </c>
      <c r="D8" s="330">
        <v>21.735901411899132</v>
      </c>
      <c r="E8" s="330">
        <v>50.36579170194749</v>
      </c>
    </row>
    <row r="9" spans="1:5" ht="12.75">
      <c r="A9" s="16" t="s">
        <v>39</v>
      </c>
      <c r="B9" s="330">
        <v>32</v>
      </c>
      <c r="C9" s="330">
        <v>37</v>
      </c>
      <c r="D9" s="330">
        <v>30.90755252697334</v>
      </c>
      <c r="E9" s="330">
        <v>56.623477837311206</v>
      </c>
    </row>
    <row r="10" spans="1:5" ht="12.75">
      <c r="A10" s="16" t="s">
        <v>40</v>
      </c>
      <c r="B10" s="330">
        <v>20</v>
      </c>
      <c r="C10" s="330">
        <v>46</v>
      </c>
      <c r="D10" s="330">
        <v>25.681147780373944</v>
      </c>
      <c r="E10" s="330">
        <v>44.705357142857125</v>
      </c>
    </row>
    <row r="11" spans="1:5" ht="12.75">
      <c r="A11" s="16" t="s">
        <v>23</v>
      </c>
      <c r="B11" s="330">
        <v>17</v>
      </c>
      <c r="C11" s="330">
        <v>35</v>
      </c>
      <c r="D11" s="330">
        <v>28.76283168700362</v>
      </c>
      <c r="E11" s="330">
        <v>88.68313570487477</v>
      </c>
    </row>
    <row r="12" spans="1:5" ht="12.75">
      <c r="A12" s="16" t="s">
        <v>41</v>
      </c>
      <c r="B12" s="330">
        <v>30</v>
      </c>
      <c r="C12" s="330">
        <v>40</v>
      </c>
      <c r="D12" s="330">
        <v>29.64097535464473</v>
      </c>
      <c r="E12" s="330">
        <v>52.01238938053104</v>
      </c>
    </row>
    <row r="13" spans="1:5" ht="12.75">
      <c r="A13" s="16" t="s">
        <v>25</v>
      </c>
      <c r="B13" s="330">
        <v>21</v>
      </c>
      <c r="C13" s="330">
        <v>32</v>
      </c>
      <c r="D13" s="330">
        <v>41.14571324334174</v>
      </c>
      <c r="E13" s="330">
        <v>38.050675675675706</v>
      </c>
    </row>
    <row r="14" spans="1:5" ht="12.75">
      <c r="A14" s="16" t="s">
        <v>26</v>
      </c>
      <c r="B14" s="330">
        <v>26</v>
      </c>
      <c r="C14" s="330">
        <v>28</v>
      </c>
      <c r="D14" s="330">
        <v>24.075745301361145</v>
      </c>
      <c r="E14" s="330">
        <v>29.798373983739847</v>
      </c>
    </row>
    <row r="15" spans="1:5" ht="13.5" thickBot="1">
      <c r="A15" s="6" t="s">
        <v>514</v>
      </c>
      <c r="B15" s="331">
        <v>26</v>
      </c>
      <c r="C15" s="331">
        <v>37</v>
      </c>
      <c r="D15" s="332">
        <v>30.10006934053531</v>
      </c>
      <c r="E15" s="332">
        <v>50.046835895602385</v>
      </c>
    </row>
    <row r="16" spans="1:5" ht="13.5" thickBot="1">
      <c r="A16" s="144" t="s">
        <v>478</v>
      </c>
      <c r="B16" s="333">
        <v>27</v>
      </c>
      <c r="C16" s="333">
        <v>37</v>
      </c>
      <c r="D16" s="333">
        <v>30</v>
      </c>
      <c r="E16" s="333">
        <v>42</v>
      </c>
    </row>
    <row r="20" ht="12.75">
      <c r="A20" s="227" t="s">
        <v>598</v>
      </c>
    </row>
    <row r="21" ht="12.75">
      <c r="A21" s="227" t="s">
        <v>597</v>
      </c>
    </row>
    <row r="22" ht="12.75">
      <c r="A22" s="227"/>
    </row>
    <row r="23" ht="12.75">
      <c r="A23" s="226" t="s">
        <v>593</v>
      </c>
    </row>
    <row r="24" ht="12.75">
      <c r="A24" s="226" t="s">
        <v>594</v>
      </c>
    </row>
    <row r="25" ht="12.75">
      <c r="A25" s="227" t="s">
        <v>595</v>
      </c>
    </row>
    <row r="26" ht="12.75">
      <c r="A26" s="227" t="s">
        <v>596</v>
      </c>
    </row>
  </sheetData>
  <sheetProtection/>
  <mergeCells count="3">
    <mergeCell ref="B3:E3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8.75390625" style="0" bestFit="1" customWidth="1"/>
    <col min="2" max="2" width="16.00390625" style="0" bestFit="1" customWidth="1"/>
    <col min="3" max="3" width="14.625" style="0" bestFit="1" customWidth="1"/>
    <col min="4" max="4" width="19.00390625" style="0" bestFit="1" customWidth="1"/>
    <col min="5" max="5" width="17.625" style="0" bestFit="1" customWidth="1"/>
  </cols>
  <sheetData>
    <row r="1" ht="12.75">
      <c r="A1" s="19" t="s">
        <v>622</v>
      </c>
    </row>
    <row r="2" spans="1:5" ht="12.75">
      <c r="A2" s="124"/>
      <c r="B2" s="125"/>
      <c r="C2" s="125"/>
      <c r="D2" s="125"/>
      <c r="E2" s="125"/>
    </row>
    <row r="3" spans="1:5" ht="13.5" thickBot="1">
      <c r="A3" s="126"/>
      <c r="B3" s="128" t="s">
        <v>49</v>
      </c>
      <c r="C3" s="128" t="s">
        <v>50</v>
      </c>
      <c r="D3" s="128" t="s">
        <v>51</v>
      </c>
      <c r="E3" s="128" t="s">
        <v>52</v>
      </c>
    </row>
    <row r="4" spans="1:5" ht="12.75">
      <c r="A4" s="125" t="s">
        <v>48</v>
      </c>
      <c r="B4" s="127">
        <v>12</v>
      </c>
      <c r="C4" s="127">
        <v>17</v>
      </c>
      <c r="D4" s="127">
        <v>10.646509251487172</v>
      </c>
      <c r="E4" s="127">
        <v>22.604576331784056</v>
      </c>
    </row>
    <row r="5" spans="1:5" ht="12.75">
      <c r="A5" s="125" t="s">
        <v>47</v>
      </c>
      <c r="B5" s="127">
        <v>31</v>
      </c>
      <c r="C5" s="127">
        <v>76</v>
      </c>
      <c r="D5" s="127">
        <v>24.852195175358563</v>
      </c>
      <c r="E5" s="127">
        <v>64.94458348230246</v>
      </c>
    </row>
    <row r="6" spans="1:5" ht="12.75">
      <c r="A6" s="125" t="s">
        <v>45</v>
      </c>
      <c r="B6" s="127">
        <v>53</v>
      </c>
      <c r="C6" s="127">
        <v>0.0945179584120983</v>
      </c>
      <c r="D6" s="127">
        <v>29.072844056786252</v>
      </c>
      <c r="E6" s="127">
        <v>0.9653199856989632</v>
      </c>
    </row>
    <row r="7" spans="1:5" ht="12.75">
      <c r="A7" s="125" t="s">
        <v>46</v>
      </c>
      <c r="B7" s="127">
        <v>4</v>
      </c>
      <c r="C7" s="127">
        <v>7</v>
      </c>
      <c r="D7" s="127">
        <v>35.428451516368014</v>
      </c>
      <c r="E7" s="127">
        <v>11.485520200214516</v>
      </c>
    </row>
    <row r="8" spans="1:5" ht="13.5" thickBot="1">
      <c r="A8" s="128" t="s">
        <v>15</v>
      </c>
      <c r="B8" s="129">
        <f>SUM(B4:B7)</f>
        <v>100</v>
      </c>
      <c r="C8" s="129">
        <f>SUM(C4:C7)</f>
        <v>100.0945179584121</v>
      </c>
      <c r="D8" s="129">
        <f>SUM(D4:D7)</f>
        <v>100</v>
      </c>
      <c r="E8" s="129">
        <f>SUM(E4:E7)</f>
        <v>100</v>
      </c>
    </row>
    <row r="9" spans="1:5" ht="12.75">
      <c r="A9" s="125"/>
      <c r="B9" s="127"/>
      <c r="C9" s="127"/>
      <c r="D9" s="127"/>
      <c r="E9" s="127"/>
    </row>
    <row r="10" spans="1:5" ht="12.75">
      <c r="A10" s="125"/>
      <c r="B10" s="127"/>
      <c r="C10" s="127"/>
      <c r="D10" s="127"/>
      <c r="E10" s="127"/>
    </row>
    <row r="11" ht="12.75">
      <c r="A11" s="19" t="s">
        <v>621</v>
      </c>
    </row>
    <row r="35" ht="12.75">
      <c r="A35" s="227" t="s">
        <v>598</v>
      </c>
    </row>
    <row r="36" ht="12.75">
      <c r="A36" s="227" t="s">
        <v>597</v>
      </c>
    </row>
    <row r="37" ht="12.75">
      <c r="A37" s="227"/>
    </row>
    <row r="38" ht="12.75">
      <c r="A38" s="226" t="s">
        <v>593</v>
      </c>
    </row>
    <row r="39" ht="12.75">
      <c r="A39" s="226" t="s">
        <v>594</v>
      </c>
    </row>
    <row r="40" ht="12.75">
      <c r="A40" s="227" t="s">
        <v>595</v>
      </c>
    </row>
    <row r="41" ht="12.75">
      <c r="A41" s="227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HallA</dc:creator>
  <cp:keywords/>
  <dc:description/>
  <cp:lastModifiedBy>mdavid</cp:lastModifiedBy>
  <dcterms:created xsi:type="dcterms:W3CDTF">2012-08-16T10:53:24Z</dcterms:created>
  <dcterms:modified xsi:type="dcterms:W3CDTF">2012-09-19T12:53:51Z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