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verage salaries" sheetId="1" r:id="rId1"/>
    <sheet name="Dept contributions" sheetId="2" r:id="rId2"/>
    <sheet name="Staff in GOs" sheetId="3" r:id="rId3"/>
  </sheets>
  <definedNames/>
  <calcPr fullCalcOnLoad="1"/>
</workbook>
</file>

<file path=xl/comments2.xml><?xml version="1.0" encoding="utf-8"?>
<comments xmlns="http://schemas.openxmlformats.org/spreadsheetml/2006/main">
  <authors>
    <author>KWALSH</author>
  </authors>
  <commentList>
    <comment ref="K12" authorId="0">
      <text>
        <r>
          <rPr>
            <b/>
            <sz val="8"/>
            <rFont val="Tahoma"/>
            <family val="0"/>
          </rPr>
          <t>KWALSH:</t>
        </r>
        <r>
          <rPr>
            <sz val="8"/>
            <rFont val="Tahoma"/>
            <family val="0"/>
          </rPr>
          <t xml:space="preserve">
Assumes reduction to reflect ESF closure</t>
        </r>
      </text>
    </comment>
    <comment ref="F16" authorId="0">
      <text>
        <r>
          <rPr>
            <b/>
            <sz val="8"/>
            <rFont val="Tahoma"/>
            <family val="0"/>
          </rPr>
          <t>KWALSH:</t>
        </r>
        <r>
          <rPr>
            <sz val="8"/>
            <rFont val="Tahoma"/>
            <family val="0"/>
          </rPr>
          <t xml:space="preserve">
You're Welcome funds - provided for all GOs except SE and SE</t>
        </r>
      </text>
    </comment>
  </commentList>
</comments>
</file>

<file path=xl/sharedStrings.xml><?xml version="1.0" encoding="utf-8"?>
<sst xmlns="http://schemas.openxmlformats.org/spreadsheetml/2006/main" count="540" uniqueCount="105">
  <si>
    <t>Location</t>
  </si>
  <si>
    <t>Grade</t>
  </si>
  <si>
    <t>Total</t>
  </si>
  <si>
    <t>ERNIC</t>
  </si>
  <si>
    <t>GOE</t>
  </si>
  <si>
    <t>GOEM</t>
  </si>
  <si>
    <t>GOL</t>
  </si>
  <si>
    <t>G6</t>
  </si>
  <si>
    <t>G7</t>
  </si>
  <si>
    <t>SEO</t>
  </si>
  <si>
    <t>HEO</t>
  </si>
  <si>
    <t>EO</t>
  </si>
  <si>
    <t>AO</t>
  </si>
  <si>
    <t>GONE</t>
  </si>
  <si>
    <t>GONW</t>
  </si>
  <si>
    <t>GOSE</t>
  </si>
  <si>
    <t>GOSW</t>
  </si>
  <si>
    <t>GOWM</t>
  </si>
  <si>
    <t>GOYH</t>
  </si>
  <si>
    <t>AA</t>
  </si>
  <si>
    <t>Super annuation</t>
  </si>
  <si>
    <t>Pay</t>
  </si>
  <si>
    <t>Average Salaries</t>
  </si>
  <si>
    <r>
      <t>Includes annual pay increase from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0"/>
      </rPr>
      <t xml:space="preserve"> August 2008</t>
    </r>
  </si>
  <si>
    <t>GO NETWORK</t>
  </si>
  <si>
    <t>Average</t>
  </si>
  <si>
    <r>
      <t>Includes 3.8% annual pay increase from 1</t>
    </r>
    <r>
      <rPr>
        <vertAlign val="superscript"/>
        <sz val="8"/>
        <rFont val="Arial"/>
        <family val="2"/>
      </rPr>
      <t xml:space="preserve">st </t>
    </r>
    <r>
      <rPr>
        <sz val="8"/>
        <rFont val="Arial"/>
        <family val="0"/>
      </rPr>
      <t>August 2009</t>
    </r>
  </si>
  <si>
    <r>
      <t>Includes 3.6% annual pay increase from 1</t>
    </r>
    <r>
      <rPr>
        <vertAlign val="superscript"/>
        <sz val="8"/>
        <rFont val="Arial"/>
        <family val="2"/>
      </rPr>
      <t xml:space="preserve">st </t>
    </r>
    <r>
      <rPr>
        <sz val="8"/>
        <rFont val="Arial"/>
        <family val="0"/>
      </rPr>
      <t>August 2010</t>
    </r>
  </si>
  <si>
    <t>DEPARTMENTAL CONTRIBUTIONS TO GO NETWORK</t>
  </si>
  <si>
    <t>Department</t>
  </si>
  <si>
    <t>Baseline contribution in 2007/08         £M</t>
  </si>
  <si>
    <t>% Baseline Contribution</t>
  </si>
  <si>
    <t>Revised contributions to 07/08 baseline             £M</t>
  </si>
  <si>
    <t>% Total Contribution</t>
  </si>
  <si>
    <t>% Total Contribution (near-cash)</t>
  </si>
  <si>
    <t>% Total Contribution (near-cash &amp; non-cash)</t>
  </si>
  <si>
    <t>DfT</t>
  </si>
  <si>
    <t>BIS</t>
  </si>
  <si>
    <t>UK TI</t>
  </si>
  <si>
    <t>DfE</t>
  </si>
  <si>
    <t>DWP</t>
  </si>
  <si>
    <t>Defra</t>
  </si>
  <si>
    <t>DECC</t>
  </si>
  <si>
    <t>DCMS</t>
  </si>
  <si>
    <t>DH</t>
  </si>
  <si>
    <t>Home Office</t>
  </si>
  <si>
    <t>Cabinet Office</t>
  </si>
  <si>
    <t>Near-cash Totals</t>
  </si>
  <si>
    <t>Non-cash</t>
  </si>
  <si>
    <t>TOTALS</t>
  </si>
  <si>
    <t>Capital</t>
  </si>
  <si>
    <t>RCU Finance</t>
  </si>
  <si>
    <t>Departmental Staff as at end May</t>
  </si>
  <si>
    <t>Department for Business Innovation and Skills</t>
  </si>
  <si>
    <t>Department for Children, Schools and Families</t>
  </si>
  <si>
    <t>Department for Communities and Local Government</t>
  </si>
  <si>
    <t>Department for Culture, Media and Sport</t>
  </si>
  <si>
    <t>Department for Environment, Food and Rural Affairs</t>
  </si>
  <si>
    <t>Department for Transport</t>
  </si>
  <si>
    <t>DBIS</t>
  </si>
  <si>
    <t>DCSF</t>
  </si>
  <si>
    <t>DCLG</t>
  </si>
  <si>
    <t>DEFRA</t>
  </si>
  <si>
    <t>HO</t>
  </si>
  <si>
    <t>Administrative Assistant</t>
  </si>
  <si>
    <t>Administrative Officer</t>
  </si>
  <si>
    <t>Executive Officer</t>
  </si>
  <si>
    <t>Grade 3</t>
  </si>
  <si>
    <t>Grade 4</t>
  </si>
  <si>
    <t>Grade 5</t>
  </si>
  <si>
    <t>Grade 6</t>
  </si>
  <si>
    <t>Grade 7</t>
  </si>
  <si>
    <t>HEO (D)</t>
  </si>
  <si>
    <t>Higher Executive Officer</t>
  </si>
  <si>
    <t>Higher Planning Officer</t>
  </si>
  <si>
    <t>Higher Professional &amp; Technical Officer</t>
  </si>
  <si>
    <t>Information Officer</t>
  </si>
  <si>
    <t>Mapping &amp; Charting Officer</t>
  </si>
  <si>
    <t>Personal Secretary</t>
  </si>
  <si>
    <t>Senior Executive Officer</t>
  </si>
  <si>
    <t>Senior Personal Secretary</t>
  </si>
  <si>
    <t>Senior Information Officer</t>
  </si>
  <si>
    <t>Senior Planning Officer</t>
  </si>
  <si>
    <t>Senior Professional &amp; Technical Officer</t>
  </si>
  <si>
    <t>Senior Research Officer</t>
  </si>
  <si>
    <t>Senior Scientific Officer</t>
  </si>
  <si>
    <t>SEO Q</t>
  </si>
  <si>
    <t>Support Grade Band 1</t>
  </si>
  <si>
    <t>Support Grade Band 2</t>
  </si>
  <si>
    <t>Typist</t>
  </si>
  <si>
    <t>NCS</t>
  </si>
  <si>
    <t>Departmental staff in GOs at end of May 2010</t>
  </si>
  <si>
    <t>Departmental Contributions to GO Network 2009-10 to 2010-11 (CSR07 period)</t>
  </si>
  <si>
    <t xml:space="preserve"> - 2009-10 to 2010-11 (CSR07 period)</t>
  </si>
  <si>
    <t>Baseline funding in 2010-11 (less CSR07 cuts)</t>
  </si>
  <si>
    <t>Baseline funding in 2009-10          £m</t>
  </si>
  <si>
    <t>Contributions in year              £m</t>
  </si>
  <si>
    <t>Total contribution in 2009-10           £m</t>
  </si>
  <si>
    <t>Expected in year contributions in 2010-11              £m</t>
  </si>
  <si>
    <t>Total contribution in 2010-11</t>
  </si>
  <si>
    <t xml:space="preserve">DCLG </t>
  </si>
  <si>
    <t>GO Network Average Salary Costs 2008-09 - 2010-11</t>
  </si>
  <si>
    <t>2008-09</t>
  </si>
  <si>
    <t>2009-10</t>
  </si>
  <si>
    <t>2010-11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</si>
</sst>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&quot;£&quot;#,##0.00"/>
    <numFmt numFmtId="167" formatCode="_-* #,##0.000_-;\-* #,##0.0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7"/>
      <name val="Arial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Verdana"/>
      <family val="0"/>
    </font>
    <font>
      <sz val="10"/>
      <color indexed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top" wrapText="1"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167" fontId="0" fillId="0" borderId="14" xfId="15" applyNumberFormat="1" applyBorder="1" applyAlignment="1">
      <alignment/>
    </xf>
    <xf numFmtId="43" fontId="0" fillId="0" borderId="14" xfId="15" applyBorder="1" applyAlignment="1">
      <alignment/>
    </xf>
    <xf numFmtId="167" fontId="0" fillId="0" borderId="15" xfId="15" applyNumberFormat="1" applyBorder="1" applyAlignment="1">
      <alignment/>
    </xf>
    <xf numFmtId="43" fontId="0" fillId="0" borderId="15" xfId="15" applyBorder="1" applyAlignment="1">
      <alignment/>
    </xf>
    <xf numFmtId="167" fontId="0" fillId="0" borderId="16" xfId="15" applyNumberFormat="1" applyBorder="1" applyAlignment="1">
      <alignment/>
    </xf>
    <xf numFmtId="0" fontId="2" fillId="0" borderId="17" xfId="0" applyFont="1" applyBorder="1" applyAlignment="1">
      <alignment/>
    </xf>
    <xf numFmtId="167" fontId="0" fillId="0" borderId="17" xfId="15" applyNumberFormat="1" applyBorder="1" applyAlignment="1">
      <alignment/>
    </xf>
    <xf numFmtId="43" fontId="0" fillId="0" borderId="17" xfId="15" applyBorder="1" applyAlignment="1">
      <alignment/>
    </xf>
    <xf numFmtId="167" fontId="0" fillId="0" borderId="18" xfId="15" applyNumberFormat="1" applyBorder="1" applyAlignment="1">
      <alignment/>
    </xf>
    <xf numFmtId="43" fontId="0" fillId="0" borderId="18" xfId="15" applyBorder="1" applyAlignment="1">
      <alignment/>
    </xf>
    <xf numFmtId="0" fontId="0" fillId="0" borderId="19" xfId="0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43" fontId="2" fillId="0" borderId="8" xfId="15" applyNumberFormat="1" applyFont="1" applyBorder="1" applyAlignment="1">
      <alignment/>
    </xf>
    <xf numFmtId="43" fontId="0" fillId="0" borderId="11" xfId="15" applyBorder="1" applyAlignment="1">
      <alignment/>
    </xf>
    <xf numFmtId="167" fontId="0" fillId="0" borderId="20" xfId="15" applyNumberFormat="1" applyBorder="1" applyAlignment="1">
      <alignment/>
    </xf>
    <xf numFmtId="167" fontId="0" fillId="0" borderId="11" xfId="15" applyNumberFormat="1" applyBorder="1" applyAlignment="1">
      <alignment/>
    </xf>
    <xf numFmtId="43" fontId="0" fillId="0" borderId="20" xfId="15" applyBorder="1" applyAlignment="1">
      <alignment/>
    </xf>
    <xf numFmtId="0" fontId="2" fillId="0" borderId="16" xfId="0" applyFont="1" applyBorder="1" applyAlignment="1">
      <alignment/>
    </xf>
    <xf numFmtId="43" fontId="0" fillId="0" borderId="16" xfId="15" applyBorder="1" applyAlignment="1">
      <alignment/>
    </xf>
    <xf numFmtId="167" fontId="0" fillId="0" borderId="21" xfId="15" applyNumberFormat="1" applyBorder="1" applyAlignment="1">
      <alignment/>
    </xf>
    <xf numFmtId="43" fontId="0" fillId="0" borderId="21" xfId="15" applyBorder="1" applyAlignment="1">
      <alignment/>
    </xf>
    <xf numFmtId="167" fontId="0" fillId="0" borderId="7" xfId="15" applyNumberFormat="1" applyBorder="1" applyAlignment="1">
      <alignment/>
    </xf>
    <xf numFmtId="43" fontId="0" fillId="0" borderId="7" xfId="15" applyBorder="1" applyAlignment="1">
      <alignment/>
    </xf>
    <xf numFmtId="167" fontId="2" fillId="0" borderId="8" xfId="15" applyNumberFormat="1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8" xfId="15" applyFont="1" applyBorder="1" applyAlignment="1">
      <alignment/>
    </xf>
    <xf numFmtId="43" fontId="0" fillId="0" borderId="8" xfId="15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67" fontId="0" fillId="0" borderId="19" xfId="15" applyNumberFormat="1" applyBorder="1" applyAlignment="1">
      <alignment/>
    </xf>
    <xf numFmtId="43" fontId="2" fillId="0" borderId="7" xfId="0" applyNumberFormat="1" applyFont="1" applyBorder="1" applyAlignment="1">
      <alignment/>
    </xf>
    <xf numFmtId="43" fontId="0" fillId="0" borderId="0" xfId="15" applyAlignment="1">
      <alignment/>
    </xf>
    <xf numFmtId="0" fontId="2" fillId="0" borderId="0" xfId="0" applyFont="1" applyFill="1" applyBorder="1" applyAlignment="1">
      <alignment/>
    </xf>
    <xf numFmtId="17" fontId="0" fillId="0" borderId="0" xfId="0" applyNumberFormat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1" fillId="5" borderId="23" xfId="0" applyFont="1" applyFill="1" applyBorder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14.00390625" style="3" customWidth="1"/>
    <col min="2" max="2" width="6.57421875" style="3" customWidth="1"/>
    <col min="3" max="3" width="7.28125" style="9" customWidth="1"/>
    <col min="4" max="4" width="9.28125" style="9" bestFit="1" customWidth="1"/>
    <col min="5" max="5" width="7.140625" style="9" customWidth="1"/>
    <col min="6" max="6" width="13.28125" style="30" customWidth="1"/>
    <col min="7" max="7" width="1.8515625" style="23" customWidth="1"/>
    <col min="8" max="8" width="13.57421875" style="30" customWidth="1"/>
    <col min="9" max="9" width="1.7109375" style="0" customWidth="1"/>
    <col min="10" max="10" width="13.57421875" style="0" customWidth="1"/>
  </cols>
  <sheetData>
    <row r="1" spans="1:10" ht="12.75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</row>
    <row r="2" spans="6:10" ht="12.75">
      <c r="F2" s="4" t="s">
        <v>102</v>
      </c>
      <c r="H2" s="4" t="s">
        <v>103</v>
      </c>
      <c r="J2" s="4" t="s">
        <v>104</v>
      </c>
    </row>
    <row r="3" spans="1:10" ht="54" customHeight="1">
      <c r="A3" s="90" t="s">
        <v>22</v>
      </c>
      <c r="B3" s="91"/>
      <c r="C3" s="91"/>
      <c r="D3" s="91"/>
      <c r="E3" s="92"/>
      <c r="F3" s="7" t="s">
        <v>23</v>
      </c>
      <c r="G3" s="24"/>
      <c r="H3" s="7" t="s">
        <v>26</v>
      </c>
      <c r="I3" s="8">
        <v>1.038</v>
      </c>
      <c r="J3" s="31" t="s">
        <v>27</v>
      </c>
    </row>
    <row r="4" spans="1:8" s="5" customFormat="1" ht="4.5" customHeight="1">
      <c r="A4" s="15"/>
      <c r="B4" s="15"/>
      <c r="C4" s="10"/>
      <c r="D4" s="11"/>
      <c r="E4" s="11"/>
      <c r="F4" s="6"/>
      <c r="G4" s="25"/>
      <c r="H4" s="6"/>
    </row>
    <row r="5" spans="1:10" s="2" customFormat="1" ht="18.75">
      <c r="A5" s="19" t="s">
        <v>0</v>
      </c>
      <c r="B5" s="19" t="s">
        <v>1</v>
      </c>
      <c r="C5" s="20" t="s">
        <v>21</v>
      </c>
      <c r="D5" s="21" t="s">
        <v>20</v>
      </c>
      <c r="E5" s="20" t="s">
        <v>3</v>
      </c>
      <c r="F5" s="22" t="s">
        <v>2</v>
      </c>
      <c r="G5" s="26"/>
      <c r="H5" s="22" t="s">
        <v>2</v>
      </c>
      <c r="J5" s="22" t="s">
        <v>2</v>
      </c>
    </row>
    <row r="6" spans="1:11" ht="12.75">
      <c r="A6" s="17" t="s">
        <v>4</v>
      </c>
      <c r="B6" s="16" t="s">
        <v>7</v>
      </c>
      <c r="C6" s="12">
        <v>56038.25</v>
      </c>
      <c r="D6" s="12">
        <v>13000.874</v>
      </c>
      <c r="E6" s="12">
        <v>5168.8910000000005</v>
      </c>
      <c r="F6" s="27">
        <v>74208.015</v>
      </c>
      <c r="H6" s="27">
        <f aca="true" t="shared" si="0" ref="H6:H37">((+F6/12)*4)+(((F6/12)*$I$3)*8)</f>
        <v>76087.95138</v>
      </c>
      <c r="J6" s="27">
        <f aca="true" t="shared" si="1" ref="J6:J21">((+H6/12)*4)+(((H6/12)*1.036)*8)</f>
        <v>77914.06221312</v>
      </c>
      <c r="K6" s="1"/>
    </row>
    <row r="7" spans="1:11" ht="12.75">
      <c r="A7" s="17"/>
      <c r="B7" s="17" t="s">
        <v>8</v>
      </c>
      <c r="C7" s="12">
        <v>45672.41176470588</v>
      </c>
      <c r="D7" s="12">
        <v>10595.999529411763</v>
      </c>
      <c r="E7" s="12">
        <v>3842.0637058823527</v>
      </c>
      <c r="F7" s="27">
        <v>60110.475</v>
      </c>
      <c r="H7" s="27">
        <f t="shared" si="0"/>
        <v>61633.273700000005</v>
      </c>
      <c r="J7" s="27">
        <f t="shared" si="1"/>
        <v>63112.472268800004</v>
      </c>
      <c r="K7" s="1"/>
    </row>
    <row r="8" spans="1:11" ht="12.75">
      <c r="A8" s="17"/>
      <c r="B8" s="17" t="s">
        <v>9</v>
      </c>
      <c r="C8" s="12">
        <v>32909.64705882353</v>
      </c>
      <c r="D8" s="12">
        <v>6417.381176470589</v>
      </c>
      <c r="E8" s="12">
        <v>2472.2528823529415</v>
      </c>
      <c r="F8" s="27">
        <v>41799.281117647064</v>
      </c>
      <c r="H8" s="27">
        <f t="shared" si="0"/>
        <v>42858.19623929412</v>
      </c>
      <c r="J8" s="27">
        <f t="shared" si="1"/>
        <v>43886.792949037175</v>
      </c>
      <c r="K8" s="1"/>
    </row>
    <row r="9" spans="1:11" ht="12.75">
      <c r="A9" s="17"/>
      <c r="B9" s="17" t="s">
        <v>10</v>
      </c>
      <c r="C9" s="12">
        <v>26712.780487804877</v>
      </c>
      <c r="D9" s="12">
        <v>5208.992195121951</v>
      </c>
      <c r="E9" s="12">
        <v>1908.3380243902436</v>
      </c>
      <c r="F9" s="27">
        <v>33830.11070731707</v>
      </c>
      <c r="H9" s="27">
        <f t="shared" si="0"/>
        <v>34687.140178569105</v>
      </c>
      <c r="J9" s="27">
        <f t="shared" si="1"/>
        <v>35519.63154285477</v>
      </c>
      <c r="K9" s="1"/>
    </row>
    <row r="10" spans="1:12" ht="12.75">
      <c r="A10" s="17"/>
      <c r="B10" s="17" t="s">
        <v>11</v>
      </c>
      <c r="C10" s="12">
        <v>20712.541666666668</v>
      </c>
      <c r="D10" s="12">
        <v>4038.9456250000003</v>
      </c>
      <c r="E10" s="12">
        <v>1362.3162916666668</v>
      </c>
      <c r="F10" s="27">
        <v>26113.803583333334</v>
      </c>
      <c r="H10" s="27">
        <f t="shared" si="0"/>
        <v>26775.353274111112</v>
      </c>
      <c r="J10" s="27">
        <f t="shared" si="1"/>
        <v>27417.96175268978</v>
      </c>
      <c r="K10" s="1"/>
      <c r="L10" s="1"/>
    </row>
    <row r="11" spans="1:12" ht="12.75">
      <c r="A11" s="17"/>
      <c r="B11" s="17" t="s">
        <v>12</v>
      </c>
      <c r="C11" s="12">
        <v>17661.444444444445</v>
      </c>
      <c r="D11" s="12">
        <v>3020.1070000000004</v>
      </c>
      <c r="E11" s="12">
        <v>1084.6664444444443</v>
      </c>
      <c r="F11" s="27">
        <v>21766.21788888889</v>
      </c>
      <c r="H11" s="27">
        <f t="shared" si="0"/>
        <v>22317.628742074074</v>
      </c>
      <c r="J11" s="27">
        <f t="shared" si="1"/>
        <v>22853.251831883852</v>
      </c>
      <c r="K11" s="1"/>
      <c r="L11" s="1"/>
    </row>
    <row r="12" spans="1:12" ht="12.75">
      <c r="A12" s="17"/>
      <c r="B12" s="18" t="s">
        <v>19</v>
      </c>
      <c r="C12" s="12">
        <v>14866</v>
      </c>
      <c r="D12" s="12">
        <v>2542.0860000000002</v>
      </c>
      <c r="E12" s="12">
        <v>830.281</v>
      </c>
      <c r="F12" s="27">
        <v>18238.367</v>
      </c>
      <c r="H12" s="27">
        <f t="shared" si="0"/>
        <v>18700.405630666664</v>
      </c>
      <c r="J12" s="27">
        <f t="shared" si="1"/>
        <v>19149.215365802665</v>
      </c>
      <c r="K12" s="1"/>
      <c r="L12" s="1"/>
    </row>
    <row r="13" spans="1:12" ht="12.75">
      <c r="A13" s="16" t="s">
        <v>5</v>
      </c>
      <c r="B13" s="17" t="s">
        <v>7</v>
      </c>
      <c r="C13" s="13">
        <v>57487.46153846154</v>
      </c>
      <c r="D13" s="13">
        <v>13337.091076923076</v>
      </c>
      <c r="E13" s="13">
        <v>5354.390076923078</v>
      </c>
      <c r="F13" s="28">
        <v>76178.9426923077</v>
      </c>
      <c r="H13" s="28">
        <f t="shared" si="0"/>
        <v>78108.80924051283</v>
      </c>
      <c r="J13" s="28">
        <f t="shared" si="1"/>
        <v>79983.42066228513</v>
      </c>
      <c r="K13" s="1"/>
      <c r="L13" s="1"/>
    </row>
    <row r="14" spans="1:12" ht="12.75">
      <c r="A14" s="17"/>
      <c r="B14" s="17" t="s">
        <v>8</v>
      </c>
      <c r="C14" s="12">
        <v>45062.72727272727</v>
      </c>
      <c r="D14" s="12">
        <v>10454.552727272727</v>
      </c>
      <c r="E14" s="12">
        <v>3764.024090909091</v>
      </c>
      <c r="F14" s="27">
        <v>59281.30409090909</v>
      </c>
      <c r="H14" s="27">
        <f t="shared" si="0"/>
        <v>60783.09712787879</v>
      </c>
      <c r="J14" s="27">
        <f t="shared" si="1"/>
        <v>62241.89145894788</v>
      </c>
      <c r="K14" s="1"/>
      <c r="L14" s="1"/>
    </row>
    <row r="15" spans="1:12" ht="12.75">
      <c r="A15" s="17"/>
      <c r="B15" s="17" t="s">
        <v>9</v>
      </c>
      <c r="C15" s="12">
        <v>32844.4</v>
      </c>
      <c r="D15" s="12">
        <v>6404.658</v>
      </c>
      <c r="E15" s="12">
        <v>2466.3154</v>
      </c>
      <c r="F15" s="27">
        <v>41715.373400000004</v>
      </c>
      <c r="H15" s="27">
        <f t="shared" si="0"/>
        <v>42772.16285946667</v>
      </c>
      <c r="J15" s="27">
        <f t="shared" si="1"/>
        <v>43798.69476809387</v>
      </c>
      <c r="K15" s="1"/>
      <c r="L15" s="1"/>
    </row>
    <row r="16" spans="1:12" ht="12.75">
      <c r="A16" s="17"/>
      <c r="B16" s="17" t="s">
        <v>10</v>
      </c>
      <c r="C16" s="12">
        <v>27013.44230769231</v>
      </c>
      <c r="D16" s="12">
        <v>5267.62125</v>
      </c>
      <c r="E16" s="12">
        <v>1935.69825</v>
      </c>
      <c r="F16" s="27">
        <v>34216.76180769231</v>
      </c>
      <c r="H16" s="27">
        <f t="shared" si="0"/>
        <v>35083.58644015385</v>
      </c>
      <c r="J16" s="27">
        <f t="shared" si="1"/>
        <v>35925.592514717544</v>
      </c>
      <c r="K16" s="1"/>
      <c r="L16" s="1"/>
    </row>
    <row r="17" spans="1:12" ht="12.75">
      <c r="A17" s="17"/>
      <c r="B17" s="17" t="s">
        <v>11</v>
      </c>
      <c r="C17" s="12">
        <v>21177.17948717949</v>
      </c>
      <c r="D17" s="12">
        <v>4129.55</v>
      </c>
      <c r="E17" s="12">
        <v>1404.5983333333334</v>
      </c>
      <c r="F17" s="27">
        <v>26711.327820512823</v>
      </c>
      <c r="H17" s="27">
        <f t="shared" si="0"/>
        <v>27388.014791965816</v>
      </c>
      <c r="J17" s="27">
        <f t="shared" si="1"/>
        <v>28045.327146972995</v>
      </c>
      <c r="K17" s="1"/>
      <c r="L17" s="1"/>
    </row>
    <row r="18" spans="1:11" ht="12.75">
      <c r="A18" s="17"/>
      <c r="B18" s="17" t="s">
        <v>12</v>
      </c>
      <c r="C18" s="12">
        <v>17455.428571428572</v>
      </c>
      <c r="D18" s="12">
        <v>2984.878285714286</v>
      </c>
      <c r="E18" s="12">
        <v>1065.919</v>
      </c>
      <c r="F18" s="27">
        <v>21506.22585714286</v>
      </c>
      <c r="H18" s="27">
        <f t="shared" si="0"/>
        <v>22051.050245523817</v>
      </c>
      <c r="J18" s="27">
        <f t="shared" si="1"/>
        <v>22580.27545141639</v>
      </c>
      <c r="K18" s="1"/>
    </row>
    <row r="19" spans="1:10" ht="12.75">
      <c r="A19" s="17"/>
      <c r="B19" s="17" t="s">
        <v>19</v>
      </c>
      <c r="C19" s="12">
        <v>14866</v>
      </c>
      <c r="D19" s="12">
        <v>2542.0860000000002</v>
      </c>
      <c r="E19" s="12">
        <v>830.281</v>
      </c>
      <c r="F19" s="27">
        <v>18238.367</v>
      </c>
      <c r="H19" s="27">
        <f t="shared" si="0"/>
        <v>18700.405630666664</v>
      </c>
      <c r="J19" s="29">
        <f t="shared" si="1"/>
        <v>19149.215365802665</v>
      </c>
    </row>
    <row r="20" spans="1:10" ht="12.75">
      <c r="A20" s="16" t="s">
        <v>6</v>
      </c>
      <c r="B20" s="16" t="s">
        <v>7</v>
      </c>
      <c r="C20" s="13">
        <v>59804.8</v>
      </c>
      <c r="D20" s="13">
        <v>13874.7136</v>
      </c>
      <c r="E20" s="13">
        <v>5651.009400000001</v>
      </c>
      <c r="F20" s="28">
        <v>79330.523</v>
      </c>
      <c r="H20" s="28">
        <f t="shared" si="0"/>
        <v>81340.22958266667</v>
      </c>
      <c r="J20" s="27">
        <f t="shared" si="1"/>
        <v>83292.39509265067</v>
      </c>
    </row>
    <row r="21" spans="1:10" ht="12.75">
      <c r="A21" s="17"/>
      <c r="B21" s="17" t="s">
        <v>8</v>
      </c>
      <c r="C21" s="12">
        <v>49749.2</v>
      </c>
      <c r="D21" s="12">
        <v>11541.8144</v>
      </c>
      <c r="E21" s="12">
        <v>4363.8926</v>
      </c>
      <c r="F21" s="27">
        <v>65654.907</v>
      </c>
      <c r="H21" s="27">
        <f t="shared" si="0"/>
        <v>67318.164644</v>
      </c>
      <c r="J21" s="27">
        <f t="shared" si="1"/>
        <v>68933.800595456</v>
      </c>
    </row>
    <row r="22" spans="1:10" ht="12.75">
      <c r="A22" s="17"/>
      <c r="B22" s="17" t="s">
        <v>9</v>
      </c>
      <c r="C22" s="12">
        <v>37770.4</v>
      </c>
      <c r="D22" s="12">
        <v>7365.228000000001</v>
      </c>
      <c r="E22" s="12">
        <v>2914.5814</v>
      </c>
      <c r="F22" s="27">
        <v>48050.20940000001</v>
      </c>
      <c r="H22" s="27">
        <f t="shared" si="0"/>
        <v>49267.481371466674</v>
      </c>
      <c r="J22" s="27">
        <f aca="true" t="shared" si="2" ref="J22:J72">((+H22/12)*4)+(((H22/12)*1.036)*8)</f>
        <v>50449.90092438187</v>
      </c>
    </row>
    <row r="23" spans="1:10" ht="12.75">
      <c r="A23" s="17"/>
      <c r="B23" s="17" t="s">
        <v>10</v>
      </c>
      <c r="C23" s="12">
        <v>31394.2</v>
      </c>
      <c r="D23" s="12">
        <v>6121.869000000001</v>
      </c>
      <c r="E23" s="12">
        <v>2334.3472</v>
      </c>
      <c r="F23" s="27">
        <v>39850.41620000001</v>
      </c>
      <c r="H23" s="27">
        <f t="shared" si="0"/>
        <v>40859.96007706667</v>
      </c>
      <c r="J23" s="27">
        <f t="shared" si="2"/>
        <v>41840.599118916274</v>
      </c>
    </row>
    <row r="24" spans="1:10" ht="12.75">
      <c r="A24" s="17"/>
      <c r="B24" s="17" t="s">
        <v>11</v>
      </c>
      <c r="C24" s="12">
        <v>26847.98076923077</v>
      </c>
      <c r="D24" s="12">
        <v>5235.35625</v>
      </c>
      <c r="E24" s="12">
        <v>1920.64125</v>
      </c>
      <c r="F24" s="27">
        <v>34003.97826923077</v>
      </c>
      <c r="H24" s="27">
        <f t="shared" si="0"/>
        <v>34865.41238538462</v>
      </c>
      <c r="J24" s="27">
        <f t="shared" si="2"/>
        <v>35702.18228263385</v>
      </c>
    </row>
    <row r="25" spans="1:10" ht="12.75">
      <c r="A25" s="17"/>
      <c r="B25" s="17" t="s">
        <v>12</v>
      </c>
      <c r="C25" s="12">
        <v>22974.08695652174</v>
      </c>
      <c r="D25" s="12">
        <v>4479.94695652174</v>
      </c>
      <c r="E25" s="12">
        <v>1568.1169130434782</v>
      </c>
      <c r="F25" s="27">
        <v>29022.15082608696</v>
      </c>
      <c r="H25" s="27">
        <f t="shared" si="0"/>
        <v>29757.3786470145</v>
      </c>
      <c r="J25" s="27">
        <f t="shared" si="2"/>
        <v>30471.555734542846</v>
      </c>
    </row>
    <row r="26" spans="1:10" ht="12.75">
      <c r="A26" s="16" t="s">
        <v>13</v>
      </c>
      <c r="B26" s="16" t="s">
        <v>7</v>
      </c>
      <c r="C26" s="13">
        <v>55300.5</v>
      </c>
      <c r="D26" s="13">
        <v>12829.715999999999</v>
      </c>
      <c r="E26" s="13">
        <v>5074.459</v>
      </c>
      <c r="F26" s="28">
        <v>73204.675</v>
      </c>
      <c r="H26" s="28">
        <f t="shared" si="0"/>
        <v>75059.19343333333</v>
      </c>
      <c r="J26" s="28">
        <f t="shared" si="2"/>
        <v>76860.61407573333</v>
      </c>
    </row>
    <row r="27" spans="1:10" ht="12.75">
      <c r="A27" s="17"/>
      <c r="B27" s="17" t="s">
        <v>8</v>
      </c>
      <c r="C27" s="12">
        <v>47965.757575757576</v>
      </c>
      <c r="D27" s="12">
        <v>11128.055757575758</v>
      </c>
      <c r="E27" s="12">
        <v>4135.61196969697</v>
      </c>
      <c r="F27" s="27">
        <v>63229.4253030303</v>
      </c>
      <c r="H27" s="27">
        <f t="shared" si="0"/>
        <v>64831.237410707065</v>
      </c>
      <c r="J27" s="27">
        <f t="shared" si="2"/>
        <v>66387.18710856405</v>
      </c>
    </row>
    <row r="28" spans="1:10" ht="12.75">
      <c r="A28" s="17"/>
      <c r="B28" s="17" t="s">
        <v>9</v>
      </c>
      <c r="C28" s="12">
        <v>32981.205882352944</v>
      </c>
      <c r="D28" s="12">
        <v>6431.335147058824</v>
      </c>
      <c r="E28" s="12">
        <v>2478.7647352941176</v>
      </c>
      <c r="F28" s="27">
        <v>41891.30576470589</v>
      </c>
      <c r="H28" s="27">
        <f t="shared" si="0"/>
        <v>42952.55217741177</v>
      </c>
      <c r="J28" s="27">
        <f t="shared" si="2"/>
        <v>43983.41342966966</v>
      </c>
    </row>
    <row r="29" spans="1:10" ht="12.75">
      <c r="A29" s="17"/>
      <c r="B29" s="17" t="s">
        <v>10</v>
      </c>
      <c r="C29" s="12">
        <v>27161.11320754717</v>
      </c>
      <c r="D29" s="12">
        <v>5296.417075471698</v>
      </c>
      <c r="E29" s="12">
        <v>1949.1363018867924</v>
      </c>
      <c r="F29" s="27">
        <v>34406.66658490566</v>
      </c>
      <c r="H29" s="27">
        <f t="shared" si="0"/>
        <v>35278.30213838993</v>
      </c>
      <c r="J29" s="27">
        <f t="shared" si="2"/>
        <v>36124.98138971129</v>
      </c>
    </row>
    <row r="30" spans="1:10" ht="12.75">
      <c r="A30" s="17"/>
      <c r="B30" s="17" t="s">
        <v>11</v>
      </c>
      <c r="C30" s="12">
        <v>20942.74</v>
      </c>
      <c r="D30" s="12">
        <v>4083.8343000000004</v>
      </c>
      <c r="E30" s="12">
        <v>1383.26434</v>
      </c>
      <c r="F30" s="27">
        <v>26409.83864</v>
      </c>
      <c r="H30" s="27">
        <f t="shared" si="0"/>
        <v>27078.88788554667</v>
      </c>
      <c r="J30" s="27">
        <f t="shared" si="2"/>
        <v>27728.78119479979</v>
      </c>
    </row>
    <row r="31" spans="1:10" ht="12.75">
      <c r="A31" s="17"/>
      <c r="B31" s="18" t="s">
        <v>12</v>
      </c>
      <c r="C31" s="12">
        <v>17735.56</v>
      </c>
      <c r="D31" s="12">
        <v>3032.7807600000006</v>
      </c>
      <c r="E31" s="12">
        <v>1091.41096</v>
      </c>
      <c r="F31" s="27">
        <v>21859.751720000004</v>
      </c>
      <c r="H31" s="27">
        <f t="shared" si="0"/>
        <v>22413.53209690667</v>
      </c>
      <c r="J31" s="29">
        <f t="shared" si="2"/>
        <v>22951.45686723243</v>
      </c>
    </row>
    <row r="32" spans="1:10" ht="12.75">
      <c r="A32" s="16" t="s">
        <v>14</v>
      </c>
      <c r="B32" s="17" t="s">
        <v>7</v>
      </c>
      <c r="C32" s="13">
        <v>59984.42857142857</v>
      </c>
      <c r="D32" s="13">
        <v>13916.387428571428</v>
      </c>
      <c r="E32" s="13">
        <v>5674.001857142858</v>
      </c>
      <c r="F32" s="28">
        <v>79574.81785714286</v>
      </c>
      <c r="H32" s="28">
        <f t="shared" si="0"/>
        <v>81590.71324285713</v>
      </c>
      <c r="J32" s="27">
        <f t="shared" si="2"/>
        <v>83548.8903606857</v>
      </c>
    </row>
    <row r="33" spans="1:10" ht="12.75">
      <c r="A33" s="17"/>
      <c r="B33" s="17" t="s">
        <v>8</v>
      </c>
      <c r="C33" s="12">
        <v>48039.70731707317</v>
      </c>
      <c r="D33" s="12">
        <v>11145.212097560974</v>
      </c>
      <c r="E33" s="12">
        <v>4145.077536585366</v>
      </c>
      <c r="F33" s="27">
        <v>63329.99695121951</v>
      </c>
      <c r="H33" s="27">
        <f t="shared" si="0"/>
        <v>64934.356873983736</v>
      </c>
      <c r="J33" s="27">
        <f t="shared" si="2"/>
        <v>66492.78143895936</v>
      </c>
    </row>
    <row r="34" spans="1:10" ht="12.75">
      <c r="A34" s="17"/>
      <c r="B34" s="17" t="s">
        <v>9</v>
      </c>
      <c r="C34" s="12">
        <v>33370.29268292683</v>
      </c>
      <c r="D34" s="12">
        <v>6507.207073170733</v>
      </c>
      <c r="E34" s="12">
        <v>2514.1716341463416</v>
      </c>
      <c r="F34" s="27">
        <v>42391.67139024391</v>
      </c>
      <c r="H34" s="27">
        <f t="shared" si="0"/>
        <v>43465.59373213009</v>
      </c>
      <c r="J34" s="27">
        <f t="shared" si="2"/>
        <v>44508.76798170121</v>
      </c>
    </row>
    <row r="35" spans="1:10" ht="12.75">
      <c r="A35" s="17"/>
      <c r="B35" s="17" t="s">
        <v>10</v>
      </c>
      <c r="C35" s="12">
        <v>27262.16417910448</v>
      </c>
      <c r="D35" s="12">
        <v>5316.122014925373</v>
      </c>
      <c r="E35" s="12">
        <v>1958.3319402985073</v>
      </c>
      <c r="F35" s="27">
        <v>34536.61813432836</v>
      </c>
      <c r="H35" s="27">
        <f t="shared" si="0"/>
        <v>35411.54579373135</v>
      </c>
      <c r="J35" s="27">
        <f t="shared" si="2"/>
        <v>36261.4228927809</v>
      </c>
    </row>
    <row r="36" spans="1:10" ht="12.75">
      <c r="A36" s="17"/>
      <c r="B36" s="17" t="s">
        <v>11</v>
      </c>
      <c r="C36" s="12">
        <v>21257.877192982458</v>
      </c>
      <c r="D36" s="12">
        <v>4145.28605263158</v>
      </c>
      <c r="E36" s="12">
        <v>1411.9418245614036</v>
      </c>
      <c r="F36" s="27">
        <v>26815.10507017544</v>
      </c>
      <c r="H36" s="27">
        <f t="shared" si="0"/>
        <v>27494.42106528655</v>
      </c>
      <c r="J36" s="27">
        <f t="shared" si="2"/>
        <v>28154.28717085343</v>
      </c>
    </row>
    <row r="37" spans="1:10" ht="12.75">
      <c r="A37" s="17"/>
      <c r="B37" s="17" t="s">
        <v>12</v>
      </c>
      <c r="C37" s="12">
        <v>17685.666666666668</v>
      </c>
      <c r="D37" s="12">
        <v>3024.2490000000003</v>
      </c>
      <c r="E37" s="12">
        <v>1086.8706666666667</v>
      </c>
      <c r="F37" s="27">
        <v>21796.786333333333</v>
      </c>
      <c r="H37" s="27">
        <f t="shared" si="0"/>
        <v>22348.97158711111</v>
      </c>
      <c r="J37" s="27">
        <f t="shared" si="2"/>
        <v>22885.34690520178</v>
      </c>
    </row>
    <row r="38" spans="1:10" ht="12.75">
      <c r="A38" s="17"/>
      <c r="B38" s="17" t="s">
        <v>19</v>
      </c>
      <c r="C38" s="12">
        <v>14866</v>
      </c>
      <c r="D38" s="12">
        <v>2542.0860000000002</v>
      </c>
      <c r="E38" s="12">
        <v>830.281</v>
      </c>
      <c r="F38" s="27">
        <v>18238.367</v>
      </c>
      <c r="H38" s="27">
        <f aca="true" t="shared" si="3" ref="H38:H72">((+F38/12)*4)+(((F38/12)*$I$3)*8)</f>
        <v>18700.405630666664</v>
      </c>
      <c r="J38" s="27">
        <f t="shared" si="2"/>
        <v>19149.215365802665</v>
      </c>
    </row>
    <row r="39" spans="1:10" ht="12.75">
      <c r="A39" s="16" t="s">
        <v>15</v>
      </c>
      <c r="B39" s="16" t="s">
        <v>7</v>
      </c>
      <c r="C39" s="13">
        <v>61790.307692307695</v>
      </c>
      <c r="D39" s="13">
        <v>14335.351384615384</v>
      </c>
      <c r="E39" s="13">
        <v>5905.154384615385</v>
      </c>
      <c r="F39" s="28">
        <v>82030.81346153846</v>
      </c>
      <c r="H39" s="28">
        <f t="shared" si="3"/>
        <v>84108.9274025641</v>
      </c>
      <c r="J39" s="28">
        <f t="shared" si="2"/>
        <v>86127.54166022564</v>
      </c>
    </row>
    <row r="40" spans="1:10" ht="12.75">
      <c r="A40" s="17"/>
      <c r="B40" s="17" t="s">
        <v>8</v>
      </c>
      <c r="C40" s="12">
        <v>50647.86842105263</v>
      </c>
      <c r="D40" s="12">
        <v>11750.30547368421</v>
      </c>
      <c r="E40" s="12">
        <v>4478.922157894737</v>
      </c>
      <c r="F40" s="27">
        <v>66877.09605263158</v>
      </c>
      <c r="H40" s="27">
        <f t="shared" si="3"/>
        <v>68571.31581929825</v>
      </c>
      <c r="J40" s="27">
        <f t="shared" si="2"/>
        <v>70217.0273989614</v>
      </c>
    </row>
    <row r="41" spans="1:10" ht="12.75">
      <c r="A41" s="17"/>
      <c r="B41" s="17" t="s">
        <v>9</v>
      </c>
      <c r="C41" s="12">
        <v>35977.913043478264</v>
      </c>
      <c r="D41" s="12">
        <v>7015.693043478262</v>
      </c>
      <c r="E41" s="12">
        <v>2751.4650869565216</v>
      </c>
      <c r="F41" s="27">
        <v>45745.07117391305</v>
      </c>
      <c r="H41" s="27">
        <f t="shared" si="3"/>
        <v>46903.94631031885</v>
      </c>
      <c r="J41" s="27">
        <f t="shared" si="2"/>
        <v>48029.641021766496</v>
      </c>
    </row>
    <row r="42" spans="1:10" ht="12.75">
      <c r="A42" s="17"/>
      <c r="B42" s="17" t="s">
        <v>10</v>
      </c>
      <c r="C42" s="12">
        <v>29819.574074074073</v>
      </c>
      <c r="D42" s="12">
        <v>5814.816944444445</v>
      </c>
      <c r="E42" s="12">
        <v>2191.0562407407406</v>
      </c>
      <c r="F42" s="27">
        <v>37825.44725925926</v>
      </c>
      <c r="H42" s="27">
        <f t="shared" si="3"/>
        <v>38783.69192316049</v>
      </c>
      <c r="J42" s="27">
        <f t="shared" si="2"/>
        <v>39714.50052931635</v>
      </c>
    </row>
    <row r="43" spans="1:10" ht="12.75">
      <c r="A43" s="17"/>
      <c r="B43" s="17" t="s">
        <v>11</v>
      </c>
      <c r="C43" s="12">
        <v>23925</v>
      </c>
      <c r="D43" s="12">
        <v>4665.375</v>
      </c>
      <c r="E43" s="12">
        <v>1654.65</v>
      </c>
      <c r="F43" s="27">
        <v>30245.025</v>
      </c>
      <c r="H43" s="27">
        <f t="shared" si="3"/>
        <v>31011.232300000003</v>
      </c>
      <c r="J43" s="27">
        <f t="shared" si="2"/>
        <v>31755.501875200003</v>
      </c>
    </row>
    <row r="44" spans="1:10" ht="12.75">
      <c r="A44" s="17"/>
      <c r="B44" s="18" t="s">
        <v>12</v>
      </c>
      <c r="C44" s="12">
        <v>20703.956521739132</v>
      </c>
      <c r="D44" s="12">
        <v>4037.271521739131</v>
      </c>
      <c r="E44" s="12">
        <v>1361.5350434782608</v>
      </c>
      <c r="F44" s="27">
        <v>26102.763086956522</v>
      </c>
      <c r="H44" s="27">
        <f t="shared" si="3"/>
        <v>26764.033085159423</v>
      </c>
      <c r="J44" s="29">
        <f t="shared" si="2"/>
        <v>27406.369879203252</v>
      </c>
    </row>
    <row r="45" spans="1:10" ht="12.75">
      <c r="A45" s="16" t="s">
        <v>16</v>
      </c>
      <c r="B45" s="16" t="s">
        <v>7</v>
      </c>
      <c r="C45" s="13">
        <v>58312.09090909091</v>
      </c>
      <c r="D45" s="13">
        <v>13528.405090909091</v>
      </c>
      <c r="E45" s="13">
        <v>5459.942636363637</v>
      </c>
      <c r="F45" s="28">
        <v>77300.43863636363</v>
      </c>
      <c r="H45" s="28">
        <f t="shared" si="3"/>
        <v>79258.71641515152</v>
      </c>
      <c r="J45" s="27">
        <f t="shared" si="2"/>
        <v>81160.92560911516</v>
      </c>
    </row>
    <row r="46" spans="1:10" ht="12.75">
      <c r="A46" s="17"/>
      <c r="B46" s="17" t="s">
        <v>8</v>
      </c>
      <c r="C46" s="12">
        <v>46462.805555555555</v>
      </c>
      <c r="D46" s="12">
        <v>10779.370888888889</v>
      </c>
      <c r="E46" s="12">
        <v>3943.234111111111</v>
      </c>
      <c r="F46" s="27">
        <v>61185.41055555555</v>
      </c>
      <c r="H46" s="27">
        <f t="shared" si="3"/>
        <v>62735.44095629629</v>
      </c>
      <c r="J46" s="27">
        <f t="shared" si="2"/>
        <v>64241.09153924741</v>
      </c>
    </row>
    <row r="47" spans="1:10" ht="12.75">
      <c r="A47" s="17"/>
      <c r="B47" s="17" t="s">
        <v>9</v>
      </c>
      <c r="C47" s="12">
        <v>33349.555555555555</v>
      </c>
      <c r="D47" s="12">
        <v>6503.163333333333</v>
      </c>
      <c r="E47" s="12">
        <v>2512.2845555555555</v>
      </c>
      <c r="F47" s="27">
        <v>42365.00344444444</v>
      </c>
      <c r="H47" s="27">
        <f t="shared" si="3"/>
        <v>43438.25019837037</v>
      </c>
      <c r="J47" s="27">
        <f t="shared" si="2"/>
        <v>44480.76820313126</v>
      </c>
    </row>
    <row r="48" spans="1:10" ht="12.75">
      <c r="A48" s="17"/>
      <c r="B48" s="17" t="s">
        <v>10</v>
      </c>
      <c r="C48" s="12">
        <v>27361.54098360656</v>
      </c>
      <c r="D48" s="12">
        <v>5335.500491803279</v>
      </c>
      <c r="E48" s="12">
        <v>1967.3752295081968</v>
      </c>
      <c r="F48" s="27">
        <v>34664.41670491803</v>
      </c>
      <c r="H48" s="27">
        <f t="shared" si="3"/>
        <v>35542.581928109284</v>
      </c>
      <c r="J48" s="27">
        <f t="shared" si="2"/>
        <v>36395.60389438391</v>
      </c>
    </row>
    <row r="49" spans="1:10" ht="12.75">
      <c r="A49" s="17"/>
      <c r="B49" s="17" t="s">
        <v>11</v>
      </c>
      <c r="C49" s="12">
        <v>21469.039215686276</v>
      </c>
      <c r="D49" s="12">
        <v>4186.462647058824</v>
      </c>
      <c r="E49" s="12">
        <v>1431.1575686274512</v>
      </c>
      <c r="F49" s="27">
        <v>27086.65943137255</v>
      </c>
      <c r="H49" s="27">
        <f t="shared" si="3"/>
        <v>27772.854803633993</v>
      </c>
      <c r="J49" s="27">
        <f t="shared" si="2"/>
        <v>28439.403318921206</v>
      </c>
    </row>
    <row r="50" spans="1:10" ht="12.75">
      <c r="A50" s="17"/>
      <c r="B50" s="17" t="s">
        <v>12</v>
      </c>
      <c r="C50" s="12">
        <v>17524.6</v>
      </c>
      <c r="D50" s="12">
        <v>2996.7066</v>
      </c>
      <c r="E50" s="12">
        <v>1072.2135999999998</v>
      </c>
      <c r="F50" s="27">
        <v>21593.5202</v>
      </c>
      <c r="H50" s="27">
        <f t="shared" si="3"/>
        <v>22140.556045066667</v>
      </c>
      <c r="J50" s="27">
        <f t="shared" si="2"/>
        <v>22671.929390148267</v>
      </c>
    </row>
    <row r="51" spans="1:10" ht="12.75">
      <c r="A51" s="17"/>
      <c r="B51" s="18" t="s">
        <v>19</v>
      </c>
      <c r="C51" s="12">
        <v>14866</v>
      </c>
      <c r="D51" s="12">
        <v>2542.0860000000002</v>
      </c>
      <c r="E51" s="12">
        <v>830.281</v>
      </c>
      <c r="F51" s="27">
        <v>18238.367</v>
      </c>
      <c r="H51" s="27">
        <f t="shared" si="3"/>
        <v>18700.405630666664</v>
      </c>
      <c r="J51" s="27">
        <f t="shared" si="2"/>
        <v>19149.215365802665</v>
      </c>
    </row>
    <row r="52" spans="1:10" ht="12.75">
      <c r="A52" s="16" t="s">
        <v>17</v>
      </c>
      <c r="B52" s="16" t="s">
        <v>7</v>
      </c>
      <c r="C52" s="13">
        <v>58244.2</v>
      </c>
      <c r="D52" s="13">
        <v>13512.654399999998</v>
      </c>
      <c r="E52" s="13">
        <v>5451.2526</v>
      </c>
      <c r="F52" s="28">
        <v>77208.10699999999</v>
      </c>
      <c r="H52" s="28">
        <f t="shared" si="3"/>
        <v>79164.04571066666</v>
      </c>
      <c r="J52" s="28">
        <f t="shared" si="2"/>
        <v>81063.98280772266</v>
      </c>
    </row>
    <row r="53" spans="1:10" ht="12.75">
      <c r="A53" s="17"/>
      <c r="B53" s="17" t="s">
        <v>8</v>
      </c>
      <c r="C53" s="12">
        <v>46652.14634146341</v>
      </c>
      <c r="D53" s="12">
        <v>10823.29795121951</v>
      </c>
      <c r="E53" s="12">
        <v>3967.4697317073164</v>
      </c>
      <c r="F53" s="27">
        <v>61442.91402439024</v>
      </c>
      <c r="H53" s="27">
        <f t="shared" si="3"/>
        <v>62999.46784634146</v>
      </c>
      <c r="J53" s="27">
        <f t="shared" si="2"/>
        <v>64511.455074653655</v>
      </c>
    </row>
    <row r="54" spans="1:10" ht="12.75">
      <c r="A54" s="17"/>
      <c r="B54" s="17" t="s">
        <v>9</v>
      </c>
      <c r="C54" s="12">
        <v>34086.22222222222</v>
      </c>
      <c r="D54" s="12">
        <v>6646.813333333333</v>
      </c>
      <c r="E54" s="12">
        <v>2579.321222222222</v>
      </c>
      <c r="F54" s="27">
        <v>43312.35677777777</v>
      </c>
      <c r="H54" s="27">
        <f t="shared" si="3"/>
        <v>44409.603149481474</v>
      </c>
      <c r="J54" s="27">
        <f t="shared" si="2"/>
        <v>45475.43362506903</v>
      </c>
    </row>
    <row r="55" spans="1:10" ht="12.75">
      <c r="A55" s="17"/>
      <c r="B55" s="17" t="s">
        <v>10</v>
      </c>
      <c r="C55" s="12">
        <v>27432.031746031746</v>
      </c>
      <c r="D55" s="12">
        <v>5349.24619047619</v>
      </c>
      <c r="E55" s="12">
        <v>1973.7898888888888</v>
      </c>
      <c r="F55" s="27">
        <v>34755.06782539682</v>
      </c>
      <c r="H55" s="27">
        <f t="shared" si="3"/>
        <v>35635.52954364021</v>
      </c>
      <c r="J55" s="27">
        <f t="shared" si="2"/>
        <v>36490.782252687575</v>
      </c>
    </row>
    <row r="56" spans="1:10" ht="12.75">
      <c r="A56" s="17"/>
      <c r="B56" s="17" t="s">
        <v>11</v>
      </c>
      <c r="C56" s="12">
        <v>21803.97142857143</v>
      </c>
      <c r="D56" s="12">
        <v>4251.774428571429</v>
      </c>
      <c r="E56" s="12">
        <v>1461.6363999999999</v>
      </c>
      <c r="F56" s="27">
        <v>27517.382257142857</v>
      </c>
      <c r="H56" s="27">
        <f t="shared" si="3"/>
        <v>28214.48927432381</v>
      </c>
      <c r="J56" s="27">
        <f t="shared" si="2"/>
        <v>28891.63701690758</v>
      </c>
    </row>
    <row r="57" spans="1:10" ht="12.75">
      <c r="A57" s="17"/>
      <c r="B57" s="17" t="s">
        <v>12</v>
      </c>
      <c r="C57" s="12">
        <v>17444.441176470587</v>
      </c>
      <c r="D57" s="12">
        <v>2982.9994411764706</v>
      </c>
      <c r="E57" s="12">
        <v>1064.9191470588235</v>
      </c>
      <c r="F57" s="27">
        <v>21492.35976470588</v>
      </c>
      <c r="H57" s="27">
        <f t="shared" si="3"/>
        <v>22036.8328787451</v>
      </c>
      <c r="J57" s="27">
        <f t="shared" si="2"/>
        <v>22565.716867834984</v>
      </c>
    </row>
    <row r="58" spans="1:10" ht="12.75">
      <c r="A58" s="17"/>
      <c r="B58" s="18" t="s">
        <v>19</v>
      </c>
      <c r="C58" s="12">
        <v>14866</v>
      </c>
      <c r="D58" s="12">
        <v>2542.0860000000002</v>
      </c>
      <c r="E58" s="12">
        <v>830.281</v>
      </c>
      <c r="F58" s="27">
        <v>18238.367</v>
      </c>
      <c r="H58" s="27">
        <f t="shared" si="3"/>
        <v>18700.405630666664</v>
      </c>
      <c r="J58" s="29">
        <f t="shared" si="2"/>
        <v>19149.215365802665</v>
      </c>
    </row>
    <row r="59" spans="1:10" ht="12.75">
      <c r="A59" s="16" t="s">
        <v>18</v>
      </c>
      <c r="B59" s="16" t="s">
        <v>7</v>
      </c>
      <c r="C59" s="13">
        <v>57479.57142857143</v>
      </c>
      <c r="D59" s="13">
        <v>13335.260571428571</v>
      </c>
      <c r="E59" s="13">
        <v>5353.380142857143</v>
      </c>
      <c r="F59" s="28">
        <v>76168.21214285714</v>
      </c>
      <c r="H59" s="28">
        <f t="shared" si="3"/>
        <v>78097.80685047619</v>
      </c>
      <c r="J59" s="27">
        <f t="shared" si="2"/>
        <v>79972.15421488762</v>
      </c>
    </row>
    <row r="60" spans="1:10" ht="12.75">
      <c r="A60" s="17"/>
      <c r="B60" s="17" t="s">
        <v>8</v>
      </c>
      <c r="C60" s="12">
        <v>46992.86666666667</v>
      </c>
      <c r="D60" s="12">
        <v>10902.345066666667</v>
      </c>
      <c r="E60" s="12">
        <v>4011.0819333333334</v>
      </c>
      <c r="F60" s="27">
        <v>61906.29366666667</v>
      </c>
      <c r="H60" s="27">
        <f t="shared" si="3"/>
        <v>63474.58643955557</v>
      </c>
      <c r="J60" s="27">
        <f t="shared" si="2"/>
        <v>64997.97651410491</v>
      </c>
    </row>
    <row r="61" spans="1:10" ht="12.75">
      <c r="A61" s="17"/>
      <c r="B61" s="17" t="s">
        <v>9</v>
      </c>
      <c r="C61" s="12">
        <v>33131.862068965514</v>
      </c>
      <c r="D61" s="12">
        <v>6460.713103448275</v>
      </c>
      <c r="E61" s="12">
        <v>2492.4744482758615</v>
      </c>
      <c r="F61" s="27">
        <v>42085.04962068965</v>
      </c>
      <c r="H61" s="27">
        <f t="shared" si="3"/>
        <v>43151.204211080454</v>
      </c>
      <c r="J61" s="27">
        <f t="shared" si="2"/>
        <v>44186.833112146385</v>
      </c>
    </row>
    <row r="62" spans="1:10" ht="12.75">
      <c r="A62" s="17"/>
      <c r="B62" s="17" t="s">
        <v>10</v>
      </c>
      <c r="C62" s="12">
        <v>27331.410256410258</v>
      </c>
      <c r="D62" s="12">
        <v>5329.625</v>
      </c>
      <c r="E62" s="12">
        <v>1964.6333333333334</v>
      </c>
      <c r="F62" s="27">
        <v>34625.66858974359</v>
      </c>
      <c r="H62" s="27">
        <f t="shared" si="3"/>
        <v>35502.85219401709</v>
      </c>
      <c r="J62" s="27">
        <f t="shared" si="2"/>
        <v>36354.920646673505</v>
      </c>
    </row>
    <row r="63" spans="1:10" ht="12.75">
      <c r="A63" s="17"/>
      <c r="B63" s="17" t="s">
        <v>11</v>
      </c>
      <c r="C63" s="12">
        <v>21520.867924528302</v>
      </c>
      <c r="D63" s="12">
        <v>4196.569245283019</v>
      </c>
      <c r="E63" s="12">
        <v>1435.8739811320754</v>
      </c>
      <c r="F63" s="27">
        <v>27153.311150943395</v>
      </c>
      <c r="H63" s="27">
        <f t="shared" si="3"/>
        <v>27841.19503343396</v>
      </c>
      <c r="J63" s="27">
        <f t="shared" si="2"/>
        <v>28509.383714236377</v>
      </c>
    </row>
    <row r="64" spans="1:10" ht="12.75">
      <c r="A64" s="17"/>
      <c r="B64" s="17" t="s">
        <v>12</v>
      </c>
      <c r="C64" s="12">
        <v>17450.63157894737</v>
      </c>
      <c r="D64" s="12">
        <v>2984.0580000000004</v>
      </c>
      <c r="E64" s="12">
        <v>1065.4824736842106</v>
      </c>
      <c r="F64" s="27">
        <v>21500.17205263158</v>
      </c>
      <c r="H64" s="27">
        <f t="shared" si="3"/>
        <v>22044.843077964913</v>
      </c>
      <c r="J64" s="27">
        <f t="shared" si="2"/>
        <v>22573.91931183607</v>
      </c>
    </row>
    <row r="65" spans="1:10" ht="12.75">
      <c r="A65" s="18"/>
      <c r="B65" s="18" t="s">
        <v>19</v>
      </c>
      <c r="C65" s="14">
        <v>14866</v>
      </c>
      <c r="D65" s="14">
        <v>2542.0860000000002</v>
      </c>
      <c r="E65" s="14">
        <v>830.281</v>
      </c>
      <c r="F65" s="29">
        <v>18238.367</v>
      </c>
      <c r="H65" s="29">
        <f t="shared" si="3"/>
        <v>18700.405630666664</v>
      </c>
      <c r="J65" s="27">
        <f t="shared" si="2"/>
        <v>19149.215365802665</v>
      </c>
    </row>
    <row r="66" spans="1:10" ht="12.75">
      <c r="A66" s="16" t="s">
        <v>24</v>
      </c>
      <c r="B66" s="16" t="s">
        <v>7</v>
      </c>
      <c r="C66" s="13">
        <f>(+C6+C13+C20+C26+C32+C39+C45+C52+C59)/9</f>
        <v>58271.29001554002</v>
      </c>
      <c r="D66" s="13">
        <f>(+D6+D13+D20+D26+D32+D39+D45+D52+D59)/9</f>
        <v>13518.939283605283</v>
      </c>
      <c r="E66" s="13">
        <f>(+E6+E13+E20+E26+E32+E39+E45+E52+E59)/9</f>
        <v>5454.720121989123</v>
      </c>
      <c r="F66" s="28">
        <f>SUM(C66:E66)</f>
        <v>77244.94942113443</v>
      </c>
      <c r="H66" s="28">
        <f t="shared" si="3"/>
        <v>79201.8214731365</v>
      </c>
      <c r="J66" s="28">
        <f t="shared" si="2"/>
        <v>81102.66518849178</v>
      </c>
    </row>
    <row r="67" spans="1:10" ht="12.75">
      <c r="A67" s="17" t="s">
        <v>25</v>
      </c>
      <c r="B67" s="17" t="s">
        <v>8</v>
      </c>
      <c r="C67" s="12">
        <f aca="true" t="shared" si="4" ref="C67:E71">(+C7+C14+C21+C27+C33+C40+C46+C53+C60)/9</f>
        <v>47471.72121277802</v>
      </c>
      <c r="D67" s="12">
        <f t="shared" si="4"/>
        <v>11013.4393213645</v>
      </c>
      <c r="E67" s="12">
        <f t="shared" si="4"/>
        <v>4072.3753152355866</v>
      </c>
      <c r="F67" s="27">
        <f aca="true" t="shared" si="5" ref="F67:F72">SUM(C67:E67)</f>
        <v>62557.53584937811</v>
      </c>
      <c r="H67" s="27">
        <f t="shared" si="3"/>
        <v>64142.32675756236</v>
      </c>
      <c r="J67" s="27">
        <f t="shared" si="2"/>
        <v>65681.74259974385</v>
      </c>
    </row>
    <row r="68" spans="1:10" ht="12.75">
      <c r="A68" s="17"/>
      <c r="B68" s="17" t="s">
        <v>9</v>
      </c>
      <c r="C68" s="12">
        <f t="shared" si="4"/>
        <v>34046.83316825832</v>
      </c>
      <c r="D68" s="12">
        <f t="shared" si="4"/>
        <v>6639.132467810372</v>
      </c>
      <c r="E68" s="12">
        <f t="shared" si="4"/>
        <v>2575.7368183115063</v>
      </c>
      <c r="F68" s="27">
        <f t="shared" si="5"/>
        <v>43261.702454380196</v>
      </c>
      <c r="H68" s="27">
        <f t="shared" si="3"/>
        <v>44357.665583224494</v>
      </c>
      <c r="J68" s="27">
        <f t="shared" si="2"/>
        <v>45422.24955722188</v>
      </c>
    </row>
    <row r="69" spans="1:10" ht="12.75">
      <c r="A69" s="17"/>
      <c r="B69" s="17" t="s">
        <v>10</v>
      </c>
      <c r="C69" s="12">
        <f t="shared" si="4"/>
        <v>27943.13969358572</v>
      </c>
      <c r="D69" s="12">
        <f t="shared" si="4"/>
        <v>5448.912240249215</v>
      </c>
      <c r="E69" s="12">
        <f t="shared" si="4"/>
        <v>2020.3007121163007</v>
      </c>
      <c r="F69" s="27">
        <f t="shared" si="5"/>
        <v>35412.352645951236</v>
      </c>
      <c r="H69" s="27">
        <f t="shared" si="3"/>
        <v>36309.46557964867</v>
      </c>
      <c r="J69" s="27">
        <f t="shared" si="2"/>
        <v>37180.89275356024</v>
      </c>
    </row>
    <row r="70" spans="1:10" ht="12.75">
      <c r="A70" s="17"/>
      <c r="B70" s="17" t="s">
        <v>11</v>
      </c>
      <c r="C70" s="12">
        <f t="shared" si="4"/>
        <v>22184.133076093935</v>
      </c>
      <c r="D70" s="12">
        <f t="shared" si="4"/>
        <v>4325.905949838317</v>
      </c>
      <c r="E70" s="12">
        <f t="shared" si="4"/>
        <v>1496.2311099245478</v>
      </c>
      <c r="F70" s="27">
        <f t="shared" si="5"/>
        <v>28006.2701358568</v>
      </c>
      <c r="H70" s="27">
        <f t="shared" si="3"/>
        <v>28715.762312631843</v>
      </c>
      <c r="J70" s="27">
        <f t="shared" si="2"/>
        <v>29404.940608135006</v>
      </c>
    </row>
    <row r="71" spans="1:10" ht="12.75">
      <c r="A71" s="17"/>
      <c r="B71" s="17" t="s">
        <v>12</v>
      </c>
      <c r="C71" s="12">
        <f t="shared" si="4"/>
        <v>18515.09065735761</v>
      </c>
      <c r="D71" s="12">
        <f t="shared" si="4"/>
        <v>3282.555285016848</v>
      </c>
      <c r="E71" s="12">
        <f t="shared" si="4"/>
        <v>1162.3482498195426</v>
      </c>
      <c r="F71" s="27">
        <f t="shared" si="5"/>
        <v>22959.994192194004</v>
      </c>
      <c r="H71" s="27">
        <f t="shared" si="3"/>
        <v>23541.647378396254</v>
      </c>
      <c r="J71" s="27">
        <f t="shared" si="2"/>
        <v>24106.646915477762</v>
      </c>
    </row>
    <row r="72" spans="1:10" ht="12.75">
      <c r="A72" s="18"/>
      <c r="B72" s="18" t="s">
        <v>19</v>
      </c>
      <c r="C72" s="14">
        <f>(+C12+C19+C38+C51+C58+C65)/6</f>
        <v>14866</v>
      </c>
      <c r="D72" s="14">
        <f>(+D12+D19+D38+D51+D58+D65)/6</f>
        <v>2542.086</v>
      </c>
      <c r="E72" s="14">
        <f>(+E12+E19+E38+E51+E58+E65)/6</f>
        <v>830.281</v>
      </c>
      <c r="F72" s="29">
        <f t="shared" si="5"/>
        <v>18238.367</v>
      </c>
      <c r="H72" s="29">
        <f t="shared" si="3"/>
        <v>18700.405630666664</v>
      </c>
      <c r="J72" s="29">
        <f t="shared" si="2"/>
        <v>19149.215365802665</v>
      </c>
    </row>
  </sheetData>
  <mergeCells count="2">
    <mergeCell ref="A3:E3"/>
    <mergeCell ref="A1:J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140625" defaultRowHeight="12.75"/>
  <cols>
    <col min="1" max="1" width="17.7109375" style="0" customWidth="1"/>
    <col min="2" max="4" width="13.7109375" style="0" hidden="1" customWidth="1"/>
    <col min="5" max="8" width="13.7109375" style="0" customWidth="1"/>
    <col min="9" max="9" width="3.7109375" style="0" customWidth="1"/>
    <col min="10" max="14" width="12.7109375" style="0" customWidth="1"/>
  </cols>
  <sheetData>
    <row r="1" spans="1:14" ht="12.7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ht="15.75">
      <c r="A2" s="32" t="s">
        <v>28</v>
      </c>
    </row>
    <row r="3" ht="15.75">
      <c r="A3" s="32" t="s">
        <v>93</v>
      </c>
    </row>
    <row r="4" ht="13.5" thickBot="1"/>
    <row r="5" spans="1:14" ht="77.25" thickBot="1">
      <c r="A5" s="33" t="s">
        <v>29</v>
      </c>
      <c r="B5" s="34" t="s">
        <v>30</v>
      </c>
      <c r="C5" s="34" t="s">
        <v>31</v>
      </c>
      <c r="D5" s="34" t="s">
        <v>32</v>
      </c>
      <c r="E5" s="35" t="s">
        <v>95</v>
      </c>
      <c r="F5" s="34" t="s">
        <v>96</v>
      </c>
      <c r="G5" s="35" t="s">
        <v>97</v>
      </c>
      <c r="H5" s="34" t="s">
        <v>33</v>
      </c>
      <c r="I5" s="36"/>
      <c r="J5" s="35" t="s">
        <v>94</v>
      </c>
      <c r="K5" s="34" t="s">
        <v>98</v>
      </c>
      <c r="L5" s="35" t="s">
        <v>99</v>
      </c>
      <c r="M5" s="35" t="s">
        <v>34</v>
      </c>
      <c r="N5" s="37" t="s">
        <v>35</v>
      </c>
    </row>
    <row r="6" spans="1:14" ht="12.75">
      <c r="A6" s="38"/>
      <c r="B6" s="38"/>
      <c r="C6" s="38"/>
      <c r="D6" s="38"/>
      <c r="E6" s="39"/>
      <c r="F6" s="40"/>
      <c r="G6" s="40"/>
      <c r="H6" s="40"/>
      <c r="I6" s="39"/>
      <c r="J6" s="39"/>
      <c r="K6" s="40"/>
      <c r="L6" s="40"/>
      <c r="M6" s="39"/>
      <c r="N6" s="40"/>
    </row>
    <row r="7" spans="1:14" ht="12.75">
      <c r="A7" s="41" t="s">
        <v>100</v>
      </c>
      <c r="B7" s="42">
        <v>47.185</v>
      </c>
      <c r="C7" s="43">
        <f>B7/B28%</f>
        <v>46.38942142260236</v>
      </c>
      <c r="D7" s="42">
        <v>7.928</v>
      </c>
      <c r="E7" s="44">
        <v>52.05</v>
      </c>
      <c r="F7" s="42">
        <v>1.487</v>
      </c>
      <c r="G7" s="42">
        <f>+F7+E7</f>
        <v>53.537</v>
      </c>
      <c r="H7" s="43">
        <f>G7/$G$20%</f>
        <v>42.1219512195122</v>
      </c>
      <c r="I7" s="45"/>
      <c r="J7" s="44">
        <f>+E7*0.97492</f>
        <v>50.744586</v>
      </c>
      <c r="K7" s="42">
        <v>-2.34</v>
      </c>
      <c r="L7" s="42">
        <f>+K7+J7</f>
        <v>48.404585999999995</v>
      </c>
      <c r="M7" s="45">
        <f>L7/$L$20%</f>
        <v>40.820479739664876</v>
      </c>
      <c r="N7" s="43">
        <f>SUM(L7+L22)/L24%</f>
        <v>42.34718083671424</v>
      </c>
    </row>
    <row r="8" spans="1:14" ht="12.75">
      <c r="A8" s="41" t="s">
        <v>36</v>
      </c>
      <c r="B8" s="42">
        <v>9.513</v>
      </c>
      <c r="C8" s="43">
        <f>B8/B28%</f>
        <v>9.352602860934963</v>
      </c>
      <c r="D8" s="42">
        <v>0</v>
      </c>
      <c r="E8" s="44">
        <v>9.022</v>
      </c>
      <c r="F8" s="42">
        <v>0</v>
      </c>
      <c r="G8" s="42">
        <f aca="true" t="shared" si="0" ref="G8:G26">+F8+E8</f>
        <v>9.022</v>
      </c>
      <c r="H8" s="43">
        <f aca="true" t="shared" si="1" ref="H8:H18">G8/$G$20%</f>
        <v>7.098347757671126</v>
      </c>
      <c r="I8" s="45"/>
      <c r="J8" s="44">
        <f aca="true" t="shared" si="2" ref="J8:J18">+E8*0.97492</f>
        <v>8.79572824</v>
      </c>
      <c r="K8" s="42">
        <v>0</v>
      </c>
      <c r="L8" s="42">
        <f aca="true" t="shared" si="3" ref="L8:L18">+K8+J8</f>
        <v>8.79572824</v>
      </c>
      <c r="M8" s="45">
        <f aca="true" t="shared" si="4" ref="M8:M18">L8/$L$20%</f>
        <v>7.417599779006854</v>
      </c>
      <c r="N8" s="43">
        <f>L8/$L$24%</f>
        <v>7.226242064880991</v>
      </c>
    </row>
    <row r="9" spans="1:14" ht="12.75">
      <c r="A9" s="41" t="s">
        <v>37</v>
      </c>
      <c r="B9" s="42">
        <v>14.19</v>
      </c>
      <c r="C9" s="43">
        <f>B9/B28%</f>
        <v>13.950744727916232</v>
      </c>
      <c r="D9" s="42">
        <v>0</v>
      </c>
      <c r="E9" s="44">
        <v>13.511</v>
      </c>
      <c r="F9" s="42">
        <v>0</v>
      </c>
      <c r="G9" s="42">
        <f t="shared" si="0"/>
        <v>13.511</v>
      </c>
      <c r="H9" s="43">
        <f t="shared" si="1"/>
        <v>10.63021243115657</v>
      </c>
      <c r="I9" s="45"/>
      <c r="J9" s="44">
        <f t="shared" si="2"/>
        <v>13.172144119999999</v>
      </c>
      <c r="K9" s="42">
        <v>0</v>
      </c>
      <c r="L9" s="42">
        <f t="shared" si="3"/>
        <v>13.172144119999999</v>
      </c>
      <c r="M9" s="45">
        <f t="shared" si="4"/>
        <v>11.108311972307868</v>
      </c>
      <c r="N9" s="43">
        <f aca="true" t="shared" si="5" ref="N9:N18">L9/$L$24%</f>
        <v>10.821742023787081</v>
      </c>
    </row>
    <row r="10" spans="1:14" ht="12.75">
      <c r="A10" s="41" t="s">
        <v>38</v>
      </c>
      <c r="B10" s="42">
        <v>3.674</v>
      </c>
      <c r="C10" s="43">
        <f>B10/B28%</f>
        <v>3.6120532861426526</v>
      </c>
      <c r="D10" s="42">
        <v>0.991</v>
      </c>
      <c r="E10" s="44">
        <v>3.498</v>
      </c>
      <c r="F10" s="42">
        <v>0.094</v>
      </c>
      <c r="G10" s="42">
        <f t="shared" si="0"/>
        <v>3.592</v>
      </c>
      <c r="H10" s="43">
        <f t="shared" si="1"/>
        <v>2.8261211644374513</v>
      </c>
      <c r="I10" s="45"/>
      <c r="J10" s="44">
        <f t="shared" si="2"/>
        <v>3.41027016</v>
      </c>
      <c r="K10" s="42">
        <v>0</v>
      </c>
      <c r="L10" s="42">
        <f t="shared" si="3"/>
        <v>3.41027016</v>
      </c>
      <c r="M10" s="45">
        <f t="shared" si="4"/>
        <v>2.8759436961833265</v>
      </c>
      <c r="N10" s="43">
        <f t="shared" si="5"/>
        <v>2.8017506919700406</v>
      </c>
    </row>
    <row r="11" spans="1:14" ht="12.75">
      <c r="A11" s="41" t="s">
        <v>39</v>
      </c>
      <c r="B11" s="42">
        <v>10.08</v>
      </c>
      <c r="C11" s="43">
        <f>B11/B28%</f>
        <v>9.910042766553603</v>
      </c>
      <c r="D11" s="42">
        <v>3.635</v>
      </c>
      <c r="E11" s="44">
        <v>9.598</v>
      </c>
      <c r="F11" s="42">
        <v>3.44</v>
      </c>
      <c r="G11" s="42">
        <f t="shared" si="0"/>
        <v>13.038</v>
      </c>
      <c r="H11" s="43">
        <f t="shared" si="1"/>
        <v>10.258064516129034</v>
      </c>
      <c r="I11" s="45"/>
      <c r="J11" s="44">
        <f t="shared" si="2"/>
        <v>9.35728216</v>
      </c>
      <c r="K11" s="42">
        <v>4.393</v>
      </c>
      <c r="L11" s="42">
        <f t="shared" si="3"/>
        <v>13.750282160000001</v>
      </c>
      <c r="M11" s="45">
        <f t="shared" si="4"/>
        <v>11.595866439740966</v>
      </c>
      <c r="N11" s="43">
        <f t="shared" si="5"/>
        <v>11.296718661304917</v>
      </c>
    </row>
    <row r="12" spans="1:14" ht="12.75">
      <c r="A12" s="41" t="s">
        <v>40</v>
      </c>
      <c r="B12" s="42">
        <v>9.98</v>
      </c>
      <c r="C12" s="43">
        <f>B12/B28%</f>
        <v>9.811728850218747</v>
      </c>
      <c r="D12" s="42">
        <v>0</v>
      </c>
      <c r="E12" s="44">
        <v>9.503</v>
      </c>
      <c r="F12" s="42">
        <v>0.44</v>
      </c>
      <c r="G12" s="42">
        <f t="shared" si="0"/>
        <v>9.943</v>
      </c>
      <c r="H12" s="43">
        <f t="shared" si="1"/>
        <v>7.822974036191975</v>
      </c>
      <c r="I12" s="45"/>
      <c r="J12" s="44">
        <f t="shared" si="2"/>
        <v>9.26466476</v>
      </c>
      <c r="K12" s="42">
        <v>-1.66</v>
      </c>
      <c r="L12" s="42">
        <f t="shared" si="3"/>
        <v>7.60466476</v>
      </c>
      <c r="M12" s="45">
        <f t="shared" si="4"/>
        <v>6.413153988395304</v>
      </c>
      <c r="N12" s="43">
        <f t="shared" si="5"/>
        <v>6.247708760273169</v>
      </c>
    </row>
    <row r="13" spans="1:14" ht="12.75">
      <c r="A13" s="41" t="s">
        <v>41</v>
      </c>
      <c r="B13" s="42">
        <v>5.79</v>
      </c>
      <c r="C13" s="43">
        <f>B13/B28%</f>
        <v>5.69237575578823</v>
      </c>
      <c r="D13" s="42">
        <v>4.978</v>
      </c>
      <c r="E13" s="44">
        <v>5.513</v>
      </c>
      <c r="F13" s="42">
        <v>2.814</v>
      </c>
      <c r="G13" s="42">
        <f t="shared" si="0"/>
        <v>8.327</v>
      </c>
      <c r="H13" s="43">
        <f t="shared" si="1"/>
        <v>6.55153422501967</v>
      </c>
      <c r="I13" s="45"/>
      <c r="J13" s="44">
        <f t="shared" si="2"/>
        <v>5.37473396</v>
      </c>
      <c r="K13" s="42">
        <v>2.925</v>
      </c>
      <c r="L13" s="42">
        <f t="shared" si="3"/>
        <v>8.299733960000001</v>
      </c>
      <c r="M13" s="45">
        <f t="shared" si="4"/>
        <v>6.999318658748338</v>
      </c>
      <c r="N13" s="43">
        <f t="shared" si="5"/>
        <v>6.818751674969131</v>
      </c>
    </row>
    <row r="14" spans="1:14" ht="12.75">
      <c r="A14" s="41" t="s">
        <v>42</v>
      </c>
      <c r="B14" s="42"/>
      <c r="C14" s="43"/>
      <c r="D14" s="42"/>
      <c r="E14" s="44">
        <v>0</v>
      </c>
      <c r="F14" s="42">
        <v>0.976</v>
      </c>
      <c r="G14" s="42">
        <f t="shared" si="0"/>
        <v>0.976</v>
      </c>
      <c r="H14" s="43">
        <f t="shared" si="1"/>
        <v>0.7678992918961448</v>
      </c>
      <c r="I14" s="45"/>
      <c r="J14" s="44">
        <f t="shared" si="2"/>
        <v>0</v>
      </c>
      <c r="K14" s="42">
        <v>0.952</v>
      </c>
      <c r="L14" s="42">
        <f t="shared" si="3"/>
        <v>0.952</v>
      </c>
      <c r="M14" s="45">
        <f t="shared" si="4"/>
        <v>0.8028391506573563</v>
      </c>
      <c r="N14" s="43">
        <f t="shared" si="5"/>
        <v>0.7821276713031668</v>
      </c>
    </row>
    <row r="15" spans="1:14" ht="12.75">
      <c r="A15" s="41" t="s">
        <v>43</v>
      </c>
      <c r="B15" s="42">
        <v>0.848</v>
      </c>
      <c r="C15" s="43">
        <f>B15/B28%</f>
        <v>0.8337020105195888</v>
      </c>
      <c r="D15" s="42">
        <v>0</v>
      </c>
      <c r="E15" s="44">
        <v>0.807</v>
      </c>
      <c r="F15" s="42">
        <v>0</v>
      </c>
      <c r="G15" s="42">
        <f t="shared" si="0"/>
        <v>0.807</v>
      </c>
      <c r="H15" s="43">
        <f t="shared" si="1"/>
        <v>0.6349331235247837</v>
      </c>
      <c r="I15" s="45"/>
      <c r="J15" s="44">
        <f t="shared" si="2"/>
        <v>0.78676044</v>
      </c>
      <c r="K15" s="42">
        <v>0</v>
      </c>
      <c r="L15" s="42">
        <f t="shared" si="3"/>
        <v>0.78676044</v>
      </c>
      <c r="M15" s="45">
        <f t="shared" si="4"/>
        <v>0.6634895834247984</v>
      </c>
      <c r="N15" s="43">
        <f t="shared" si="5"/>
        <v>0.6463730155574107</v>
      </c>
    </row>
    <row r="16" spans="1:14" ht="12.75">
      <c r="A16" s="41" t="s">
        <v>44</v>
      </c>
      <c r="B16" s="42"/>
      <c r="C16" s="43"/>
      <c r="D16" s="42"/>
      <c r="E16" s="44">
        <v>0</v>
      </c>
      <c r="F16" s="42">
        <v>0.926</v>
      </c>
      <c r="G16" s="42">
        <f t="shared" si="0"/>
        <v>0.926</v>
      </c>
      <c r="H16" s="43">
        <f t="shared" si="1"/>
        <v>0.7285601888276948</v>
      </c>
      <c r="I16" s="45"/>
      <c r="J16" s="44">
        <f t="shared" si="2"/>
        <v>0</v>
      </c>
      <c r="K16" s="42">
        <v>0.525</v>
      </c>
      <c r="L16" s="42">
        <f t="shared" si="3"/>
        <v>0.525</v>
      </c>
      <c r="M16" s="45">
        <f t="shared" si="4"/>
        <v>0.44274217867133625</v>
      </c>
      <c r="N16" s="43">
        <f t="shared" si="5"/>
        <v>0.43132040696865825</v>
      </c>
    </row>
    <row r="17" spans="1:14" ht="12.75">
      <c r="A17" s="41" t="s">
        <v>45</v>
      </c>
      <c r="B17" s="42">
        <v>0</v>
      </c>
      <c r="C17" s="43">
        <f>B17/B28%</f>
        <v>0</v>
      </c>
      <c r="D17" s="42">
        <v>13.76</v>
      </c>
      <c r="E17" s="44">
        <v>0</v>
      </c>
      <c r="F17" s="42">
        <v>12.731</v>
      </c>
      <c r="G17" s="42">
        <f t="shared" si="0"/>
        <v>12.731</v>
      </c>
      <c r="H17" s="43">
        <f t="shared" si="1"/>
        <v>10.01652242328875</v>
      </c>
      <c r="I17" s="45"/>
      <c r="J17" s="44">
        <f t="shared" si="2"/>
        <v>0</v>
      </c>
      <c r="K17" s="42">
        <v>12.222</v>
      </c>
      <c r="L17" s="42">
        <f t="shared" si="3"/>
        <v>12.222</v>
      </c>
      <c r="M17" s="45">
        <f t="shared" si="4"/>
        <v>10.307037919468707</v>
      </c>
      <c r="N17" s="43">
        <f t="shared" si="5"/>
        <v>10.041139074230363</v>
      </c>
    </row>
    <row r="18" spans="1:14" ht="12.75">
      <c r="A18" s="41" t="s">
        <v>46</v>
      </c>
      <c r="B18" s="46">
        <v>0</v>
      </c>
      <c r="C18" s="43">
        <f>B18/B28%</f>
        <v>0</v>
      </c>
      <c r="D18" s="46">
        <v>0.764</v>
      </c>
      <c r="E18" s="44">
        <v>0</v>
      </c>
      <c r="F18" s="42">
        <v>0.69</v>
      </c>
      <c r="G18" s="42">
        <f t="shared" si="0"/>
        <v>0.69</v>
      </c>
      <c r="H18" s="43">
        <f t="shared" si="1"/>
        <v>0.5428796223446105</v>
      </c>
      <c r="I18" s="45"/>
      <c r="J18" s="44">
        <f t="shared" si="2"/>
        <v>0</v>
      </c>
      <c r="K18" s="42">
        <v>0.656</v>
      </c>
      <c r="L18" s="42">
        <f t="shared" si="3"/>
        <v>0.656</v>
      </c>
      <c r="M18" s="45">
        <f t="shared" si="4"/>
        <v>0.5532168937302792</v>
      </c>
      <c r="N18" s="43">
        <f t="shared" si="5"/>
        <v>0.5389451180408378</v>
      </c>
    </row>
    <row r="19" spans="1:14" ht="13.5" thickBot="1">
      <c r="A19" s="47"/>
      <c r="B19" s="48"/>
      <c r="C19" s="49"/>
      <c r="D19" s="48"/>
      <c r="E19" s="50"/>
      <c r="F19" s="48"/>
      <c r="G19" s="48"/>
      <c r="H19" s="49"/>
      <c r="I19" s="51"/>
      <c r="J19" s="50"/>
      <c r="K19" s="48"/>
      <c r="L19" s="48"/>
      <c r="M19" s="51"/>
      <c r="N19" s="52"/>
    </row>
    <row r="20" spans="1:14" ht="13.5" thickBot="1">
      <c r="A20" s="33" t="s">
        <v>47</v>
      </c>
      <c r="B20" s="53">
        <f aca="true" t="shared" si="6" ref="B20:H20">SUM(B7:B18)</f>
        <v>101.26000000000002</v>
      </c>
      <c r="C20" s="53">
        <f t="shared" si="6"/>
        <v>99.55267168067638</v>
      </c>
      <c r="D20" s="53">
        <f t="shared" si="6"/>
        <v>32.056000000000004</v>
      </c>
      <c r="E20" s="53">
        <f t="shared" si="6"/>
        <v>103.50200000000001</v>
      </c>
      <c r="F20" s="53">
        <f t="shared" si="6"/>
        <v>23.598000000000003</v>
      </c>
      <c r="G20" s="53">
        <f t="shared" si="6"/>
        <v>127.09999999999998</v>
      </c>
      <c r="H20" s="54">
        <f t="shared" si="6"/>
        <v>100.00000000000003</v>
      </c>
      <c r="I20" s="53"/>
      <c r="J20" s="53">
        <f>SUM(J7:J18)</f>
        <v>100.90616983999999</v>
      </c>
      <c r="K20" s="53">
        <f>SUM(K7:K18)</f>
        <v>17.673</v>
      </c>
      <c r="L20" s="53">
        <f>SUM(L7:L18)</f>
        <v>118.57916983999999</v>
      </c>
      <c r="M20" s="55">
        <f>SUM(M7:M18)</f>
        <v>100.00000000000001</v>
      </c>
      <c r="N20" s="54">
        <f>SUM(N7:N18)</f>
        <v>100.00000000000001</v>
      </c>
    </row>
    <row r="21" spans="1:14" ht="12.75">
      <c r="A21" s="47"/>
      <c r="B21" s="48"/>
      <c r="C21" s="56"/>
      <c r="D21" s="48"/>
      <c r="E21" s="57"/>
      <c r="F21" s="58"/>
      <c r="G21" s="58"/>
      <c r="H21" s="56"/>
      <c r="I21" s="59"/>
      <c r="J21" s="57"/>
      <c r="K21" s="58"/>
      <c r="L21" s="58"/>
      <c r="M21" s="59"/>
      <c r="N21" s="38"/>
    </row>
    <row r="22" spans="1:14" ht="12.75">
      <c r="A22" s="60" t="s">
        <v>48</v>
      </c>
      <c r="B22" s="46">
        <v>0.455</v>
      </c>
      <c r="C22" s="43">
        <f>B22/B28%</f>
        <v>0.4473283193236002</v>
      </c>
      <c r="D22" s="46">
        <v>2.749</v>
      </c>
      <c r="E22" s="44">
        <v>0.433</v>
      </c>
      <c r="F22" s="42">
        <v>1.5</v>
      </c>
      <c r="G22" s="42">
        <f t="shared" si="0"/>
        <v>1.933</v>
      </c>
      <c r="H22" s="43">
        <v>0</v>
      </c>
      <c r="I22" s="45"/>
      <c r="J22" s="44">
        <f>+E22*0.9748</f>
        <v>0.4220884</v>
      </c>
      <c r="K22" s="42">
        <v>2.718</v>
      </c>
      <c r="L22" s="42">
        <f>+K22+J22</f>
        <v>3.1400884</v>
      </c>
      <c r="M22" s="45">
        <v>0</v>
      </c>
      <c r="N22" s="43">
        <v>0</v>
      </c>
    </row>
    <row r="23" spans="1:14" ht="13.5" thickBot="1">
      <c r="A23" s="60"/>
      <c r="B23" s="46"/>
      <c r="C23" s="61"/>
      <c r="D23" s="46"/>
      <c r="E23" s="62"/>
      <c r="F23" s="46"/>
      <c r="G23" s="46"/>
      <c r="H23" s="61"/>
      <c r="I23" s="63"/>
      <c r="J23" s="62"/>
      <c r="K23" s="46"/>
      <c r="L23" s="46"/>
      <c r="M23" s="63"/>
      <c r="N23" s="61"/>
    </row>
    <row r="24" spans="1:14" ht="13.5" thickBot="1">
      <c r="A24" s="33" t="s">
        <v>49</v>
      </c>
      <c r="B24" s="64"/>
      <c r="C24" s="65"/>
      <c r="D24" s="64"/>
      <c r="E24" s="66">
        <f>+E22+E20</f>
        <v>103.93500000000002</v>
      </c>
      <c r="F24" s="66">
        <f>+F22+F20</f>
        <v>25.098000000000003</v>
      </c>
      <c r="G24" s="66">
        <f>+G22+G20</f>
        <v>129.033</v>
      </c>
      <c r="H24" s="67"/>
      <c r="I24" s="68"/>
      <c r="J24" s="66">
        <f>+J22+J20</f>
        <v>101.32825824</v>
      </c>
      <c r="K24" s="66">
        <f>+K22+K20</f>
        <v>20.391</v>
      </c>
      <c r="L24" s="66">
        <f>+L22+L20</f>
        <v>121.71925823999999</v>
      </c>
      <c r="M24" s="69">
        <v>0</v>
      </c>
      <c r="N24" s="65">
        <v>0</v>
      </c>
    </row>
    <row r="25" spans="1:14" ht="12.75">
      <c r="A25" s="47"/>
      <c r="B25" s="48"/>
      <c r="C25" s="49"/>
      <c r="D25" s="48"/>
      <c r="E25" s="50"/>
      <c r="F25" s="48"/>
      <c r="G25" s="48"/>
      <c r="H25" s="49"/>
      <c r="I25" s="51"/>
      <c r="J25" s="50"/>
      <c r="K25" s="48"/>
      <c r="L25" s="48"/>
      <c r="M25" s="51"/>
      <c r="N25" s="56"/>
    </row>
    <row r="26" spans="1:14" ht="12.75">
      <c r="A26" s="60" t="s">
        <v>50</v>
      </c>
      <c r="B26" s="46"/>
      <c r="C26" s="61"/>
      <c r="D26" s="46"/>
      <c r="E26" s="62">
        <v>2.86</v>
      </c>
      <c r="F26" s="46">
        <v>0</v>
      </c>
      <c r="G26" s="42">
        <f t="shared" si="0"/>
        <v>2.86</v>
      </c>
      <c r="H26" s="61">
        <v>0</v>
      </c>
      <c r="I26" s="63"/>
      <c r="J26" s="62">
        <v>2.86</v>
      </c>
      <c r="K26" s="46">
        <v>0</v>
      </c>
      <c r="L26" s="46">
        <v>2.86</v>
      </c>
      <c r="M26" s="63">
        <v>0</v>
      </c>
      <c r="N26" s="43">
        <v>0</v>
      </c>
    </row>
    <row r="27" spans="1:14" ht="13.5" thickBot="1">
      <c r="A27" s="70"/>
      <c r="B27" s="46"/>
      <c r="C27" s="61"/>
      <c r="D27" s="61"/>
      <c r="E27" s="71"/>
      <c r="F27" s="72"/>
      <c r="G27" s="46"/>
      <c r="H27" s="61"/>
      <c r="I27" s="71"/>
      <c r="J27" s="71"/>
      <c r="K27" s="72"/>
      <c r="L27" s="46"/>
      <c r="M27" s="63"/>
      <c r="N27" s="70"/>
    </row>
    <row r="28" spans="1:14" ht="13.5" thickBot="1">
      <c r="A28" s="33" t="s">
        <v>49</v>
      </c>
      <c r="B28" s="53">
        <f>+B22+B20</f>
        <v>101.71500000000002</v>
      </c>
      <c r="C28" s="53">
        <f aca="true" t="shared" si="7" ref="C28:H28">+C22+C20</f>
        <v>99.99999999999999</v>
      </c>
      <c r="D28" s="53">
        <f t="shared" si="7"/>
        <v>34.80500000000001</v>
      </c>
      <c r="E28" s="53">
        <f>+E26+E24</f>
        <v>106.79500000000002</v>
      </c>
      <c r="F28" s="53">
        <f>+F26+F24</f>
        <v>25.098000000000003</v>
      </c>
      <c r="G28" s="53">
        <f>+G26+G24</f>
        <v>131.893</v>
      </c>
      <c r="H28" s="54">
        <f t="shared" si="7"/>
        <v>100.00000000000003</v>
      </c>
      <c r="I28" s="68"/>
      <c r="J28" s="53">
        <f>+J26+J24</f>
        <v>104.18825824</v>
      </c>
      <c r="K28" s="53">
        <f>+K26+K24</f>
        <v>20.391</v>
      </c>
      <c r="L28" s="53">
        <f>+L26+L24</f>
        <v>124.57925823999999</v>
      </c>
      <c r="M28" s="55">
        <f>+M22+M20</f>
        <v>100.00000000000001</v>
      </c>
      <c r="N28" s="73">
        <f>+N20</f>
        <v>100.00000000000001</v>
      </c>
    </row>
    <row r="29" spans="6:8" ht="12.75">
      <c r="F29" s="74"/>
      <c r="G29" s="74"/>
      <c r="H29" s="74"/>
    </row>
    <row r="30" spans="1:8" ht="12.75">
      <c r="A30" s="75"/>
      <c r="F30" s="74"/>
      <c r="G30" s="74"/>
      <c r="H30" s="74"/>
    </row>
    <row r="31" ht="12.75">
      <c r="A31" t="s">
        <v>51</v>
      </c>
    </row>
    <row r="32" ht="12.75">
      <c r="A32" s="76">
        <v>40330</v>
      </c>
    </row>
  </sheetData>
  <mergeCells count="1">
    <mergeCell ref="A1:N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07"/>
  <sheetViews>
    <sheetView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2" width="38.28125" style="0" customWidth="1"/>
    <col min="3" max="3" width="7.7109375" style="0" customWidth="1"/>
    <col min="4" max="4" width="7.57421875" style="0" customWidth="1"/>
    <col min="5" max="5" width="7.00390625" style="0" customWidth="1"/>
    <col min="6" max="6" width="7.140625" style="0" customWidth="1"/>
    <col min="7" max="7" width="7.57421875" style="0" customWidth="1"/>
    <col min="8" max="8" width="7.28125" style="0" customWidth="1"/>
    <col min="9" max="9" width="7.7109375" style="0" customWidth="1"/>
    <col min="10" max="10" width="10.8515625" style="0" customWidth="1"/>
  </cols>
  <sheetData>
    <row r="1" spans="2:9" ht="12.75">
      <c r="B1" s="89" t="s">
        <v>91</v>
      </c>
      <c r="C1" s="89"/>
      <c r="D1" s="89"/>
      <c r="E1" s="89"/>
      <c r="F1" s="89"/>
      <c r="G1" s="89"/>
      <c r="H1" s="89"/>
      <c r="I1" s="89"/>
    </row>
    <row r="2" spans="2:19" ht="11.25" customHeight="1">
      <c r="B2" t="s">
        <v>52</v>
      </c>
      <c r="C2" s="77" t="s">
        <v>53</v>
      </c>
      <c r="D2" s="77" t="s">
        <v>54</v>
      </c>
      <c r="E2" s="77" t="s">
        <v>55</v>
      </c>
      <c r="F2" s="77" t="s">
        <v>56</v>
      </c>
      <c r="G2" s="77" t="s">
        <v>57</v>
      </c>
      <c r="H2" s="77" t="s">
        <v>58</v>
      </c>
      <c r="I2" s="77" t="s">
        <v>45</v>
      </c>
      <c r="J2" s="78"/>
      <c r="K2" s="78"/>
      <c r="L2" s="78"/>
      <c r="M2" s="78"/>
      <c r="N2" s="78"/>
      <c r="O2" s="77"/>
      <c r="P2" s="79"/>
      <c r="Q2" s="79"/>
      <c r="R2" s="79"/>
      <c r="S2" s="5"/>
    </row>
    <row r="3" spans="2:9" ht="12.75">
      <c r="B3" s="80" t="s">
        <v>4</v>
      </c>
      <c r="C3" s="81" t="s">
        <v>59</v>
      </c>
      <c r="D3" s="81" t="s">
        <v>60</v>
      </c>
      <c r="E3" s="81" t="s">
        <v>61</v>
      </c>
      <c r="F3" s="81" t="s">
        <v>43</v>
      </c>
      <c r="G3" s="81" t="s">
        <v>62</v>
      </c>
      <c r="H3" s="81" t="s">
        <v>36</v>
      </c>
      <c r="I3" s="81" t="s">
        <v>63</v>
      </c>
    </row>
    <row r="4" spans="2:9" ht="12.75">
      <c r="B4" s="82" t="s">
        <v>64</v>
      </c>
      <c r="C4" s="83">
        <v>0</v>
      </c>
      <c r="D4" s="83">
        <v>0</v>
      </c>
      <c r="E4" s="83">
        <v>0</v>
      </c>
      <c r="F4" s="83">
        <v>0</v>
      </c>
      <c r="G4" s="83">
        <v>0</v>
      </c>
      <c r="H4" s="83">
        <v>0</v>
      </c>
      <c r="I4" s="83">
        <v>0</v>
      </c>
    </row>
    <row r="5" spans="2:9" ht="12.75">
      <c r="B5" s="84" t="s">
        <v>65</v>
      </c>
      <c r="C5" s="83">
        <v>1</v>
      </c>
      <c r="D5" s="83">
        <v>0</v>
      </c>
      <c r="E5" s="83">
        <v>3</v>
      </c>
      <c r="F5" s="83">
        <v>0</v>
      </c>
      <c r="G5" s="83">
        <v>3</v>
      </c>
      <c r="H5" s="83">
        <v>0</v>
      </c>
      <c r="I5" s="83">
        <v>0</v>
      </c>
    </row>
    <row r="6" spans="2:9" ht="12.75">
      <c r="B6" s="84" t="s">
        <v>66</v>
      </c>
      <c r="C6" s="83">
        <v>2</v>
      </c>
      <c r="D6" s="83">
        <v>3</v>
      </c>
      <c r="E6" s="83">
        <v>11</v>
      </c>
      <c r="F6" s="83">
        <v>0</v>
      </c>
      <c r="G6" s="83">
        <v>3</v>
      </c>
      <c r="H6" s="83">
        <v>0</v>
      </c>
      <c r="I6" s="83">
        <v>4</v>
      </c>
    </row>
    <row r="7" spans="2:9" ht="12.75">
      <c r="B7" s="84" t="s">
        <v>67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1</v>
      </c>
    </row>
    <row r="8" spans="2:9" ht="12.75">
      <c r="B8" s="84" t="s">
        <v>68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</row>
    <row r="9" spans="2:9" ht="12.75">
      <c r="B9" s="84" t="s">
        <v>69</v>
      </c>
      <c r="C9" s="83">
        <v>0</v>
      </c>
      <c r="D9" s="83">
        <v>1</v>
      </c>
      <c r="E9" s="83">
        <v>1</v>
      </c>
      <c r="F9" s="83">
        <v>1</v>
      </c>
      <c r="G9" s="83">
        <v>1</v>
      </c>
      <c r="H9" s="83">
        <v>0</v>
      </c>
      <c r="I9" s="83">
        <v>1</v>
      </c>
    </row>
    <row r="10" spans="2:9" ht="12.75">
      <c r="B10" s="84" t="s">
        <v>70</v>
      </c>
      <c r="C10" s="83">
        <v>0</v>
      </c>
      <c r="D10" s="83">
        <v>1</v>
      </c>
      <c r="E10" s="83">
        <v>4</v>
      </c>
      <c r="F10" s="83">
        <v>0</v>
      </c>
      <c r="G10" s="83">
        <v>1</v>
      </c>
      <c r="H10" s="83">
        <v>0</v>
      </c>
      <c r="I10" s="83">
        <v>1</v>
      </c>
    </row>
    <row r="11" spans="2:9" ht="12.75">
      <c r="B11" s="84" t="s">
        <v>71</v>
      </c>
      <c r="C11" s="83">
        <v>4</v>
      </c>
      <c r="D11" s="83">
        <v>12</v>
      </c>
      <c r="E11" s="83">
        <v>8</v>
      </c>
      <c r="F11" s="83">
        <v>0</v>
      </c>
      <c r="G11" s="83">
        <v>6</v>
      </c>
      <c r="H11" s="83">
        <v>4</v>
      </c>
      <c r="I11" s="83">
        <v>4</v>
      </c>
    </row>
    <row r="12" spans="2:9" ht="12.75">
      <c r="B12" s="84" t="s">
        <v>72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</row>
    <row r="13" spans="2:9" ht="12.75">
      <c r="B13" s="84" t="s">
        <v>73</v>
      </c>
      <c r="C13" s="83">
        <v>7</v>
      </c>
      <c r="D13" s="83">
        <v>5</v>
      </c>
      <c r="E13" s="83">
        <v>15</v>
      </c>
      <c r="F13" s="83">
        <v>0</v>
      </c>
      <c r="G13" s="83">
        <v>10</v>
      </c>
      <c r="H13" s="83">
        <v>0</v>
      </c>
      <c r="I13" s="83">
        <v>0</v>
      </c>
    </row>
    <row r="14" spans="2:9" ht="12.75">
      <c r="B14" s="84" t="s">
        <v>74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</row>
    <row r="15" spans="2:9" ht="12.75">
      <c r="B15" s="84" t="s">
        <v>75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1</v>
      </c>
      <c r="I15" s="83">
        <v>0</v>
      </c>
    </row>
    <row r="16" spans="2:9" ht="12.75">
      <c r="B16" s="84" t="s">
        <v>76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</row>
    <row r="17" spans="2:9" ht="12.75">
      <c r="B17" s="84" t="s">
        <v>77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</row>
    <row r="18" spans="2:9" ht="12.75">
      <c r="B18" s="84" t="s">
        <v>78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</row>
    <row r="19" spans="2:9" ht="12.75">
      <c r="B19" s="84" t="s">
        <v>79</v>
      </c>
      <c r="C19" s="83">
        <v>4</v>
      </c>
      <c r="D19" s="83">
        <v>13</v>
      </c>
      <c r="E19" s="83">
        <v>15</v>
      </c>
      <c r="F19" s="83">
        <v>0</v>
      </c>
      <c r="G19" s="83">
        <v>9</v>
      </c>
      <c r="H19" s="83">
        <v>3</v>
      </c>
      <c r="I19" s="83">
        <v>1</v>
      </c>
    </row>
    <row r="20" spans="2:9" ht="12.75">
      <c r="B20" s="84" t="s">
        <v>80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</row>
    <row r="21" spans="2:9" ht="12.75">
      <c r="B21" s="84" t="s">
        <v>81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</row>
    <row r="22" spans="2:9" ht="12.75">
      <c r="B22" s="84" t="s">
        <v>82</v>
      </c>
      <c r="C22" s="83">
        <v>0</v>
      </c>
      <c r="D22" s="83">
        <v>0</v>
      </c>
      <c r="E22" s="83">
        <v>3</v>
      </c>
      <c r="F22" s="83">
        <v>0</v>
      </c>
      <c r="G22" s="83">
        <v>2</v>
      </c>
      <c r="H22" s="83">
        <v>0</v>
      </c>
      <c r="I22" s="83">
        <v>0</v>
      </c>
    </row>
    <row r="23" spans="2:9" ht="12.75">
      <c r="B23" s="84" t="s">
        <v>83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</row>
    <row r="24" spans="2:9" ht="12.75">
      <c r="B24" s="84" t="s">
        <v>84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</row>
    <row r="25" spans="2:9" ht="12.75">
      <c r="B25" s="84" t="s">
        <v>85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</row>
    <row r="26" spans="2:9" ht="12.75">
      <c r="B26" s="84" t="s">
        <v>86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</row>
    <row r="27" spans="2:9" ht="12.75">
      <c r="B27" s="84" t="s">
        <v>87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</row>
    <row r="28" spans="2:9" ht="12.75">
      <c r="B28" s="85" t="s">
        <v>88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</row>
    <row r="29" spans="2:9" ht="12.75">
      <c r="B29" s="86" t="s">
        <v>89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</row>
    <row r="30" spans="3:9" ht="12.75">
      <c r="C30" s="87">
        <v>18</v>
      </c>
      <c r="D30" s="87">
        <v>35</v>
      </c>
      <c r="E30" s="87">
        <v>62</v>
      </c>
      <c r="F30" s="87">
        <v>1</v>
      </c>
      <c r="G30" s="87">
        <v>35</v>
      </c>
      <c r="H30" s="87">
        <v>8</v>
      </c>
      <c r="I30" s="87">
        <v>12</v>
      </c>
    </row>
    <row r="34" spans="3:9" ht="14.25" customHeight="1">
      <c r="C34" s="77" t="s">
        <v>53</v>
      </c>
      <c r="D34" s="77" t="s">
        <v>54</v>
      </c>
      <c r="E34" s="77" t="s">
        <v>55</v>
      </c>
      <c r="F34" s="77" t="s">
        <v>56</v>
      </c>
      <c r="G34" s="77" t="s">
        <v>57</v>
      </c>
      <c r="H34" s="77" t="s">
        <v>58</v>
      </c>
      <c r="I34" s="77" t="s">
        <v>45</v>
      </c>
    </row>
    <row r="35" spans="2:9" ht="12.75">
      <c r="B35" s="80" t="s">
        <v>5</v>
      </c>
      <c r="C35" s="81" t="s">
        <v>59</v>
      </c>
      <c r="D35" s="81" t="s">
        <v>60</v>
      </c>
      <c r="E35" s="81" t="s">
        <v>61</v>
      </c>
      <c r="F35" s="81" t="s">
        <v>43</v>
      </c>
      <c r="G35" s="81" t="s">
        <v>62</v>
      </c>
      <c r="H35" s="81" t="s">
        <v>36</v>
      </c>
      <c r="I35" s="81" t="s">
        <v>63</v>
      </c>
    </row>
    <row r="36" spans="2:9" ht="12.75">
      <c r="B36" s="82" t="s">
        <v>64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</row>
    <row r="37" spans="2:9" ht="12.75">
      <c r="B37" s="84" t="s">
        <v>65</v>
      </c>
      <c r="C37" s="83">
        <v>9</v>
      </c>
      <c r="D37" s="83">
        <v>0</v>
      </c>
      <c r="E37" s="83">
        <v>6</v>
      </c>
      <c r="F37" s="83">
        <v>0</v>
      </c>
      <c r="G37" s="83">
        <v>0</v>
      </c>
      <c r="H37" s="83">
        <v>0</v>
      </c>
      <c r="I37" s="83">
        <v>0</v>
      </c>
    </row>
    <row r="38" spans="2:9" ht="12.75">
      <c r="B38" s="84" t="s">
        <v>66</v>
      </c>
      <c r="C38" s="83">
        <v>8</v>
      </c>
      <c r="D38" s="83">
        <v>5</v>
      </c>
      <c r="E38" s="83">
        <v>10</v>
      </c>
      <c r="F38" s="83">
        <v>0</v>
      </c>
      <c r="G38" s="83">
        <v>0</v>
      </c>
      <c r="H38" s="83">
        <v>3</v>
      </c>
      <c r="I38" s="83">
        <v>0</v>
      </c>
    </row>
    <row r="39" spans="2:9" ht="12.75">
      <c r="B39" s="84" t="s">
        <v>67</v>
      </c>
      <c r="C39" s="83">
        <v>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</row>
    <row r="40" spans="2:9" ht="12.75">
      <c r="B40" s="84" t="s">
        <v>68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</row>
    <row r="41" spans="2:9" ht="12.75">
      <c r="B41" s="84" t="s">
        <v>69</v>
      </c>
      <c r="C41" s="83">
        <v>1</v>
      </c>
      <c r="D41" s="83">
        <v>4</v>
      </c>
      <c r="E41" s="83">
        <v>0</v>
      </c>
      <c r="F41" s="83">
        <v>0</v>
      </c>
      <c r="G41" s="83">
        <v>0</v>
      </c>
      <c r="H41" s="83">
        <v>0</v>
      </c>
      <c r="I41" s="83">
        <v>1</v>
      </c>
    </row>
    <row r="42" spans="2:9" ht="12.75">
      <c r="B42" s="84" t="s">
        <v>70</v>
      </c>
      <c r="C42" s="83">
        <v>0</v>
      </c>
      <c r="D42" s="83">
        <v>5</v>
      </c>
      <c r="E42" s="83">
        <v>2</v>
      </c>
      <c r="F42" s="83">
        <v>0</v>
      </c>
      <c r="G42" s="83">
        <v>0</v>
      </c>
      <c r="H42" s="83">
        <v>1</v>
      </c>
      <c r="I42" s="83">
        <v>0</v>
      </c>
    </row>
    <row r="43" spans="2:9" ht="12.75">
      <c r="B43" s="84" t="s">
        <v>71</v>
      </c>
      <c r="C43" s="83">
        <v>8</v>
      </c>
      <c r="D43" s="83">
        <v>7</v>
      </c>
      <c r="E43" s="83">
        <v>8</v>
      </c>
      <c r="F43" s="83">
        <v>0</v>
      </c>
      <c r="G43" s="83">
        <v>0</v>
      </c>
      <c r="H43" s="83">
        <v>4</v>
      </c>
      <c r="I43" s="83">
        <v>1</v>
      </c>
    </row>
    <row r="44" spans="2:9" ht="12.75">
      <c r="B44" s="84" t="s">
        <v>72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</row>
    <row r="45" spans="2:9" ht="12.75">
      <c r="B45" s="84" t="s">
        <v>73</v>
      </c>
      <c r="C45" s="83">
        <v>10</v>
      </c>
      <c r="D45" s="83">
        <v>3</v>
      </c>
      <c r="E45" s="83">
        <v>8</v>
      </c>
      <c r="F45" s="83">
        <v>0</v>
      </c>
      <c r="G45" s="83">
        <v>1</v>
      </c>
      <c r="H45" s="83">
        <v>8</v>
      </c>
      <c r="I45" s="83">
        <v>1</v>
      </c>
    </row>
    <row r="46" spans="2:9" ht="12.75">
      <c r="B46" s="84" t="s">
        <v>74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</row>
    <row r="47" spans="2:9" ht="12.75">
      <c r="B47" s="84" t="s">
        <v>75</v>
      </c>
      <c r="C47" s="83">
        <v>0</v>
      </c>
      <c r="D47" s="83">
        <v>0</v>
      </c>
      <c r="E47" s="83">
        <v>1</v>
      </c>
      <c r="F47" s="83">
        <v>0</v>
      </c>
      <c r="G47" s="83">
        <v>0</v>
      </c>
      <c r="H47" s="83">
        <v>0</v>
      </c>
      <c r="I47" s="83">
        <v>0</v>
      </c>
    </row>
    <row r="48" spans="2:9" ht="12.75">
      <c r="B48" s="84" t="s">
        <v>76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</row>
    <row r="49" spans="2:9" ht="12.75">
      <c r="B49" s="84" t="s">
        <v>77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</row>
    <row r="50" spans="2:9" ht="12.75">
      <c r="B50" s="84" t="s">
        <v>78</v>
      </c>
      <c r="C50" s="83">
        <v>0</v>
      </c>
      <c r="D50" s="83">
        <v>0</v>
      </c>
      <c r="E50" s="83">
        <v>1</v>
      </c>
      <c r="F50" s="83">
        <v>0</v>
      </c>
      <c r="G50" s="83">
        <v>0</v>
      </c>
      <c r="H50" s="83">
        <v>0</v>
      </c>
      <c r="I50" s="83">
        <v>0</v>
      </c>
    </row>
    <row r="51" spans="2:9" ht="12.75">
      <c r="B51" s="84" t="s">
        <v>79</v>
      </c>
      <c r="C51" s="83">
        <v>4</v>
      </c>
      <c r="D51" s="83">
        <v>5</v>
      </c>
      <c r="E51" s="83">
        <v>5</v>
      </c>
      <c r="F51" s="83">
        <v>0</v>
      </c>
      <c r="G51" s="83">
        <v>1</v>
      </c>
      <c r="H51" s="83">
        <v>1</v>
      </c>
      <c r="I51" s="83">
        <v>3</v>
      </c>
    </row>
    <row r="52" spans="2:9" ht="12.75">
      <c r="B52" s="84" t="s">
        <v>80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</row>
    <row r="53" spans="2:9" ht="12.75">
      <c r="B53" s="84" t="s">
        <v>81</v>
      </c>
      <c r="C53" s="83">
        <v>0</v>
      </c>
      <c r="D53" s="83">
        <v>0</v>
      </c>
      <c r="E53" s="83">
        <v>1</v>
      </c>
      <c r="F53" s="83">
        <v>0</v>
      </c>
      <c r="G53" s="83">
        <v>0</v>
      </c>
      <c r="H53" s="83">
        <v>0</v>
      </c>
      <c r="I53" s="83">
        <v>0</v>
      </c>
    </row>
    <row r="54" spans="2:9" ht="12.75">
      <c r="B54" s="84" t="s">
        <v>82</v>
      </c>
      <c r="C54" s="83">
        <v>0</v>
      </c>
      <c r="D54" s="83">
        <v>0</v>
      </c>
      <c r="E54" s="83">
        <v>4</v>
      </c>
      <c r="F54" s="83">
        <v>0</v>
      </c>
      <c r="G54" s="83">
        <v>0</v>
      </c>
      <c r="H54" s="83">
        <v>0</v>
      </c>
      <c r="I54" s="83">
        <v>0</v>
      </c>
    </row>
    <row r="55" spans="2:9" ht="12.75">
      <c r="B55" s="84" t="s">
        <v>83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</row>
    <row r="56" spans="2:9" ht="12.75">
      <c r="B56" s="84" t="s">
        <v>84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</row>
    <row r="57" spans="2:9" ht="12.75">
      <c r="B57" s="84" t="s">
        <v>85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</row>
    <row r="58" spans="2:9" ht="12.75">
      <c r="B58" s="84" t="s">
        <v>86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</row>
    <row r="59" spans="2:9" ht="12.75">
      <c r="B59" s="84" t="s">
        <v>87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</row>
    <row r="60" spans="2:9" ht="12.75">
      <c r="B60" s="85" t="s">
        <v>88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</row>
    <row r="61" spans="2:9" ht="12.75">
      <c r="B61" s="86" t="s">
        <v>89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</row>
    <row r="62" spans="3:9" ht="12.75">
      <c r="C62" s="87">
        <v>41</v>
      </c>
      <c r="D62" s="87">
        <v>29</v>
      </c>
      <c r="E62" s="87">
        <v>46</v>
      </c>
      <c r="F62" s="87">
        <v>0</v>
      </c>
      <c r="G62" s="87">
        <v>2</v>
      </c>
      <c r="H62" s="87">
        <v>17</v>
      </c>
      <c r="I62" s="87">
        <v>6</v>
      </c>
    </row>
    <row r="64" spans="3:10" ht="12.75" customHeight="1">
      <c r="C64" s="77" t="s">
        <v>53</v>
      </c>
      <c r="D64" s="77" t="s">
        <v>54</v>
      </c>
      <c r="E64" s="77" t="s">
        <v>55</v>
      </c>
      <c r="F64" s="77" t="s">
        <v>56</v>
      </c>
      <c r="G64" s="77" t="s">
        <v>57</v>
      </c>
      <c r="H64" s="77" t="s">
        <v>58</v>
      </c>
      <c r="I64" s="77" t="s">
        <v>45</v>
      </c>
      <c r="J64" s="78"/>
    </row>
    <row r="65" spans="2:9" ht="12.75">
      <c r="B65" s="80" t="s">
        <v>6</v>
      </c>
      <c r="C65" s="81" t="s">
        <v>59</v>
      </c>
      <c r="D65" s="81" t="s">
        <v>60</v>
      </c>
      <c r="E65" s="81" t="s">
        <v>61</v>
      </c>
      <c r="F65" s="81" t="s">
        <v>43</v>
      </c>
      <c r="G65" s="81" t="s">
        <v>62</v>
      </c>
      <c r="H65" s="81" t="s">
        <v>36</v>
      </c>
      <c r="I65" s="81" t="s">
        <v>63</v>
      </c>
    </row>
    <row r="66" spans="2:9" ht="12.75">
      <c r="B66" s="82" t="s">
        <v>64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</row>
    <row r="67" spans="2:9" ht="12.75">
      <c r="B67" s="84" t="s">
        <v>65</v>
      </c>
      <c r="C67" s="83">
        <v>4</v>
      </c>
      <c r="D67" s="83">
        <v>2</v>
      </c>
      <c r="E67" s="83">
        <v>5</v>
      </c>
      <c r="F67" s="83">
        <v>0</v>
      </c>
      <c r="G67" s="83">
        <v>1</v>
      </c>
      <c r="H67" s="83">
        <v>0</v>
      </c>
      <c r="I67" s="83">
        <v>1</v>
      </c>
    </row>
    <row r="68" spans="2:9" ht="12.75">
      <c r="B68" s="84" t="s">
        <v>66</v>
      </c>
      <c r="C68" s="83">
        <v>7</v>
      </c>
      <c r="D68" s="83">
        <v>10</v>
      </c>
      <c r="E68" s="83">
        <v>12</v>
      </c>
      <c r="F68" s="83">
        <v>0</v>
      </c>
      <c r="G68" s="83">
        <v>3</v>
      </c>
      <c r="H68" s="83">
        <v>1</v>
      </c>
      <c r="I68" s="83">
        <v>1</v>
      </c>
    </row>
    <row r="69" spans="2:9" ht="12.75">
      <c r="B69" s="84" t="s">
        <v>67</v>
      </c>
      <c r="C69" s="83">
        <v>0</v>
      </c>
      <c r="D69" s="83">
        <v>0</v>
      </c>
      <c r="E69" s="83">
        <v>1</v>
      </c>
      <c r="F69" s="83">
        <v>0</v>
      </c>
      <c r="G69" s="83">
        <v>0</v>
      </c>
      <c r="H69" s="83">
        <v>0</v>
      </c>
      <c r="I69" s="83">
        <v>0</v>
      </c>
    </row>
    <row r="70" spans="2:9" ht="12.75">
      <c r="B70" s="84" t="s">
        <v>68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</row>
    <row r="71" spans="2:9" ht="12.75">
      <c r="B71" s="84" t="s">
        <v>69</v>
      </c>
      <c r="C71" s="83">
        <v>0</v>
      </c>
      <c r="D71" s="83">
        <v>1</v>
      </c>
      <c r="E71" s="83">
        <v>3</v>
      </c>
      <c r="F71" s="83">
        <v>0</v>
      </c>
      <c r="G71" s="83">
        <v>0</v>
      </c>
      <c r="H71" s="83">
        <v>2</v>
      </c>
      <c r="I71" s="83">
        <v>0</v>
      </c>
    </row>
    <row r="72" spans="2:9" ht="12.75">
      <c r="B72" s="84" t="s">
        <v>70</v>
      </c>
      <c r="C72" s="83">
        <v>0</v>
      </c>
      <c r="D72" s="83">
        <v>2</v>
      </c>
      <c r="E72" s="83">
        <v>6</v>
      </c>
      <c r="F72" s="83">
        <v>0</v>
      </c>
      <c r="G72" s="83">
        <v>1</v>
      </c>
      <c r="H72" s="83">
        <v>0</v>
      </c>
      <c r="I72" s="83">
        <v>1</v>
      </c>
    </row>
    <row r="73" spans="2:9" ht="12.75">
      <c r="B73" s="84" t="s">
        <v>71</v>
      </c>
      <c r="C73" s="83">
        <v>2</v>
      </c>
      <c r="D73" s="83">
        <v>10</v>
      </c>
      <c r="E73" s="83">
        <v>14</v>
      </c>
      <c r="F73" s="83">
        <v>0</v>
      </c>
      <c r="G73" s="83">
        <v>6</v>
      </c>
      <c r="H73" s="83">
        <v>2</v>
      </c>
      <c r="I73" s="83">
        <v>14</v>
      </c>
    </row>
    <row r="74" spans="2:9" ht="12.75">
      <c r="B74" s="84" t="s">
        <v>72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</row>
    <row r="75" spans="2:9" ht="12.75">
      <c r="B75" s="84" t="s">
        <v>73</v>
      </c>
      <c r="C75" s="83">
        <v>8</v>
      </c>
      <c r="D75" s="83">
        <v>18</v>
      </c>
      <c r="E75" s="83">
        <v>11</v>
      </c>
      <c r="F75" s="83">
        <v>0</v>
      </c>
      <c r="G75" s="83">
        <v>2</v>
      </c>
      <c r="H75" s="83">
        <v>1</v>
      </c>
      <c r="I75" s="83">
        <v>3</v>
      </c>
    </row>
    <row r="76" spans="2:9" ht="12.75">
      <c r="B76" s="84" t="s">
        <v>74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</row>
    <row r="77" spans="2:9" ht="12.75">
      <c r="B77" s="84" t="s">
        <v>75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</row>
    <row r="78" spans="2:9" ht="12.75">
      <c r="B78" s="84" t="s">
        <v>76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1</v>
      </c>
    </row>
    <row r="79" spans="2:9" ht="12.75">
      <c r="B79" s="84" t="s">
        <v>77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</row>
    <row r="80" spans="2:9" ht="12.75">
      <c r="B80" s="84" t="s">
        <v>78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</row>
    <row r="81" spans="2:9" ht="12.75">
      <c r="B81" s="84" t="s">
        <v>79</v>
      </c>
      <c r="C81" s="83">
        <v>1</v>
      </c>
      <c r="D81" s="83">
        <v>8</v>
      </c>
      <c r="E81" s="83">
        <v>5</v>
      </c>
      <c r="F81" s="83">
        <v>0</v>
      </c>
      <c r="G81" s="83">
        <v>2</v>
      </c>
      <c r="H81" s="83">
        <v>0</v>
      </c>
      <c r="I81" s="83">
        <v>3</v>
      </c>
    </row>
    <row r="82" spans="2:9" ht="12.75">
      <c r="B82" s="84" t="s">
        <v>80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</row>
    <row r="83" spans="2:9" ht="12.75">
      <c r="B83" s="84" t="s">
        <v>81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1</v>
      </c>
    </row>
    <row r="84" spans="2:9" ht="12.75">
      <c r="B84" s="84" t="s">
        <v>82</v>
      </c>
      <c r="C84" s="83">
        <v>0</v>
      </c>
      <c r="D84" s="83">
        <v>0</v>
      </c>
      <c r="E84" s="83">
        <v>6</v>
      </c>
      <c r="F84" s="83">
        <v>0</v>
      </c>
      <c r="G84" s="83">
        <v>1</v>
      </c>
      <c r="H84" s="83">
        <v>0</v>
      </c>
      <c r="I84" s="83">
        <v>0</v>
      </c>
    </row>
    <row r="85" spans="2:9" ht="12.75">
      <c r="B85" s="84" t="s">
        <v>83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</row>
    <row r="86" spans="2:9" ht="12.75">
      <c r="B86" s="84" t="s">
        <v>84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</row>
    <row r="87" spans="2:9" ht="12.75">
      <c r="B87" s="84" t="s">
        <v>85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</row>
    <row r="88" spans="2:9" ht="12.75">
      <c r="B88" s="84" t="s">
        <v>86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</row>
    <row r="89" spans="2:9" ht="12.75">
      <c r="B89" s="84" t="s">
        <v>87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</row>
    <row r="90" spans="2:9" ht="12.75">
      <c r="B90" s="85" t="s">
        <v>88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</row>
    <row r="91" spans="2:9" ht="12.75">
      <c r="B91" s="86" t="s">
        <v>89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</row>
    <row r="92" spans="3:9" ht="12.75">
      <c r="C92" s="87">
        <v>22</v>
      </c>
      <c r="D92" s="87">
        <v>51</v>
      </c>
      <c r="E92" s="87">
        <v>63</v>
      </c>
      <c r="F92" s="87">
        <v>0</v>
      </c>
      <c r="G92" s="87">
        <v>16</v>
      </c>
      <c r="H92" s="87">
        <v>6</v>
      </c>
      <c r="I92" s="87">
        <v>25</v>
      </c>
    </row>
    <row r="94" spans="3:10" ht="12.75" customHeight="1">
      <c r="C94" s="77" t="s">
        <v>53</v>
      </c>
      <c r="D94" s="77" t="s">
        <v>54</v>
      </c>
      <c r="E94" s="77" t="s">
        <v>55</v>
      </c>
      <c r="F94" s="77" t="s">
        <v>56</v>
      </c>
      <c r="G94" s="77" t="s">
        <v>57</v>
      </c>
      <c r="H94" s="77" t="s">
        <v>58</v>
      </c>
      <c r="I94" s="77" t="s">
        <v>45</v>
      </c>
      <c r="J94" s="78"/>
    </row>
    <row r="95" spans="2:9" ht="12.75">
      <c r="B95" s="80" t="s">
        <v>13</v>
      </c>
      <c r="C95" s="81" t="s">
        <v>59</v>
      </c>
      <c r="D95" s="81" t="s">
        <v>60</v>
      </c>
      <c r="E95" s="81" t="s">
        <v>61</v>
      </c>
      <c r="F95" s="81" t="s">
        <v>43</v>
      </c>
      <c r="G95" s="81" t="s">
        <v>62</v>
      </c>
      <c r="H95" s="81" t="s">
        <v>36</v>
      </c>
      <c r="I95" s="81" t="s">
        <v>63</v>
      </c>
    </row>
    <row r="96" spans="2:9" ht="12.75">
      <c r="B96" s="82" t="s">
        <v>64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</row>
    <row r="97" spans="2:9" ht="12.75">
      <c r="B97" s="84" t="s">
        <v>65</v>
      </c>
      <c r="C97" s="83">
        <v>4</v>
      </c>
      <c r="D97" s="83">
        <v>3</v>
      </c>
      <c r="E97" s="83">
        <v>14</v>
      </c>
      <c r="F97" s="83">
        <v>0</v>
      </c>
      <c r="G97" s="83">
        <v>0</v>
      </c>
      <c r="H97" s="83">
        <v>4</v>
      </c>
      <c r="I97" s="83">
        <v>1</v>
      </c>
    </row>
    <row r="98" spans="2:9" ht="12.75">
      <c r="B98" s="84" t="s">
        <v>66</v>
      </c>
      <c r="C98" s="83">
        <v>9</v>
      </c>
      <c r="D98" s="83">
        <v>11</v>
      </c>
      <c r="E98" s="83">
        <v>11</v>
      </c>
      <c r="F98" s="83">
        <v>0</v>
      </c>
      <c r="G98" s="83">
        <v>0</v>
      </c>
      <c r="H98" s="83">
        <v>5</v>
      </c>
      <c r="I98" s="83">
        <v>1</v>
      </c>
    </row>
    <row r="99" spans="2:9" ht="12.75">
      <c r="B99" s="84" t="s">
        <v>67</v>
      </c>
      <c r="C99" s="83">
        <v>0</v>
      </c>
      <c r="D99" s="83">
        <v>0</v>
      </c>
      <c r="E99" s="83">
        <v>1</v>
      </c>
      <c r="F99" s="83">
        <v>0</v>
      </c>
      <c r="G99" s="83">
        <v>0</v>
      </c>
      <c r="H99" s="83">
        <v>0</v>
      </c>
      <c r="I99" s="83">
        <v>0</v>
      </c>
    </row>
    <row r="100" spans="2:9" ht="12.75">
      <c r="B100" s="84" t="s">
        <v>68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</row>
    <row r="101" spans="2:9" ht="12.75">
      <c r="B101" s="84" t="s">
        <v>69</v>
      </c>
      <c r="C101" s="83">
        <v>1</v>
      </c>
      <c r="D101" s="83">
        <v>1</v>
      </c>
      <c r="E101" s="83">
        <v>4</v>
      </c>
      <c r="F101" s="83">
        <v>0</v>
      </c>
      <c r="G101" s="83">
        <v>0</v>
      </c>
      <c r="H101" s="83">
        <v>0</v>
      </c>
      <c r="I101" s="83">
        <v>1</v>
      </c>
    </row>
    <row r="102" spans="2:9" ht="12.75">
      <c r="B102" s="84" t="s">
        <v>70</v>
      </c>
      <c r="C102" s="83">
        <v>0</v>
      </c>
      <c r="D102" s="83">
        <v>2</v>
      </c>
      <c r="E102" s="83">
        <v>3</v>
      </c>
      <c r="F102" s="83">
        <v>0</v>
      </c>
      <c r="G102" s="83">
        <v>0</v>
      </c>
      <c r="H102" s="83">
        <v>1</v>
      </c>
      <c r="I102" s="83">
        <v>1</v>
      </c>
    </row>
    <row r="103" spans="2:9" ht="12.75">
      <c r="B103" s="84" t="s">
        <v>71</v>
      </c>
      <c r="C103" s="83">
        <v>7</v>
      </c>
      <c r="D103" s="83">
        <v>9</v>
      </c>
      <c r="E103" s="83">
        <v>7</v>
      </c>
      <c r="F103" s="83">
        <v>0</v>
      </c>
      <c r="G103" s="83">
        <v>2</v>
      </c>
      <c r="H103" s="83">
        <v>3</v>
      </c>
      <c r="I103" s="83">
        <v>1</v>
      </c>
    </row>
    <row r="104" spans="2:9" ht="12.75">
      <c r="B104" s="84" t="s">
        <v>72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</row>
    <row r="105" spans="2:9" ht="12.75">
      <c r="B105" s="84" t="s">
        <v>73</v>
      </c>
      <c r="C105" s="83">
        <v>15</v>
      </c>
      <c r="D105" s="83">
        <v>15</v>
      </c>
      <c r="E105" s="83">
        <v>5</v>
      </c>
      <c r="F105" s="83">
        <v>0</v>
      </c>
      <c r="G105" s="83">
        <v>3</v>
      </c>
      <c r="H105" s="83">
        <v>3</v>
      </c>
      <c r="I105" s="83">
        <v>1</v>
      </c>
    </row>
    <row r="106" spans="2:9" ht="12.75">
      <c r="B106" s="84" t="s">
        <v>74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</row>
    <row r="107" spans="2:9" ht="12.75">
      <c r="B107" s="84" t="s">
        <v>75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</row>
    <row r="108" spans="2:9" ht="12.75">
      <c r="B108" s="84" t="s">
        <v>76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1</v>
      </c>
    </row>
    <row r="109" spans="2:9" ht="12.75">
      <c r="B109" s="84" t="s">
        <v>77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</row>
    <row r="110" spans="2:9" ht="12.75">
      <c r="B110" s="84" t="s">
        <v>78</v>
      </c>
      <c r="C110" s="83">
        <v>0</v>
      </c>
      <c r="D110" s="83">
        <v>0</v>
      </c>
      <c r="E110" s="83">
        <v>1</v>
      </c>
      <c r="F110" s="83">
        <v>0</v>
      </c>
      <c r="G110" s="83">
        <v>1</v>
      </c>
      <c r="H110" s="83">
        <v>2</v>
      </c>
      <c r="I110" s="83">
        <v>0</v>
      </c>
    </row>
    <row r="111" spans="2:9" ht="12.75">
      <c r="B111" s="84" t="s">
        <v>79</v>
      </c>
      <c r="C111" s="83">
        <v>12</v>
      </c>
      <c r="D111" s="83">
        <v>3</v>
      </c>
      <c r="E111" s="83">
        <v>5</v>
      </c>
      <c r="F111" s="83">
        <v>0</v>
      </c>
      <c r="G111" s="83">
        <v>0</v>
      </c>
      <c r="H111" s="83">
        <v>3</v>
      </c>
      <c r="I111" s="83">
        <v>1</v>
      </c>
    </row>
    <row r="112" spans="2:9" ht="12.75">
      <c r="B112" s="84" t="s">
        <v>80</v>
      </c>
      <c r="C112" s="83">
        <v>1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</row>
    <row r="113" spans="2:9" ht="12.75">
      <c r="B113" s="84" t="s">
        <v>81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</row>
    <row r="114" spans="2:9" ht="12.75">
      <c r="B114" s="84" t="s">
        <v>82</v>
      </c>
      <c r="C114" s="83">
        <v>0</v>
      </c>
      <c r="D114" s="83">
        <v>0</v>
      </c>
      <c r="E114" s="83">
        <v>4</v>
      </c>
      <c r="F114" s="83">
        <v>0</v>
      </c>
      <c r="G114" s="83">
        <v>0</v>
      </c>
      <c r="H114" s="83">
        <v>0</v>
      </c>
      <c r="I114" s="83">
        <v>0</v>
      </c>
    </row>
    <row r="115" spans="2:9" ht="12.75">
      <c r="B115" s="84" t="s">
        <v>83</v>
      </c>
      <c r="C115" s="83">
        <v>0</v>
      </c>
      <c r="D115" s="83">
        <v>0</v>
      </c>
      <c r="E115" s="83">
        <v>1</v>
      </c>
      <c r="F115" s="83">
        <v>0</v>
      </c>
      <c r="G115" s="83">
        <v>0</v>
      </c>
      <c r="H115" s="83">
        <v>2</v>
      </c>
      <c r="I115" s="83">
        <v>0</v>
      </c>
    </row>
    <row r="116" spans="2:9" ht="12.75">
      <c r="B116" s="84" t="s">
        <v>84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</row>
    <row r="117" spans="2:9" ht="12.75">
      <c r="B117" s="84" t="s">
        <v>85</v>
      </c>
      <c r="C117" s="83">
        <v>1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</row>
    <row r="118" spans="2:9" ht="12.75">
      <c r="B118" s="84" t="s">
        <v>86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</row>
    <row r="119" spans="2:9" ht="12.75">
      <c r="B119" s="84" t="s">
        <v>87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</row>
    <row r="120" spans="2:9" ht="12.75">
      <c r="B120" s="85" t="s">
        <v>88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</row>
    <row r="121" spans="2:9" ht="12.75">
      <c r="B121" s="86" t="s">
        <v>89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1</v>
      </c>
    </row>
    <row r="122" spans="3:9" ht="12.75">
      <c r="C122" s="87">
        <v>50</v>
      </c>
      <c r="D122" s="87">
        <v>44</v>
      </c>
      <c r="E122" s="87">
        <v>56</v>
      </c>
      <c r="F122" s="87">
        <v>0</v>
      </c>
      <c r="G122" s="87">
        <v>6</v>
      </c>
      <c r="H122" s="87">
        <v>23</v>
      </c>
      <c r="I122" s="87">
        <v>9</v>
      </c>
    </row>
    <row r="125" spans="3:10" ht="12.75" customHeight="1">
      <c r="C125" s="77" t="s">
        <v>53</v>
      </c>
      <c r="D125" s="77" t="s">
        <v>54</v>
      </c>
      <c r="E125" s="77" t="s">
        <v>55</v>
      </c>
      <c r="F125" s="77" t="s">
        <v>56</v>
      </c>
      <c r="G125" s="77" t="s">
        <v>57</v>
      </c>
      <c r="H125" s="77" t="s">
        <v>58</v>
      </c>
      <c r="I125" s="77" t="s">
        <v>45</v>
      </c>
      <c r="J125" s="78"/>
    </row>
    <row r="126" spans="2:9" ht="12.75">
      <c r="B126" s="80" t="s">
        <v>14</v>
      </c>
      <c r="C126" s="81" t="s">
        <v>59</v>
      </c>
      <c r="D126" s="81" t="s">
        <v>60</v>
      </c>
      <c r="E126" s="81" t="s">
        <v>61</v>
      </c>
      <c r="F126" s="81" t="s">
        <v>43</v>
      </c>
      <c r="G126" s="81" t="s">
        <v>62</v>
      </c>
      <c r="H126" s="81" t="s">
        <v>36</v>
      </c>
      <c r="I126" s="81" t="s">
        <v>63</v>
      </c>
    </row>
    <row r="127" spans="2:9" ht="12.75">
      <c r="B127" s="82" t="s">
        <v>64</v>
      </c>
      <c r="C127" s="83">
        <v>0</v>
      </c>
      <c r="D127" s="83">
        <v>0</v>
      </c>
      <c r="E127" s="83">
        <v>1</v>
      </c>
      <c r="F127" s="83">
        <v>0</v>
      </c>
      <c r="G127" s="83">
        <v>0</v>
      </c>
      <c r="H127" s="83">
        <v>0</v>
      </c>
      <c r="I127" s="83">
        <v>0</v>
      </c>
    </row>
    <row r="128" spans="2:9" ht="12.75">
      <c r="B128" s="84" t="s">
        <v>65</v>
      </c>
      <c r="C128" s="83">
        <v>4</v>
      </c>
      <c r="D128" s="83">
        <v>2</v>
      </c>
      <c r="E128" s="83">
        <v>11</v>
      </c>
      <c r="F128" s="83">
        <v>0</v>
      </c>
      <c r="G128" s="83">
        <v>1</v>
      </c>
      <c r="H128" s="83">
        <v>1</v>
      </c>
      <c r="I128" s="83">
        <v>0</v>
      </c>
    </row>
    <row r="129" spans="2:9" ht="12.75">
      <c r="B129" s="84" t="s">
        <v>66</v>
      </c>
      <c r="C129" s="83">
        <v>5</v>
      </c>
      <c r="D129" s="83">
        <v>10</v>
      </c>
      <c r="E129" s="83">
        <v>9</v>
      </c>
      <c r="F129" s="83">
        <v>0</v>
      </c>
      <c r="G129" s="83">
        <v>0</v>
      </c>
      <c r="H129" s="83">
        <v>2</v>
      </c>
      <c r="I129" s="83">
        <v>6</v>
      </c>
    </row>
    <row r="130" spans="2:9" ht="12.75">
      <c r="B130" s="84" t="s">
        <v>67</v>
      </c>
      <c r="C130" s="83">
        <v>0</v>
      </c>
      <c r="D130" s="83">
        <v>0</v>
      </c>
      <c r="E130" s="83">
        <v>1</v>
      </c>
      <c r="F130" s="83">
        <v>0</v>
      </c>
      <c r="G130" s="83">
        <v>0</v>
      </c>
      <c r="H130" s="83">
        <v>0</v>
      </c>
      <c r="I130" s="83">
        <v>0</v>
      </c>
    </row>
    <row r="131" spans="2:9" ht="12.75">
      <c r="B131" s="84" t="s">
        <v>68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</row>
    <row r="132" spans="2:9" ht="12.75">
      <c r="B132" s="84" t="s">
        <v>69</v>
      </c>
      <c r="C132" s="83">
        <v>1</v>
      </c>
      <c r="D132" s="83">
        <v>3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</row>
    <row r="133" spans="2:9" ht="12.75">
      <c r="B133" s="84" t="s">
        <v>70</v>
      </c>
      <c r="C133" s="83">
        <v>0</v>
      </c>
      <c r="D133" s="83">
        <v>1</v>
      </c>
      <c r="E133" s="83">
        <v>0</v>
      </c>
      <c r="F133" s="83">
        <v>0</v>
      </c>
      <c r="G133" s="83">
        <v>1</v>
      </c>
      <c r="H133" s="83">
        <v>0</v>
      </c>
      <c r="I133" s="83">
        <v>2</v>
      </c>
    </row>
    <row r="134" spans="2:9" ht="12.75">
      <c r="B134" s="84" t="s">
        <v>71</v>
      </c>
      <c r="C134" s="83">
        <v>5</v>
      </c>
      <c r="D134" s="83">
        <v>10</v>
      </c>
      <c r="E134" s="83">
        <v>11</v>
      </c>
      <c r="F134" s="83">
        <v>1</v>
      </c>
      <c r="G134" s="83">
        <v>1</v>
      </c>
      <c r="H134" s="83">
        <v>1</v>
      </c>
      <c r="I134" s="83">
        <v>10</v>
      </c>
    </row>
    <row r="135" spans="2:9" ht="12.75">
      <c r="B135" s="84" t="s">
        <v>72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</row>
    <row r="136" spans="2:9" ht="12.75">
      <c r="B136" s="84" t="s">
        <v>73</v>
      </c>
      <c r="C136" s="83">
        <v>13</v>
      </c>
      <c r="D136" s="83">
        <v>12</v>
      </c>
      <c r="E136" s="83">
        <v>14</v>
      </c>
      <c r="F136" s="83">
        <v>0</v>
      </c>
      <c r="G136" s="83">
        <v>2</v>
      </c>
      <c r="H136" s="83">
        <v>2</v>
      </c>
      <c r="I136" s="83">
        <v>4</v>
      </c>
    </row>
    <row r="137" spans="2:9" ht="12.75">
      <c r="B137" s="84" t="s">
        <v>74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</row>
    <row r="138" spans="2:9" ht="12.75">
      <c r="B138" s="84" t="s">
        <v>75</v>
      </c>
      <c r="C138" s="83">
        <v>0</v>
      </c>
      <c r="D138" s="83">
        <v>0</v>
      </c>
      <c r="E138" s="83">
        <v>0</v>
      </c>
      <c r="F138" s="83">
        <v>0</v>
      </c>
      <c r="G138" s="83">
        <v>1</v>
      </c>
      <c r="H138" s="83">
        <v>0</v>
      </c>
      <c r="I138" s="83">
        <v>0</v>
      </c>
    </row>
    <row r="139" spans="2:9" ht="12.75">
      <c r="B139" s="84" t="s">
        <v>76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</row>
    <row r="140" spans="2:9" ht="12.75">
      <c r="B140" s="84" t="s">
        <v>77</v>
      </c>
      <c r="C140" s="83">
        <v>0</v>
      </c>
      <c r="D140" s="83">
        <v>0</v>
      </c>
      <c r="E140" s="83">
        <v>1</v>
      </c>
      <c r="F140" s="83">
        <v>0</v>
      </c>
      <c r="G140" s="83">
        <v>0</v>
      </c>
      <c r="H140" s="83">
        <v>0</v>
      </c>
      <c r="I140" s="83">
        <v>0</v>
      </c>
    </row>
    <row r="141" spans="2:9" ht="12.75">
      <c r="B141" s="84" t="s">
        <v>78</v>
      </c>
      <c r="C141" s="83">
        <v>0</v>
      </c>
      <c r="D141" s="83">
        <v>1</v>
      </c>
      <c r="E141" s="83">
        <v>1</v>
      </c>
      <c r="F141" s="83">
        <v>0</v>
      </c>
      <c r="G141" s="83">
        <v>0</v>
      </c>
      <c r="H141" s="83">
        <v>0</v>
      </c>
      <c r="I141" s="83">
        <v>0</v>
      </c>
    </row>
    <row r="142" spans="2:9" ht="12.75">
      <c r="B142" s="84" t="s">
        <v>79</v>
      </c>
      <c r="C142" s="83">
        <v>3</v>
      </c>
      <c r="D142" s="83">
        <v>9</v>
      </c>
      <c r="E142" s="83">
        <v>7</v>
      </c>
      <c r="F142" s="83">
        <v>0</v>
      </c>
      <c r="G142" s="83">
        <v>4</v>
      </c>
      <c r="H142" s="83">
        <v>2</v>
      </c>
      <c r="I142" s="83">
        <v>0</v>
      </c>
    </row>
    <row r="143" spans="2:9" ht="12.75">
      <c r="B143" s="84" t="s">
        <v>80</v>
      </c>
      <c r="C143" s="83">
        <v>1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</row>
    <row r="144" spans="2:9" ht="12.75">
      <c r="B144" s="84" t="s">
        <v>81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</row>
    <row r="145" spans="2:9" ht="12.75">
      <c r="B145" s="84" t="s">
        <v>82</v>
      </c>
      <c r="C145" s="83">
        <v>0</v>
      </c>
      <c r="D145" s="83">
        <v>0</v>
      </c>
      <c r="E145" s="83">
        <v>4</v>
      </c>
      <c r="F145" s="83">
        <v>0</v>
      </c>
      <c r="G145" s="83">
        <v>0</v>
      </c>
      <c r="H145" s="83">
        <v>0</v>
      </c>
      <c r="I145" s="83">
        <v>0</v>
      </c>
    </row>
    <row r="146" spans="2:9" ht="12.75">
      <c r="B146" s="84" t="s">
        <v>83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1</v>
      </c>
      <c r="I146" s="83">
        <v>0</v>
      </c>
    </row>
    <row r="147" spans="2:9" ht="12.75">
      <c r="B147" s="84" t="s">
        <v>84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</row>
    <row r="148" spans="2:9" ht="12.75">
      <c r="B148" s="84" t="s">
        <v>85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</row>
    <row r="149" spans="2:9" ht="12.75">
      <c r="B149" s="84" t="s">
        <v>86</v>
      </c>
      <c r="C149" s="83">
        <v>0</v>
      </c>
      <c r="D149" s="83">
        <v>1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</row>
    <row r="150" spans="2:9" ht="12.75">
      <c r="B150" s="84" t="s">
        <v>87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</row>
    <row r="151" spans="2:9" ht="12.75">
      <c r="B151" s="85" t="s">
        <v>88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</row>
    <row r="152" spans="2:9" ht="12.75">
      <c r="B152" s="86" t="s">
        <v>89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</row>
    <row r="153" spans="3:9" ht="12.75">
      <c r="C153" s="87">
        <v>32</v>
      </c>
      <c r="D153" s="87">
        <v>49</v>
      </c>
      <c r="E153" s="87">
        <v>60</v>
      </c>
      <c r="F153" s="87">
        <v>1</v>
      </c>
      <c r="G153" s="87">
        <v>10</v>
      </c>
      <c r="H153" s="87">
        <v>9</v>
      </c>
      <c r="I153" s="87">
        <v>22</v>
      </c>
    </row>
    <row r="155" spans="3:10" ht="12.75" customHeight="1">
      <c r="C155" s="77" t="s">
        <v>53</v>
      </c>
      <c r="D155" s="77" t="s">
        <v>54</v>
      </c>
      <c r="E155" s="77" t="s">
        <v>55</v>
      </c>
      <c r="F155" s="77" t="s">
        <v>56</v>
      </c>
      <c r="G155" s="77" t="s">
        <v>57</v>
      </c>
      <c r="H155" s="77" t="s">
        <v>58</v>
      </c>
      <c r="I155" s="77" t="s">
        <v>45</v>
      </c>
      <c r="J155" s="78"/>
    </row>
    <row r="156" spans="2:9" ht="12.75">
      <c r="B156" s="80" t="s">
        <v>15</v>
      </c>
      <c r="C156" s="81" t="s">
        <v>59</v>
      </c>
      <c r="D156" s="81" t="s">
        <v>60</v>
      </c>
      <c r="E156" s="81" t="s">
        <v>61</v>
      </c>
      <c r="F156" s="81" t="s">
        <v>43</v>
      </c>
      <c r="G156" s="81" t="s">
        <v>62</v>
      </c>
      <c r="H156" s="81" t="s">
        <v>36</v>
      </c>
      <c r="I156" s="81" t="s">
        <v>63</v>
      </c>
    </row>
    <row r="157" spans="2:9" ht="12.75">
      <c r="B157" s="82" t="s">
        <v>64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</row>
    <row r="158" spans="2:9" ht="12.75">
      <c r="B158" s="84" t="s">
        <v>65</v>
      </c>
      <c r="C158" s="83">
        <v>4</v>
      </c>
      <c r="D158" s="83">
        <v>3</v>
      </c>
      <c r="E158" s="83">
        <v>5</v>
      </c>
      <c r="F158" s="83">
        <v>0</v>
      </c>
      <c r="G158" s="83">
        <v>4</v>
      </c>
      <c r="H158" s="83">
        <v>1</v>
      </c>
      <c r="I158" s="83">
        <v>0</v>
      </c>
    </row>
    <row r="159" spans="2:9" ht="12.75">
      <c r="B159" s="84" t="s">
        <v>66</v>
      </c>
      <c r="C159" s="83">
        <v>22</v>
      </c>
      <c r="D159" s="83">
        <v>6</v>
      </c>
      <c r="E159" s="83">
        <v>4</v>
      </c>
      <c r="F159" s="83">
        <v>0</v>
      </c>
      <c r="G159" s="83">
        <v>1</v>
      </c>
      <c r="H159" s="83">
        <v>2</v>
      </c>
      <c r="I159" s="83">
        <v>1</v>
      </c>
    </row>
    <row r="160" spans="2:9" ht="12.75">
      <c r="B160" s="84" t="s">
        <v>67</v>
      </c>
      <c r="C160" s="83">
        <v>0</v>
      </c>
      <c r="D160" s="83">
        <v>0</v>
      </c>
      <c r="E160" s="83">
        <v>1</v>
      </c>
      <c r="F160" s="83">
        <v>0</v>
      </c>
      <c r="G160" s="83">
        <v>0</v>
      </c>
      <c r="H160" s="83">
        <v>0</v>
      </c>
      <c r="I160" s="83">
        <v>0</v>
      </c>
    </row>
    <row r="161" spans="2:9" ht="12.75">
      <c r="B161" s="84" t="s">
        <v>68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</row>
    <row r="162" spans="2:9" ht="12.75">
      <c r="B162" s="84" t="s">
        <v>69</v>
      </c>
      <c r="C162" s="83">
        <v>1</v>
      </c>
      <c r="D162" s="83">
        <v>2</v>
      </c>
      <c r="E162" s="83">
        <v>1</v>
      </c>
      <c r="F162" s="83">
        <v>0</v>
      </c>
      <c r="G162" s="83">
        <v>0</v>
      </c>
      <c r="H162" s="83">
        <v>0</v>
      </c>
      <c r="I162" s="83">
        <v>1</v>
      </c>
    </row>
    <row r="163" spans="2:9" ht="12.75">
      <c r="B163" s="84" t="s">
        <v>70</v>
      </c>
      <c r="C163" s="83">
        <v>0</v>
      </c>
      <c r="D163" s="83">
        <v>5</v>
      </c>
      <c r="E163" s="83">
        <v>1</v>
      </c>
      <c r="F163" s="83">
        <v>0</v>
      </c>
      <c r="G163" s="83">
        <v>2</v>
      </c>
      <c r="H163" s="83">
        <v>1</v>
      </c>
      <c r="I163" s="83">
        <v>4</v>
      </c>
    </row>
    <row r="164" spans="2:9" ht="12.75">
      <c r="B164" s="84" t="s">
        <v>71</v>
      </c>
      <c r="C164" s="83">
        <v>10</v>
      </c>
      <c r="D164" s="83">
        <v>11</v>
      </c>
      <c r="E164" s="83">
        <v>9</v>
      </c>
      <c r="F164" s="83">
        <v>0</v>
      </c>
      <c r="G164" s="83">
        <v>5</v>
      </c>
      <c r="H164" s="83">
        <v>2</v>
      </c>
      <c r="I164" s="83">
        <v>3</v>
      </c>
    </row>
    <row r="165" spans="2:9" ht="12.75">
      <c r="B165" s="84" t="s">
        <v>72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</row>
    <row r="166" spans="2:9" ht="12.75">
      <c r="B166" s="84" t="s">
        <v>73</v>
      </c>
      <c r="C166" s="83">
        <v>10</v>
      </c>
      <c r="D166" s="83">
        <v>8</v>
      </c>
      <c r="E166" s="83">
        <v>9</v>
      </c>
      <c r="F166" s="83">
        <v>0</v>
      </c>
      <c r="G166" s="83">
        <v>7</v>
      </c>
      <c r="H166" s="83">
        <v>3</v>
      </c>
      <c r="I166" s="83">
        <v>2</v>
      </c>
    </row>
    <row r="167" spans="2:9" ht="12.75">
      <c r="B167" s="84" t="s">
        <v>74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</row>
    <row r="168" spans="2:9" ht="12.75">
      <c r="B168" s="84" t="s">
        <v>75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</row>
    <row r="169" spans="2:9" ht="12.75">
      <c r="B169" s="84" t="s">
        <v>76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</row>
    <row r="170" spans="2:9" ht="12.75">
      <c r="B170" s="84" t="s">
        <v>77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</row>
    <row r="171" spans="2:9" ht="12.75">
      <c r="B171" s="84" t="s">
        <v>78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</row>
    <row r="172" spans="2:9" ht="12.75">
      <c r="B172" s="84" t="s">
        <v>79</v>
      </c>
      <c r="C172" s="83">
        <v>13</v>
      </c>
      <c r="D172" s="83">
        <v>7</v>
      </c>
      <c r="E172" s="83">
        <v>6</v>
      </c>
      <c r="F172" s="83">
        <v>0</v>
      </c>
      <c r="G172" s="83">
        <v>2</v>
      </c>
      <c r="H172" s="83">
        <v>1</v>
      </c>
      <c r="I172" s="83">
        <v>3</v>
      </c>
    </row>
    <row r="173" spans="2:9" ht="12.75">
      <c r="B173" s="84" t="s">
        <v>80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</row>
    <row r="174" spans="2:9" ht="12.75">
      <c r="B174" s="84" t="s">
        <v>81</v>
      </c>
      <c r="C174" s="83">
        <v>0</v>
      </c>
      <c r="D174" s="83">
        <v>0</v>
      </c>
      <c r="E174" s="83">
        <v>1</v>
      </c>
      <c r="F174" s="83">
        <v>0</v>
      </c>
      <c r="G174" s="83">
        <v>0</v>
      </c>
      <c r="H174" s="83">
        <v>0</v>
      </c>
      <c r="I174" s="83">
        <v>0</v>
      </c>
    </row>
    <row r="175" spans="2:9" ht="12.75">
      <c r="B175" s="84" t="s">
        <v>82</v>
      </c>
      <c r="C175" s="83">
        <v>0</v>
      </c>
      <c r="D175" s="83">
        <v>0</v>
      </c>
      <c r="E175" s="83">
        <v>5</v>
      </c>
      <c r="F175" s="83">
        <v>0</v>
      </c>
      <c r="G175" s="83">
        <v>0</v>
      </c>
      <c r="H175" s="83">
        <v>0</v>
      </c>
      <c r="I175" s="83">
        <v>0</v>
      </c>
    </row>
    <row r="176" spans="2:9" ht="12.75">
      <c r="B176" s="84" t="s">
        <v>83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1</v>
      </c>
      <c r="I176" s="83">
        <v>0</v>
      </c>
    </row>
    <row r="177" spans="2:9" ht="12.75">
      <c r="B177" s="84" t="s">
        <v>84</v>
      </c>
      <c r="C177" s="83">
        <v>0</v>
      </c>
      <c r="D177" s="83">
        <v>0</v>
      </c>
      <c r="E177" s="83">
        <v>1</v>
      </c>
      <c r="F177" s="83">
        <v>0</v>
      </c>
      <c r="G177" s="83">
        <v>0</v>
      </c>
      <c r="H177" s="83">
        <v>0</v>
      </c>
      <c r="I177" s="83">
        <v>0</v>
      </c>
    </row>
    <row r="178" spans="2:9" ht="12.75">
      <c r="B178" s="84" t="s">
        <v>85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</row>
    <row r="179" spans="2:9" ht="12.75">
      <c r="B179" s="84" t="s">
        <v>86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</row>
    <row r="180" spans="2:9" ht="12.75">
      <c r="B180" s="84" t="s">
        <v>87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</row>
    <row r="181" spans="2:9" ht="12.75">
      <c r="B181" s="85" t="s">
        <v>88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</row>
    <row r="182" spans="2:9" ht="12.75">
      <c r="B182" s="86" t="s">
        <v>89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</row>
    <row r="183" spans="3:9" ht="12.75">
      <c r="C183" s="87">
        <v>60</v>
      </c>
      <c r="D183" s="87">
        <v>42</v>
      </c>
      <c r="E183" s="87">
        <v>43</v>
      </c>
      <c r="F183" s="87">
        <v>0</v>
      </c>
      <c r="G183" s="87">
        <v>21</v>
      </c>
      <c r="H183" s="87">
        <v>11</v>
      </c>
      <c r="I183" s="87">
        <v>14</v>
      </c>
    </row>
    <row r="188" spans="3:10" ht="12.75" customHeight="1">
      <c r="C188" s="77" t="s">
        <v>53</v>
      </c>
      <c r="D188" s="77" t="s">
        <v>54</v>
      </c>
      <c r="E188" s="77" t="s">
        <v>55</v>
      </c>
      <c r="F188" s="77" t="s">
        <v>56</v>
      </c>
      <c r="G188" s="77" t="s">
        <v>57</v>
      </c>
      <c r="H188" s="77" t="s">
        <v>58</v>
      </c>
      <c r="I188" s="77" t="s">
        <v>45</v>
      </c>
      <c r="J188" s="78"/>
    </row>
    <row r="189" spans="2:9" ht="12.75">
      <c r="B189" s="80" t="s">
        <v>16</v>
      </c>
      <c r="C189" s="81" t="s">
        <v>59</v>
      </c>
      <c r="D189" s="81" t="s">
        <v>60</v>
      </c>
      <c r="E189" s="81" t="s">
        <v>61</v>
      </c>
      <c r="F189" s="81" t="s">
        <v>43</v>
      </c>
      <c r="G189" s="81" t="s">
        <v>62</v>
      </c>
      <c r="H189" s="81" t="s">
        <v>36</v>
      </c>
      <c r="I189" s="81" t="s">
        <v>63</v>
      </c>
    </row>
    <row r="190" spans="2:9" ht="12.75">
      <c r="B190" s="82" t="s">
        <v>64</v>
      </c>
      <c r="C190" s="83">
        <v>0</v>
      </c>
      <c r="D190" s="83">
        <v>1</v>
      </c>
      <c r="E190" s="83">
        <v>1</v>
      </c>
      <c r="F190" s="83">
        <v>0</v>
      </c>
      <c r="G190" s="83">
        <v>0</v>
      </c>
      <c r="H190" s="83">
        <v>0</v>
      </c>
      <c r="I190" s="83">
        <v>0</v>
      </c>
    </row>
    <row r="191" spans="2:9" ht="12.75">
      <c r="B191" s="84" t="s">
        <v>65</v>
      </c>
      <c r="C191" s="83">
        <v>6</v>
      </c>
      <c r="D191" s="83">
        <v>3</v>
      </c>
      <c r="E191" s="83">
        <v>5</v>
      </c>
      <c r="F191" s="83">
        <v>0</v>
      </c>
      <c r="G191" s="83">
        <v>0</v>
      </c>
      <c r="H191" s="83">
        <v>0</v>
      </c>
      <c r="I191" s="83">
        <v>0</v>
      </c>
    </row>
    <row r="192" spans="2:9" ht="12.75">
      <c r="B192" s="84" t="s">
        <v>66</v>
      </c>
      <c r="C192" s="83">
        <v>17</v>
      </c>
      <c r="D192" s="83">
        <v>7</v>
      </c>
      <c r="E192" s="83">
        <v>13</v>
      </c>
      <c r="F192" s="83">
        <v>0</v>
      </c>
      <c r="G192" s="83">
        <v>2</v>
      </c>
      <c r="H192" s="83">
        <v>2</v>
      </c>
      <c r="I192" s="83">
        <v>1</v>
      </c>
    </row>
    <row r="193" spans="2:9" ht="12.75">
      <c r="B193" s="84" t="s">
        <v>67</v>
      </c>
      <c r="C193" s="83">
        <v>0</v>
      </c>
      <c r="D193" s="83">
        <v>0</v>
      </c>
      <c r="E193" s="83">
        <v>1</v>
      </c>
      <c r="F193" s="83">
        <v>0</v>
      </c>
      <c r="G193" s="83">
        <v>0</v>
      </c>
      <c r="H193" s="83">
        <v>0</v>
      </c>
      <c r="I193" s="83">
        <v>0</v>
      </c>
    </row>
    <row r="194" spans="2:9" ht="12.75">
      <c r="B194" s="84" t="s">
        <v>68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</row>
    <row r="195" spans="2:9" ht="12.75">
      <c r="B195" s="84" t="s">
        <v>69</v>
      </c>
      <c r="C195" s="83">
        <v>2</v>
      </c>
      <c r="D195" s="83">
        <v>1</v>
      </c>
      <c r="E195" s="83">
        <v>1</v>
      </c>
      <c r="F195" s="83">
        <v>0</v>
      </c>
      <c r="G195" s="83">
        <v>1</v>
      </c>
      <c r="H195" s="83">
        <v>1</v>
      </c>
      <c r="I195" s="83">
        <v>1</v>
      </c>
    </row>
    <row r="196" spans="2:9" ht="12.75">
      <c r="B196" s="84" t="s">
        <v>70</v>
      </c>
      <c r="C196" s="83">
        <v>2</v>
      </c>
      <c r="D196" s="83">
        <v>3</v>
      </c>
      <c r="E196" s="83">
        <v>2</v>
      </c>
      <c r="F196" s="83">
        <v>0</v>
      </c>
      <c r="G196" s="83">
        <v>0</v>
      </c>
      <c r="H196" s="83">
        <v>0</v>
      </c>
      <c r="I196" s="83">
        <v>1</v>
      </c>
    </row>
    <row r="197" spans="2:9" ht="12.75">
      <c r="B197" s="84" t="s">
        <v>71</v>
      </c>
      <c r="C197" s="83">
        <v>3</v>
      </c>
      <c r="D197" s="83">
        <v>15</v>
      </c>
      <c r="E197" s="83">
        <v>14</v>
      </c>
      <c r="F197" s="83">
        <v>0</v>
      </c>
      <c r="G197" s="83">
        <v>1</v>
      </c>
      <c r="H197" s="83">
        <v>1</v>
      </c>
      <c r="I197" s="83">
        <v>4</v>
      </c>
    </row>
    <row r="198" spans="2:9" ht="12.75">
      <c r="B198" s="84" t="s">
        <v>72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</row>
    <row r="199" spans="2:9" ht="12.75">
      <c r="B199" s="84" t="s">
        <v>73</v>
      </c>
      <c r="C199" s="83">
        <v>9</v>
      </c>
      <c r="D199" s="83">
        <v>5</v>
      </c>
      <c r="E199" s="83">
        <v>16</v>
      </c>
      <c r="F199" s="83">
        <v>0</v>
      </c>
      <c r="G199" s="83">
        <v>4</v>
      </c>
      <c r="H199" s="83">
        <v>2</v>
      </c>
      <c r="I199" s="83">
        <v>2</v>
      </c>
    </row>
    <row r="200" spans="2:9" ht="12.75">
      <c r="B200" s="84" t="s">
        <v>74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</row>
    <row r="201" spans="2:9" ht="12.75">
      <c r="B201" s="84" t="s">
        <v>75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</row>
    <row r="202" spans="2:9" ht="12.75">
      <c r="B202" s="84" t="s">
        <v>76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</row>
    <row r="203" spans="2:9" ht="12.75">
      <c r="B203" s="84" t="s">
        <v>77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</row>
    <row r="204" spans="2:9" ht="12.75">
      <c r="B204" s="84" t="s">
        <v>78</v>
      </c>
      <c r="C204" s="83">
        <v>0</v>
      </c>
      <c r="D204" s="83">
        <v>0</v>
      </c>
      <c r="E204" s="83">
        <v>1</v>
      </c>
      <c r="F204" s="83">
        <v>0</v>
      </c>
      <c r="G204" s="83">
        <v>0</v>
      </c>
      <c r="H204" s="83">
        <v>0</v>
      </c>
      <c r="I204" s="83">
        <v>0</v>
      </c>
    </row>
    <row r="205" spans="2:9" ht="12.75">
      <c r="B205" s="84" t="s">
        <v>79</v>
      </c>
      <c r="C205" s="83">
        <v>2</v>
      </c>
      <c r="D205" s="83">
        <v>12</v>
      </c>
      <c r="E205" s="83">
        <v>7</v>
      </c>
      <c r="F205" s="83">
        <v>1</v>
      </c>
      <c r="G205" s="83">
        <v>5</v>
      </c>
      <c r="H205" s="83">
        <v>1</v>
      </c>
      <c r="I205" s="83">
        <v>4</v>
      </c>
    </row>
    <row r="206" spans="2:9" ht="12.75">
      <c r="B206" s="84" t="s">
        <v>80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</row>
    <row r="207" spans="2:9" ht="12.75">
      <c r="B207" s="84" t="s">
        <v>81</v>
      </c>
      <c r="C207" s="83">
        <v>1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</row>
    <row r="208" spans="2:9" ht="12.75">
      <c r="B208" s="84" t="s">
        <v>82</v>
      </c>
      <c r="C208" s="83">
        <v>0</v>
      </c>
      <c r="D208" s="83">
        <v>0</v>
      </c>
      <c r="E208" s="83">
        <v>5</v>
      </c>
      <c r="F208" s="83">
        <v>0</v>
      </c>
      <c r="G208" s="83">
        <v>0</v>
      </c>
      <c r="H208" s="83">
        <v>0</v>
      </c>
      <c r="I208" s="83">
        <v>0</v>
      </c>
    </row>
    <row r="209" spans="2:9" ht="12.75">
      <c r="B209" s="84" t="s">
        <v>83</v>
      </c>
      <c r="C209" s="83">
        <v>0</v>
      </c>
      <c r="D209" s="83">
        <v>0</v>
      </c>
      <c r="E209" s="83">
        <v>1</v>
      </c>
      <c r="F209" s="83">
        <v>0</v>
      </c>
      <c r="G209" s="83">
        <v>0</v>
      </c>
      <c r="H209" s="83">
        <v>2</v>
      </c>
      <c r="I209" s="83">
        <v>0</v>
      </c>
    </row>
    <row r="210" spans="2:9" ht="12.75">
      <c r="B210" s="84" t="s">
        <v>84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</row>
    <row r="211" spans="2:9" ht="12.75">
      <c r="B211" s="84" t="s">
        <v>85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</row>
    <row r="212" spans="2:9" ht="12.75">
      <c r="B212" s="84" t="s">
        <v>86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</row>
    <row r="213" spans="2:9" ht="12.75">
      <c r="B213" s="84" t="s">
        <v>87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</row>
    <row r="214" spans="2:9" ht="12.75">
      <c r="B214" s="85" t="s">
        <v>88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</row>
    <row r="215" spans="2:9" ht="12.75">
      <c r="B215" s="86" t="s">
        <v>89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</row>
    <row r="216" spans="3:9" ht="12.75">
      <c r="C216" s="87">
        <v>42</v>
      </c>
      <c r="D216" s="87">
        <v>47</v>
      </c>
      <c r="E216" s="87">
        <v>67</v>
      </c>
      <c r="F216" s="87">
        <v>1</v>
      </c>
      <c r="G216" s="87">
        <v>13</v>
      </c>
      <c r="H216" s="87">
        <v>9</v>
      </c>
      <c r="I216" s="87">
        <v>13</v>
      </c>
    </row>
    <row r="219" spans="3:10" ht="12.75" customHeight="1">
      <c r="C219" s="77" t="s">
        <v>53</v>
      </c>
      <c r="D219" s="77" t="s">
        <v>54</v>
      </c>
      <c r="E219" s="77" t="s">
        <v>55</v>
      </c>
      <c r="F219" s="77" t="s">
        <v>56</v>
      </c>
      <c r="G219" s="77" t="s">
        <v>57</v>
      </c>
      <c r="H219" s="77" t="s">
        <v>58</v>
      </c>
      <c r="I219" s="77" t="s">
        <v>45</v>
      </c>
      <c r="J219" s="78"/>
    </row>
    <row r="220" spans="2:9" ht="12.75">
      <c r="B220" s="80" t="s">
        <v>17</v>
      </c>
      <c r="C220" s="81" t="s">
        <v>59</v>
      </c>
      <c r="D220" s="81" t="s">
        <v>60</v>
      </c>
      <c r="E220" s="81" t="s">
        <v>61</v>
      </c>
      <c r="F220" s="81" t="s">
        <v>43</v>
      </c>
      <c r="G220" s="81" t="s">
        <v>62</v>
      </c>
      <c r="H220" s="81" t="s">
        <v>36</v>
      </c>
      <c r="I220" s="81" t="s">
        <v>63</v>
      </c>
    </row>
    <row r="221" spans="2:9" ht="12.75">
      <c r="B221" s="82" t="s">
        <v>64</v>
      </c>
      <c r="C221" s="83">
        <v>0</v>
      </c>
      <c r="D221" s="83">
        <v>1</v>
      </c>
      <c r="E221" s="83">
        <v>0</v>
      </c>
      <c r="F221" s="83">
        <v>0</v>
      </c>
      <c r="G221" s="83">
        <v>0</v>
      </c>
      <c r="H221" s="83">
        <v>1</v>
      </c>
      <c r="I221" s="83">
        <v>0</v>
      </c>
    </row>
    <row r="222" spans="2:9" ht="12.75">
      <c r="B222" s="84" t="s">
        <v>65</v>
      </c>
      <c r="C222" s="83">
        <v>7</v>
      </c>
      <c r="D222" s="83">
        <v>3</v>
      </c>
      <c r="E222" s="83">
        <v>9</v>
      </c>
      <c r="F222" s="83">
        <v>0</v>
      </c>
      <c r="G222" s="83">
        <v>0</v>
      </c>
      <c r="H222" s="83">
        <v>3</v>
      </c>
      <c r="I222" s="83">
        <v>1</v>
      </c>
    </row>
    <row r="223" spans="2:9" ht="12.75">
      <c r="B223" s="84" t="s">
        <v>66</v>
      </c>
      <c r="C223" s="83">
        <v>7</v>
      </c>
      <c r="D223" s="83">
        <v>7</v>
      </c>
      <c r="E223" s="83">
        <v>11</v>
      </c>
      <c r="F223" s="83">
        <v>0</v>
      </c>
      <c r="G223" s="83">
        <v>0</v>
      </c>
      <c r="H223" s="83">
        <v>1</v>
      </c>
      <c r="I223" s="83">
        <v>2</v>
      </c>
    </row>
    <row r="224" spans="2:9" ht="12.75">
      <c r="B224" s="84" t="s">
        <v>67</v>
      </c>
      <c r="C224" s="83">
        <v>0</v>
      </c>
      <c r="D224" s="83">
        <v>0</v>
      </c>
      <c r="E224" s="83">
        <v>1</v>
      </c>
      <c r="F224" s="83">
        <v>0</v>
      </c>
      <c r="G224" s="83">
        <v>0</v>
      </c>
      <c r="H224" s="83">
        <v>0</v>
      </c>
      <c r="I224" s="83">
        <v>0</v>
      </c>
    </row>
    <row r="225" spans="2:9" ht="12.75">
      <c r="B225" s="84" t="s">
        <v>68</v>
      </c>
      <c r="C225" s="83">
        <v>1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</row>
    <row r="226" spans="2:9" ht="12.75">
      <c r="B226" s="84" t="s">
        <v>69</v>
      </c>
      <c r="C226" s="83">
        <v>0</v>
      </c>
      <c r="D226" s="83">
        <v>1</v>
      </c>
      <c r="E226" s="83">
        <v>2</v>
      </c>
      <c r="F226" s="83">
        <v>0</v>
      </c>
      <c r="G226" s="83">
        <v>0</v>
      </c>
      <c r="H226" s="83">
        <v>0</v>
      </c>
      <c r="I226" s="83">
        <v>2</v>
      </c>
    </row>
    <row r="227" spans="2:9" ht="12.75">
      <c r="B227" s="84" t="s">
        <v>70</v>
      </c>
      <c r="C227" s="83">
        <v>1</v>
      </c>
      <c r="D227" s="83">
        <v>2</v>
      </c>
      <c r="E227" s="83">
        <v>3</v>
      </c>
      <c r="F227" s="83">
        <v>0</v>
      </c>
      <c r="G227" s="83">
        <v>0</v>
      </c>
      <c r="H227" s="83">
        <v>1</v>
      </c>
      <c r="I227" s="83">
        <v>2</v>
      </c>
    </row>
    <row r="228" spans="2:9" ht="12.75">
      <c r="B228" s="84" t="s">
        <v>71</v>
      </c>
      <c r="C228" s="83">
        <v>5</v>
      </c>
      <c r="D228" s="83">
        <v>8</v>
      </c>
      <c r="E228" s="83">
        <v>9</v>
      </c>
      <c r="F228" s="83">
        <v>0</v>
      </c>
      <c r="G228" s="83">
        <v>2</v>
      </c>
      <c r="H228" s="83">
        <v>3</v>
      </c>
      <c r="I228" s="83">
        <v>6</v>
      </c>
    </row>
    <row r="229" spans="2:9" ht="12.75">
      <c r="B229" s="84" t="s">
        <v>72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</row>
    <row r="230" spans="2:9" ht="12.75">
      <c r="B230" s="84" t="s">
        <v>73</v>
      </c>
      <c r="C230" s="83">
        <v>16</v>
      </c>
      <c r="D230" s="83">
        <v>11</v>
      </c>
      <c r="E230" s="83">
        <v>11</v>
      </c>
      <c r="F230" s="83">
        <v>0</v>
      </c>
      <c r="G230" s="83">
        <v>2</v>
      </c>
      <c r="H230" s="83">
        <v>2</v>
      </c>
      <c r="I230" s="83">
        <v>2</v>
      </c>
    </row>
    <row r="231" spans="2:9" ht="12.75">
      <c r="B231" s="84" t="s">
        <v>74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</row>
    <row r="232" spans="2:9" ht="12.75">
      <c r="B232" s="84" t="s">
        <v>75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1</v>
      </c>
      <c r="I232" s="83">
        <v>0</v>
      </c>
    </row>
    <row r="233" spans="2:9" ht="12.75">
      <c r="B233" s="84" t="s">
        <v>76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</row>
    <row r="234" spans="2:9" ht="12.75">
      <c r="B234" s="84" t="s">
        <v>77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</row>
    <row r="235" spans="2:9" ht="12.75">
      <c r="B235" s="84" t="s">
        <v>78</v>
      </c>
      <c r="C235" s="83">
        <v>0</v>
      </c>
      <c r="D235" s="83">
        <v>3</v>
      </c>
      <c r="E235" s="83">
        <v>2</v>
      </c>
      <c r="F235" s="83">
        <v>0</v>
      </c>
      <c r="G235" s="83">
        <v>0</v>
      </c>
      <c r="H235" s="83">
        <v>0</v>
      </c>
      <c r="I235" s="83">
        <v>0</v>
      </c>
    </row>
    <row r="236" spans="2:9" ht="12.75">
      <c r="B236" s="84" t="s">
        <v>79</v>
      </c>
      <c r="C236" s="83">
        <v>9</v>
      </c>
      <c r="D236" s="83">
        <v>6</v>
      </c>
      <c r="E236" s="83">
        <v>11</v>
      </c>
      <c r="F236" s="83">
        <v>0</v>
      </c>
      <c r="G236" s="83">
        <v>1</v>
      </c>
      <c r="H236" s="83">
        <v>2</v>
      </c>
      <c r="I236" s="83">
        <v>2</v>
      </c>
    </row>
    <row r="237" spans="2:9" ht="12.75">
      <c r="B237" s="84" t="s">
        <v>80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</row>
    <row r="238" spans="2:9" ht="12.75">
      <c r="B238" s="84" t="s">
        <v>81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</row>
    <row r="239" spans="2:9" ht="12.75">
      <c r="B239" s="84" t="s">
        <v>82</v>
      </c>
      <c r="C239" s="83">
        <v>0</v>
      </c>
      <c r="D239" s="83">
        <v>0</v>
      </c>
      <c r="E239" s="83">
        <v>4</v>
      </c>
      <c r="F239" s="83">
        <v>0</v>
      </c>
      <c r="G239" s="83">
        <v>0</v>
      </c>
      <c r="H239" s="83">
        <v>0</v>
      </c>
      <c r="I239" s="83">
        <v>0</v>
      </c>
    </row>
    <row r="240" spans="2:9" ht="12.75">
      <c r="B240" s="84" t="s">
        <v>83</v>
      </c>
      <c r="C240" s="83">
        <v>0</v>
      </c>
      <c r="D240" s="83">
        <v>0</v>
      </c>
      <c r="E240" s="83">
        <v>0</v>
      </c>
      <c r="F240" s="83">
        <v>0</v>
      </c>
      <c r="G240" s="83">
        <v>1</v>
      </c>
      <c r="H240" s="83">
        <v>1</v>
      </c>
      <c r="I240" s="83">
        <v>0</v>
      </c>
    </row>
    <row r="241" spans="2:9" ht="12.75">
      <c r="B241" s="84" t="s">
        <v>84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</row>
    <row r="242" spans="2:9" ht="12.75">
      <c r="B242" s="84" t="s">
        <v>85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</row>
    <row r="243" spans="2:9" ht="12.75">
      <c r="B243" s="84" t="s">
        <v>86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</row>
    <row r="244" spans="2:9" ht="12.75">
      <c r="B244" s="84" t="s">
        <v>87</v>
      </c>
      <c r="C244" s="83">
        <v>0</v>
      </c>
      <c r="D244" s="83">
        <v>0</v>
      </c>
      <c r="E244" s="83">
        <v>1</v>
      </c>
      <c r="F244" s="83">
        <v>0</v>
      </c>
      <c r="G244" s="83">
        <v>0</v>
      </c>
      <c r="H244" s="83">
        <v>0</v>
      </c>
      <c r="I244" s="83">
        <v>0</v>
      </c>
    </row>
    <row r="245" spans="2:9" ht="12.75">
      <c r="B245" s="85" t="s">
        <v>88</v>
      </c>
      <c r="C245" s="83">
        <v>0</v>
      </c>
      <c r="D245" s="83">
        <v>0</v>
      </c>
      <c r="E245" s="83">
        <v>1</v>
      </c>
      <c r="F245" s="83">
        <v>0</v>
      </c>
      <c r="G245" s="83">
        <v>0</v>
      </c>
      <c r="H245" s="83">
        <v>0</v>
      </c>
      <c r="I245" s="83">
        <v>0</v>
      </c>
    </row>
    <row r="246" spans="2:9" ht="12.75">
      <c r="B246" s="86" t="s">
        <v>89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</row>
    <row r="247" spans="3:9" ht="12.75">
      <c r="C247" s="87">
        <v>46</v>
      </c>
      <c r="D247" s="87">
        <v>42</v>
      </c>
      <c r="E247" s="87">
        <v>65</v>
      </c>
      <c r="F247" s="87">
        <v>0</v>
      </c>
      <c r="G247" s="87">
        <v>6</v>
      </c>
      <c r="H247" s="87">
        <v>15</v>
      </c>
      <c r="I247" s="87">
        <v>17</v>
      </c>
    </row>
    <row r="249" spans="3:10" ht="12.75" customHeight="1">
      <c r="C249" s="77" t="s">
        <v>53</v>
      </c>
      <c r="D249" s="77" t="s">
        <v>54</v>
      </c>
      <c r="E249" s="77" t="s">
        <v>55</v>
      </c>
      <c r="F249" s="77" t="s">
        <v>56</v>
      </c>
      <c r="G249" s="77" t="s">
        <v>57</v>
      </c>
      <c r="H249" s="77" t="s">
        <v>58</v>
      </c>
      <c r="I249" s="77" t="s">
        <v>45</v>
      </c>
      <c r="J249" s="78"/>
    </row>
    <row r="250" spans="2:9" ht="12.75">
      <c r="B250" s="80" t="s">
        <v>18</v>
      </c>
      <c r="C250" s="81" t="s">
        <v>59</v>
      </c>
      <c r="D250" s="81" t="s">
        <v>60</v>
      </c>
      <c r="E250" s="81" t="s">
        <v>61</v>
      </c>
      <c r="F250" s="81" t="s">
        <v>43</v>
      </c>
      <c r="G250" s="81" t="s">
        <v>62</v>
      </c>
      <c r="H250" s="81" t="s">
        <v>36</v>
      </c>
      <c r="I250" s="81" t="s">
        <v>63</v>
      </c>
    </row>
    <row r="251" spans="2:9" ht="12.75">
      <c r="B251" s="82" t="s">
        <v>64</v>
      </c>
      <c r="C251" s="83">
        <v>1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</row>
    <row r="252" spans="2:9" ht="12.75">
      <c r="B252" s="84" t="s">
        <v>65</v>
      </c>
      <c r="C252" s="83">
        <v>4</v>
      </c>
      <c r="D252" s="83">
        <v>2</v>
      </c>
      <c r="E252" s="83">
        <v>8</v>
      </c>
      <c r="F252" s="83">
        <v>0</v>
      </c>
      <c r="G252" s="83">
        <v>0</v>
      </c>
      <c r="H252" s="83">
        <v>1</v>
      </c>
      <c r="I252" s="83">
        <v>1</v>
      </c>
    </row>
    <row r="253" spans="2:9" ht="12.75">
      <c r="B253" s="84" t="s">
        <v>66</v>
      </c>
      <c r="C253" s="83">
        <v>9</v>
      </c>
      <c r="D253" s="83">
        <v>7</v>
      </c>
      <c r="E253" s="83">
        <v>10</v>
      </c>
      <c r="F253" s="83">
        <v>0</v>
      </c>
      <c r="G253" s="83">
        <v>1</v>
      </c>
      <c r="H253" s="83">
        <v>5</v>
      </c>
      <c r="I253" s="83">
        <v>3</v>
      </c>
    </row>
    <row r="254" spans="2:9" ht="12.75">
      <c r="B254" s="84" t="s">
        <v>67</v>
      </c>
      <c r="C254" s="83">
        <v>0</v>
      </c>
      <c r="D254" s="83">
        <v>1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</row>
    <row r="255" spans="2:9" ht="12.75">
      <c r="B255" s="84" t="s">
        <v>68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</row>
    <row r="256" spans="2:9" ht="12.75">
      <c r="B256" s="84" t="s">
        <v>69</v>
      </c>
      <c r="C256" s="83">
        <v>1</v>
      </c>
      <c r="D256" s="83">
        <v>2</v>
      </c>
      <c r="E256" s="83">
        <v>3</v>
      </c>
      <c r="F256" s="83">
        <v>0</v>
      </c>
      <c r="G256" s="83">
        <v>1</v>
      </c>
      <c r="H256" s="83">
        <v>0</v>
      </c>
      <c r="I256" s="83">
        <v>0</v>
      </c>
    </row>
    <row r="257" spans="2:9" ht="12.75">
      <c r="B257" s="84" t="s">
        <v>70</v>
      </c>
      <c r="C257" s="83">
        <v>1</v>
      </c>
      <c r="D257" s="83">
        <v>4</v>
      </c>
      <c r="E257" s="83">
        <v>0</v>
      </c>
      <c r="F257" s="83">
        <v>0</v>
      </c>
      <c r="G257" s="83">
        <v>0</v>
      </c>
      <c r="H257" s="83">
        <v>0</v>
      </c>
      <c r="I257" s="83">
        <v>1</v>
      </c>
    </row>
    <row r="258" spans="2:9" ht="12.75">
      <c r="B258" s="84" t="s">
        <v>71</v>
      </c>
      <c r="C258" s="83">
        <v>4</v>
      </c>
      <c r="D258" s="83">
        <v>5</v>
      </c>
      <c r="E258" s="83">
        <v>7</v>
      </c>
      <c r="F258" s="83">
        <v>1</v>
      </c>
      <c r="G258" s="83">
        <v>4</v>
      </c>
      <c r="H258" s="83">
        <v>3</v>
      </c>
      <c r="I258" s="83">
        <v>3</v>
      </c>
    </row>
    <row r="259" spans="2:9" ht="12.75">
      <c r="B259" s="84" t="s">
        <v>72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</row>
    <row r="260" spans="2:9" ht="12.75">
      <c r="B260" s="84" t="s">
        <v>73</v>
      </c>
      <c r="C260" s="83">
        <v>7</v>
      </c>
      <c r="D260" s="83">
        <v>11</v>
      </c>
      <c r="E260" s="83">
        <v>8</v>
      </c>
      <c r="F260" s="83">
        <v>0</v>
      </c>
      <c r="G260" s="83">
        <v>4</v>
      </c>
      <c r="H260" s="83">
        <v>2</v>
      </c>
      <c r="I260" s="83">
        <v>2</v>
      </c>
    </row>
    <row r="261" spans="2:9" ht="12.75">
      <c r="B261" s="84" t="s">
        <v>74</v>
      </c>
      <c r="C261" s="83">
        <v>0</v>
      </c>
      <c r="D261" s="83">
        <v>1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</row>
    <row r="262" spans="2:9" ht="12.75">
      <c r="B262" s="84" t="s">
        <v>75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1</v>
      </c>
      <c r="I262" s="83">
        <v>0</v>
      </c>
    </row>
    <row r="263" spans="2:9" ht="12.75">
      <c r="B263" s="84" t="s">
        <v>76</v>
      </c>
      <c r="C263" s="83">
        <v>0</v>
      </c>
      <c r="D263" s="83">
        <v>0</v>
      </c>
      <c r="E263" s="83">
        <v>1</v>
      </c>
      <c r="F263" s="83">
        <v>0</v>
      </c>
      <c r="G263" s="83">
        <v>0</v>
      </c>
      <c r="H263" s="83">
        <v>0</v>
      </c>
      <c r="I263" s="83">
        <v>0</v>
      </c>
    </row>
    <row r="264" spans="2:9" ht="12.75">
      <c r="B264" s="84" t="s">
        <v>77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</row>
    <row r="265" spans="2:9" ht="12.75">
      <c r="B265" s="84" t="s">
        <v>78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</row>
    <row r="266" spans="2:9" ht="12.75">
      <c r="B266" s="84" t="s">
        <v>79</v>
      </c>
      <c r="C266" s="83">
        <v>4</v>
      </c>
      <c r="D266" s="83">
        <v>5</v>
      </c>
      <c r="E266" s="83">
        <v>8</v>
      </c>
      <c r="F266" s="83">
        <v>0</v>
      </c>
      <c r="G266" s="83">
        <v>3</v>
      </c>
      <c r="H266" s="83">
        <v>1</v>
      </c>
      <c r="I266" s="83">
        <v>3</v>
      </c>
    </row>
    <row r="267" spans="2:9" ht="12.75">
      <c r="B267" s="84" t="s">
        <v>80</v>
      </c>
      <c r="C267" s="83">
        <v>0</v>
      </c>
      <c r="D267" s="83">
        <v>1</v>
      </c>
      <c r="E267" s="83">
        <v>1</v>
      </c>
      <c r="F267" s="83">
        <v>0</v>
      </c>
      <c r="G267" s="83">
        <v>0</v>
      </c>
      <c r="H267" s="83">
        <v>0</v>
      </c>
      <c r="I267" s="83">
        <v>0</v>
      </c>
    </row>
    <row r="268" spans="2:9" ht="12.75">
      <c r="B268" s="84" t="s">
        <v>81</v>
      </c>
      <c r="C268" s="83">
        <v>0</v>
      </c>
      <c r="D268" s="83">
        <v>0</v>
      </c>
      <c r="E268" s="83">
        <v>1</v>
      </c>
      <c r="F268" s="83">
        <v>0</v>
      </c>
      <c r="G268" s="83">
        <v>0</v>
      </c>
      <c r="H268" s="83">
        <v>0</v>
      </c>
      <c r="I268" s="83">
        <v>0</v>
      </c>
    </row>
    <row r="269" spans="2:9" ht="12.75">
      <c r="B269" s="84" t="s">
        <v>82</v>
      </c>
      <c r="C269" s="83">
        <v>0</v>
      </c>
      <c r="D269" s="83">
        <v>0</v>
      </c>
      <c r="E269" s="83">
        <v>2</v>
      </c>
      <c r="F269" s="83">
        <v>0</v>
      </c>
      <c r="G269" s="83">
        <v>0</v>
      </c>
      <c r="H269" s="83">
        <v>1</v>
      </c>
      <c r="I269" s="83">
        <v>0</v>
      </c>
    </row>
    <row r="270" spans="2:9" ht="12.75">
      <c r="B270" s="84" t="s">
        <v>83</v>
      </c>
      <c r="C270" s="83">
        <v>0</v>
      </c>
      <c r="D270" s="83">
        <v>1</v>
      </c>
      <c r="E270" s="83">
        <v>0</v>
      </c>
      <c r="F270" s="83">
        <v>0</v>
      </c>
      <c r="G270" s="83">
        <v>1</v>
      </c>
      <c r="H270" s="83">
        <v>0</v>
      </c>
      <c r="I270" s="83">
        <v>0</v>
      </c>
    </row>
    <row r="271" spans="2:9" ht="12.75">
      <c r="B271" s="84" t="s">
        <v>84</v>
      </c>
      <c r="C271" s="83">
        <v>0</v>
      </c>
      <c r="D271" s="83">
        <v>0</v>
      </c>
      <c r="E271" s="83">
        <v>2</v>
      </c>
      <c r="F271" s="83">
        <v>0</v>
      </c>
      <c r="G271" s="83">
        <v>1</v>
      </c>
      <c r="H271" s="83">
        <v>0</v>
      </c>
      <c r="I271" s="83">
        <v>0</v>
      </c>
    </row>
    <row r="272" spans="2:9" ht="12.75">
      <c r="B272" s="84" t="s">
        <v>85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</row>
    <row r="273" spans="2:9" ht="12.75">
      <c r="B273" s="84" t="s">
        <v>86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</row>
    <row r="274" spans="2:9" ht="12.75">
      <c r="B274" s="84" t="s">
        <v>87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</row>
    <row r="275" spans="2:9" ht="12.75">
      <c r="B275" s="85" t="s">
        <v>88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</row>
    <row r="276" spans="2:9" ht="12.75">
      <c r="B276" s="86" t="s">
        <v>89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</row>
    <row r="277" spans="3:9" ht="12.75">
      <c r="C277" s="87">
        <v>31</v>
      </c>
      <c r="D277" s="87">
        <v>40</v>
      </c>
      <c r="E277" s="87">
        <v>51</v>
      </c>
      <c r="F277" s="87">
        <v>1</v>
      </c>
      <c r="G277" s="87">
        <v>15</v>
      </c>
      <c r="H277" s="87">
        <v>14</v>
      </c>
      <c r="I277" s="87">
        <v>13</v>
      </c>
    </row>
    <row r="279" spans="3:10" ht="12.75" customHeight="1">
      <c r="C279" s="77" t="s">
        <v>53</v>
      </c>
      <c r="D279" s="77" t="s">
        <v>54</v>
      </c>
      <c r="E279" s="77" t="s">
        <v>55</v>
      </c>
      <c r="F279" s="77" t="s">
        <v>56</v>
      </c>
      <c r="G279" s="77" t="s">
        <v>57</v>
      </c>
      <c r="H279" s="77" t="s">
        <v>58</v>
      </c>
      <c r="I279" s="77" t="s">
        <v>45</v>
      </c>
      <c r="J279" s="78"/>
    </row>
    <row r="280" spans="2:9" ht="12.75">
      <c r="B280" s="80" t="s">
        <v>90</v>
      </c>
      <c r="C280" s="81" t="s">
        <v>59</v>
      </c>
      <c r="D280" s="81" t="s">
        <v>60</v>
      </c>
      <c r="E280" s="81" t="s">
        <v>61</v>
      </c>
      <c r="F280" s="81" t="s">
        <v>43</v>
      </c>
      <c r="G280" s="81" t="s">
        <v>62</v>
      </c>
      <c r="H280" s="81" t="s">
        <v>36</v>
      </c>
      <c r="I280" s="81" t="s">
        <v>63</v>
      </c>
    </row>
    <row r="281" spans="2:9" ht="12.75">
      <c r="B281" s="82" t="s">
        <v>64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</row>
    <row r="282" spans="2:9" ht="12.75">
      <c r="B282" s="84" t="s">
        <v>65</v>
      </c>
      <c r="C282" s="83">
        <v>1</v>
      </c>
      <c r="D282" s="83">
        <v>2</v>
      </c>
      <c r="E282" s="83">
        <v>7</v>
      </c>
      <c r="F282" s="83">
        <v>0</v>
      </c>
      <c r="G282" s="83">
        <v>0</v>
      </c>
      <c r="H282" s="83">
        <v>0</v>
      </c>
      <c r="I282" s="83">
        <v>4</v>
      </c>
    </row>
    <row r="283" spans="2:9" ht="12.75">
      <c r="B283" s="84" t="s">
        <v>66</v>
      </c>
      <c r="C283" s="83">
        <v>3</v>
      </c>
      <c r="D283" s="83">
        <v>4</v>
      </c>
      <c r="E283" s="83">
        <v>7</v>
      </c>
      <c r="F283" s="83">
        <v>0</v>
      </c>
      <c r="G283" s="83">
        <v>0</v>
      </c>
      <c r="H283" s="83">
        <v>2</v>
      </c>
      <c r="I283" s="83">
        <v>2</v>
      </c>
    </row>
    <row r="284" spans="2:9" ht="12.75">
      <c r="B284" s="84" t="s">
        <v>67</v>
      </c>
      <c r="C284" s="83">
        <v>0</v>
      </c>
      <c r="D284" s="83">
        <v>0</v>
      </c>
      <c r="E284" s="83">
        <v>1</v>
      </c>
      <c r="F284" s="83">
        <v>0</v>
      </c>
      <c r="G284" s="83">
        <v>0</v>
      </c>
      <c r="H284" s="83">
        <v>0</v>
      </c>
      <c r="I284" s="83">
        <v>0</v>
      </c>
    </row>
    <row r="285" spans="2:9" ht="12.75">
      <c r="B285" s="84" t="s">
        <v>68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</row>
    <row r="286" spans="2:9" ht="12.75">
      <c r="B286" s="84" t="s">
        <v>69</v>
      </c>
      <c r="C286" s="83">
        <v>0</v>
      </c>
      <c r="D286" s="83">
        <v>1</v>
      </c>
      <c r="E286" s="83">
        <v>1</v>
      </c>
      <c r="F286" s="83">
        <v>0</v>
      </c>
      <c r="G286" s="83">
        <v>0</v>
      </c>
      <c r="H286" s="83">
        <v>0</v>
      </c>
      <c r="I286" s="83">
        <v>1</v>
      </c>
    </row>
    <row r="287" spans="2:9" ht="12.75">
      <c r="B287" s="84" t="s">
        <v>70</v>
      </c>
      <c r="C287" s="83">
        <v>0</v>
      </c>
      <c r="D287" s="83">
        <v>1</v>
      </c>
      <c r="E287" s="83">
        <v>1</v>
      </c>
      <c r="F287" s="83">
        <v>0</v>
      </c>
      <c r="G287" s="83">
        <v>1</v>
      </c>
      <c r="H287" s="83">
        <v>0</v>
      </c>
      <c r="I287" s="83">
        <v>0</v>
      </c>
    </row>
    <row r="288" spans="2:9" ht="12.75">
      <c r="B288" s="84" t="s">
        <v>71</v>
      </c>
      <c r="C288" s="83">
        <v>1</v>
      </c>
      <c r="D288" s="83">
        <v>6</v>
      </c>
      <c r="E288" s="83">
        <v>3</v>
      </c>
      <c r="F288" s="83">
        <v>0</v>
      </c>
      <c r="G288" s="83">
        <v>1</v>
      </c>
      <c r="H288" s="83">
        <v>0</v>
      </c>
      <c r="I288" s="83">
        <v>3</v>
      </c>
    </row>
    <row r="289" spans="2:9" ht="12.75">
      <c r="B289" s="84" t="s">
        <v>72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</row>
    <row r="290" spans="2:9" ht="12.75">
      <c r="B290" s="84" t="s">
        <v>73</v>
      </c>
      <c r="C290" s="83">
        <v>3</v>
      </c>
      <c r="D290" s="83">
        <v>7</v>
      </c>
      <c r="E290" s="83">
        <v>6</v>
      </c>
      <c r="F290" s="83">
        <v>0</v>
      </c>
      <c r="G290" s="83">
        <v>0</v>
      </c>
      <c r="H290" s="83">
        <v>1</v>
      </c>
      <c r="I290" s="83">
        <v>6</v>
      </c>
    </row>
    <row r="291" spans="2:9" ht="12.75">
      <c r="B291" s="84" t="s">
        <v>74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</row>
    <row r="292" spans="2:9" ht="12.75">
      <c r="B292" s="84" t="s">
        <v>75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</row>
    <row r="293" spans="2:9" ht="12.75">
      <c r="B293" s="84" t="s">
        <v>76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</row>
    <row r="294" spans="2:9" ht="12.75">
      <c r="B294" s="84" t="s">
        <v>77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</row>
    <row r="295" spans="2:9" ht="12.75">
      <c r="B295" s="84" t="s">
        <v>78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</row>
    <row r="296" spans="2:9" ht="12.75">
      <c r="B296" s="84" t="s">
        <v>79</v>
      </c>
      <c r="C296" s="83">
        <v>1</v>
      </c>
      <c r="D296" s="83">
        <v>6</v>
      </c>
      <c r="E296" s="83">
        <v>0</v>
      </c>
      <c r="F296" s="83">
        <v>0</v>
      </c>
      <c r="G296" s="83">
        <v>0</v>
      </c>
      <c r="H296" s="83">
        <v>2</v>
      </c>
      <c r="I296" s="83">
        <v>2</v>
      </c>
    </row>
    <row r="297" spans="2:9" ht="12.75">
      <c r="B297" s="84" t="s">
        <v>80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</row>
    <row r="298" spans="2:9" ht="12.75">
      <c r="B298" s="84" t="s">
        <v>81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</row>
    <row r="299" spans="2:9" ht="12.75">
      <c r="B299" s="84" t="s">
        <v>82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</row>
    <row r="300" spans="2:9" ht="12.75">
      <c r="B300" s="84" t="s">
        <v>83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</row>
    <row r="301" spans="2:9" ht="12.75">
      <c r="B301" s="84" t="s">
        <v>84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</row>
    <row r="302" spans="2:9" ht="12.75">
      <c r="B302" s="84" t="s">
        <v>85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</row>
    <row r="303" spans="2:9" ht="12.75">
      <c r="B303" s="84" t="s">
        <v>86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</row>
    <row r="304" spans="2:9" ht="12.75">
      <c r="B304" s="84" t="s">
        <v>87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</row>
    <row r="305" spans="2:9" ht="12.75">
      <c r="B305" s="85" t="s">
        <v>88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</row>
    <row r="306" spans="2:9" ht="12.75">
      <c r="B306" s="86" t="s">
        <v>89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</row>
    <row r="307" spans="3:9" ht="12.75">
      <c r="C307" s="87">
        <v>9</v>
      </c>
      <c r="D307" s="87">
        <v>27</v>
      </c>
      <c r="E307" s="87">
        <v>26</v>
      </c>
      <c r="F307" s="87">
        <v>0</v>
      </c>
      <c r="G307" s="87">
        <v>2</v>
      </c>
      <c r="H307" s="87">
        <v>5</v>
      </c>
      <c r="I307" s="87">
        <v>18</v>
      </c>
    </row>
  </sheetData>
  <mergeCells count="1">
    <mergeCell ref="B1:I1"/>
  </mergeCells>
  <conditionalFormatting sqref="C251:I276 C281:I306 C127:I152 C157:I182 C190:I215 C221:I246 C66:I91 C96:I121 C4:I29 C36:I6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Co-ordination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PARKELL</dc:creator>
  <cp:keywords/>
  <dc:description/>
  <cp:lastModifiedBy>Christopher Colley</cp:lastModifiedBy>
  <cp:lastPrinted>2010-11-17T15:24:14Z</cp:lastPrinted>
  <dcterms:created xsi:type="dcterms:W3CDTF">2008-12-16T15:24:26Z</dcterms:created>
  <dcterms:modified xsi:type="dcterms:W3CDTF">2010-12-01T16:03:27Z</dcterms:modified>
  <cp:category/>
  <cp:version/>
  <cp:contentType/>
  <cp:contentStatus/>
</cp:coreProperties>
</file>