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855" windowWidth="19320" windowHeight="961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<sst xmlns="http://schemas.openxmlformats.org/spreadsheetml/2006/main" count="96" uniqueCount="57">
  <si>
    <t>Home Office</t>
  </si>
  <si>
    <t>Organisation (core dept only)</t>
  </si>
  <si>
    <t>Number of ICT contracts let since July 2010</t>
  </si>
  <si>
    <t>% of publishable ICT contracts that are published</t>
  </si>
  <si>
    <t>DWP</t>
  </si>
  <si>
    <t>HMRC</t>
  </si>
  <si>
    <t>MoD</t>
  </si>
  <si>
    <t>Departmental comments</t>
  </si>
  <si>
    <t>Government Equalities Office</t>
  </si>
  <si>
    <t>Scotland Office</t>
  </si>
  <si>
    <t>Crown Prosecution Service</t>
  </si>
  <si>
    <t>Wales Office</t>
  </si>
  <si>
    <t>BIS</t>
  </si>
  <si>
    <t>DfT</t>
  </si>
  <si>
    <t>DCMS</t>
  </si>
  <si>
    <t>DfID</t>
  </si>
  <si>
    <t>MoJ</t>
  </si>
  <si>
    <t>CLG</t>
  </si>
  <si>
    <t>HMT</t>
  </si>
  <si>
    <t>DEFRA</t>
  </si>
  <si>
    <t>Treasury Solicitors</t>
  </si>
  <si>
    <t>FCO</t>
  </si>
  <si>
    <t>DECC</t>
  </si>
  <si>
    <t>Northern Ireland Office</t>
  </si>
  <si>
    <t>DfE</t>
  </si>
  <si>
    <t>Cabinet Office</t>
  </si>
  <si>
    <t>Attorney Generals Office</t>
  </si>
  <si>
    <t>Overall % published and in the pipeline for publication</t>
  </si>
  <si>
    <t>Number of new contracts awarded since Jan 2011</t>
  </si>
  <si>
    <t>Number of tenders being prepared for publication</t>
  </si>
  <si>
    <t>Number of tenders published</t>
  </si>
  <si>
    <t>Number of tenders issued since Sept 2010</t>
  </si>
  <si>
    <t>Number of contracts published</t>
  </si>
  <si>
    <t>Number of contracts being prepared for publication</t>
  </si>
  <si>
    <t>% of tenders published</t>
  </si>
  <si>
    <t>% of tenders being prepared for publication</t>
  </si>
  <si>
    <t>% of contracts published</t>
  </si>
  <si>
    <t>% of contracts being prepared for publication</t>
  </si>
  <si>
    <t>% published as a proportion of tenders run &amp; contracts awarded</t>
  </si>
  <si>
    <t>28/3/11 - Update</t>
  </si>
  <si>
    <t xml:space="preserve">28/3/11 - Updated - Issues with publication of tenders until 1/4/11 when systems changes will enable more comprehensive reporting on tenders  between £10k and £25K. No affect to contracts awarded fugures. But reporting percentages will be low for February and March. </t>
  </si>
  <si>
    <t>28/3/11 - Updated. Note from March ALB/EA figures will not be included</t>
  </si>
  <si>
    <t>28/3/11 - no change</t>
  </si>
  <si>
    <t>DH</t>
  </si>
  <si>
    <t>28/3/11 - Updated</t>
  </si>
  <si>
    <t>28/3/11 - Updated.  DECC’s ICT is managed by Fujitsu under a PFI agreement until June 2014.  All ICT is procured through this one contract.Potentially occasional ICT consultancy contracts of under £100k</t>
  </si>
  <si>
    <t>28/3/11 - 247 contract extensions not resulting in new contract. 13 Tenders run under FM Framework Agreements established prior to 1st September that do not include a Transparency Clause.  3 tenders are exempt under Section 23 of FOI Act and have not been published.</t>
  </si>
  <si>
    <t>28/3/11 - updated</t>
  </si>
  <si>
    <t>n/a</t>
  </si>
  <si>
    <t>28/3/11 - updated
25/2/11 - 576 ICT contracts have been let via overarching contracts that predate transparency commitments and terms &amp; conditions prevent publication.</t>
  </si>
  <si>
    <t>28/3/11 - Updated. 44 tenders &amp; 62 contracts are exempt from publication as either Warlike Stores (Article 346), Information Exempt under Section 23 of FOI Act (Intelligence Agency or Special Forces) or due to procurement commencing prior to Transparency Commitments. MOD overall pipeline and published % figure for non-exempt tenders and contracts is 100%. MoD is experiencing technical issues with Contracts Finder and this affecting the rate at which documents can be published.</t>
  </si>
  <si>
    <t>28/3/11 - updated. Some contracts awarded not yet published as primarily tendered through older framework agreements and some suppliers have yet to give agreement to its publication.</t>
  </si>
  <si>
    <t>Transparency in Procurement &amp; Contracting report - reflecting progress to 25 March 2011</t>
  </si>
  <si>
    <t>28/3/11 - no return for March</t>
  </si>
  <si>
    <t>date: 30-3-11</t>
  </si>
  <si>
    <t>Time: 15:50</t>
  </si>
  <si>
    <t>Number of ICT contracts published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</si>
</sst>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4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6"/>
      <color indexed="8"/>
      <name val="Calibri"/>
      <family val="2"/>
    </font>
    <font>
      <b/>
      <sz val="10"/>
      <color indexed="8"/>
      <name val="Calibri"/>
      <family val="2"/>
    </font>
    <font>
      <sz val="11"/>
      <name val="Calibri"/>
      <family val="2"/>
    </font>
    <font>
      <b/>
      <sz val="10"/>
      <color indexed="9"/>
      <name val="Calibri"/>
      <family val="2"/>
    </font>
    <font>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6"/>
      <color theme="1"/>
      <name val="Calibri"/>
      <family val="2"/>
    </font>
    <font>
      <b/>
      <sz val="10"/>
      <color theme="1"/>
      <name val="Calibri"/>
      <family val="2"/>
    </font>
    <font>
      <b/>
      <sz val="10"/>
      <color theme="0"/>
      <name val="Calibri"/>
      <family val="2"/>
    </font>
    <font>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00206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33" borderId="10" xfId="0" applyFont="1" applyFill="1" applyBorder="1" applyAlignment="1">
      <alignment wrapText="1"/>
    </xf>
    <xf numFmtId="0" fontId="46" fillId="0" borderId="10" xfId="0" applyFont="1" applyFill="1" applyBorder="1" applyAlignment="1">
      <alignment horizontal="center" vertical="center" wrapText="1"/>
    </xf>
    <xf numFmtId="0" fontId="0" fillId="0" borderId="10" xfId="0" applyFill="1" applyBorder="1" applyAlignment="1">
      <alignment horizontal="center" vertical="center"/>
    </xf>
    <xf numFmtId="9" fontId="44" fillId="0" borderId="11" xfId="0" applyNumberFormat="1" applyFont="1" applyFill="1" applyBorder="1" applyAlignment="1">
      <alignment horizontal="center" vertical="center"/>
    </xf>
    <xf numFmtId="9" fontId="44" fillId="0" borderId="10" xfId="0" applyNumberFormat="1"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left" vertical="top" wrapText="1"/>
    </xf>
    <xf numFmtId="0" fontId="44" fillId="0" borderId="0" xfId="0" applyFont="1" applyFill="1" applyAlignment="1">
      <alignment/>
    </xf>
    <xf numFmtId="0" fontId="44" fillId="0" borderId="11" xfId="0" applyNumberFormat="1" applyFont="1" applyFill="1" applyBorder="1" applyAlignment="1">
      <alignment horizontal="left" vertical="top" wrapText="1"/>
    </xf>
    <xf numFmtId="0" fontId="0" fillId="0" borderId="10" xfId="0" applyFill="1" applyBorder="1" applyAlignment="1">
      <alignment horizontal="center" vertical="center" wrapText="1"/>
    </xf>
    <xf numFmtId="0" fontId="23" fillId="0" borderId="10" xfId="0" applyFont="1" applyFill="1" applyBorder="1" applyAlignment="1">
      <alignment horizontal="center" vertical="center"/>
    </xf>
    <xf numFmtId="0" fontId="44" fillId="0" borderId="10" xfId="0" applyFont="1" applyFill="1" applyBorder="1" applyAlignment="1">
      <alignment horizontal="left" vertical="top" wrapText="1"/>
    </xf>
    <xf numFmtId="0" fontId="44" fillId="0" borderId="10" xfId="0" applyNumberFormat="1" applyFont="1" applyFill="1" applyBorder="1" applyAlignment="1">
      <alignment horizontal="left" vertical="top" wrapText="1"/>
    </xf>
    <xf numFmtId="0" fontId="0" fillId="0" borderId="10" xfId="0" applyFont="1" applyFill="1" applyBorder="1" applyAlignment="1">
      <alignment horizontal="center" vertical="center"/>
    </xf>
    <xf numFmtId="0" fontId="46" fillId="0" borderId="11" xfId="0" applyFont="1" applyFill="1" applyBorder="1" applyAlignment="1">
      <alignment horizontal="center" vertical="center" wrapText="1"/>
    </xf>
    <xf numFmtId="0" fontId="0" fillId="0" borderId="10" xfId="0" applyBorder="1" applyAlignment="1">
      <alignment horizontal="center" vertical="center"/>
    </xf>
    <xf numFmtId="0" fontId="47" fillId="34" borderId="0" xfId="0" applyFont="1" applyFill="1" applyAlignment="1">
      <alignment/>
    </xf>
    <xf numFmtId="0" fontId="48" fillId="34"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80" zoomScaleNormal="80" zoomScalePageLayoutView="0" workbookViewId="0" topLeftCell="A1">
      <selection activeCell="F16" sqref="F16"/>
    </sheetView>
  </sheetViews>
  <sheetFormatPr defaultColWidth="10.7109375" defaultRowHeight="15"/>
  <cols>
    <col min="1" max="1" width="11.140625" style="1" customWidth="1"/>
    <col min="2" max="10" width="10.7109375" style="1" customWidth="1"/>
    <col min="11" max="12" width="9.421875" style="1" customWidth="1"/>
    <col min="13" max="13" width="9.8515625" style="1" customWidth="1"/>
    <col min="14" max="14" width="10.7109375" style="1" customWidth="1"/>
    <col min="15" max="15" width="10.7109375" style="10" customWidth="1"/>
    <col min="16" max="16" width="10.7109375" style="1" customWidth="1"/>
    <col min="17" max="17" width="39.140625" style="1" customWidth="1"/>
    <col min="18" max="16384" width="10.7109375" style="1" customWidth="1"/>
  </cols>
  <sheetData>
    <row r="1" ht="21">
      <c r="A1" s="2" t="s">
        <v>52</v>
      </c>
    </row>
    <row r="2" spans="1:3" ht="12.75">
      <c r="A2" s="19" t="s">
        <v>54</v>
      </c>
      <c r="B2" s="20"/>
      <c r="C2" s="19" t="s">
        <v>55</v>
      </c>
    </row>
    <row r="3" spans="1:17" ht="89.25">
      <c r="A3" s="3" t="s">
        <v>1</v>
      </c>
      <c r="B3" s="3" t="s">
        <v>2</v>
      </c>
      <c r="C3" s="3" t="s">
        <v>56</v>
      </c>
      <c r="D3" s="3" t="s">
        <v>31</v>
      </c>
      <c r="E3" s="3" t="s">
        <v>30</v>
      </c>
      <c r="F3" s="3" t="s">
        <v>29</v>
      </c>
      <c r="G3" s="3" t="s">
        <v>28</v>
      </c>
      <c r="H3" s="3" t="s">
        <v>32</v>
      </c>
      <c r="I3" s="3" t="s">
        <v>33</v>
      </c>
      <c r="J3" s="3" t="s">
        <v>3</v>
      </c>
      <c r="K3" s="3" t="s">
        <v>34</v>
      </c>
      <c r="L3" s="3" t="s">
        <v>35</v>
      </c>
      <c r="M3" s="3" t="s">
        <v>36</v>
      </c>
      <c r="N3" s="3" t="s">
        <v>37</v>
      </c>
      <c r="O3" s="3" t="s">
        <v>38</v>
      </c>
      <c r="P3" s="3" t="s">
        <v>27</v>
      </c>
      <c r="Q3" s="3" t="s">
        <v>7</v>
      </c>
    </row>
    <row r="4" spans="1:17" s="10" customFormat="1" ht="30" customHeight="1">
      <c r="A4" s="4" t="s">
        <v>18</v>
      </c>
      <c r="B4" s="5">
        <v>5</v>
      </c>
      <c r="C4" s="5">
        <v>5</v>
      </c>
      <c r="D4" s="5">
        <v>9</v>
      </c>
      <c r="E4" s="5">
        <v>9</v>
      </c>
      <c r="F4" s="5">
        <v>0</v>
      </c>
      <c r="G4" s="5">
        <v>6</v>
      </c>
      <c r="H4" s="5">
        <v>6</v>
      </c>
      <c r="I4" s="5">
        <v>0</v>
      </c>
      <c r="J4" s="6">
        <f aca="true" t="shared" si="0" ref="J4:J23">IF(B4&lt;1,0,C4/B4)</f>
        <v>1</v>
      </c>
      <c r="K4" s="7">
        <f aca="true" t="shared" si="1" ref="K4:K23">IF(D4&gt;0,E4/D4,0)</f>
        <v>1</v>
      </c>
      <c r="L4" s="8">
        <f aca="true" t="shared" si="2" ref="L4:L23">IF(F4&gt;0,F4/D4,0)</f>
        <v>0</v>
      </c>
      <c r="M4" s="8">
        <f aca="true" t="shared" si="3" ref="M4:M23">IF(G4&gt;0,H4/G4,0)</f>
        <v>1</v>
      </c>
      <c r="N4" s="8">
        <f aca="true" t="shared" si="4" ref="N4:N23">IF(G4&gt;0,I4/G4,0)</f>
        <v>0</v>
      </c>
      <c r="O4" s="7">
        <f aca="true" t="shared" si="5" ref="O4:O23">SUM(C4+E4+H4)/(B4+D4+G4)</f>
        <v>1</v>
      </c>
      <c r="P4" s="7">
        <f aca="true" t="shared" si="6" ref="P4:P23">SUM(C4+E4+H4+F4+I4)/(B4+D4+G4)</f>
        <v>1</v>
      </c>
      <c r="Q4" s="9" t="s">
        <v>41</v>
      </c>
    </row>
    <row r="5" spans="1:17" s="10" customFormat="1" ht="99" customHeight="1">
      <c r="A5" s="4" t="s">
        <v>0</v>
      </c>
      <c r="B5" s="5">
        <v>0</v>
      </c>
      <c r="C5" s="5">
        <v>0</v>
      </c>
      <c r="D5" s="5">
        <v>14</v>
      </c>
      <c r="E5" s="5">
        <v>14</v>
      </c>
      <c r="F5" s="5">
        <v>0</v>
      </c>
      <c r="G5" s="5">
        <v>10</v>
      </c>
      <c r="H5" s="5">
        <v>10</v>
      </c>
      <c r="I5" s="5">
        <v>0</v>
      </c>
      <c r="J5" s="6">
        <f t="shared" si="0"/>
        <v>0</v>
      </c>
      <c r="K5" s="7">
        <f t="shared" si="1"/>
        <v>1</v>
      </c>
      <c r="L5" s="8">
        <f t="shared" si="2"/>
        <v>0</v>
      </c>
      <c r="M5" s="8">
        <f t="shared" si="3"/>
        <v>1</v>
      </c>
      <c r="N5" s="8">
        <f t="shared" si="4"/>
        <v>0</v>
      </c>
      <c r="O5" s="7">
        <f t="shared" si="5"/>
        <v>1</v>
      </c>
      <c r="P5" s="7">
        <f t="shared" si="6"/>
        <v>1</v>
      </c>
      <c r="Q5" s="11" t="s">
        <v>46</v>
      </c>
    </row>
    <row r="6" spans="1:17" s="10" customFormat="1" ht="38.25">
      <c r="A6" s="4" t="s">
        <v>23</v>
      </c>
      <c r="B6" s="12">
        <v>0</v>
      </c>
      <c r="C6" s="12">
        <v>0</v>
      </c>
      <c r="D6" s="12">
        <v>2</v>
      </c>
      <c r="E6" s="12">
        <v>2</v>
      </c>
      <c r="F6" s="12">
        <v>0</v>
      </c>
      <c r="G6" s="12">
        <v>0</v>
      </c>
      <c r="H6" s="12">
        <v>0</v>
      </c>
      <c r="I6" s="12">
        <v>0</v>
      </c>
      <c r="J6" s="6">
        <f t="shared" si="0"/>
        <v>0</v>
      </c>
      <c r="K6" s="7">
        <f t="shared" si="1"/>
        <v>1</v>
      </c>
      <c r="L6" s="8">
        <f t="shared" si="2"/>
        <v>0</v>
      </c>
      <c r="M6" s="8">
        <f t="shared" si="3"/>
        <v>0</v>
      </c>
      <c r="N6" s="8">
        <f t="shared" si="4"/>
        <v>0</v>
      </c>
      <c r="O6" s="7">
        <f t="shared" si="5"/>
        <v>1</v>
      </c>
      <c r="P6" s="7">
        <f t="shared" si="6"/>
        <v>1</v>
      </c>
      <c r="Q6" s="9" t="s">
        <v>53</v>
      </c>
    </row>
    <row r="7" spans="1:17" s="10" customFormat="1" ht="15">
      <c r="A7" s="4" t="s">
        <v>24</v>
      </c>
      <c r="B7" s="5">
        <v>6</v>
      </c>
      <c r="C7" s="5">
        <v>6</v>
      </c>
      <c r="D7" s="5">
        <v>32</v>
      </c>
      <c r="E7" s="5">
        <v>32</v>
      </c>
      <c r="F7" s="5">
        <v>0</v>
      </c>
      <c r="G7" s="5">
        <v>12</v>
      </c>
      <c r="H7" s="5">
        <v>8</v>
      </c>
      <c r="I7" s="5">
        <v>4</v>
      </c>
      <c r="J7" s="6">
        <f t="shared" si="0"/>
        <v>1</v>
      </c>
      <c r="K7" s="7">
        <f t="shared" si="1"/>
        <v>1</v>
      </c>
      <c r="L7" s="8">
        <f t="shared" si="2"/>
        <v>0</v>
      </c>
      <c r="M7" s="8">
        <f t="shared" si="3"/>
        <v>0.6666666666666666</v>
      </c>
      <c r="N7" s="8">
        <f t="shared" si="4"/>
        <v>0.3333333333333333</v>
      </c>
      <c r="O7" s="7">
        <f t="shared" si="5"/>
        <v>0.92</v>
      </c>
      <c r="P7" s="7">
        <f t="shared" si="6"/>
        <v>1</v>
      </c>
      <c r="Q7" s="9" t="s">
        <v>47</v>
      </c>
    </row>
    <row r="8" spans="1:17" s="10" customFormat="1" ht="25.5">
      <c r="A8" s="4" t="s">
        <v>20</v>
      </c>
      <c r="B8" s="12">
        <v>0</v>
      </c>
      <c r="C8" s="12">
        <v>0</v>
      </c>
      <c r="D8" s="12">
        <v>7</v>
      </c>
      <c r="E8" s="12">
        <v>7</v>
      </c>
      <c r="F8" s="12">
        <v>0</v>
      </c>
      <c r="G8" s="12">
        <v>1</v>
      </c>
      <c r="H8" s="12">
        <v>0</v>
      </c>
      <c r="I8" s="12">
        <v>1</v>
      </c>
      <c r="J8" s="6">
        <f t="shared" si="0"/>
        <v>0</v>
      </c>
      <c r="K8" s="7">
        <f t="shared" si="1"/>
        <v>1</v>
      </c>
      <c r="L8" s="8">
        <f t="shared" si="2"/>
        <v>0</v>
      </c>
      <c r="M8" s="8">
        <f t="shared" si="3"/>
        <v>0</v>
      </c>
      <c r="N8" s="8">
        <f t="shared" si="4"/>
        <v>1</v>
      </c>
      <c r="O8" s="7">
        <f t="shared" si="5"/>
        <v>0.875</v>
      </c>
      <c r="P8" s="7">
        <f t="shared" si="6"/>
        <v>1</v>
      </c>
      <c r="Q8" s="9" t="s">
        <v>53</v>
      </c>
    </row>
    <row r="9" spans="1:17" s="10" customFormat="1" ht="15">
      <c r="A9" s="4" t="s">
        <v>16</v>
      </c>
      <c r="B9" s="5">
        <v>2</v>
      </c>
      <c r="C9" s="5">
        <v>0</v>
      </c>
      <c r="D9" s="5">
        <v>278</v>
      </c>
      <c r="E9" s="5">
        <v>237</v>
      </c>
      <c r="F9" s="5">
        <v>41</v>
      </c>
      <c r="G9" s="5">
        <v>164</v>
      </c>
      <c r="H9" s="5">
        <v>148</v>
      </c>
      <c r="I9" s="5">
        <v>16</v>
      </c>
      <c r="J9" s="6">
        <f t="shared" si="0"/>
        <v>0</v>
      </c>
      <c r="K9" s="7">
        <f t="shared" si="1"/>
        <v>0.8525179856115108</v>
      </c>
      <c r="L9" s="8">
        <f t="shared" si="2"/>
        <v>0.1474820143884892</v>
      </c>
      <c r="M9" s="8">
        <f t="shared" si="3"/>
        <v>0.9024390243902439</v>
      </c>
      <c r="N9" s="8">
        <f t="shared" si="4"/>
        <v>0.0975609756097561</v>
      </c>
      <c r="O9" s="7">
        <f t="shared" si="5"/>
        <v>0.8671171171171171</v>
      </c>
      <c r="P9" s="7">
        <f t="shared" si="6"/>
        <v>0.9954954954954955</v>
      </c>
      <c r="Q9" s="9" t="s">
        <v>44</v>
      </c>
    </row>
    <row r="10" spans="1:17" s="10" customFormat="1" ht="25.5">
      <c r="A10" s="4" t="s">
        <v>25</v>
      </c>
      <c r="B10" s="13">
        <v>4</v>
      </c>
      <c r="C10" s="13">
        <v>4</v>
      </c>
      <c r="D10" s="13">
        <v>14</v>
      </c>
      <c r="E10" s="13">
        <v>12</v>
      </c>
      <c r="F10" s="13">
        <v>2</v>
      </c>
      <c r="G10" s="13">
        <v>4</v>
      </c>
      <c r="H10" s="13">
        <v>2</v>
      </c>
      <c r="I10" s="13">
        <v>2</v>
      </c>
      <c r="J10" s="6">
        <f t="shared" si="0"/>
        <v>1</v>
      </c>
      <c r="K10" s="7">
        <f t="shared" si="1"/>
        <v>0.8571428571428571</v>
      </c>
      <c r="L10" s="8">
        <f t="shared" si="2"/>
        <v>0.14285714285714285</v>
      </c>
      <c r="M10" s="8">
        <f t="shared" si="3"/>
        <v>0.5</v>
      </c>
      <c r="N10" s="8">
        <f t="shared" si="4"/>
        <v>0.5</v>
      </c>
      <c r="O10" s="7">
        <f t="shared" si="5"/>
        <v>0.8181818181818182</v>
      </c>
      <c r="P10" s="7">
        <f t="shared" si="6"/>
        <v>1</v>
      </c>
      <c r="Q10" s="9" t="s">
        <v>47</v>
      </c>
    </row>
    <row r="11" spans="1:17" s="10" customFormat="1" ht="15">
      <c r="A11" s="4" t="s">
        <v>43</v>
      </c>
      <c r="B11" s="5">
        <v>0</v>
      </c>
      <c r="C11" s="5">
        <v>0</v>
      </c>
      <c r="D11" s="5">
        <v>179</v>
      </c>
      <c r="E11" s="5">
        <v>147</v>
      </c>
      <c r="F11" s="5">
        <v>30</v>
      </c>
      <c r="G11" s="5">
        <v>23</v>
      </c>
      <c r="H11" s="5">
        <v>6</v>
      </c>
      <c r="I11" s="5">
        <v>6</v>
      </c>
      <c r="J11" s="6">
        <f t="shared" si="0"/>
        <v>0</v>
      </c>
      <c r="K11" s="7">
        <f t="shared" si="1"/>
        <v>0.8212290502793296</v>
      </c>
      <c r="L11" s="8">
        <f t="shared" si="2"/>
        <v>0.16759776536312848</v>
      </c>
      <c r="M11" s="8">
        <f t="shared" si="3"/>
        <v>0.2608695652173913</v>
      </c>
      <c r="N11" s="8">
        <f t="shared" si="4"/>
        <v>0.2608695652173913</v>
      </c>
      <c r="O11" s="7">
        <f t="shared" si="5"/>
        <v>0.7574257425742574</v>
      </c>
      <c r="P11" s="7">
        <f t="shared" si="6"/>
        <v>0.9356435643564357</v>
      </c>
      <c r="Q11" s="14" t="s">
        <v>44</v>
      </c>
    </row>
    <row r="12" spans="1:17" s="10" customFormat="1" ht="63.75">
      <c r="A12" s="4" t="s">
        <v>4</v>
      </c>
      <c r="B12" s="5">
        <v>0</v>
      </c>
      <c r="C12" s="5">
        <v>0</v>
      </c>
      <c r="D12" s="5">
        <v>23</v>
      </c>
      <c r="E12" s="5">
        <v>16</v>
      </c>
      <c r="F12" s="5">
        <v>7</v>
      </c>
      <c r="G12" s="5">
        <v>29</v>
      </c>
      <c r="H12" s="5">
        <v>22</v>
      </c>
      <c r="I12" s="5">
        <v>7</v>
      </c>
      <c r="J12" s="6">
        <f t="shared" si="0"/>
        <v>0</v>
      </c>
      <c r="K12" s="7">
        <f t="shared" si="1"/>
        <v>0.6956521739130435</v>
      </c>
      <c r="L12" s="8">
        <f t="shared" si="2"/>
        <v>0.30434782608695654</v>
      </c>
      <c r="M12" s="8">
        <f t="shared" si="3"/>
        <v>0.7586206896551724</v>
      </c>
      <c r="N12" s="8">
        <f t="shared" si="4"/>
        <v>0.2413793103448276</v>
      </c>
      <c r="O12" s="7">
        <f t="shared" si="5"/>
        <v>0.7307692307692307</v>
      </c>
      <c r="P12" s="7">
        <f t="shared" si="6"/>
        <v>1</v>
      </c>
      <c r="Q12" s="14" t="s">
        <v>49</v>
      </c>
    </row>
    <row r="13" spans="1:17" s="10" customFormat="1" ht="15">
      <c r="A13" s="4" t="s">
        <v>5</v>
      </c>
      <c r="B13" s="12">
        <v>0</v>
      </c>
      <c r="C13" s="12">
        <v>0</v>
      </c>
      <c r="D13" s="12">
        <v>9</v>
      </c>
      <c r="E13" s="12">
        <v>7</v>
      </c>
      <c r="F13" s="12">
        <v>2</v>
      </c>
      <c r="G13" s="12">
        <v>2</v>
      </c>
      <c r="H13" s="12">
        <v>1</v>
      </c>
      <c r="I13" s="12">
        <v>1</v>
      </c>
      <c r="J13" s="6">
        <f t="shared" si="0"/>
        <v>0</v>
      </c>
      <c r="K13" s="7">
        <f t="shared" si="1"/>
        <v>0.7777777777777778</v>
      </c>
      <c r="L13" s="8">
        <f t="shared" si="2"/>
        <v>0.2222222222222222</v>
      </c>
      <c r="M13" s="8">
        <f t="shared" si="3"/>
        <v>0.5</v>
      </c>
      <c r="N13" s="8">
        <f t="shared" si="4"/>
        <v>0.5</v>
      </c>
      <c r="O13" s="7">
        <f t="shared" si="5"/>
        <v>0.7272727272727273</v>
      </c>
      <c r="P13" s="7">
        <f t="shared" si="6"/>
        <v>1</v>
      </c>
      <c r="Q13" s="14" t="s">
        <v>47</v>
      </c>
    </row>
    <row r="14" spans="1:17" s="10" customFormat="1" ht="153">
      <c r="A14" s="4" t="s">
        <v>6</v>
      </c>
      <c r="B14" s="5">
        <v>0</v>
      </c>
      <c r="C14" s="5">
        <v>0</v>
      </c>
      <c r="D14" s="5">
        <v>156</v>
      </c>
      <c r="E14" s="5">
        <v>121</v>
      </c>
      <c r="F14" s="5">
        <v>35</v>
      </c>
      <c r="G14" s="5">
        <v>271</v>
      </c>
      <c r="H14" s="5">
        <v>159</v>
      </c>
      <c r="I14" s="5">
        <v>112</v>
      </c>
      <c r="J14" s="6">
        <f t="shared" si="0"/>
        <v>0</v>
      </c>
      <c r="K14" s="7">
        <f t="shared" si="1"/>
        <v>0.7756410256410257</v>
      </c>
      <c r="L14" s="8">
        <f t="shared" si="2"/>
        <v>0.22435897435897437</v>
      </c>
      <c r="M14" s="8">
        <f t="shared" si="3"/>
        <v>0.5867158671586716</v>
      </c>
      <c r="N14" s="8">
        <f t="shared" si="4"/>
        <v>0.4132841328413284</v>
      </c>
      <c r="O14" s="7">
        <f t="shared" si="5"/>
        <v>0.6557377049180327</v>
      </c>
      <c r="P14" s="7">
        <f t="shared" si="6"/>
        <v>1</v>
      </c>
      <c r="Q14" s="15" t="s">
        <v>50</v>
      </c>
    </row>
    <row r="15" spans="1:17" s="10" customFormat="1" ht="15">
      <c r="A15" s="4" t="s">
        <v>15</v>
      </c>
      <c r="B15" s="5">
        <v>7</v>
      </c>
      <c r="C15" s="5">
        <v>4</v>
      </c>
      <c r="D15" s="5">
        <v>24</v>
      </c>
      <c r="E15" s="5">
        <v>17</v>
      </c>
      <c r="F15" s="5">
        <v>2</v>
      </c>
      <c r="G15" s="5">
        <v>18</v>
      </c>
      <c r="H15" s="5">
        <v>8</v>
      </c>
      <c r="I15" s="5">
        <v>5</v>
      </c>
      <c r="J15" s="6">
        <f t="shared" si="0"/>
        <v>0.5714285714285714</v>
      </c>
      <c r="K15" s="7">
        <f t="shared" si="1"/>
        <v>0.7083333333333334</v>
      </c>
      <c r="L15" s="8">
        <f t="shared" si="2"/>
        <v>0.08333333333333333</v>
      </c>
      <c r="M15" s="8">
        <f t="shared" si="3"/>
        <v>0.4444444444444444</v>
      </c>
      <c r="N15" s="8">
        <f t="shared" si="4"/>
        <v>0.2777777777777778</v>
      </c>
      <c r="O15" s="7">
        <f t="shared" si="5"/>
        <v>0.5918367346938775</v>
      </c>
      <c r="P15" s="7">
        <f t="shared" si="6"/>
        <v>0.7346938775510204</v>
      </c>
      <c r="Q15" s="14" t="s">
        <v>39</v>
      </c>
    </row>
    <row r="16" spans="1:17" s="10" customFormat="1" ht="70.5" customHeight="1">
      <c r="A16" s="4" t="s">
        <v>14</v>
      </c>
      <c r="B16" s="18">
        <v>0</v>
      </c>
      <c r="C16" s="18">
        <v>0</v>
      </c>
      <c r="D16" s="18">
        <v>13</v>
      </c>
      <c r="E16" s="18">
        <v>8</v>
      </c>
      <c r="F16" s="18">
        <v>5</v>
      </c>
      <c r="G16" s="18">
        <v>5</v>
      </c>
      <c r="H16" s="18">
        <v>2</v>
      </c>
      <c r="I16" s="18">
        <v>3</v>
      </c>
      <c r="J16" s="6">
        <f t="shared" si="0"/>
        <v>0</v>
      </c>
      <c r="K16" s="7">
        <f t="shared" si="1"/>
        <v>0.6153846153846154</v>
      </c>
      <c r="L16" s="8">
        <f t="shared" si="2"/>
        <v>0.38461538461538464</v>
      </c>
      <c r="M16" s="8">
        <f t="shared" si="3"/>
        <v>0.4</v>
      </c>
      <c r="N16" s="8">
        <f t="shared" si="4"/>
        <v>0.6</v>
      </c>
      <c r="O16" s="7">
        <f t="shared" si="5"/>
        <v>0.5555555555555556</v>
      </c>
      <c r="P16" s="7">
        <f t="shared" si="6"/>
        <v>1</v>
      </c>
      <c r="Q16" s="9" t="s">
        <v>51</v>
      </c>
    </row>
    <row r="17" spans="1:17" s="10" customFormat="1" ht="15">
      <c r="A17" s="4" t="s">
        <v>13</v>
      </c>
      <c r="B17" s="5">
        <v>0</v>
      </c>
      <c r="C17" s="5">
        <v>0</v>
      </c>
      <c r="D17" s="5">
        <v>27</v>
      </c>
      <c r="E17" s="5">
        <v>16</v>
      </c>
      <c r="F17" s="5">
        <v>11</v>
      </c>
      <c r="G17" s="5">
        <v>4</v>
      </c>
      <c r="H17" s="5">
        <v>0</v>
      </c>
      <c r="I17" s="5">
        <v>4</v>
      </c>
      <c r="J17" s="6">
        <f t="shared" si="0"/>
        <v>0</v>
      </c>
      <c r="K17" s="7">
        <f t="shared" si="1"/>
        <v>0.5925925925925926</v>
      </c>
      <c r="L17" s="8">
        <f t="shared" si="2"/>
        <v>0.4074074074074074</v>
      </c>
      <c r="M17" s="8">
        <f t="shared" si="3"/>
        <v>0</v>
      </c>
      <c r="N17" s="8">
        <f t="shared" si="4"/>
        <v>1</v>
      </c>
      <c r="O17" s="7">
        <f t="shared" si="5"/>
        <v>0.5161290322580645</v>
      </c>
      <c r="P17" s="7">
        <f t="shared" si="6"/>
        <v>1</v>
      </c>
      <c r="Q17" s="9" t="s">
        <v>42</v>
      </c>
    </row>
    <row r="18" spans="1:17" s="10" customFormat="1" ht="15">
      <c r="A18" s="4" t="s">
        <v>12</v>
      </c>
      <c r="B18" s="5">
        <v>0</v>
      </c>
      <c r="C18" s="5">
        <v>0</v>
      </c>
      <c r="D18" s="5">
        <v>7</v>
      </c>
      <c r="E18" s="5">
        <v>5</v>
      </c>
      <c r="F18" s="5">
        <v>2</v>
      </c>
      <c r="G18" s="5">
        <v>3</v>
      </c>
      <c r="H18" s="5">
        <v>0</v>
      </c>
      <c r="I18" s="5">
        <v>3</v>
      </c>
      <c r="J18" s="6">
        <f t="shared" si="0"/>
        <v>0</v>
      </c>
      <c r="K18" s="7">
        <f t="shared" si="1"/>
        <v>0.7142857142857143</v>
      </c>
      <c r="L18" s="8">
        <f t="shared" si="2"/>
        <v>0.2857142857142857</v>
      </c>
      <c r="M18" s="8">
        <f t="shared" si="3"/>
        <v>0</v>
      </c>
      <c r="N18" s="8">
        <f t="shared" si="4"/>
        <v>1</v>
      </c>
      <c r="O18" s="7">
        <f t="shared" si="5"/>
        <v>0.5</v>
      </c>
      <c r="P18" s="7">
        <f t="shared" si="6"/>
        <v>1</v>
      </c>
      <c r="Q18" s="14" t="s">
        <v>42</v>
      </c>
    </row>
    <row r="19" spans="1:17" s="10" customFormat="1" ht="92.25" customHeight="1">
      <c r="A19" s="4" t="s">
        <v>19</v>
      </c>
      <c r="B19" s="16">
        <v>2</v>
      </c>
      <c r="C19" s="16">
        <v>2</v>
      </c>
      <c r="D19" s="16">
        <v>52</v>
      </c>
      <c r="E19" s="16">
        <v>11</v>
      </c>
      <c r="F19" s="16">
        <v>12</v>
      </c>
      <c r="G19" s="16">
        <v>33</v>
      </c>
      <c r="H19" s="16">
        <v>30</v>
      </c>
      <c r="I19" s="16">
        <v>3</v>
      </c>
      <c r="J19" s="6">
        <f t="shared" si="0"/>
        <v>1</v>
      </c>
      <c r="K19" s="7">
        <f t="shared" si="1"/>
        <v>0.21153846153846154</v>
      </c>
      <c r="L19" s="8">
        <f t="shared" si="2"/>
        <v>0.23076923076923078</v>
      </c>
      <c r="M19" s="8">
        <f t="shared" si="3"/>
        <v>0.9090909090909091</v>
      </c>
      <c r="N19" s="8">
        <f t="shared" si="4"/>
        <v>0.09090909090909091</v>
      </c>
      <c r="O19" s="7">
        <f t="shared" si="5"/>
        <v>0.4942528735632184</v>
      </c>
      <c r="P19" s="7">
        <f t="shared" si="6"/>
        <v>0.6666666666666666</v>
      </c>
      <c r="Q19" s="15" t="s">
        <v>40</v>
      </c>
    </row>
    <row r="20" spans="1:17" s="10" customFormat="1" ht="15">
      <c r="A20" s="4" t="s">
        <v>17</v>
      </c>
      <c r="B20" s="5">
        <v>0</v>
      </c>
      <c r="C20" s="5">
        <v>0</v>
      </c>
      <c r="D20" s="5">
        <v>7</v>
      </c>
      <c r="E20" s="5">
        <v>3</v>
      </c>
      <c r="F20" s="5">
        <v>4</v>
      </c>
      <c r="G20" s="5">
        <v>3</v>
      </c>
      <c r="H20" s="5">
        <v>0</v>
      </c>
      <c r="I20" s="5">
        <v>3</v>
      </c>
      <c r="J20" s="6">
        <f t="shared" si="0"/>
        <v>0</v>
      </c>
      <c r="K20" s="7">
        <f t="shared" si="1"/>
        <v>0.42857142857142855</v>
      </c>
      <c r="L20" s="8">
        <f t="shared" si="2"/>
        <v>0.5714285714285714</v>
      </c>
      <c r="M20" s="8">
        <f t="shared" si="3"/>
        <v>0</v>
      </c>
      <c r="N20" s="8">
        <f t="shared" si="4"/>
        <v>1</v>
      </c>
      <c r="O20" s="7">
        <f t="shared" si="5"/>
        <v>0.3</v>
      </c>
      <c r="P20" s="7">
        <f t="shared" si="6"/>
        <v>1</v>
      </c>
      <c r="Q20" s="14" t="s">
        <v>39</v>
      </c>
    </row>
    <row r="21" spans="1:17" s="10" customFormat="1" ht="71.25" customHeight="1">
      <c r="A21" s="4" t="s">
        <v>22</v>
      </c>
      <c r="B21" s="5">
        <v>0</v>
      </c>
      <c r="C21" s="5">
        <v>0</v>
      </c>
      <c r="D21" s="5">
        <v>22</v>
      </c>
      <c r="E21" s="5">
        <v>2</v>
      </c>
      <c r="F21" s="5">
        <v>0</v>
      </c>
      <c r="G21" s="5">
        <v>1</v>
      </c>
      <c r="H21" s="5">
        <v>1</v>
      </c>
      <c r="I21" s="5">
        <v>0</v>
      </c>
      <c r="J21" s="6">
        <f t="shared" si="0"/>
        <v>0</v>
      </c>
      <c r="K21" s="7">
        <f t="shared" si="1"/>
        <v>0.09090909090909091</v>
      </c>
      <c r="L21" s="8">
        <f t="shared" si="2"/>
        <v>0</v>
      </c>
      <c r="M21" s="8">
        <f t="shared" si="3"/>
        <v>1</v>
      </c>
      <c r="N21" s="8">
        <f t="shared" si="4"/>
        <v>0</v>
      </c>
      <c r="O21" s="7">
        <f t="shared" si="5"/>
        <v>0.13043478260869565</v>
      </c>
      <c r="P21" s="7">
        <f t="shared" si="6"/>
        <v>0.13043478260869565</v>
      </c>
      <c r="Q21" s="9" t="s">
        <v>45</v>
      </c>
    </row>
    <row r="22" spans="1:17" s="10" customFormat="1" ht="15">
      <c r="A22" s="4" t="s">
        <v>21</v>
      </c>
      <c r="B22" s="12">
        <v>3</v>
      </c>
      <c r="C22" s="12">
        <v>1</v>
      </c>
      <c r="D22" s="12">
        <v>39</v>
      </c>
      <c r="E22" s="12">
        <v>1</v>
      </c>
      <c r="F22" s="12">
        <v>7</v>
      </c>
      <c r="G22" s="12">
        <v>1</v>
      </c>
      <c r="H22" s="12">
        <v>0</v>
      </c>
      <c r="I22" s="12">
        <v>1</v>
      </c>
      <c r="J22" s="6">
        <f t="shared" si="0"/>
        <v>0.3333333333333333</v>
      </c>
      <c r="K22" s="7">
        <f t="shared" si="1"/>
        <v>0.02564102564102564</v>
      </c>
      <c r="L22" s="8">
        <f t="shared" si="2"/>
        <v>0.1794871794871795</v>
      </c>
      <c r="M22" s="8">
        <f t="shared" si="3"/>
        <v>0</v>
      </c>
      <c r="N22" s="8">
        <f t="shared" si="4"/>
        <v>1</v>
      </c>
      <c r="O22" s="7">
        <f t="shared" si="5"/>
        <v>0.046511627906976744</v>
      </c>
      <c r="P22" s="7">
        <f t="shared" si="6"/>
        <v>0.23255813953488372</v>
      </c>
      <c r="Q22" s="14" t="s">
        <v>53</v>
      </c>
    </row>
    <row r="23" spans="1:17" s="10" customFormat="1" ht="38.25">
      <c r="A23" s="4" t="s">
        <v>8</v>
      </c>
      <c r="B23" s="5">
        <v>0</v>
      </c>
      <c r="C23" s="5">
        <v>0</v>
      </c>
      <c r="D23" s="5">
        <v>5</v>
      </c>
      <c r="E23" s="5">
        <v>0</v>
      </c>
      <c r="F23" s="5">
        <v>5</v>
      </c>
      <c r="G23" s="5">
        <v>0</v>
      </c>
      <c r="H23" s="5">
        <v>0</v>
      </c>
      <c r="I23" s="5">
        <v>0</v>
      </c>
      <c r="J23" s="6">
        <f t="shared" si="0"/>
        <v>0</v>
      </c>
      <c r="K23" s="7">
        <f t="shared" si="1"/>
        <v>0</v>
      </c>
      <c r="L23" s="8">
        <f t="shared" si="2"/>
        <v>1</v>
      </c>
      <c r="M23" s="8">
        <f t="shared" si="3"/>
        <v>0</v>
      </c>
      <c r="N23" s="8">
        <f t="shared" si="4"/>
        <v>0</v>
      </c>
      <c r="O23" s="7">
        <f t="shared" si="5"/>
        <v>0</v>
      </c>
      <c r="P23" s="7">
        <f t="shared" si="6"/>
        <v>1</v>
      </c>
      <c r="Q23" s="9" t="s">
        <v>42</v>
      </c>
    </row>
    <row r="24" spans="1:17" s="10" customFormat="1" ht="44.25" customHeight="1">
      <c r="A24" s="4" t="s">
        <v>26</v>
      </c>
      <c r="B24" s="5">
        <v>0</v>
      </c>
      <c r="C24" s="5">
        <v>0</v>
      </c>
      <c r="D24" s="5">
        <v>0</v>
      </c>
      <c r="E24" s="5">
        <v>0</v>
      </c>
      <c r="F24" s="5">
        <v>0</v>
      </c>
      <c r="G24" s="5">
        <v>0</v>
      </c>
      <c r="H24" s="5">
        <v>0</v>
      </c>
      <c r="I24" s="5">
        <v>0</v>
      </c>
      <c r="J24" s="7" t="s">
        <v>48</v>
      </c>
      <c r="K24" s="7" t="s">
        <v>48</v>
      </c>
      <c r="L24" s="7" t="s">
        <v>48</v>
      </c>
      <c r="M24" s="7" t="s">
        <v>48</v>
      </c>
      <c r="N24" s="7" t="s">
        <v>48</v>
      </c>
      <c r="O24" s="7" t="s">
        <v>48</v>
      </c>
      <c r="P24" s="7" t="s">
        <v>48</v>
      </c>
      <c r="Q24" s="9" t="s">
        <v>42</v>
      </c>
    </row>
    <row r="25" spans="1:17" s="10" customFormat="1" ht="38.25">
      <c r="A25" s="4" t="s">
        <v>10</v>
      </c>
      <c r="B25" s="5">
        <v>0</v>
      </c>
      <c r="C25" s="5">
        <v>0</v>
      </c>
      <c r="D25" s="5">
        <v>0</v>
      </c>
      <c r="E25" s="5">
        <v>0</v>
      </c>
      <c r="F25" s="5">
        <v>0</v>
      </c>
      <c r="G25" s="5">
        <v>0</v>
      </c>
      <c r="H25" s="5">
        <v>0</v>
      </c>
      <c r="I25" s="5">
        <v>0</v>
      </c>
      <c r="J25" s="7" t="s">
        <v>48</v>
      </c>
      <c r="K25" s="7" t="s">
        <v>48</v>
      </c>
      <c r="L25" s="7" t="s">
        <v>48</v>
      </c>
      <c r="M25" s="7" t="s">
        <v>48</v>
      </c>
      <c r="N25" s="7" t="s">
        <v>48</v>
      </c>
      <c r="O25" s="7" t="s">
        <v>48</v>
      </c>
      <c r="P25" s="7" t="s">
        <v>48</v>
      </c>
      <c r="Q25" s="9" t="s">
        <v>42</v>
      </c>
    </row>
    <row r="26" spans="1:17" s="10" customFormat="1" ht="25.5">
      <c r="A26" s="17" t="s">
        <v>9</v>
      </c>
      <c r="B26" s="5">
        <v>0</v>
      </c>
      <c r="C26" s="5">
        <v>0</v>
      </c>
      <c r="D26" s="5">
        <v>0</v>
      </c>
      <c r="E26" s="5">
        <v>0</v>
      </c>
      <c r="F26" s="5">
        <v>0</v>
      </c>
      <c r="G26" s="5">
        <v>0</v>
      </c>
      <c r="H26" s="5">
        <v>0</v>
      </c>
      <c r="I26" s="5">
        <v>0</v>
      </c>
      <c r="J26" s="7" t="s">
        <v>48</v>
      </c>
      <c r="K26" s="7" t="s">
        <v>48</v>
      </c>
      <c r="L26" s="7" t="s">
        <v>48</v>
      </c>
      <c r="M26" s="7" t="s">
        <v>48</v>
      </c>
      <c r="N26" s="7" t="s">
        <v>48</v>
      </c>
      <c r="O26" s="7" t="s">
        <v>48</v>
      </c>
      <c r="P26" s="7" t="s">
        <v>48</v>
      </c>
      <c r="Q26" s="14" t="s">
        <v>42</v>
      </c>
    </row>
    <row r="27" spans="1:17" s="10" customFormat="1" ht="15">
      <c r="A27" s="4" t="s">
        <v>11</v>
      </c>
      <c r="B27" s="5">
        <v>0</v>
      </c>
      <c r="C27" s="5">
        <v>0</v>
      </c>
      <c r="D27" s="5">
        <v>0</v>
      </c>
      <c r="E27" s="5">
        <v>0</v>
      </c>
      <c r="F27" s="5">
        <v>0</v>
      </c>
      <c r="G27" s="5">
        <v>0</v>
      </c>
      <c r="H27" s="5">
        <v>0</v>
      </c>
      <c r="I27" s="5">
        <v>0</v>
      </c>
      <c r="J27" s="7" t="s">
        <v>48</v>
      </c>
      <c r="K27" s="7" t="s">
        <v>48</v>
      </c>
      <c r="L27" s="7" t="s">
        <v>48</v>
      </c>
      <c r="M27" s="7" t="s">
        <v>48</v>
      </c>
      <c r="N27" s="7" t="s">
        <v>48</v>
      </c>
      <c r="O27" s="7" t="s">
        <v>48</v>
      </c>
      <c r="P27" s="7" t="s">
        <v>48</v>
      </c>
      <c r="Q27" s="14" t="s">
        <v>42</v>
      </c>
    </row>
  </sheetData>
  <sheetProtection/>
  <printOptions/>
  <pageMargins left="0.4724409448818898" right="0.1968503937007874" top="0.5905511811023623" bottom="0.4724409448818898" header="0.31496062992125984" footer="0.31496062992125984"/>
  <pageSetup fitToHeight="2" fitToWidth="1" horizontalDpi="600" verticalDpi="600" orientation="landscape" paperSize="8" scale="97" r:id="rId1"/>
  <headerFooter>
    <oddHeader>&amp;C&amp;"Calibri,"&amp;11UNCLASSIFIED&amp;""</oddHeader>
    <oddFooter>&amp;C&amp;"Calibri,Regular"UNCLASSIFIED
&amp;Pof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&amp;C&amp;"Calibri,"&amp;11UNCLASSIFIED&amp;""</oddHeader>
    <oddFooter>&amp;C&amp;"Calibri,"&amp;11UNCLASSIFIED&amp;""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&amp;C&amp;"Calibri,"&amp;11UNCLASSIFIED&amp;""</oddHeader>
    <oddFooter>&amp;C&amp;"Calibri,"&amp;11UNCLASSIFIED&amp;""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rogcahoneywood</dc:creator>
  <cp:keywords/>
  <dc:description/>
  <cp:lastModifiedBy>Michael Hill</cp:lastModifiedBy>
  <cp:lastPrinted>2011-03-31T08:20:11Z</cp:lastPrinted>
  <dcterms:created xsi:type="dcterms:W3CDTF">2011-02-09T07:29:36Z</dcterms:created>
  <dcterms:modified xsi:type="dcterms:W3CDTF">2011-03-31T08:37:19Z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c1187a15-5cd4-4f31-b29d-8bae52f4e179</vt:lpwstr>
  </property>
</Properties>
</file>