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_Economic analysis\Publications\PESA16\July Command Paper\September 2016 Corrections_CLG LG Plans data\Tables to send to Digicomms\"/>
    </mc:Choice>
  </mc:AlternateContent>
  <bookViews>
    <workbookView xWindow="0" yWindow="0" windowWidth="25200" windowHeight="10425" firstSheet="8" activeTab="16"/>
  </bookViews>
  <sheets>
    <sheet name="Table 1.1" sheetId="1" r:id="rId1"/>
    <sheet name="Table 1.2" sheetId="8" r:id="rId2"/>
    <sheet name="Table 1.3" sheetId="2" r:id="rId3"/>
    <sheet name="Table 1.4" sheetId="9" r:id="rId4"/>
    <sheet name="Table 1.5" sheetId="3" r:id="rId5"/>
    <sheet name="Table 1.6" sheetId="10" r:id="rId6"/>
    <sheet name="Table 1.7" sheetId="4" r:id="rId7"/>
    <sheet name="Table 1.8" sheetId="5" r:id="rId8"/>
    <sheet name="Table 1.9" sheetId="11" r:id="rId9"/>
    <sheet name="Table 1.10" sheetId="6" r:id="rId10"/>
    <sheet name="Table 1.11" sheetId="12" r:id="rId11"/>
    <sheet name="Table 1.12" sheetId="7" r:id="rId12"/>
    <sheet name="Table 1.13" sheetId="13" r:id="rId13"/>
    <sheet name="Table 1.14 (a)" sheetId="16" r:id="rId14"/>
    <sheet name="Table 1.14 (b)" sheetId="17" r:id="rId15"/>
    <sheet name="Table 1.14 (c)" sheetId="18" r:id="rId16"/>
    <sheet name="Table 1.15" sheetId="14" r:id="rId17"/>
  </sheets>
  <externalReferences>
    <externalReference r:id="rId18"/>
    <externalReference r:id="rId19"/>
    <externalReference r:id="rId20"/>
    <externalReference r:id="rId21"/>
  </externalReferences>
  <definedNames>
    <definedName name="CapAME" localSheetId="9">'[1]Dept AMEsum'!#REF!</definedName>
    <definedName name="CapAME" localSheetId="10">'[1]Dept AMEsum'!#REF!</definedName>
    <definedName name="CapAME" localSheetId="11">'[1]Dept AMEsum'!#REF!</definedName>
    <definedName name="CapAME" localSheetId="12">'[1]Dept AMEsum'!#REF!</definedName>
    <definedName name="CapAME" localSheetId="14">'[1]Dept AMEsum'!#REF!</definedName>
    <definedName name="CapAME" localSheetId="16">'[1]Dept AMEsum'!#REF!</definedName>
    <definedName name="CapAME" localSheetId="1">'[1]Dept AMEsum'!#REF!</definedName>
    <definedName name="CapAME" localSheetId="3">'[1]Dept AMEsum'!#REF!</definedName>
    <definedName name="CapAME" localSheetId="5">'[1]Dept AMEsum'!#REF!</definedName>
    <definedName name="CapAME" localSheetId="7">'[1]Dept AMEsum'!#REF!</definedName>
    <definedName name="CapAME" localSheetId="8">'[1]Dept AMEsum'!#REF!</definedName>
    <definedName name="CapAME">'[1]Dept AMEsum'!#REF!</definedName>
    <definedName name="CapDEL" localSheetId="9">[1]DELsum!#REF!</definedName>
    <definedName name="CapDEL" localSheetId="10">[1]DELsum!#REF!</definedName>
    <definedName name="CapDEL" localSheetId="11">[1]DELsum!#REF!</definedName>
    <definedName name="CapDEL" localSheetId="12">[1]DELsum!#REF!</definedName>
    <definedName name="CapDEL" localSheetId="14">[1]DELsum!#REF!</definedName>
    <definedName name="CapDEL" localSheetId="16">[1]DELsum!#REF!</definedName>
    <definedName name="CapDEL" localSheetId="1">[1]DELsum!#REF!</definedName>
    <definedName name="CapDEL" localSheetId="3">[1]DELsum!#REF!</definedName>
    <definedName name="CapDEL" localSheetId="5">[1]DELsum!#REF!</definedName>
    <definedName name="CapDEL" localSheetId="7">[1]DELsum!#REF!</definedName>
    <definedName name="CapDEL" localSheetId="8">[1]DELsum!#REF!</definedName>
    <definedName name="CapDEL">[1]DELsum!#REF!</definedName>
    <definedName name="CGCapDEL" localSheetId="9">#REF!</definedName>
    <definedName name="CGCapDEL" localSheetId="10">#REF!</definedName>
    <definedName name="CGCapDEL" localSheetId="11">#REF!</definedName>
    <definedName name="CGCapDEL" localSheetId="12">#REF!</definedName>
    <definedName name="CGCapDEL" localSheetId="14">#REF!</definedName>
    <definedName name="CGCapDEL" localSheetId="16">#REF!</definedName>
    <definedName name="CGCapDEL" localSheetId="1">#REF!</definedName>
    <definedName name="CGCapDEL" localSheetId="3">#REF!</definedName>
    <definedName name="CGCapDEL" localSheetId="5">#REF!</definedName>
    <definedName name="CGCapDEL" localSheetId="7">#REF!</definedName>
    <definedName name="CGCapDEL" localSheetId="8">#REF!</definedName>
    <definedName name="CGCapDEL">#REF!</definedName>
    <definedName name="DELAME" localSheetId="9">#REF!</definedName>
    <definedName name="DELAME" localSheetId="10">#REF!</definedName>
    <definedName name="DELAME" localSheetId="11">#REF!</definedName>
    <definedName name="DELAME" localSheetId="12">#REF!</definedName>
    <definedName name="DELAME" localSheetId="14">#REF!</definedName>
    <definedName name="DELAME" localSheetId="1">#REF!</definedName>
    <definedName name="DELAME" localSheetId="3">#REF!</definedName>
    <definedName name="DELAME" localSheetId="5">#REF!</definedName>
    <definedName name="DELAME" localSheetId="7">#REF!</definedName>
    <definedName name="DELAME" localSheetId="8">#REF!</definedName>
    <definedName name="DELAME">#REF!</definedName>
    <definedName name="formatCol" localSheetId="9">[2]Formatting!#REF!</definedName>
    <definedName name="formatCol" localSheetId="10">[2]Formatting!#REF!</definedName>
    <definedName name="formatCol" localSheetId="11">[2]Formatting!#REF!</definedName>
    <definedName name="formatCol" localSheetId="12">[2]Formatting!#REF!</definedName>
    <definedName name="formatCol" localSheetId="14">[2]Formatting!#REF!</definedName>
    <definedName name="formatCol" localSheetId="1">[2]Formatting!#REF!</definedName>
    <definedName name="formatCol" localSheetId="3">[2]Formatting!#REF!</definedName>
    <definedName name="formatCol" localSheetId="5">[2]Formatting!#REF!</definedName>
    <definedName name="formatCol" localSheetId="7">[2]Formatting!#REF!</definedName>
    <definedName name="formatCol" localSheetId="8">[2]Formatting!#REF!</definedName>
    <definedName name="formatCol">[2]Formatting!#REF!</definedName>
    <definedName name="formatRow" localSheetId="9">[2]Formatting!#REF!</definedName>
    <definedName name="formatRow" localSheetId="10">[2]Formatting!#REF!</definedName>
    <definedName name="formatRow" localSheetId="11">[2]Formatting!#REF!</definedName>
    <definedName name="formatRow" localSheetId="12">[2]Formatting!#REF!</definedName>
    <definedName name="formatRow" localSheetId="14">[2]Formatting!#REF!</definedName>
    <definedName name="formatRow" localSheetId="1">[2]Formatting!#REF!</definedName>
    <definedName name="formatRow" localSheetId="3">[2]Formatting!#REF!</definedName>
    <definedName name="formatRow" localSheetId="5">[2]Formatting!#REF!</definedName>
    <definedName name="formatRow" localSheetId="7">[2]Formatting!#REF!</definedName>
    <definedName name="formatRow" localSheetId="8">[2]Formatting!#REF!</definedName>
    <definedName name="formatRow">[2]Formatting!#REF!</definedName>
    <definedName name="Label" localSheetId="9">#REF!</definedName>
    <definedName name="Label" localSheetId="10">#REF!</definedName>
    <definedName name="Label" localSheetId="11">#REF!</definedName>
    <definedName name="Label" localSheetId="12">#REF!</definedName>
    <definedName name="Label" localSheetId="14">#REF!</definedName>
    <definedName name="Label" localSheetId="1">#REF!</definedName>
    <definedName name="Label" localSheetId="3">#REF!</definedName>
    <definedName name="Label" localSheetId="5">#REF!</definedName>
    <definedName name="Label" localSheetId="7">#REF!</definedName>
    <definedName name="Label" localSheetId="8">#REF!</definedName>
    <definedName name="Label">#REF!</definedName>
    <definedName name="MAPPING" localSheetId="9">[3]COINS_OSCAR_mapping!#REF!</definedName>
    <definedName name="MAPPING" localSheetId="10">[3]COINS_OSCAR_mapping!#REF!</definedName>
    <definedName name="MAPPING" localSheetId="11">[3]COINS_OSCAR_mapping!#REF!</definedName>
    <definedName name="MAPPING" localSheetId="12">[3]COINS_OSCAR_mapping!#REF!</definedName>
    <definedName name="MAPPING" localSheetId="14">[3]COINS_OSCAR_mapping!#REF!</definedName>
    <definedName name="MAPPING" localSheetId="1">[3]COINS_OSCAR_mapping!#REF!</definedName>
    <definedName name="MAPPING" localSheetId="3">[3]COINS_OSCAR_mapping!#REF!</definedName>
    <definedName name="MAPPING" localSheetId="5">[3]COINS_OSCAR_mapping!#REF!</definedName>
    <definedName name="MAPPING" localSheetId="7">[3]COINS_OSCAR_mapping!#REF!</definedName>
    <definedName name="MAPPING" localSheetId="8">[3]COINS_OSCAR_mapping!#REF!</definedName>
    <definedName name="MAPPING">[3]COINS_OSCAR_mapping!#REF!</definedName>
    <definedName name="MAPPING2" localSheetId="9">[3]COINS_OSCAR_mapping!#REF!</definedName>
    <definedName name="MAPPING2" localSheetId="10">[3]COINS_OSCAR_mapping!#REF!</definedName>
    <definedName name="MAPPING2" localSheetId="11">[3]COINS_OSCAR_mapping!#REF!</definedName>
    <definedName name="MAPPING2" localSheetId="12">[3]COINS_OSCAR_mapping!#REF!</definedName>
    <definedName name="MAPPING2" localSheetId="14">[3]COINS_OSCAR_mapping!#REF!</definedName>
    <definedName name="MAPPING2" localSheetId="1">[3]COINS_OSCAR_mapping!#REF!</definedName>
    <definedName name="MAPPING2" localSheetId="3">[3]COINS_OSCAR_mapping!#REF!</definedName>
    <definedName name="MAPPING2" localSheetId="5">[3]COINS_OSCAR_mapping!#REF!</definedName>
    <definedName name="MAPPING2" localSheetId="7">[3]COINS_OSCAR_mapping!#REF!</definedName>
    <definedName name="MAPPING2" localSheetId="8">[3]COINS_OSCAR_mapping!#REF!</definedName>
    <definedName name="MAPPING2">[3]COINS_OSCAR_mapping!#REF!</definedName>
    <definedName name="PCCapDEL" localSheetId="9">#REF!</definedName>
    <definedName name="PCCapDEL" localSheetId="10">#REF!</definedName>
    <definedName name="PCCapDEL" localSheetId="11">#REF!</definedName>
    <definedName name="PCCapDEL" localSheetId="12">#REF!</definedName>
    <definedName name="PCCapDEL" localSheetId="14">#REF!</definedName>
    <definedName name="PCCapDEL" localSheetId="16">#REF!</definedName>
    <definedName name="PCCapDEL" localSheetId="1">#REF!</definedName>
    <definedName name="PCCapDEL" localSheetId="3">#REF!</definedName>
    <definedName name="PCCapDEL" localSheetId="5">#REF!</definedName>
    <definedName name="PCCapDEL" localSheetId="7">#REF!</definedName>
    <definedName name="PCCapDEL" localSheetId="8">#REF!</definedName>
    <definedName name="PCCapDEL">#REF!</definedName>
    <definedName name="_xlnm.Print_Area" localSheetId="0">'Table 1.1'!$A$1:$J$59</definedName>
    <definedName name="_xlnm.Print_Area" localSheetId="9">'Table 1.10'!$A$1:$J$41</definedName>
    <definedName name="_xlnm.Print_Area" localSheetId="10">'Table 1.11'!$A$1:$J$42</definedName>
    <definedName name="_xlnm.Print_Area" localSheetId="11">'Table 1.12'!$A$1:$J$52</definedName>
    <definedName name="_xlnm.Print_Area" localSheetId="12">'Table 1.13'!$A$1:$J$53</definedName>
    <definedName name="_xlnm.Print_Area" localSheetId="13">'Table 1.14 (a)'!$A$1:$K$56</definedName>
    <definedName name="_xlnm.Print_Area" localSheetId="14">'Table 1.14 (b)'!$A$1:$K$63</definedName>
    <definedName name="_xlnm.Print_Area" localSheetId="15">'Table 1.14 (c)'!$A$1:$K$70</definedName>
    <definedName name="_xlnm.Print_Area" localSheetId="16">'Table 1.15'!$A$1:$K$36</definedName>
    <definedName name="_xlnm.Print_Area" localSheetId="1">'Table 1.2'!$A$1:$J$60</definedName>
    <definedName name="_xlnm.Print_Area" localSheetId="2">'Table 1.3'!$A$1:$J$68</definedName>
    <definedName name="_xlnm.Print_Area" localSheetId="3">'Table 1.4'!$A$1:$J$69</definedName>
    <definedName name="_xlnm.Print_Area" localSheetId="4">'Table 1.5'!$A$1:$J$39</definedName>
    <definedName name="_xlnm.Print_Area" localSheetId="5">'Table 1.6'!$A$1:$J$40</definedName>
    <definedName name="_xlnm.Print_Area" localSheetId="6">'Table 1.7'!$A$1:$J$32</definedName>
    <definedName name="_xlnm.Print_Area" localSheetId="7">'Table 1.8'!$A$1:$J$61</definedName>
    <definedName name="_xlnm.Print_Area" localSheetId="8">'Table 1.9'!$A$1:$J$62</definedName>
    <definedName name="ResAME" localSheetId="9">'[1]Dept AMEsum'!#REF!</definedName>
    <definedName name="ResAME" localSheetId="10">'[1]Dept AMEsum'!#REF!</definedName>
    <definedName name="ResAME" localSheetId="11">'[1]Dept AMEsum'!#REF!</definedName>
    <definedName name="ResAME" localSheetId="12">'[1]Dept AMEsum'!#REF!</definedName>
    <definedName name="ResAME" localSheetId="14">'[1]Dept AMEsum'!#REF!</definedName>
    <definedName name="ResAME" localSheetId="16">'[1]Dept AMEsum'!#REF!</definedName>
    <definedName name="ResAME" localSheetId="1">'[1]Dept AMEsum'!#REF!</definedName>
    <definedName name="ResAME" localSheetId="3">'[1]Dept AMEsum'!#REF!</definedName>
    <definedName name="ResAME" localSheetId="5">'[1]Dept AMEsum'!#REF!</definedName>
    <definedName name="ResAME" localSheetId="7">'[1]Dept AMEsum'!#REF!</definedName>
    <definedName name="ResAME" localSheetId="8">'[1]Dept AMEsum'!#REF!</definedName>
    <definedName name="ResAME">'[1]Dept AMEsum'!#REF!</definedName>
    <definedName name="ResDEL" localSheetId="9">[1]DELsum!#REF!</definedName>
    <definedName name="ResDEL" localSheetId="10">[1]DELsum!#REF!</definedName>
    <definedName name="ResDEL" localSheetId="11">[1]DELsum!#REF!</definedName>
    <definedName name="ResDEL" localSheetId="12">[1]DELsum!#REF!</definedName>
    <definedName name="ResDEL" localSheetId="14">[1]DELsum!#REF!</definedName>
    <definedName name="ResDEL" localSheetId="16">[1]DELsum!#REF!</definedName>
    <definedName name="ResDEL" localSheetId="1">[1]DELsum!#REF!</definedName>
    <definedName name="ResDEL" localSheetId="3">[1]DELsum!#REF!</definedName>
    <definedName name="ResDEL" localSheetId="5">[1]DELsum!#REF!</definedName>
    <definedName name="ResDEL" localSheetId="7">[1]DELsum!#REF!</definedName>
    <definedName name="ResDEL" localSheetId="8">[1]DELsum!#REF!</definedName>
    <definedName name="ResDEL">[1]DELsum!#REF!</definedName>
    <definedName name="rngTable1" localSheetId="9">#REF!</definedName>
    <definedName name="rngTable1" localSheetId="10">#REF!</definedName>
    <definedName name="rngTable1" localSheetId="11">#REF!</definedName>
    <definedName name="rngTable1" localSheetId="12">#REF!</definedName>
    <definedName name="rngTable1" localSheetId="14">#REF!</definedName>
    <definedName name="rngTable1" localSheetId="16">#REF!</definedName>
    <definedName name="rngTable1" localSheetId="1">#REF!</definedName>
    <definedName name="rngTable1" localSheetId="3">#REF!</definedName>
    <definedName name="rngTable1" localSheetId="5">#REF!</definedName>
    <definedName name="rngTable1" localSheetId="7">#REF!</definedName>
    <definedName name="rngTable1" localSheetId="8">#REF!</definedName>
    <definedName name="rngTable1">#REF!</definedName>
    <definedName name="rngTable2" localSheetId="9">#REF!</definedName>
    <definedName name="rngTable2" localSheetId="10">#REF!</definedName>
    <definedName name="rngTable2" localSheetId="11">#REF!</definedName>
    <definedName name="rngTable2" localSheetId="12">#REF!</definedName>
    <definedName name="rngTable2" localSheetId="14">#REF!</definedName>
    <definedName name="rngTable2" localSheetId="16">#REF!</definedName>
    <definedName name="rngTable2" localSheetId="1">#REF!</definedName>
    <definedName name="rngTable2" localSheetId="3">#REF!</definedName>
    <definedName name="rngTable2" localSheetId="5">#REF!</definedName>
    <definedName name="rngTable2" localSheetId="7">#REF!</definedName>
    <definedName name="rngTable2" localSheetId="8">#REF!</definedName>
    <definedName name="rngTable2">#REF!</definedName>
    <definedName name="rngTable20" localSheetId="9">#REF!</definedName>
    <definedName name="rngTable20" localSheetId="10">#REF!</definedName>
    <definedName name="rngTable20" localSheetId="11">#REF!</definedName>
    <definedName name="rngTable20" localSheetId="12">#REF!</definedName>
    <definedName name="rngTable20" localSheetId="14">#REF!</definedName>
    <definedName name="rngTable20" localSheetId="16">#REF!</definedName>
    <definedName name="rngTable20" localSheetId="1">#REF!</definedName>
    <definedName name="rngTable20" localSheetId="3">#REF!</definedName>
    <definedName name="rngTable20" localSheetId="5">#REF!</definedName>
    <definedName name="rngTable20" localSheetId="7">#REF!</definedName>
    <definedName name="rngTable20" localSheetId="8">#REF!</definedName>
    <definedName name="rngTable20">#REF!</definedName>
    <definedName name="rngTable3" localSheetId="9">#REF!</definedName>
    <definedName name="rngTable3" localSheetId="10">#REF!</definedName>
    <definedName name="rngTable3" localSheetId="11">#REF!</definedName>
    <definedName name="rngTable3" localSheetId="12">#REF!</definedName>
    <definedName name="rngTable3" localSheetId="14">#REF!</definedName>
    <definedName name="rngTable3" localSheetId="16">#REF!</definedName>
    <definedName name="rngTable3" localSheetId="1">#REF!</definedName>
    <definedName name="rngTable3" localSheetId="3">#REF!</definedName>
    <definedName name="rngTable3" localSheetId="5">#REF!</definedName>
    <definedName name="rngTable3" localSheetId="7">#REF!</definedName>
    <definedName name="rngTable3" localSheetId="8">#REF!</definedName>
    <definedName name="rngTable3">#REF!</definedName>
    <definedName name="rngTable4" localSheetId="9">#REF!</definedName>
    <definedName name="rngTable4" localSheetId="10">#REF!</definedName>
    <definedName name="rngTable4" localSheetId="11">#REF!</definedName>
    <definedName name="rngTable4" localSheetId="12">#REF!</definedName>
    <definedName name="rngTable4" localSheetId="14">#REF!</definedName>
    <definedName name="rngTable4" localSheetId="16">#REF!</definedName>
    <definedName name="rngTable4" localSheetId="1">#REF!</definedName>
    <definedName name="rngTable4" localSheetId="3">#REF!</definedName>
    <definedName name="rngTable4" localSheetId="5">#REF!</definedName>
    <definedName name="rngTable4" localSheetId="7">#REF!</definedName>
    <definedName name="rngTable4" localSheetId="8">#REF!</definedName>
    <definedName name="rngTable4">#REF!</definedName>
    <definedName name="rngTable5" localSheetId="9">#REF!</definedName>
    <definedName name="rngTable5" localSheetId="10">#REF!</definedName>
    <definedName name="rngTable5" localSheetId="11">#REF!</definedName>
    <definedName name="rngTable5" localSheetId="12">#REF!</definedName>
    <definedName name="rngTable5" localSheetId="14">#REF!</definedName>
    <definedName name="rngTable5" localSheetId="16">#REF!</definedName>
    <definedName name="rngTable5" localSheetId="1">#REF!</definedName>
    <definedName name="rngTable5" localSheetId="3">#REF!</definedName>
    <definedName name="rngTable5" localSheetId="5">#REF!</definedName>
    <definedName name="rngTable5" localSheetId="7">#REF!</definedName>
    <definedName name="rngTable5" localSheetId="8">#REF!</definedName>
    <definedName name="rngTable5">#REF!</definedName>
    <definedName name="rngTable6" localSheetId="9">#REF!</definedName>
    <definedName name="rngTable6" localSheetId="10">#REF!</definedName>
    <definedName name="rngTable6" localSheetId="11">#REF!</definedName>
    <definedName name="rngTable6" localSheetId="12">#REF!</definedName>
    <definedName name="rngTable6" localSheetId="14">#REF!</definedName>
    <definedName name="rngTable6" localSheetId="16">#REF!</definedName>
    <definedName name="rngTable6" localSheetId="1">#REF!</definedName>
    <definedName name="rngTable6" localSheetId="3">#REF!</definedName>
    <definedName name="rngTable6" localSheetId="5">#REF!</definedName>
    <definedName name="rngTable6" localSheetId="7">#REF!</definedName>
    <definedName name="rngTable6" localSheetId="8">#REF!</definedName>
    <definedName name="rngTable6">#REF!</definedName>
    <definedName name="rngTable7" localSheetId="9">#REF!</definedName>
    <definedName name="rngTable7" localSheetId="10">#REF!</definedName>
    <definedName name="rngTable7" localSheetId="11">#REF!</definedName>
    <definedName name="rngTable7" localSheetId="12">#REF!</definedName>
    <definedName name="rngTable7" localSheetId="14">#REF!</definedName>
    <definedName name="rngTable7" localSheetId="16">#REF!</definedName>
    <definedName name="rngTable7" localSheetId="1">#REF!</definedName>
    <definedName name="rngTable7" localSheetId="3">#REF!</definedName>
    <definedName name="rngTable7" localSheetId="5">#REF!</definedName>
    <definedName name="rngTable7" localSheetId="7">#REF!</definedName>
    <definedName name="rngTable7" localSheetId="8">#REF!</definedName>
    <definedName name="rngTable7">#REF!</definedName>
    <definedName name="SCOA" localSheetId="9">#REF!</definedName>
    <definedName name="SCOA" localSheetId="10">#REF!</definedName>
    <definedName name="SCOA" localSheetId="11">#REF!</definedName>
    <definedName name="SCOA" localSheetId="12">#REF!</definedName>
    <definedName name="SCOA" localSheetId="14">#REF!</definedName>
    <definedName name="SCOA" localSheetId="1">#REF!</definedName>
    <definedName name="SCOA" localSheetId="3">#REF!</definedName>
    <definedName name="SCOA" localSheetId="5">#REF!</definedName>
    <definedName name="SCOA" localSheetId="7">#REF!</definedName>
    <definedName name="SCOA" localSheetId="8">#REF!</definedName>
    <definedName name="SCOA">#REF!</definedName>
    <definedName name="Table" localSheetId="9">#REF!</definedName>
    <definedName name="Table" localSheetId="10">#REF!</definedName>
    <definedName name="Table" localSheetId="11">#REF!</definedName>
    <definedName name="Table" localSheetId="12">#REF!</definedName>
    <definedName name="Table" localSheetId="14">#REF!</definedName>
    <definedName name="Table" localSheetId="16">#REF!</definedName>
    <definedName name="Table" localSheetId="1">#REF!</definedName>
    <definedName name="Table" localSheetId="3">#REF!</definedName>
    <definedName name="Table" localSheetId="5">#REF!</definedName>
    <definedName name="Table" localSheetId="7">#REF!</definedName>
    <definedName name="Table" localSheetId="8">#REF!</definedName>
    <definedName name="Table">#REF!</definedName>
    <definedName name="Version" localSheetId="9">#REF!</definedName>
    <definedName name="Version" localSheetId="10">#REF!</definedName>
    <definedName name="Version" localSheetId="11">#REF!</definedName>
    <definedName name="Version" localSheetId="12">#REF!</definedName>
    <definedName name="Version" localSheetId="14">#REF!</definedName>
    <definedName name="Version" localSheetId="1">#REF!</definedName>
    <definedName name="Version" localSheetId="3">#REF!</definedName>
    <definedName name="Version" localSheetId="5">#REF!</definedName>
    <definedName name="Version" localSheetId="7">#REF!</definedName>
    <definedName name="Version" localSheetId="8">#REF!</definedName>
    <definedName name="Vers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0" i="17" l="1"/>
  <c r="J140" i="17"/>
  <c r="I140" i="17"/>
  <c r="H140" i="17"/>
  <c r="G140" i="17"/>
  <c r="F140" i="17"/>
  <c r="E140" i="17"/>
  <c r="D140" i="17"/>
  <c r="C140" i="17"/>
  <c r="K139" i="17"/>
  <c r="J139" i="17"/>
  <c r="I139" i="17"/>
  <c r="H139" i="17"/>
  <c r="G139" i="17"/>
  <c r="F139" i="17"/>
  <c r="E139" i="17"/>
  <c r="D139" i="17"/>
  <c r="C139" i="17"/>
  <c r="K138" i="17"/>
  <c r="J138" i="17"/>
  <c r="I138" i="17"/>
  <c r="H138" i="17"/>
  <c r="G138" i="17"/>
  <c r="F138" i="17"/>
  <c r="E138" i="17"/>
  <c r="D138" i="17"/>
  <c r="C138" i="17"/>
  <c r="K137" i="17"/>
  <c r="J137" i="17"/>
  <c r="I137" i="17"/>
  <c r="H137" i="17"/>
  <c r="G137" i="17"/>
  <c r="F137" i="17"/>
  <c r="E137" i="17"/>
  <c r="D137" i="17"/>
  <c r="C137" i="17"/>
  <c r="K136" i="17"/>
  <c r="J136" i="17"/>
  <c r="I136" i="17"/>
  <c r="H136" i="17"/>
  <c r="G136" i="17"/>
  <c r="F136" i="17"/>
  <c r="E136" i="17"/>
  <c r="D136" i="17"/>
  <c r="C136" i="17"/>
  <c r="K135" i="17"/>
  <c r="J135" i="17"/>
  <c r="I135" i="17"/>
  <c r="H135" i="17"/>
  <c r="G135" i="17"/>
  <c r="F135" i="17"/>
  <c r="E135" i="17"/>
  <c r="D135" i="17"/>
  <c r="C135" i="17"/>
  <c r="K134" i="17"/>
  <c r="J134" i="17"/>
  <c r="I134" i="17"/>
  <c r="H134" i="17"/>
  <c r="G134" i="17"/>
  <c r="F134" i="17"/>
  <c r="E134" i="17"/>
  <c r="D134" i="17"/>
  <c r="C134" i="17"/>
  <c r="K133" i="17"/>
  <c r="J133" i="17"/>
  <c r="I133" i="17"/>
  <c r="H133" i="17"/>
  <c r="G133" i="17"/>
  <c r="F133" i="17"/>
  <c r="E133" i="17"/>
  <c r="D133" i="17"/>
  <c r="C133" i="17"/>
  <c r="K132" i="17"/>
  <c r="J132" i="17"/>
  <c r="I132" i="17"/>
  <c r="H132" i="17"/>
  <c r="G132" i="17"/>
  <c r="F132" i="17"/>
  <c r="E132" i="17"/>
  <c r="D132" i="17"/>
  <c r="C132" i="17"/>
  <c r="K131" i="17"/>
  <c r="J131" i="17"/>
  <c r="I131" i="17"/>
  <c r="H131" i="17"/>
  <c r="G131" i="17"/>
  <c r="F131" i="17"/>
  <c r="E131" i="17"/>
  <c r="D131" i="17"/>
  <c r="C131" i="17"/>
  <c r="K130" i="17"/>
  <c r="J130" i="17"/>
  <c r="I130" i="17"/>
  <c r="H130" i="17"/>
  <c r="G130" i="17"/>
  <c r="F130" i="17"/>
  <c r="E130" i="17"/>
  <c r="D130" i="17"/>
  <c r="C130" i="17"/>
  <c r="K129" i="17"/>
  <c r="J129" i="17"/>
  <c r="I129" i="17"/>
  <c r="H129" i="17"/>
  <c r="G129" i="17"/>
  <c r="F129" i="17"/>
  <c r="E129" i="17"/>
  <c r="D129" i="17"/>
  <c r="C129" i="17"/>
  <c r="K128" i="17"/>
  <c r="J128" i="17"/>
  <c r="I128" i="17"/>
  <c r="H128" i="17"/>
  <c r="G128" i="17"/>
  <c r="F128" i="17"/>
  <c r="E128" i="17"/>
  <c r="D128" i="17"/>
  <c r="C128" i="17"/>
  <c r="K127" i="17"/>
  <c r="J127" i="17"/>
  <c r="I127" i="17"/>
  <c r="H127" i="17"/>
  <c r="G127" i="17"/>
  <c r="F127" i="17"/>
  <c r="E127" i="17"/>
  <c r="D127" i="17"/>
  <c r="C127" i="17"/>
  <c r="K126" i="17"/>
  <c r="J126" i="17"/>
  <c r="I126" i="17"/>
  <c r="H126" i="17"/>
  <c r="G126" i="17"/>
  <c r="F126" i="17"/>
  <c r="E126" i="17"/>
  <c r="D126" i="17"/>
  <c r="C126" i="17"/>
  <c r="K125" i="17"/>
  <c r="J125" i="17"/>
  <c r="I125" i="17"/>
  <c r="H125" i="17"/>
  <c r="G125" i="17"/>
  <c r="F125" i="17"/>
  <c r="E125" i="17"/>
  <c r="D125" i="17"/>
  <c r="C125" i="17"/>
  <c r="K124" i="17"/>
  <c r="J124" i="17"/>
  <c r="I124" i="17"/>
  <c r="H124" i="17"/>
  <c r="G124" i="17"/>
  <c r="F124" i="17"/>
  <c r="E124" i="17"/>
  <c r="D124" i="17"/>
  <c r="C124" i="17"/>
  <c r="K123" i="17"/>
  <c r="J123" i="17"/>
  <c r="I123" i="17"/>
  <c r="H123" i="17"/>
  <c r="G123" i="17"/>
  <c r="F123" i="17"/>
  <c r="E123" i="17"/>
  <c r="D123" i="17"/>
  <c r="C123" i="17"/>
  <c r="K76" i="17"/>
  <c r="J76" i="17"/>
  <c r="I76" i="17"/>
  <c r="H76" i="17"/>
  <c r="G76" i="17"/>
  <c r="F76" i="17"/>
  <c r="E76" i="17"/>
  <c r="D76" i="17"/>
  <c r="C76" i="17"/>
  <c r="K75" i="17"/>
  <c r="J75" i="17"/>
  <c r="I75" i="17"/>
  <c r="H75" i="17"/>
  <c r="G75" i="17"/>
  <c r="F75" i="17"/>
  <c r="E75" i="17"/>
  <c r="D75" i="17"/>
  <c r="C75" i="17"/>
  <c r="K74" i="17"/>
  <c r="J74" i="17"/>
  <c r="I74" i="17"/>
  <c r="H74" i="17"/>
  <c r="G74" i="17"/>
  <c r="F74" i="17"/>
  <c r="E74" i="17"/>
  <c r="D74" i="17"/>
  <c r="C74" i="17"/>
  <c r="K73" i="17"/>
  <c r="J73" i="17"/>
  <c r="I73" i="17"/>
  <c r="H73" i="17"/>
  <c r="G73" i="17"/>
  <c r="F73" i="17"/>
  <c r="E73" i="17"/>
  <c r="D73" i="17"/>
  <c r="C73" i="17"/>
  <c r="K72" i="17"/>
  <c r="J72" i="17"/>
  <c r="I72" i="17"/>
  <c r="H72" i="17"/>
  <c r="G72" i="17"/>
  <c r="F72" i="17"/>
  <c r="E72" i="17"/>
  <c r="D72" i="17"/>
  <c r="C72" i="17"/>
  <c r="K65" i="16"/>
  <c r="J65" i="16"/>
  <c r="I65" i="16"/>
  <c r="H65" i="16"/>
  <c r="G65" i="16"/>
  <c r="F65" i="16"/>
  <c r="E65" i="16"/>
  <c r="D65" i="16"/>
  <c r="C65" i="16"/>
  <c r="K64" i="16"/>
  <c r="J64" i="16"/>
  <c r="I64" i="16"/>
  <c r="H64" i="16"/>
  <c r="G64" i="16"/>
  <c r="F64" i="16"/>
  <c r="E64" i="16"/>
  <c r="D64" i="16"/>
  <c r="C64" i="16"/>
  <c r="K63" i="16"/>
  <c r="J63" i="16"/>
  <c r="I63" i="16"/>
  <c r="H63" i="16"/>
  <c r="G63" i="16"/>
  <c r="F63" i="16"/>
  <c r="E63" i="16"/>
  <c r="D63" i="16"/>
  <c r="C63" i="16"/>
  <c r="K62" i="16"/>
  <c r="J62" i="16"/>
  <c r="I62" i="16"/>
  <c r="H62" i="16"/>
  <c r="G62" i="16"/>
  <c r="F62" i="16"/>
  <c r="E62" i="16"/>
  <c r="D62" i="16"/>
  <c r="C62" i="16"/>
  <c r="K61" i="16"/>
  <c r="J61" i="16"/>
  <c r="I61" i="16"/>
  <c r="H61" i="16"/>
  <c r="G61" i="16"/>
  <c r="F61" i="16"/>
  <c r="E61" i="16"/>
  <c r="D61" i="16"/>
  <c r="C61" i="16"/>
  <c r="I128" i="16"/>
  <c r="E128" i="16"/>
  <c r="J125" i="16"/>
  <c r="I125" i="16"/>
  <c r="F125" i="16"/>
  <c r="E125" i="16"/>
  <c r="K124" i="16"/>
  <c r="G124" i="16"/>
  <c r="H123" i="16"/>
  <c r="D123" i="16"/>
  <c r="J122" i="16"/>
  <c r="F122" i="16"/>
  <c r="G116" i="16"/>
  <c r="K116" i="16"/>
  <c r="C116" i="16"/>
  <c r="I116" i="16"/>
  <c r="H116" i="16"/>
  <c r="E116" i="16"/>
  <c r="D116" i="16"/>
  <c r="J113" i="16"/>
  <c r="F113" i="16"/>
  <c r="I113" i="16"/>
  <c r="E113" i="16"/>
  <c r="F112" i="16"/>
  <c r="I117" i="16" l="1"/>
  <c r="I115" i="16"/>
  <c r="H119" i="16"/>
  <c r="J112" i="16"/>
  <c r="K115" i="16"/>
  <c r="K117" i="16"/>
  <c r="J119" i="16"/>
  <c r="F126" i="16"/>
  <c r="D128" i="16"/>
  <c r="H128" i="16"/>
  <c r="F116" i="16"/>
  <c r="J116" i="16"/>
  <c r="I122" i="16"/>
  <c r="C123" i="16"/>
  <c r="G123" i="16"/>
  <c r="K123" i="16"/>
  <c r="E123" i="16"/>
  <c r="I123" i="16"/>
  <c r="C124" i="16"/>
  <c r="H112" i="16"/>
  <c r="C115" i="16"/>
  <c r="C117" i="16"/>
  <c r="E115" i="16"/>
  <c r="E117" i="16"/>
  <c r="F119" i="16"/>
  <c r="C113" i="16"/>
  <c r="G113" i="16"/>
  <c r="K113" i="16"/>
  <c r="E120" i="16"/>
  <c r="D125" i="16"/>
  <c r="H125" i="16"/>
  <c r="C125" i="16"/>
  <c r="G125" i="16"/>
  <c r="K125" i="16"/>
  <c r="J126" i="16"/>
  <c r="E126" i="16"/>
  <c r="I126" i="16"/>
  <c r="D126" i="16"/>
  <c r="H126" i="16"/>
  <c r="D112" i="16"/>
  <c r="G115" i="16"/>
  <c r="G117" i="16"/>
  <c r="E118" i="16"/>
  <c r="D119" i="16"/>
  <c r="C112" i="16"/>
  <c r="G112" i="16"/>
  <c r="K112" i="16"/>
  <c r="D113" i="16"/>
  <c r="H113" i="16"/>
  <c r="E122" i="16"/>
  <c r="F124" i="16"/>
  <c r="J124" i="16"/>
  <c r="E124" i="16"/>
  <c r="I124" i="16"/>
  <c r="D124" i="16"/>
  <c r="H124" i="16"/>
  <c r="C126" i="16"/>
  <c r="G126" i="16"/>
  <c r="K126" i="16"/>
  <c r="F128" i="16"/>
  <c r="J128" i="16"/>
  <c r="C128" i="16"/>
  <c r="G128" i="16"/>
  <c r="K128" i="16"/>
  <c r="K120" i="16" l="1"/>
  <c r="H122" i="16"/>
  <c r="C119" i="16"/>
  <c r="J118" i="16"/>
  <c r="I120" i="16"/>
  <c r="K118" i="16"/>
  <c r="F114" i="16"/>
  <c r="G122" i="16"/>
  <c r="K119" i="16"/>
  <c r="F123" i="16"/>
  <c r="I118" i="16"/>
  <c r="D115" i="16"/>
  <c r="D117" i="16"/>
  <c r="G114" i="16"/>
  <c r="J120" i="16"/>
  <c r="C120" i="16"/>
  <c r="F118" i="16"/>
  <c r="J115" i="16"/>
  <c r="J117" i="16"/>
  <c r="K114" i="16"/>
  <c r="E121" i="16"/>
  <c r="D114" i="16"/>
  <c r="D120" i="16"/>
  <c r="F120" i="16"/>
  <c r="G120" i="16"/>
  <c r="C118" i="16"/>
  <c r="I112" i="16"/>
  <c r="K122" i="16"/>
  <c r="D122" i="16"/>
  <c r="G119" i="16"/>
  <c r="E119" i="16"/>
  <c r="J114" i="16"/>
  <c r="C122" i="16"/>
  <c r="H120" i="16"/>
  <c r="D118" i="16"/>
  <c r="H115" i="16"/>
  <c r="H117" i="16"/>
  <c r="F115" i="16"/>
  <c r="F117" i="16"/>
  <c r="G118" i="16"/>
  <c r="I119" i="16"/>
  <c r="J123" i="16"/>
  <c r="E112" i="16"/>
  <c r="H118" i="16"/>
  <c r="G129" i="16" l="1"/>
  <c r="H121" i="16"/>
  <c r="D129" i="16"/>
  <c r="F121" i="16"/>
  <c r="J121" i="16"/>
  <c r="E127" i="16"/>
  <c r="D121" i="16"/>
  <c r="C127" i="16"/>
  <c r="D127" i="16"/>
  <c r="I114" i="16"/>
  <c r="C114" i="16"/>
  <c r="F127" i="16"/>
  <c r="J127" i="16"/>
  <c r="I127" i="16"/>
  <c r="E114" i="16"/>
  <c r="I121" i="16"/>
  <c r="G127" i="16"/>
  <c r="K121" i="16"/>
  <c r="G121" i="16"/>
  <c r="H127" i="16"/>
  <c r="K127" i="16"/>
  <c r="C121" i="16"/>
  <c r="H114" i="16"/>
  <c r="I129" i="16" l="1"/>
  <c r="K129" i="16"/>
  <c r="E129" i="16"/>
  <c r="H129" i="16"/>
  <c r="J129" i="16"/>
  <c r="F129" i="16"/>
  <c r="C129" i="16"/>
</calcChain>
</file>

<file path=xl/sharedStrings.xml><?xml version="1.0" encoding="utf-8"?>
<sst xmlns="http://schemas.openxmlformats.org/spreadsheetml/2006/main" count="1804" uniqueCount="399">
  <si>
    <t>Table 1.1 Total Managed Expenditure, 2011-12 to 2019-20</t>
  </si>
  <si>
    <t xml:space="preserve"> </t>
  </si>
  <si>
    <t>£ million</t>
  </si>
  <si>
    <t>National Statistics</t>
  </si>
  <si>
    <t>2011-12</t>
  </si>
  <si>
    <t>2012-13</t>
  </si>
  <si>
    <t>2013-14</t>
  </si>
  <si>
    <t>2014-15</t>
  </si>
  <si>
    <t>2015-16</t>
  </si>
  <si>
    <t>2016-17</t>
  </si>
  <si>
    <t>2017-18</t>
  </si>
  <si>
    <t>2018-19</t>
  </si>
  <si>
    <t>2019-20</t>
  </si>
  <si>
    <t>outturn</t>
  </si>
  <si>
    <t>plans</t>
  </si>
  <si>
    <t>CURRENT EXPENDITURE</t>
  </si>
  <si>
    <t>Resource DEL</t>
  </si>
  <si>
    <t xml:space="preserve">Resource DEL excluding depreciation </t>
  </si>
  <si>
    <t xml:space="preserve">Depreciation in resource DEL </t>
  </si>
  <si>
    <t>Total resource DEL</t>
  </si>
  <si>
    <t>Resource departmental AME</t>
  </si>
  <si>
    <t>Social security benefits</t>
  </si>
  <si>
    <r>
      <t xml:space="preserve">Tax credits </t>
    </r>
    <r>
      <rPr>
        <vertAlign val="superscript"/>
        <sz val="8"/>
        <rFont val="Humnst777 Lt BT"/>
        <family val="2"/>
      </rPr>
      <t xml:space="preserve">(1) </t>
    </r>
  </si>
  <si>
    <t xml:space="preserve">Net public service pensions </t>
  </si>
  <si>
    <t>National lottery</t>
  </si>
  <si>
    <r>
      <t>BBC domestic services</t>
    </r>
    <r>
      <rPr>
        <vertAlign val="superscript"/>
        <sz val="8"/>
        <rFont val="Humnst777 Lt BT"/>
        <family val="2"/>
      </rPr>
      <t xml:space="preserve"> (2)</t>
    </r>
  </si>
  <si>
    <t>Student loans</t>
  </si>
  <si>
    <t>Non-cash items</t>
  </si>
  <si>
    <t>Financial sector interventions</t>
  </si>
  <si>
    <t>Other departmental expenditure</t>
  </si>
  <si>
    <t>Total resource departmental AME</t>
  </si>
  <si>
    <t>Resource other AME</t>
  </si>
  <si>
    <t>Net expenditure transfers to the EU</t>
  </si>
  <si>
    <t>Locally financed expenditure</t>
  </si>
  <si>
    <t>Central government gross debt interest</t>
  </si>
  <si>
    <r>
      <t>Accounting adjustments</t>
    </r>
    <r>
      <rPr>
        <vertAlign val="superscript"/>
        <sz val="8"/>
        <rFont val="Humnst777 Lt BT"/>
        <family val="2"/>
      </rPr>
      <t xml:space="preserve"> (3)</t>
    </r>
  </si>
  <si>
    <t>Total resource other AME</t>
  </si>
  <si>
    <t>Total resource AME</t>
  </si>
  <si>
    <t>Public sector current expenditure</t>
  </si>
  <si>
    <t>CAPITAL EXPENDITURE</t>
  </si>
  <si>
    <t>Capital DEL</t>
  </si>
  <si>
    <t>Total capital DEL</t>
  </si>
  <si>
    <t>Capital departmental AME</t>
  </si>
  <si>
    <t>Total capital departmental AME</t>
  </si>
  <si>
    <t>Capital other AME</t>
  </si>
  <si>
    <t>Public corporations' own-financed capital expenditure</t>
  </si>
  <si>
    <t>Total capital other AME</t>
  </si>
  <si>
    <t>Total capital AME</t>
  </si>
  <si>
    <r>
      <t xml:space="preserve">Public sector gross investment </t>
    </r>
    <r>
      <rPr>
        <vertAlign val="superscript"/>
        <sz val="8"/>
        <rFont val="Humnst777 BlkCn BT"/>
        <family val="2"/>
      </rPr>
      <t>(4)</t>
    </r>
  </si>
  <si>
    <t xml:space="preserve">less public sector depreciation </t>
  </si>
  <si>
    <r>
      <t xml:space="preserve">Public sector net investment </t>
    </r>
    <r>
      <rPr>
        <vertAlign val="superscript"/>
        <sz val="8"/>
        <rFont val="Humnst777 BlkCn BT"/>
        <family val="2"/>
      </rPr>
      <t xml:space="preserve">(4) </t>
    </r>
  </si>
  <si>
    <r>
      <t xml:space="preserve">TOTAL MANAGED EXPENDITURE </t>
    </r>
    <r>
      <rPr>
        <vertAlign val="superscript"/>
        <sz val="8"/>
        <rFont val="Humnst777 BlkCn BT"/>
        <family val="2"/>
      </rPr>
      <t xml:space="preserve">(4) (5) </t>
    </r>
  </si>
  <si>
    <t>of which:</t>
  </si>
  <si>
    <r>
      <t>Total DEL</t>
    </r>
    <r>
      <rPr>
        <vertAlign val="superscript"/>
        <sz val="8"/>
        <rFont val="Humnst777 Lt BT"/>
        <family val="2"/>
      </rPr>
      <t xml:space="preserve"> (5)</t>
    </r>
  </si>
  <si>
    <t>Departmental AME</t>
  </si>
  <si>
    <t>Other AME</t>
  </si>
  <si>
    <t>(2) Plans figures for 2017-18 to 2019-20 are sourced from Table 2.31  of the "Economic and Fiscal Outlook - March 2016" published by the Office for Budget Responsibility</t>
  </si>
  <si>
    <t>(3) Transactions from 2011-12 onwards have been affected by financial sector interventions, see Box 2.A in Chapter 2.</t>
  </si>
  <si>
    <t>(4) This excludes the temporary effects of banks being classified to the public sector. See Box 2.A in Chapter 2.</t>
  </si>
  <si>
    <t>(5) Total DEL is given by resource DEL excluding depreciation plus capital DEL.</t>
  </si>
  <si>
    <t>Table 1.3 Resource budgets, 2011-12 to 2019-20</t>
  </si>
  <si>
    <t>Resource DEL by departmental group</t>
  </si>
  <si>
    <t>Defence</t>
  </si>
  <si>
    <t>Single Intelligence Account</t>
  </si>
  <si>
    <t>Home Office</t>
  </si>
  <si>
    <t>Foreign and Commonwealth Office</t>
  </si>
  <si>
    <t>International Development</t>
  </si>
  <si>
    <t>NHS (Health)</t>
  </si>
  <si>
    <t>Work and Pensions</t>
  </si>
  <si>
    <t>Education</t>
  </si>
  <si>
    <t>Business, Innovation and Skills</t>
  </si>
  <si>
    <t>Transport</t>
  </si>
  <si>
    <t>Energy and Climate Change</t>
  </si>
  <si>
    <t>Culture, Media and Sport</t>
  </si>
  <si>
    <t>DCLG Communities</t>
  </si>
  <si>
    <r>
      <t>DCLG Local Government</t>
    </r>
    <r>
      <rPr>
        <vertAlign val="superscript"/>
        <sz val="8"/>
        <rFont val="Humnst777 Lt BT"/>
        <family val="2"/>
      </rPr>
      <t xml:space="preserve"> (1)</t>
    </r>
  </si>
  <si>
    <r>
      <t>Scotland</t>
    </r>
    <r>
      <rPr>
        <vertAlign val="superscript"/>
        <sz val="8"/>
        <rFont val="Humnst777 Lt BT"/>
        <family val="2"/>
      </rPr>
      <t xml:space="preserve"> (2)</t>
    </r>
  </si>
  <si>
    <t>Wales</t>
  </si>
  <si>
    <t>Northern Ireland</t>
  </si>
  <si>
    <t>Justice</t>
  </si>
  <si>
    <t>Law Officers' Departments</t>
  </si>
  <si>
    <t>Environment, Food and Rural Affairs</t>
  </si>
  <si>
    <t>HM Revenue and Customs</t>
  </si>
  <si>
    <t>HM Treasury</t>
  </si>
  <si>
    <t>Cabinet Office</t>
  </si>
  <si>
    <t>Small and Independent Bodies</t>
  </si>
  <si>
    <t>Reserves</t>
  </si>
  <si>
    <t>OBR allowance for shortfall</t>
  </si>
  <si>
    <r>
      <t xml:space="preserve">Adjustment for Budget Exchange </t>
    </r>
    <r>
      <rPr>
        <vertAlign val="superscript"/>
        <sz val="8"/>
        <rFont val="Humnst777 Lt BT"/>
        <family val="2"/>
      </rPr>
      <t>(3)</t>
    </r>
  </si>
  <si>
    <t>Resource departmental AME by departmental group</t>
  </si>
  <si>
    <r>
      <t xml:space="preserve">Transport </t>
    </r>
    <r>
      <rPr>
        <vertAlign val="superscript"/>
        <sz val="8"/>
        <rFont val="Humnst777 Lt BT"/>
        <family val="2"/>
      </rPr>
      <t>(4)</t>
    </r>
  </si>
  <si>
    <r>
      <t xml:space="preserve">Scotland </t>
    </r>
    <r>
      <rPr>
        <vertAlign val="superscript"/>
        <sz val="8"/>
        <rFont val="Humnst777 Lt BT"/>
        <family val="2"/>
      </rPr>
      <t>(2)</t>
    </r>
  </si>
  <si>
    <r>
      <t>HM Treasury</t>
    </r>
    <r>
      <rPr>
        <vertAlign val="superscript"/>
        <sz val="8"/>
        <rFont val="Humnst777 Lt BT"/>
        <family val="2"/>
      </rPr>
      <t xml:space="preserve"> (5)</t>
    </r>
  </si>
  <si>
    <t>Total resource budget</t>
  </si>
  <si>
    <t xml:space="preserve">(1) Figures from 2013-14 reflect adjustment to departmental DEL and AME budgets for changes to local government funding relating to the localisation of business rates and council tax benefit. </t>
  </si>
  <si>
    <t>(2) The Scottish Government's block grant has been adjusted to reflect the devolution of SDLT and Landfill tax with effect from 1st April 2015 and the creation of the Scottish Rate of Income Tax from 1st April 2016. Adjustments to the block grant from 2017-18 onwards will be reflected once the Scottish Government's Fiscal Framework has been implemented.</t>
  </si>
  <si>
    <t xml:space="preserve">(3) Departmental budgets include amounts carried forward through Budget Exchange. These increases will be offset by any deposits at Supplementary Estimates in future years so are excluded from spending totals. </t>
  </si>
  <si>
    <t>(4)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t>
  </si>
  <si>
    <t>(5) Transactions from 2011-12 onwards have been affected by financial sector interventions, see Box 2.A in Chapter 2.</t>
  </si>
  <si>
    <r>
      <t>Adjustment for Budget Exchange</t>
    </r>
    <r>
      <rPr>
        <vertAlign val="superscript"/>
        <sz val="8"/>
        <rFont val="Humnst777 Lt BT"/>
        <family val="2"/>
      </rPr>
      <t xml:space="preserve"> (3)</t>
    </r>
  </si>
  <si>
    <t>Total Resource DEL less depreciation</t>
  </si>
  <si>
    <t>Table 1.7 Administration budgets , 2011-12 to 2019-20</t>
  </si>
  <si>
    <r>
      <t xml:space="preserve">Adjustment for Budget Exchange </t>
    </r>
    <r>
      <rPr>
        <vertAlign val="superscript"/>
        <sz val="8"/>
        <rFont val="Humnst777 Lt BT"/>
        <family val="2"/>
      </rPr>
      <t>(1)</t>
    </r>
  </si>
  <si>
    <t>Total administration budgets</t>
  </si>
  <si>
    <t xml:space="preserve">       of which: administartion costs paybill</t>
  </si>
  <si>
    <r>
      <t xml:space="preserve">Administration budgets as a percentage of Total Managed Expenditure </t>
    </r>
    <r>
      <rPr>
        <vertAlign val="superscript"/>
        <sz val="8"/>
        <rFont val="Humnst777 BlkCn BT"/>
        <family val="2"/>
      </rPr>
      <t>(2)</t>
    </r>
  </si>
  <si>
    <t xml:space="preserve">(1) Departmental budgets include amounts carried forward through Budget Exchange. These increases will be offset by any deposits at Supplementary Estimates in future years so are excluded from spending totals. </t>
  </si>
  <si>
    <t>(2) TME excludes the temporary effects of banks being classified to the public sector. See Box 2.A for details.</t>
  </si>
  <si>
    <t>Table 1.8 Capital budgets, 2011-12 to 2019-20</t>
  </si>
  <si>
    <t>Capital DEL by departmental group</t>
  </si>
  <si>
    <r>
      <t xml:space="preserve">Transport </t>
    </r>
    <r>
      <rPr>
        <vertAlign val="superscript"/>
        <sz val="8"/>
        <rFont val="Humnst777 Lt BT"/>
        <family val="2"/>
      </rPr>
      <t>(1)</t>
    </r>
  </si>
  <si>
    <r>
      <t>DCLG Local Government</t>
    </r>
    <r>
      <rPr>
        <vertAlign val="superscript"/>
        <sz val="8"/>
        <rFont val="Humnst777 Lt BT"/>
        <family val="2"/>
      </rPr>
      <t xml:space="preserve"> </t>
    </r>
  </si>
  <si>
    <t>Scotland</t>
  </si>
  <si>
    <r>
      <t xml:space="preserve">Adjustment for Budget Exchange </t>
    </r>
    <r>
      <rPr>
        <vertAlign val="superscript"/>
        <sz val="8"/>
        <rFont val="Humnst777 Lt BT"/>
        <family val="2"/>
      </rPr>
      <t>(2)</t>
    </r>
  </si>
  <si>
    <t>Capital departmental AME by departmental group</t>
  </si>
  <si>
    <r>
      <t xml:space="preserve">Transport </t>
    </r>
    <r>
      <rPr>
        <vertAlign val="superscript"/>
        <sz val="8"/>
        <rFont val="Humnst777 Lt BT"/>
        <family val="2"/>
      </rPr>
      <t>(3)</t>
    </r>
  </si>
  <si>
    <r>
      <t xml:space="preserve">HM Treasury </t>
    </r>
    <r>
      <rPr>
        <vertAlign val="superscript"/>
        <sz val="8"/>
        <rFont val="Humnst777 Lt BT"/>
        <family val="2"/>
      </rPr>
      <t xml:space="preserve">(4) </t>
    </r>
  </si>
  <si>
    <t>Total capital budget</t>
  </si>
  <si>
    <t>(1)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</si>
  <si>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 xml:space="preserve">(2) Departmental budgets include amounts carried forward through Budget Exchange. These increases will be offset by any deposits at Supplementary Estimates in future years so are excluded from spending totals. </t>
  </si>
  <si>
    <t>(3) In 2014-15 the Government put in place a loan arrangement in advance of Network Rail's formal reclassification to the Public Sector in September 2014. This is included in Capital departmental AME as lending to the private sector.</t>
  </si>
  <si>
    <t>(4) Transactions from 2011-12 onwards have been affected by financial sector interventions, see Box 2.A in Chapter 2.</t>
  </si>
  <si>
    <r>
      <t>Table 1.10 Total Departmental Expenditure Limit</t>
    </r>
    <r>
      <rPr>
        <vertAlign val="superscript"/>
        <sz val="11"/>
        <color indexed="30"/>
        <rFont val="Humnst777 BlkCn BT"/>
        <family val="2"/>
      </rPr>
      <t>s (1)</t>
    </r>
    <r>
      <rPr>
        <sz val="11"/>
        <color indexed="30"/>
        <rFont val="Humnst777 BlkCn BT"/>
        <family val="2"/>
      </rPr>
      <t>, 2011-12 to 2019-20</t>
    </r>
  </si>
  <si>
    <t>Total DEL by departmental group</t>
  </si>
  <si>
    <r>
      <t xml:space="preserve">Transport </t>
    </r>
    <r>
      <rPr>
        <vertAlign val="superscript"/>
        <sz val="8"/>
        <rFont val="Humnst777 Lt BT"/>
        <family val="2"/>
      </rPr>
      <t>(2)</t>
    </r>
  </si>
  <si>
    <r>
      <t>DCLG Local Government</t>
    </r>
    <r>
      <rPr>
        <vertAlign val="superscript"/>
        <sz val="8"/>
        <rFont val="Humnst777 Lt BT"/>
        <family val="2"/>
      </rPr>
      <t xml:space="preserve"> (3) </t>
    </r>
  </si>
  <si>
    <r>
      <t xml:space="preserve">Scotland </t>
    </r>
    <r>
      <rPr>
        <vertAlign val="superscript"/>
        <sz val="8"/>
        <rFont val="Humnst777 Lt BT"/>
        <family val="2"/>
      </rPr>
      <t>(4)</t>
    </r>
  </si>
  <si>
    <r>
      <t xml:space="preserve">Adjustment for Budget Exchange </t>
    </r>
    <r>
      <rPr>
        <vertAlign val="superscript"/>
        <sz val="8"/>
        <rFont val="Humnst777 Lt BT"/>
        <family val="2"/>
      </rPr>
      <t xml:space="preserve">(5) </t>
    </r>
  </si>
  <si>
    <t>(1) Total DEL is given by Resource DEL excluding depreciation (Table 1.5) plus Capital DEL (Table 1.8).</t>
  </si>
  <si>
    <t>(2)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</si>
  <si>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 xml:space="preserve">(3) Figures from 2013-14 reflect adjustment to budgets for changes to local government funding relating to the localisation of business rates and council tax benefit. </t>
  </si>
  <si>
    <t>(4) The Scottish Government's block grant has been adjusted to reflect the devolution of SDLT and Landfill tax with effect from 1st April 2015 and the creation of the Scottish Rate of Income Tax from 1st April 2016. Adjustments to the block grant from 2017-18 onwards will be reflected once the Scottish Government's Fiscal Framework has been implemented.</t>
  </si>
  <si>
    <t xml:space="preserve">(5) Departmental budgets include amounts carried forward through Budget Exchange. These increases will be offset by any deposits at Supplementary Estimates in future years so are excluded from spending totals. </t>
  </si>
  <si>
    <r>
      <t>Table 1.12 Total Managed Expenditure by departmental group and other expenditure</t>
    </r>
    <r>
      <rPr>
        <vertAlign val="superscript"/>
        <sz val="11"/>
        <color indexed="30"/>
        <rFont val="Humnst777 BlkCn BT"/>
        <family val="2"/>
      </rPr>
      <t xml:space="preserve"> </t>
    </r>
    <r>
      <rPr>
        <sz val="11"/>
        <color indexed="30"/>
        <rFont val="Humnst777 BlkCn BT"/>
        <family val="2"/>
      </rPr>
      <t>, 2011-12 to 2019-20</t>
    </r>
  </si>
  <si>
    <t>Total Managed Expenditure by departmental group</t>
  </si>
  <si>
    <r>
      <t>Transport</t>
    </r>
    <r>
      <rPr>
        <vertAlign val="superscript"/>
        <sz val="8"/>
        <rFont val="Humnst777 Lt BT"/>
        <family val="2"/>
      </rPr>
      <t xml:space="preserve"> (1)</t>
    </r>
  </si>
  <si>
    <r>
      <t xml:space="preserve">HM Treasury </t>
    </r>
    <r>
      <rPr>
        <vertAlign val="superscript"/>
        <sz val="8"/>
        <rFont val="Humnst777 Lt BT"/>
        <family val="2"/>
      </rPr>
      <t>(3)</t>
    </r>
  </si>
  <si>
    <r>
      <t>Total departmental expenditure</t>
    </r>
    <r>
      <rPr>
        <vertAlign val="superscript"/>
        <sz val="8"/>
        <rFont val="Humnst777 BlkCn BT"/>
        <family val="2"/>
      </rPr>
      <t xml:space="preserve"> (4)</t>
    </r>
  </si>
  <si>
    <t>Public sector depreciation</t>
  </si>
  <si>
    <t>Accounting adjustments</t>
  </si>
  <si>
    <r>
      <t>Adjustment for Budget Exchange</t>
    </r>
    <r>
      <rPr>
        <vertAlign val="superscript"/>
        <sz val="8"/>
        <rFont val="Humnst777 Lt BT"/>
        <family val="2"/>
      </rPr>
      <t xml:space="preserve"> (5) </t>
    </r>
  </si>
  <si>
    <r>
      <t xml:space="preserve">Total  other expenditure </t>
    </r>
    <r>
      <rPr>
        <vertAlign val="superscript"/>
        <sz val="8"/>
        <rFont val="Humnst777 BlkCn BT"/>
        <family val="2"/>
      </rPr>
      <t>(6)</t>
    </r>
  </si>
  <si>
    <r>
      <t xml:space="preserve">Total Managed Expenditure </t>
    </r>
    <r>
      <rPr>
        <vertAlign val="superscript"/>
        <sz val="8"/>
        <rFont val="Humnst777 BlkCn BT"/>
        <family val="2"/>
      </rPr>
      <t xml:space="preserve">(7) </t>
    </r>
  </si>
  <si>
    <t>(1)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t>
  </si>
  <si>
    <t>(4) Total departmental expenditure is given by Resource DEL excluding depreciation plus capital DEL plus resource and capital departmental AME.</t>
  </si>
  <si>
    <t>(6) Total other expenditure is other AME spend within total managed expenditure.</t>
  </si>
  <si>
    <t>(7) This excludes the temporary effects of banks being classified to the public sector. See Box 2.A in Chapter 2.</t>
  </si>
  <si>
    <t>(3) Plans figures for 2017-18 to 2019-20 are sourced from Table 2.31  of the "Economic and Fiscal Outlook - March 2016" published by the Office for Budget Responsibility</t>
  </si>
  <si>
    <t>(5) This excludes the temporary effects of banks being classified to the public sector. See Box 2.A in Chapter 2.</t>
  </si>
  <si>
    <t>(6) Total DEL is given by resource DEL excluding depreciation plus capital DEL.</t>
  </si>
  <si>
    <r>
      <t xml:space="preserve">Tax credits </t>
    </r>
    <r>
      <rPr>
        <vertAlign val="superscript"/>
        <sz val="8"/>
        <rFont val="Humnst777 Lt BT"/>
        <family val="2"/>
      </rPr>
      <t xml:space="preserve">(2) </t>
    </r>
  </si>
  <si>
    <r>
      <t>BBC domestic services</t>
    </r>
    <r>
      <rPr>
        <vertAlign val="superscript"/>
        <sz val="8"/>
        <rFont val="Humnst777 Lt BT"/>
        <family val="2"/>
      </rPr>
      <t xml:space="preserve"> (3)</t>
    </r>
  </si>
  <si>
    <r>
      <t>Accounting adjustments</t>
    </r>
    <r>
      <rPr>
        <vertAlign val="superscript"/>
        <sz val="8"/>
        <rFont val="Humnst777 Lt BT"/>
        <family val="2"/>
      </rPr>
      <t xml:space="preserve"> (4)</t>
    </r>
  </si>
  <si>
    <r>
      <t xml:space="preserve">Public sector gross investment </t>
    </r>
    <r>
      <rPr>
        <vertAlign val="superscript"/>
        <sz val="8"/>
        <rFont val="Humnst777 BlkCn BT"/>
        <family val="2"/>
      </rPr>
      <t>(5)</t>
    </r>
  </si>
  <si>
    <r>
      <t xml:space="preserve">Public sector net investment </t>
    </r>
    <r>
      <rPr>
        <vertAlign val="superscript"/>
        <sz val="8"/>
        <rFont val="Humnst777 BlkCn BT"/>
        <family val="2"/>
      </rPr>
      <t xml:space="preserve">(5) </t>
    </r>
  </si>
  <si>
    <r>
      <t xml:space="preserve">TOTAL MANAGED EXPENDITURE </t>
    </r>
    <r>
      <rPr>
        <vertAlign val="superscript"/>
        <sz val="8"/>
        <rFont val="Humnst777 BlkCn BT"/>
        <family val="2"/>
      </rPr>
      <t xml:space="preserve">(5) (6) </t>
    </r>
  </si>
  <si>
    <t>(1) Real terms figures are the cash figures adjusted to 2015-16 price levels using GDP deflators. The deflators are calculated from the data released by the office for National Statistics on 30 June 2016. The forecasts are consistent with the March 2016 Budget.</t>
  </si>
  <si>
    <r>
      <t xml:space="preserve">Table 1.2 Total Managed Expenditure in real terms </t>
    </r>
    <r>
      <rPr>
        <vertAlign val="superscript"/>
        <sz val="11"/>
        <color indexed="30"/>
        <rFont val="Humnst777 BlkCn BT"/>
        <family val="2"/>
      </rPr>
      <t>(1)</t>
    </r>
    <r>
      <rPr>
        <sz val="11"/>
        <color indexed="30"/>
        <rFont val="Humnst777 BlkCn BT"/>
        <family val="2"/>
      </rPr>
      <t xml:space="preserve"> , 2011-12 to 2019-20</t>
    </r>
  </si>
  <si>
    <r>
      <t>Table 1.4 Resource budgets in real terms</t>
    </r>
    <r>
      <rPr>
        <vertAlign val="superscript"/>
        <sz val="11"/>
        <color indexed="30"/>
        <rFont val="Humnst777 BlkCn BT"/>
        <family val="2"/>
      </rPr>
      <t xml:space="preserve"> (1)</t>
    </r>
    <r>
      <rPr>
        <sz val="11"/>
        <color indexed="30"/>
        <rFont val="Humnst777 BlkCn BT"/>
        <family val="2"/>
      </rPr>
      <t>, 2011-12 to 2019-20</t>
    </r>
  </si>
  <si>
    <t xml:space="preserve">(2) Figures from 2013-14 reflect adjustment to departmental DEL and AME budgets for changes to local government funding relating to the localisation of business rates and council tax benefit. </t>
  </si>
  <si>
    <t>(3) The Scottish Government's block grant has been adjusted to reflect the devolution of SDLT and Landfill tax with effect from 1st April 2015 and the creation of the Scottish Rate of Income Tax from 1st April 2016. Adjustments to the block grant from 2017-18 onwards will be reflected once the Scottish Government's Fiscal Framework has been implemented.</t>
  </si>
  <si>
    <t xml:space="preserve">(4) Departmental budgets include amounts carried forward through Budget Exchange. These increases will be offset by any deposits at Supplementary Estimates in future years so are excluded from spending totals. </t>
  </si>
  <si>
    <t>(5)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t>
  </si>
  <si>
    <t>(6) Transactions from 2011-12 onwards have been affected by financial sector interventions, see Box 2.A in Chapter 2.</t>
  </si>
  <si>
    <r>
      <t>DCLG Local Government</t>
    </r>
    <r>
      <rPr>
        <vertAlign val="superscript"/>
        <sz val="8"/>
        <rFont val="Humnst777 Lt BT"/>
        <family val="2"/>
      </rPr>
      <t xml:space="preserve"> (2)</t>
    </r>
  </si>
  <si>
    <r>
      <t>Scotland</t>
    </r>
    <r>
      <rPr>
        <vertAlign val="superscript"/>
        <sz val="8"/>
        <rFont val="Humnst777 Lt BT"/>
        <family val="2"/>
      </rPr>
      <t xml:space="preserve"> (3)</t>
    </r>
  </si>
  <si>
    <r>
      <t xml:space="preserve">Adjustment for Budget Exchange </t>
    </r>
    <r>
      <rPr>
        <vertAlign val="superscript"/>
        <sz val="8"/>
        <rFont val="Humnst777 Lt BT"/>
        <family val="2"/>
      </rPr>
      <t>(4)</t>
    </r>
  </si>
  <si>
    <r>
      <t xml:space="preserve">Transport </t>
    </r>
    <r>
      <rPr>
        <vertAlign val="superscript"/>
        <sz val="8"/>
        <rFont val="Humnst777 Lt BT"/>
        <family val="2"/>
      </rPr>
      <t>(5)</t>
    </r>
  </si>
  <si>
    <r>
      <t xml:space="preserve">Scotland </t>
    </r>
    <r>
      <rPr>
        <vertAlign val="superscript"/>
        <sz val="8"/>
        <rFont val="Humnst777 Lt BT"/>
        <family val="2"/>
      </rPr>
      <t>(3)</t>
    </r>
  </si>
  <si>
    <r>
      <t>HM Treasury</t>
    </r>
    <r>
      <rPr>
        <vertAlign val="superscript"/>
        <sz val="8"/>
        <rFont val="Humnst777 Lt BT"/>
        <family val="2"/>
      </rPr>
      <t xml:space="preserve"> (6)</t>
    </r>
  </si>
  <si>
    <t>Table 1.5 Resource DEL excluding depreciation, 2011-12 to 2019-20</t>
  </si>
  <si>
    <t>Resource DEL excluding depreciation by departmental group</t>
  </si>
  <si>
    <r>
      <t xml:space="preserve">Table 1.6 Resource DEL excluding depreciation in real terms </t>
    </r>
    <r>
      <rPr>
        <vertAlign val="superscript"/>
        <sz val="11"/>
        <color indexed="30"/>
        <rFont val="Humnst777 BlkCn BT"/>
        <family val="2"/>
      </rPr>
      <t>(1)</t>
    </r>
    <r>
      <rPr>
        <sz val="11"/>
        <color indexed="30"/>
        <rFont val="Humnst777 BlkCn BT"/>
        <family val="2"/>
      </rPr>
      <t>, 2011-12 to 2019-20</t>
    </r>
  </si>
  <si>
    <r>
      <t>Adjustment for Budget Exchange</t>
    </r>
    <r>
      <rPr>
        <vertAlign val="superscript"/>
        <sz val="8"/>
        <rFont val="Humnst777 Lt BT"/>
        <family val="2"/>
      </rPr>
      <t xml:space="preserve"> (4)</t>
    </r>
  </si>
  <si>
    <r>
      <t xml:space="preserve">Table 1.9 Capital budgets in real terms </t>
    </r>
    <r>
      <rPr>
        <vertAlign val="superscript"/>
        <sz val="11"/>
        <color indexed="30"/>
        <rFont val="Humnst777 BlkCn BT"/>
        <family val="2"/>
      </rPr>
      <t>(1)</t>
    </r>
    <r>
      <rPr>
        <sz val="11"/>
        <color indexed="30"/>
        <rFont val="Humnst777 BlkCn BT"/>
        <family val="2"/>
      </rPr>
      <t>, 2011-12 to 2019-20</t>
    </r>
  </si>
  <si>
    <t>(4) In 2014-15 the Government put in place a loan arrangement in advance of Network Rail's formal reclassification to the Public Sector in September 2014. This is included in Capital departmental AME as lending to the private sector.</t>
  </si>
  <si>
    <r>
      <t xml:space="preserve">HM Treasury </t>
    </r>
    <r>
      <rPr>
        <vertAlign val="superscript"/>
        <sz val="8"/>
        <rFont val="Humnst777 Lt BT"/>
        <family val="2"/>
      </rPr>
      <t xml:space="preserve">(5) </t>
    </r>
  </si>
  <si>
    <r>
      <t xml:space="preserve">Table 1.11 Total Departmental Expenditure Limits </t>
    </r>
    <r>
      <rPr>
        <vertAlign val="superscript"/>
        <sz val="11"/>
        <color indexed="30"/>
        <rFont val="Humnst777 BlkCn BT"/>
        <family val="2"/>
      </rPr>
      <t>(1)</t>
    </r>
    <r>
      <rPr>
        <sz val="11"/>
        <color indexed="30"/>
        <rFont val="Humnst777 BlkCn BT"/>
        <family val="2"/>
      </rPr>
      <t xml:space="preserve"> in real terms </t>
    </r>
    <r>
      <rPr>
        <vertAlign val="superscript"/>
        <sz val="11"/>
        <color indexed="30"/>
        <rFont val="Humnst777 BlkCn BT"/>
        <family val="2"/>
      </rPr>
      <t>(2)</t>
    </r>
    <r>
      <rPr>
        <sz val="11"/>
        <color indexed="30"/>
        <rFont val="Humnst777 BlkCn BT"/>
        <family val="2"/>
      </rPr>
      <t>, 2011-12 to 2019-20</t>
    </r>
  </si>
  <si>
    <t>(2) Real terms figures are the cash figures adjusted to 2015-16 price levels using GDP deflators. The deflators are calculated from the data released by the office for National Statistics on 30 June 2016. The forecasts are consistent with the March 2016 Budget.</t>
  </si>
  <si>
    <t>(3)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</si>
  <si>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 xml:space="preserve">(4) Figures from 2013-14 reflect adjustment to budgets for changes to local government funding relating to the localisation of business rates and council tax benefit. </t>
  </si>
  <si>
    <t>(5) The Scottish Government's block grant has been adjusted to reflect the devolution of SDLT and Landfill tax with effect from 1st April 2015 and the creation of the Scottish Rate of Income Tax from 1st April 2016. Adjustments to the block grant from 2017-18 onwards will be reflected once the Scottish Government's Fiscal Framework has been implemented.</t>
  </si>
  <si>
    <t xml:space="preserve">(6) Departmental budgets include amounts carried forward through Budget Exchange. These increases will be offset by any deposits at Supplementary Estimates in future years so are excluded from spending totals. </t>
  </si>
  <si>
    <r>
      <t>DCLG Local Government</t>
    </r>
    <r>
      <rPr>
        <vertAlign val="superscript"/>
        <sz val="8"/>
        <rFont val="Humnst777 Lt BT"/>
        <family val="2"/>
      </rPr>
      <t xml:space="preserve"> (4) </t>
    </r>
  </si>
  <si>
    <r>
      <t xml:space="preserve">Scotland </t>
    </r>
    <r>
      <rPr>
        <vertAlign val="superscript"/>
        <sz val="8"/>
        <rFont val="Humnst777 Lt BT"/>
        <family val="2"/>
      </rPr>
      <t>(5)</t>
    </r>
  </si>
  <si>
    <r>
      <t xml:space="preserve">Adjustment for Budget Exchange </t>
    </r>
    <r>
      <rPr>
        <vertAlign val="superscript"/>
        <sz val="8"/>
        <rFont val="Humnst777 Lt BT"/>
        <family val="2"/>
      </rPr>
      <t xml:space="preserve">(6) </t>
    </r>
  </si>
  <si>
    <r>
      <t>Table 1.13 Total Managed Expenditure by departmental group and other expenditure in real terms</t>
    </r>
    <r>
      <rPr>
        <vertAlign val="superscript"/>
        <sz val="11"/>
        <color indexed="30"/>
        <rFont val="Humnst777 BlkCn BT"/>
        <family val="2"/>
      </rPr>
      <t xml:space="preserve"> (1) </t>
    </r>
    <r>
      <rPr>
        <sz val="11"/>
        <color indexed="30"/>
        <rFont val="Humnst777 BlkCn BT"/>
        <family val="2"/>
      </rPr>
      <t>, 2011-12 to 2019-20</t>
    </r>
  </si>
  <si>
    <t>(2)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t>
  </si>
  <si>
    <t>(5) Total departmental expenditure is given by Resource DEL excluding depreciation plus capital DEL plus resource and capital departmental AME.</t>
  </si>
  <si>
    <t>(7) Total other expenditure is other AME spend within total managed expenditure.</t>
  </si>
  <si>
    <t>(8) This excludes the temporary effects of banks being classified to the public sector. See Box 2.A in Chapter 2.</t>
  </si>
  <si>
    <r>
      <t>Transport</t>
    </r>
    <r>
      <rPr>
        <vertAlign val="superscript"/>
        <sz val="8"/>
        <rFont val="Humnst777 Lt BT"/>
        <family val="2"/>
      </rPr>
      <t xml:space="preserve"> (2)</t>
    </r>
  </si>
  <si>
    <r>
      <t xml:space="preserve">HM Treasury </t>
    </r>
    <r>
      <rPr>
        <vertAlign val="superscript"/>
        <sz val="8"/>
        <rFont val="Humnst777 Lt BT"/>
        <family val="2"/>
      </rPr>
      <t>(4)</t>
    </r>
  </si>
  <si>
    <r>
      <t>Total departmental expenditure</t>
    </r>
    <r>
      <rPr>
        <vertAlign val="superscript"/>
        <sz val="8"/>
        <rFont val="Humnst777 BlkCn BT"/>
        <family val="2"/>
      </rPr>
      <t xml:space="preserve"> (5)</t>
    </r>
  </si>
  <si>
    <r>
      <t>Adjustment for Budget Exchange</t>
    </r>
    <r>
      <rPr>
        <vertAlign val="superscript"/>
        <sz val="8"/>
        <rFont val="Humnst777 Lt BT"/>
        <family val="2"/>
      </rPr>
      <t xml:space="preserve"> (6) </t>
    </r>
  </si>
  <si>
    <r>
      <t xml:space="preserve">Total  other expenditure </t>
    </r>
    <r>
      <rPr>
        <vertAlign val="superscript"/>
        <sz val="8"/>
        <rFont val="Humnst777 BlkCn BT"/>
        <family val="2"/>
      </rPr>
      <t>(7)</t>
    </r>
  </si>
  <si>
    <r>
      <t xml:space="preserve">Total Managed Expenditure </t>
    </r>
    <r>
      <rPr>
        <vertAlign val="superscript"/>
        <sz val="8"/>
        <rFont val="Humnst777 BlkCn BT"/>
        <family val="2"/>
      </rPr>
      <t xml:space="preserve">(8) </t>
    </r>
  </si>
  <si>
    <t>Table 1.15 Total Managed Expenditure by spending sector, 2011-12 to 2019-20</t>
  </si>
  <si>
    <t>Central government own expenditure</t>
  </si>
  <si>
    <t>DEL</t>
  </si>
  <si>
    <t>Locally financed support in Northern Ireland</t>
  </si>
  <si>
    <t>Central government debt interest</t>
  </si>
  <si>
    <t>Accounting and other adjustments</t>
  </si>
  <si>
    <t>Total central government own expenditure</t>
  </si>
  <si>
    <t>Local government expenditure</t>
  </si>
  <si>
    <t>Central government support in DEL</t>
  </si>
  <si>
    <t>Central government support in departmental AME</t>
  </si>
  <si>
    <t>Locally financed support in Scotland</t>
  </si>
  <si>
    <t>Locally financed support in Wales</t>
  </si>
  <si>
    <t>Local authority self-financed expenditure</t>
  </si>
  <si>
    <t>Total local government expenditure</t>
  </si>
  <si>
    <t>Public corporations' expenditure</t>
  </si>
  <si>
    <t>Total public corporations' expenditure</t>
  </si>
  <si>
    <t>Total Managed Expenditure</t>
  </si>
  <si>
    <r>
      <t xml:space="preserve"> Bank of England </t>
    </r>
    <r>
      <rPr>
        <vertAlign val="superscript"/>
        <sz val="8"/>
        <rFont val="Humnst777 BlkCn BT"/>
        <family val="2"/>
      </rPr>
      <t xml:space="preserve"> (3)</t>
    </r>
  </si>
  <si>
    <r>
      <t>DEL</t>
    </r>
    <r>
      <rPr>
        <vertAlign val="superscript"/>
        <sz val="8"/>
        <rFont val="Humnst777 Lt BT"/>
        <family val="2"/>
      </rPr>
      <t xml:space="preserve"> (1)</t>
    </r>
  </si>
  <si>
    <r>
      <t xml:space="preserve">Departmental AME </t>
    </r>
    <r>
      <rPr>
        <vertAlign val="superscript"/>
        <sz val="8"/>
        <rFont val="Humnst777 Lt BT"/>
        <family val="2"/>
      </rPr>
      <t>(1) (2)</t>
    </r>
  </si>
  <si>
    <r>
      <t>Accounting and other adjustments</t>
    </r>
    <r>
      <rPr>
        <vertAlign val="superscript"/>
        <sz val="8"/>
        <rFont val="Humnst777 Lt BT"/>
        <family val="2"/>
      </rPr>
      <t xml:space="preserve"> (2)</t>
    </r>
  </si>
  <si>
    <r>
      <t xml:space="preserve">Departmental AME </t>
    </r>
    <r>
      <rPr>
        <vertAlign val="superscript"/>
        <sz val="8"/>
        <rFont val="Humnst777 Lt BT"/>
        <family val="2"/>
      </rPr>
      <t>(2)</t>
    </r>
  </si>
  <si>
    <t>1. Full resource budgeting basis,  ie resource plus capital less depreciation. See Table 2.1</t>
  </si>
  <si>
    <t>2. Transactions have been affected by financial sector interventions. See Box 2A in Chapter 2.</t>
  </si>
  <si>
    <t>3. Asset Purchase Facility and Special Liquidity Scheme.</t>
  </si>
  <si>
    <t>£ billion</t>
  </si>
  <si>
    <t>2011-12 outturn</t>
  </si>
  <si>
    <t>2012-13 outturn</t>
  </si>
  <si>
    <t>2013-14 outturn</t>
  </si>
  <si>
    <t>2014-15 outturn</t>
  </si>
  <si>
    <t>2015-16 plans</t>
  </si>
  <si>
    <t>2016-17 plans</t>
  </si>
  <si>
    <t>2017-18 plans</t>
  </si>
  <si>
    <t>2018-19 plans</t>
  </si>
  <si>
    <t>2019-20 plans</t>
  </si>
  <si>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</si>
  <si>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</si>
  <si>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</si>
  <si>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</si>
  <si>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</si>
  <si>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</si>
  <si>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</si>
  <si>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</si>
  <si>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</si>
  <si>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</si>
  <si>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</si>
  <si>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</si>
  <si>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</si>
  <si>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</si>
  <si>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</si>
  <si>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</si>
  <si>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</si>
  <si>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</si>
  <si>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</si>
  <si>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</si>
  <si>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</si>
  <si>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</si>
  <si>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</si>
  <si>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</si>
  <si>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EU funded expenditure</t>
  </si>
  <si>
    <t>Bad debts</t>
  </si>
  <si>
    <t>Provisions</t>
  </si>
  <si>
    <t>Unwinding of discount rate on pension scheme liabilities</t>
  </si>
  <si>
    <t>Release of provisions covering payments of pension benefits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</si>
  <si>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</si>
  <si>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</si>
  <si>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</si>
  <si>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</si>
  <si>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</si>
  <si>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</si>
  <si>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</si>
  <si>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expenditure</t>
  </si>
  <si>
    <t>of which: payment from EU for tax collection costs</t>
  </si>
  <si>
    <t>of which: capital consumption</t>
  </si>
  <si>
    <t>of which: Network Rail</t>
  </si>
  <si>
    <t>of which: other</t>
  </si>
  <si>
    <t>of which: switch between benefits and other current grants</t>
  </si>
  <si>
    <t>Net current grants abroad</t>
  </si>
  <si>
    <t>of which: attributed aid</t>
  </si>
  <si>
    <t>of which: EU receipts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</si>
  <si>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</si>
  <si>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</si>
  <si>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</si>
  <si>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</si>
  <si>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</si>
  <si>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</si>
  <si>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</si>
  <si>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</si>
  <si>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</si>
  <si>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</si>
  <si>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</si>
  <si>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</si>
  <si>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</si>
  <si>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</si>
  <si>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police and fire top up grants</t>
  </si>
  <si>
    <t>of which: Local Authority Pension Scheme</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</si>
  <si>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</si>
  <si>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</si>
  <si>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</si>
  <si>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</si>
  <si>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</si>
  <si>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</si>
  <si>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</si>
  <si>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</si>
  <si>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Asset Purchase Facility and Special Liquidity Scheme</t>
  </si>
  <si>
    <t>Total other resource adjustments</t>
  </si>
  <si>
    <t>Total resource adjustments</t>
  </si>
  <si>
    <r>
      <t>Timing adjustments</t>
    </r>
    <r>
      <rPr>
        <vertAlign val="superscript"/>
        <sz val="8"/>
        <color theme="1"/>
        <rFont val="Arial"/>
        <family val="2"/>
      </rPr>
      <t>(3)</t>
    </r>
  </si>
  <si>
    <t xml:space="preserve">Central government </t>
  </si>
  <si>
    <t>Local government</t>
  </si>
  <si>
    <t>Memo items (for OBR) - NOT PUBLISHED</t>
  </si>
  <si>
    <t>SOPS - Social Price Support</t>
  </si>
  <si>
    <t>TR03 - Credit Guarantee Scheme</t>
  </si>
  <si>
    <t>ALAG - switch CG grants to private sector to CG grants to LA</t>
  </si>
  <si>
    <t>EQUI - Equitable Life payments</t>
  </si>
  <si>
    <t>HMRC - Adjustment to Tax Credits</t>
  </si>
  <si>
    <t>Memo items (for LGR) - NOT PUBLISHED</t>
  </si>
  <si>
    <t>CG grants to LAs in DEL</t>
  </si>
  <si>
    <t>CG grants to LAs in AME - HB &amp; CT</t>
  </si>
  <si>
    <t>CG grants to LAs in AME - Fire &amp; police pensions</t>
  </si>
  <si>
    <t>CG grants to LAs in AME - Other</t>
  </si>
  <si>
    <t>Total LASFE</t>
  </si>
  <si>
    <t>Scottish NNDR</t>
  </si>
  <si>
    <t>LG depreciation</t>
  </si>
  <si>
    <t>VAT refunds</t>
  </si>
  <si>
    <t>LA to CG debt interest</t>
  </si>
  <si>
    <t>Scottish transfer payments</t>
  </si>
  <si>
    <t>Learning &amp; Skills Council grants</t>
  </si>
  <si>
    <t>Use of LA data for CG finance</t>
  </si>
  <si>
    <t>Use of DWP data for HB and rent rebates</t>
  </si>
  <si>
    <t>Use of ONS data sources for debt interest</t>
  </si>
  <si>
    <t>ONS addition of police and fire pensions</t>
  </si>
  <si>
    <t>Discrepancies in source data</t>
  </si>
  <si>
    <t>LA payment of non-domestic rates</t>
  </si>
  <si>
    <t>Equity injection into HRA</t>
  </si>
  <si>
    <t>Other adjustments</t>
  </si>
  <si>
    <t>England CG grants to LAs in DEL</t>
  </si>
  <si>
    <t>England CG grants to LAs in AME - HB &amp; CT</t>
  </si>
  <si>
    <t>England CG grants to LAs in AME - Fire &amp; police pensions</t>
  </si>
  <si>
    <t>England CG grants to LA in AME - Other</t>
  </si>
  <si>
    <t>Difference between COINS CG grants to LAs &amp; LA data</t>
  </si>
  <si>
    <t>England debt interest</t>
  </si>
  <si>
    <t>England Housing Benefit (LA estimate)</t>
  </si>
  <si>
    <t>Scotland CG grants to LAs in DEL</t>
  </si>
  <si>
    <t>Scotland CG grants to LAs in AME - HB &amp; CT</t>
  </si>
  <si>
    <t>Scotland CG grants to LA in AME - Other</t>
  </si>
  <si>
    <t>Scotland debt interest</t>
  </si>
  <si>
    <t>Scotland Housing Benefit (LA estimate)</t>
  </si>
  <si>
    <t>Wales CG grants to LAs in DEL</t>
  </si>
  <si>
    <t>Wales CG grants to LAs in AME - HB &amp; CT</t>
  </si>
  <si>
    <t>Wales CG grants to LAs in AME - Fire &amp; police pensions</t>
  </si>
  <si>
    <t>Wales CG grants to LA in AME - Other</t>
  </si>
  <si>
    <t>Wales debt interest</t>
  </si>
  <si>
    <t>Wales Housing Benefit (LA estimate)</t>
  </si>
  <si>
    <t>N.Ireland CG grants to LAs in DEL</t>
  </si>
  <si>
    <t>N.Ireland CG grants to LA in AME</t>
  </si>
  <si>
    <t>Checks</t>
  </si>
  <si>
    <t>Other current grants</t>
  </si>
  <si>
    <r>
      <t>Northern Ireland Executive transfers between DEL and AME</t>
    </r>
    <r>
      <rPr>
        <vertAlign val="superscript"/>
        <sz val="8"/>
        <color theme="1"/>
        <rFont val="Arial"/>
        <family val="2"/>
      </rPr>
      <t>(2)</t>
    </r>
  </si>
  <si>
    <r>
      <t>Table 1.14 Accounting adjustments</t>
    </r>
    <r>
      <rPr>
        <b/>
        <vertAlign val="superscript"/>
        <sz val="12"/>
        <color rgb="FF0000FF"/>
        <rFont val="Arial"/>
        <family val="2"/>
      </rPr>
      <t xml:space="preserve"> (1)</t>
    </r>
    <r>
      <rPr>
        <b/>
        <sz val="12"/>
        <color rgb="FF0000FF"/>
        <rFont val="Arial"/>
        <family val="2"/>
      </rPr>
      <t>, 2011-12 to 2019-20</t>
    </r>
  </si>
  <si>
    <t>(continued)</t>
  </si>
  <si>
    <r>
      <t>Table 1.14 Accounting adjustments</t>
    </r>
    <r>
      <rPr>
        <b/>
        <vertAlign val="superscript"/>
        <sz val="12"/>
        <color rgb="FF0000FF"/>
        <rFont val="Arial"/>
        <family val="2"/>
      </rPr>
      <t xml:space="preserve"> (1)</t>
    </r>
    <r>
      <rPr>
        <b/>
        <sz val="12"/>
        <color rgb="FF0000FF"/>
        <rFont val="Arial"/>
        <family val="2"/>
      </rPr>
      <t xml:space="preserve">, 2011-12 to 2019-20 </t>
    </r>
  </si>
  <si>
    <t>Remove data in budgets which form part of public sector gross investment but where a different source is used for National Accounts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</si>
  <si>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</si>
  <si>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</si>
  <si>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</si>
  <si>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</si>
  <si>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</si>
  <si>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</si>
  <si>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</si>
  <si>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</si>
  <si>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</si>
  <si>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</si>
  <si>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</si>
  <si>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</si>
  <si>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</si>
  <si>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Central government  adjustments in National Accounts</t>
  </si>
  <si>
    <t>Gross fixed capital formation</t>
  </si>
  <si>
    <t>of which: profit or loss - sale of other assets (from resource budgets)</t>
  </si>
  <si>
    <t>Capital grants to and from the private sector</t>
  </si>
  <si>
    <t>of which: Royal Mail assets transfer</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</si>
  <si>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</si>
  <si>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</si>
  <si>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</si>
  <si>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</si>
  <si>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</si>
  <si>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</si>
  <si>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</si>
  <si>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</si>
  <si>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</si>
  <si>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</si>
  <si>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</si>
  <si>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</si>
  <si>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r>
      <t xml:space="preserve">Table 1.14 Accounting adjustments </t>
    </r>
    <r>
      <rPr>
        <b/>
        <vertAlign val="superscript"/>
        <sz val="12"/>
        <color rgb="FF0000FF"/>
        <rFont val="Arial"/>
        <family val="2"/>
      </rPr>
      <t>(1)</t>
    </r>
    <r>
      <rPr>
        <b/>
        <sz val="12"/>
        <color rgb="FF0000FF"/>
        <rFont val="Arial"/>
        <family val="2"/>
      </rPr>
      <t>, 2011-12 to 2019-20 (continued)</t>
    </r>
  </si>
  <si>
    <t xml:space="preserve">(1) The accounting adjustments are described in Annex D of PESA. </t>
  </si>
  <si>
    <t>(2) Offsets with Northern Ireland domestic rates (part of other AME and not in budgets) in local government adjustments in National Accounts below.</t>
  </si>
  <si>
    <t>-</t>
  </si>
  <si>
    <t>Adjustment for planned efficiency savings</t>
  </si>
  <si>
    <t xml:space="preserve">(1) Tax credits include working tax credits, stakeholder pension credits and Child Tax Credits. Child allowances paid as part of Income Support and Jobseekers' Allowance are shown within social security benefits. </t>
  </si>
  <si>
    <t xml:space="preserve">(2) Tax credits include working tax credits, stakeholder pension credits and Child Tax Credits. Child allowances paid as part of Income Support and Jobseekers' Allowance are shown within social security benefits. </t>
  </si>
  <si>
    <t>(3) Reflects timing difference between the latest COINS and other source data and the data underlying the Public Sector Finances statistical bulletin. These mainly result from revisions policy and issues with late corrections to OSCAR data in the early years.</t>
  </si>
  <si>
    <t>Total Resource DEL excluding depreciation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</si>
</sst>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
    <numFmt numFmtId="166" formatCode="#,##0,;\-#,##0,"/>
    <numFmt numFmtId="167" formatCode="#,##0.0"/>
    <numFmt numFmtId="168" formatCode="0.0"/>
    <numFmt numFmtId="169" formatCode="0.000"/>
  </numFmts>
  <fonts count="36" x14ac:knownFonts="1">
    <font>
      <sz val="8"/>
      <name val="Arial"/>
      <family val="2"/>
    </font>
    <font>
      <sz val="11"/>
      <color theme="1"/>
      <name val="Calibri"/>
      <family val="2"/>
      <scheme val="minor"/>
    </font>
    <font>
      <sz val="10"/>
      <name val="Arial"/>
      <family val="2"/>
    </font>
    <font>
      <sz val="11"/>
      <color indexed="30"/>
      <name val="Humnst777 BlkCn BT"/>
      <family val="2"/>
    </font>
    <font>
      <sz val="8"/>
      <name val="Arial"/>
      <family val="2"/>
    </font>
    <font>
      <b/>
      <sz val="8"/>
      <color indexed="12"/>
      <name val="Arial"/>
      <family val="2"/>
    </font>
    <font>
      <sz val="12"/>
      <color rgb="FFFF0000"/>
      <name val="Humnst777 BlkCn BT"/>
      <family val="2"/>
    </font>
    <font>
      <sz val="8"/>
      <color indexed="12"/>
      <name val="Humnst777 BlkCn BT"/>
      <family val="2"/>
    </font>
    <font>
      <sz val="8"/>
      <name val="Humnst777 BlkCn BT"/>
      <family val="2"/>
    </font>
    <font>
      <sz val="8"/>
      <color indexed="30"/>
      <name val="Humnst777 BlkCn BT"/>
      <family val="2"/>
    </font>
    <font>
      <b/>
      <sz val="8"/>
      <name val="Arial"/>
      <family val="2"/>
    </font>
    <font>
      <i/>
      <sz val="8"/>
      <color indexed="30"/>
      <name val="Humnst777 Lt BT"/>
      <family val="2"/>
    </font>
    <font>
      <sz val="8"/>
      <color indexed="12"/>
      <name val="Humnst777 Lt BT"/>
      <family val="2"/>
    </font>
    <font>
      <sz val="8"/>
      <name val="Humnst777 Lt BT"/>
      <family val="2"/>
    </font>
    <font>
      <vertAlign val="superscript"/>
      <sz val="8"/>
      <name val="Humnst777 Lt BT"/>
      <family val="2"/>
    </font>
    <font>
      <i/>
      <sz val="8"/>
      <color indexed="12"/>
      <name val="Arial"/>
      <family val="2"/>
    </font>
    <font>
      <i/>
      <sz val="8"/>
      <color indexed="12"/>
      <name val="Humnst777 Lt BT"/>
      <family val="2"/>
    </font>
    <font>
      <vertAlign val="superscript"/>
      <sz val="8"/>
      <name val="Humnst777 BlkCn BT"/>
      <family val="2"/>
    </font>
    <font>
      <i/>
      <sz val="8"/>
      <name val="Humnst777 Lt BT"/>
      <family val="2"/>
    </font>
    <font>
      <b/>
      <sz val="12"/>
      <color indexed="12"/>
      <name val="Arial"/>
      <family val="2"/>
    </font>
    <font>
      <sz val="10"/>
      <color rgb="FFFF0000"/>
      <name val="Humnst777 BlkCn BT"/>
      <family val="2"/>
    </font>
    <font>
      <vertAlign val="superscript"/>
      <sz val="11"/>
      <color indexed="30"/>
      <name val="Humnst777 BlkCn BT"/>
      <family val="2"/>
    </font>
    <font>
      <sz val="8"/>
      <color theme="1"/>
      <name val="Arial"/>
      <family val="2"/>
    </font>
    <font>
      <b/>
      <sz val="8"/>
      <color theme="1"/>
      <name val="Arial"/>
      <family val="2"/>
    </font>
    <font>
      <sz val="12"/>
      <color indexed="30"/>
      <name val="Humnst777 BlkCn BT"/>
      <family val="2"/>
    </font>
    <font>
      <sz val="8"/>
      <color theme="1"/>
      <name val="Humnst777 Lt BT"/>
      <family val="2"/>
    </font>
    <font>
      <b/>
      <sz val="8"/>
      <color theme="1"/>
      <name val="Humnst777 Lt BT"/>
      <family val="2"/>
    </font>
    <font>
      <b/>
      <sz val="8"/>
      <color indexed="12"/>
      <name val="Humnst777 Lt BT"/>
      <family val="2"/>
    </font>
    <font>
      <b/>
      <sz val="12"/>
      <color rgb="FF0000FF"/>
      <name val="Arial"/>
      <family val="2"/>
    </font>
    <font>
      <sz val="8"/>
      <color rgb="FFFF0000"/>
      <name val="Arial"/>
      <family val="2"/>
    </font>
    <font>
      <i/>
      <sz val="8"/>
      <color theme="1"/>
      <name val="Arial"/>
      <family val="2"/>
    </font>
    <font>
      <vertAlign val="superscript"/>
      <sz val="8"/>
      <color theme="1"/>
      <name val="Arial"/>
      <family val="2"/>
    </font>
    <font>
      <b/>
      <sz val="8"/>
      <color indexed="8"/>
      <name val="Arial"/>
      <family val="2"/>
    </font>
    <font>
      <sz val="8"/>
      <color indexed="8"/>
      <name val="Arial"/>
      <family val="2"/>
    </font>
    <font>
      <b/>
      <vertAlign val="superscript"/>
      <sz val="12"/>
      <color rgb="FF0000FF"/>
      <name val="Arial"/>
      <family val="2"/>
    </font>
    <font>
      <b/>
      <sz val="8"/>
      <color rgb="FF0000FF"/>
      <name val="Arial"/>
      <family val="2"/>
    </font>
  </fonts>
  <fills count="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rgb="FF9999FF"/>
        <bgColor indexed="64"/>
      </patternFill>
    </fill>
    <fill>
      <patternFill patternType="solid">
        <fgColor theme="4" tint="0.59999389629810485"/>
        <bgColor indexed="64"/>
      </patternFill>
    </fill>
  </fills>
  <borders count="26">
    <border>
      <left/>
      <right/>
      <top/>
      <bottom/>
      <diagonal/>
    </border>
    <border>
      <left/>
      <right/>
      <top/>
      <bottom style="thin">
        <color indexed="12"/>
      </bottom>
      <diagonal/>
    </border>
    <border>
      <left style="medium">
        <color indexed="30"/>
      </left>
      <right/>
      <top style="medium">
        <color indexed="30"/>
      </top>
      <bottom/>
      <diagonal/>
    </border>
    <border>
      <left/>
      <right/>
      <top style="medium">
        <color indexed="30"/>
      </top>
      <bottom style="thin">
        <color indexed="30"/>
      </bottom>
      <diagonal/>
    </border>
    <border>
      <left/>
      <right/>
      <top style="medium">
        <color indexed="30"/>
      </top>
      <bottom/>
      <diagonal/>
    </border>
    <border>
      <left style="medium">
        <color indexed="30"/>
      </left>
      <right/>
      <top/>
      <bottom/>
      <diagonal/>
    </border>
    <border>
      <left/>
      <right/>
      <top style="thin">
        <color indexed="12"/>
      </top>
      <bottom style="thin">
        <color indexed="12"/>
      </bottom>
      <diagonal/>
    </border>
    <border>
      <left style="medium">
        <color indexed="30"/>
      </left>
      <right/>
      <top/>
      <bottom style="thin">
        <color indexed="30"/>
      </bottom>
      <diagonal/>
    </border>
    <border>
      <left/>
      <right/>
      <top/>
      <bottom style="medium">
        <color theme="3" tint="0.39991454817346722"/>
      </bottom>
      <diagonal/>
    </border>
    <border>
      <left style="medium">
        <color indexed="30"/>
      </left>
      <right/>
      <top style="thin">
        <color indexed="30"/>
      </top>
      <bottom style="thin">
        <color indexed="30"/>
      </bottom>
      <diagonal/>
    </border>
    <border>
      <left style="medium">
        <color indexed="30"/>
      </left>
      <right/>
      <top style="thin">
        <color indexed="30"/>
      </top>
      <bottom/>
      <diagonal/>
    </border>
    <border>
      <left/>
      <right/>
      <top style="thin">
        <color indexed="30"/>
      </top>
      <bottom/>
      <diagonal/>
    </border>
    <border>
      <left style="medium">
        <color indexed="30"/>
      </left>
      <right/>
      <top/>
      <bottom style="medium">
        <color indexed="30"/>
      </bottom>
      <diagonal/>
    </border>
    <border>
      <left/>
      <right/>
      <top/>
      <bottom style="thin">
        <color indexed="30"/>
      </bottom>
      <diagonal/>
    </border>
    <border>
      <left/>
      <right/>
      <top/>
      <bottom style="medium">
        <color indexed="30"/>
      </bottom>
      <diagonal/>
    </border>
    <border>
      <left/>
      <right/>
      <top style="thin">
        <color indexed="30"/>
      </top>
      <bottom style="medium">
        <color rgb="FF0070C0"/>
      </bottom>
      <diagonal/>
    </border>
    <border>
      <left/>
      <right/>
      <top/>
      <bottom style="thin">
        <color rgb="FF0000FF"/>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theme="3" tint="0.39988402966399123"/>
      </top>
      <bottom style="medium">
        <color theme="3" tint="0.39988402966399123"/>
      </bottom>
      <diagonal/>
    </border>
    <border>
      <left/>
      <right/>
      <top style="medium">
        <color theme="3" tint="0.39988402966399123"/>
      </top>
      <bottom/>
      <diagonal/>
    </border>
  </borders>
  <cellStyleXfs count="12">
    <xf numFmtId="0" fontId="0" fillId="0" borderId="0"/>
    <xf numFmtId="0" fontId="19" fillId="0" borderId="0">
      <alignment vertical="top" wrapText="1"/>
    </xf>
    <xf numFmtId="0" fontId="2" fillId="0" borderId="0"/>
    <xf numFmtId="0" fontId="5" fillId="0" borderId="1">
      <alignment horizontal="right"/>
    </xf>
    <xf numFmtId="0" fontId="10" fillId="4" borderId="0">
      <alignment horizontal="right" vertical="top" wrapText="1"/>
    </xf>
    <xf numFmtId="0" fontId="5" fillId="0" borderId="0"/>
    <xf numFmtId="0" fontId="4" fillId="0" borderId="0"/>
    <xf numFmtId="164" fontId="4" fillId="0" borderId="0">
      <alignment wrapText="1"/>
      <protection locked="0"/>
    </xf>
    <xf numFmtId="165" fontId="4" fillId="0" borderId="0">
      <alignment wrapText="1"/>
      <protection locked="0"/>
    </xf>
    <xf numFmtId="166" fontId="10" fillId="4" borderId="6">
      <alignment wrapText="1"/>
    </xf>
    <xf numFmtId="0" fontId="15" fillId="0" borderId="0"/>
    <xf numFmtId="0" fontId="1" fillId="0" borderId="0"/>
  </cellStyleXfs>
  <cellXfs count="155">
    <xf numFmtId="0" fontId="0" fillId="0" borderId="0" xfId="0"/>
    <xf numFmtId="3" fontId="3" fillId="2" borderId="0" xfId="2" applyNumberFormat="1" applyFont="1" applyFill="1" applyBorder="1" applyAlignment="1">
      <alignment vertical="top"/>
    </xf>
    <xf numFmtId="3" fontId="6" fillId="0" borderId="0" xfId="3" applyNumberFormat="1" applyFont="1" applyFill="1" applyBorder="1" applyAlignment="1" applyProtection="1">
      <alignment horizontal="right" vertical="top"/>
      <protection locked="0"/>
    </xf>
    <xf numFmtId="3" fontId="7" fillId="0" borderId="0" xfId="3" applyNumberFormat="1" applyFont="1" applyFill="1" applyBorder="1" applyAlignment="1" applyProtection="1">
      <alignment horizontal="right" vertical="top"/>
      <protection locked="0"/>
    </xf>
    <xf numFmtId="3" fontId="8" fillId="0" borderId="0" xfId="0" applyNumberFormat="1" applyFont="1" applyFill="1" applyBorder="1" applyAlignment="1">
      <alignment vertical="top"/>
    </xf>
    <xf numFmtId="3" fontId="9" fillId="0" borderId="0" xfId="3" applyNumberFormat="1" applyFont="1" applyFill="1" applyBorder="1" applyAlignment="1" applyProtection="1">
      <alignment horizontal="right"/>
      <protection locked="0"/>
    </xf>
    <xf numFmtId="3" fontId="8" fillId="3" borderId="2" xfId="2" applyNumberFormat="1" applyFont="1" applyFill="1" applyBorder="1" applyAlignment="1">
      <alignment horizontal="left" vertical="top"/>
    </xf>
    <xf numFmtId="3" fontId="8" fillId="3" borderId="4" xfId="4" applyNumberFormat="1" applyFont="1" applyFill="1" applyBorder="1" applyAlignment="1" applyProtection="1">
      <alignment horizontal="center" vertical="top" wrapText="1"/>
      <protection locked="0"/>
    </xf>
    <xf numFmtId="3" fontId="8" fillId="3" borderId="5" xfId="2" applyNumberFormat="1" applyFont="1" applyFill="1" applyBorder="1" applyAlignment="1">
      <alignment horizontal="left" vertical="top"/>
    </xf>
    <xf numFmtId="3" fontId="8" fillId="3" borderId="0" xfId="4" applyNumberFormat="1" applyFont="1" applyFill="1" applyBorder="1" applyAlignment="1" applyProtection="1">
      <alignment horizontal="right" vertical="top" wrapText="1"/>
      <protection locked="0"/>
    </xf>
    <xf numFmtId="3" fontId="8" fillId="3" borderId="0" xfId="2" applyNumberFormat="1" applyFont="1" applyFill="1" applyBorder="1" applyAlignment="1">
      <alignment horizontal="right" vertical="top"/>
    </xf>
    <xf numFmtId="3" fontId="9" fillId="0" borderId="5" xfId="5" applyNumberFormat="1" applyFont="1" applyFill="1" applyBorder="1" applyAlignment="1" applyProtection="1">
      <alignment vertical="top"/>
      <protection locked="0"/>
    </xf>
    <xf numFmtId="3" fontId="7" fillId="0" borderId="0" xfId="5" applyNumberFormat="1" applyFont="1" applyFill="1" applyBorder="1" applyAlignment="1" applyProtection="1">
      <alignment vertical="top"/>
      <protection locked="0"/>
    </xf>
    <xf numFmtId="3" fontId="11" fillId="0" borderId="5" xfId="5" applyNumberFormat="1" applyFont="1" applyFill="1" applyBorder="1" applyAlignment="1" applyProtection="1">
      <alignment vertical="top"/>
      <protection locked="0"/>
    </xf>
    <xf numFmtId="3" fontId="12" fillId="0" borderId="0" xfId="5" applyNumberFormat="1" applyFont="1" applyFill="1" applyBorder="1" applyAlignment="1" applyProtection="1">
      <alignment horizontal="right" vertical="top"/>
      <protection locked="0"/>
    </xf>
    <xf numFmtId="3" fontId="13" fillId="0" borderId="5" xfId="6" applyNumberFormat="1" applyFont="1" applyFill="1" applyBorder="1" applyAlignment="1">
      <alignment horizontal="left" vertical="top"/>
    </xf>
    <xf numFmtId="3" fontId="13" fillId="0" borderId="0" xfId="7" quotePrefix="1" applyNumberFormat="1" applyFont="1" applyBorder="1" applyAlignment="1">
      <alignment horizontal="right" wrapText="1"/>
      <protection locked="0"/>
    </xf>
    <xf numFmtId="3" fontId="13" fillId="0" borderId="0" xfId="8" applyNumberFormat="1" applyFont="1" applyFill="1" applyBorder="1" applyAlignment="1" applyProtection="1">
      <alignment horizontal="right" vertical="top" wrapText="1"/>
      <protection locked="0"/>
    </xf>
    <xf numFmtId="3" fontId="8" fillId="3" borderId="5" xfId="4" applyNumberFormat="1" applyFont="1" applyFill="1" applyBorder="1" applyAlignment="1" applyProtection="1">
      <alignment horizontal="left" vertical="top" wrapText="1"/>
      <protection locked="0"/>
    </xf>
    <xf numFmtId="3" fontId="8" fillId="3" borderId="0" xfId="9" applyNumberFormat="1" applyFont="1" applyFill="1" applyBorder="1" applyAlignment="1" applyProtection="1">
      <alignment horizontal="right"/>
      <protection locked="0"/>
    </xf>
    <xf numFmtId="3" fontId="13" fillId="0" borderId="5" xfId="6" applyNumberFormat="1" applyFont="1" applyFill="1" applyBorder="1" applyAlignment="1">
      <alignment vertical="top" wrapText="1"/>
    </xf>
    <xf numFmtId="3" fontId="16" fillId="0" borderId="0" xfId="10" applyNumberFormat="1" applyFont="1" applyFill="1" applyBorder="1" applyAlignment="1" applyProtection="1">
      <alignment horizontal="right" vertical="top"/>
      <protection locked="0"/>
    </xf>
    <xf numFmtId="3" fontId="13" fillId="0" borderId="5" xfId="6" applyNumberFormat="1" applyFont="1" applyFill="1" applyBorder="1" applyAlignment="1">
      <alignment horizontal="left" vertical="top" wrapText="1"/>
    </xf>
    <xf numFmtId="3" fontId="8" fillId="3" borderId="7" xfId="4" applyNumberFormat="1" applyFont="1" applyFill="1" applyBorder="1" applyAlignment="1" applyProtection="1">
      <alignment horizontal="left" vertical="top" wrapText="1"/>
      <protection locked="0"/>
    </xf>
    <xf numFmtId="3" fontId="8" fillId="3" borderId="8" xfId="9" applyNumberFormat="1" applyFont="1" applyFill="1" applyBorder="1" applyAlignment="1" applyProtection="1">
      <alignment horizontal="right"/>
      <protection locked="0"/>
    </xf>
    <xf numFmtId="3" fontId="8" fillId="3" borderId="9" xfId="4" applyNumberFormat="1" applyFont="1" applyFill="1" applyBorder="1" applyAlignment="1" applyProtection="1">
      <alignment horizontal="left" vertical="top" wrapText="1"/>
      <protection locked="0"/>
    </xf>
    <xf numFmtId="3" fontId="9" fillId="0" borderId="10" xfId="5" applyNumberFormat="1" applyFont="1" applyFill="1" applyBorder="1" applyAlignment="1" applyProtection="1">
      <alignment vertical="top"/>
      <protection locked="0"/>
    </xf>
    <xf numFmtId="3" fontId="7" fillId="0" borderId="11" xfId="5" applyNumberFormat="1" applyFont="1" applyFill="1" applyBorder="1" applyAlignment="1" applyProtection="1">
      <alignment horizontal="right" vertical="top"/>
      <protection locked="0"/>
    </xf>
    <xf numFmtId="3" fontId="13" fillId="0" borderId="5" xfId="6" applyNumberFormat="1" applyFont="1" applyFill="1" applyBorder="1" applyAlignment="1">
      <alignment vertical="top"/>
    </xf>
    <xf numFmtId="3" fontId="18" fillId="0" borderId="5" xfId="6" applyNumberFormat="1" applyFont="1" applyFill="1" applyBorder="1" applyAlignment="1">
      <alignment horizontal="left" vertical="top"/>
    </xf>
    <xf numFmtId="3" fontId="8" fillId="3" borderId="5" xfId="4" applyNumberFormat="1" applyFont="1" applyFill="1" applyBorder="1" applyAlignment="1" applyProtection="1">
      <alignment vertical="top" wrapText="1"/>
      <protection locked="0"/>
    </xf>
    <xf numFmtId="3" fontId="13" fillId="0" borderId="12" xfId="6" applyNumberFormat="1" applyFont="1" applyFill="1" applyBorder="1" applyAlignment="1">
      <alignment horizontal="left" vertical="top"/>
    </xf>
    <xf numFmtId="3" fontId="13" fillId="0" borderId="8" xfId="7" quotePrefix="1" applyNumberFormat="1" applyFont="1" applyBorder="1" applyAlignment="1">
      <alignment horizontal="right" wrapText="1"/>
      <protection locked="0"/>
    </xf>
    <xf numFmtId="3" fontId="3" fillId="0" borderId="0" xfId="1" applyNumberFormat="1" applyFont="1" applyBorder="1" applyAlignment="1" applyProtection="1">
      <alignment vertical="top"/>
      <protection locked="0"/>
    </xf>
    <xf numFmtId="3" fontId="7" fillId="0" borderId="0" xfId="1" applyNumberFormat="1" applyFont="1" applyFill="1" applyBorder="1" applyAlignment="1" applyProtection="1">
      <alignment vertical="top"/>
      <protection locked="0"/>
    </xf>
    <xf numFmtId="3" fontId="9" fillId="0" borderId="0" xfId="3" applyNumberFormat="1" applyFont="1" applyFill="1" applyBorder="1" applyAlignment="1" applyProtection="1">
      <alignment horizontal="right" vertical="top"/>
      <protection locked="0"/>
    </xf>
    <xf numFmtId="3" fontId="9" fillId="0" borderId="5" xfId="5" applyNumberFormat="1" applyFont="1" applyBorder="1" applyAlignment="1" applyProtection="1">
      <protection locked="0"/>
    </xf>
    <xf numFmtId="3" fontId="9" fillId="0" borderId="0" xfId="5" applyNumberFormat="1" applyFont="1" applyBorder="1" applyAlignment="1" applyProtection="1">
      <protection locked="0"/>
    </xf>
    <xf numFmtId="3" fontId="7" fillId="0" borderId="0" xfId="5" applyNumberFormat="1" applyFont="1" applyFill="1" applyBorder="1" applyAlignment="1" applyProtection="1">
      <protection locked="0"/>
    </xf>
    <xf numFmtId="3" fontId="13" fillId="0" borderId="5" xfId="8" applyNumberFormat="1" applyFont="1" applyBorder="1" applyAlignment="1" applyProtection="1">
      <protection locked="0"/>
    </xf>
    <xf numFmtId="3" fontId="13" fillId="0" borderId="5" xfId="8" applyNumberFormat="1" applyFont="1" applyBorder="1" applyAlignment="1">
      <protection locked="0"/>
    </xf>
    <xf numFmtId="3" fontId="13" fillId="0" borderId="0" xfId="8" applyNumberFormat="1" applyFont="1" applyFill="1" applyBorder="1" applyAlignment="1" applyProtection="1">
      <protection locked="0"/>
    </xf>
    <xf numFmtId="3" fontId="13" fillId="0" borderId="5" xfId="8" applyNumberFormat="1" applyFont="1" applyBorder="1" applyProtection="1">
      <alignment wrapText="1"/>
      <protection locked="0"/>
    </xf>
    <xf numFmtId="3" fontId="13" fillId="0" borderId="5" xfId="8" applyNumberFormat="1" applyFont="1" applyFill="1" applyBorder="1" applyProtection="1">
      <alignment wrapText="1"/>
      <protection locked="0"/>
    </xf>
    <xf numFmtId="3" fontId="8" fillId="3" borderId="5" xfId="9" applyNumberFormat="1" applyFont="1" applyFill="1" applyBorder="1" applyAlignment="1" applyProtection="1">
      <protection locked="0"/>
    </xf>
    <xf numFmtId="3" fontId="13" fillId="2" borderId="5" xfId="8" applyNumberFormat="1" applyFont="1" applyFill="1" applyBorder="1" applyAlignment="1" applyProtection="1">
      <protection locked="0"/>
    </xf>
    <xf numFmtId="3" fontId="13" fillId="0" borderId="5" xfId="8" applyNumberFormat="1" applyFont="1" applyFill="1" applyBorder="1" applyAlignment="1">
      <protection locked="0"/>
    </xf>
    <xf numFmtId="3" fontId="8" fillId="3" borderId="7" xfId="9" applyNumberFormat="1" applyFont="1" applyFill="1" applyBorder="1" applyAlignment="1" applyProtection="1">
      <protection locked="0"/>
    </xf>
    <xf numFmtId="3" fontId="8" fillId="3" borderId="13" xfId="9" applyNumberFormat="1" applyFont="1" applyFill="1" applyBorder="1" applyAlignment="1" applyProtection="1">
      <protection locked="0"/>
    </xf>
    <xf numFmtId="3" fontId="8" fillId="3" borderId="12" xfId="9" applyNumberFormat="1" applyFont="1" applyFill="1" applyBorder="1" applyAlignment="1" applyProtection="1">
      <protection locked="0"/>
    </xf>
    <xf numFmtId="3" fontId="8" fillId="3" borderId="14" xfId="9" applyNumberFormat="1" applyFont="1" applyFill="1" applyBorder="1" applyAlignment="1" applyProtection="1">
      <protection locked="0"/>
    </xf>
    <xf numFmtId="3" fontId="13" fillId="0" borderId="4" xfId="0" quotePrefix="1" applyNumberFormat="1" applyFont="1" applyBorder="1" applyAlignment="1" applyProtection="1">
      <alignment vertical="top"/>
      <protection locked="0"/>
    </xf>
    <xf numFmtId="3" fontId="13" fillId="0" borderId="0" xfId="0" applyNumberFormat="1" applyFont="1" applyFill="1" applyBorder="1" applyAlignment="1" applyProtection="1">
      <protection locked="0"/>
    </xf>
    <xf numFmtId="3" fontId="7" fillId="0" borderId="0" xfId="3" applyNumberFormat="1" applyFont="1" applyFill="1" applyBorder="1" applyAlignment="1" applyProtection="1">
      <alignment horizontal="right"/>
      <protection locked="0"/>
    </xf>
    <xf numFmtId="3" fontId="0" fillId="0" borderId="0" xfId="0" applyNumberFormat="1" applyBorder="1" applyAlignment="1"/>
    <xf numFmtId="3" fontId="20" fillId="0" borderId="14" xfId="3" applyNumberFormat="1" applyFont="1" applyFill="1" applyBorder="1" applyAlignment="1" applyProtection="1">
      <alignment horizontal="right" vertical="top"/>
      <protection locked="0"/>
    </xf>
    <xf numFmtId="3" fontId="9" fillId="0" borderId="0" xfId="3" applyNumberFormat="1" applyFont="1" applyBorder="1" applyAlignment="1" applyProtection="1">
      <alignment horizontal="right"/>
      <protection locked="0"/>
    </xf>
    <xf numFmtId="3" fontId="13" fillId="0" borderId="4" xfId="0" applyNumberFormat="1" applyFont="1" applyBorder="1" applyAlignment="1" applyProtection="1">
      <alignment horizontal="left"/>
      <protection locked="0"/>
    </xf>
    <xf numFmtId="3" fontId="8" fillId="3" borderId="12" xfId="9" applyNumberFormat="1" applyFont="1" applyFill="1" applyBorder="1" applyAlignment="1" applyProtection="1">
      <alignment wrapText="1"/>
      <protection locked="0"/>
    </xf>
    <xf numFmtId="167" fontId="8" fillId="3" borderId="14" xfId="9" applyNumberFormat="1" applyFont="1" applyFill="1" applyBorder="1" applyAlignment="1" applyProtection="1">
      <protection locked="0"/>
    </xf>
    <xf numFmtId="0" fontId="0" fillId="0" borderId="0" xfId="0" applyAlignment="1"/>
    <xf numFmtId="167" fontId="13" fillId="0" borderId="0" xfId="7" quotePrefix="1" applyNumberFormat="1" applyFont="1" applyBorder="1">
      <alignment wrapText="1"/>
      <protection locked="0"/>
    </xf>
    <xf numFmtId="3" fontId="8" fillId="3" borderId="0" xfId="9" applyNumberFormat="1" applyFont="1" applyFill="1" applyBorder="1" applyAlignment="1" applyProtection="1">
      <protection locked="0"/>
    </xf>
    <xf numFmtId="0" fontId="4" fillId="0" borderId="0" xfId="0" applyFont="1" applyAlignment="1"/>
    <xf numFmtId="22" fontId="24" fillId="2" borderId="0" xfId="1" applyNumberFormat="1" applyFont="1" applyFill="1" applyBorder="1" applyAlignment="1" applyProtection="1">
      <alignment vertical="top"/>
      <protection locked="0"/>
    </xf>
    <xf numFmtId="0" fontId="25" fillId="0" borderId="0" xfId="0" applyFont="1"/>
    <xf numFmtId="22" fontId="24" fillId="2" borderId="0" xfId="1" applyNumberFormat="1" applyFont="1" applyFill="1" applyBorder="1" applyAlignment="1" applyProtection="1">
      <alignment horizontal="left" vertical="top" wrapText="1"/>
      <protection locked="0"/>
    </xf>
    <xf numFmtId="0" fontId="7" fillId="0" borderId="4" xfId="3" applyFont="1" applyFill="1" applyBorder="1" applyProtection="1">
      <alignment horizontal="right"/>
      <protection locked="0"/>
    </xf>
    <xf numFmtId="0" fontId="7" fillId="0" borderId="4" xfId="3" applyFont="1" applyFill="1" applyBorder="1" applyAlignment="1" applyProtection="1">
      <alignment horizontal="right" wrapText="1"/>
      <protection locked="0"/>
    </xf>
    <xf numFmtId="0" fontId="9" fillId="0" borderId="4" xfId="3" applyFont="1" applyFill="1" applyBorder="1" applyProtection="1">
      <alignment horizontal="right"/>
      <protection locked="0"/>
    </xf>
    <xf numFmtId="3" fontId="8" fillId="3" borderId="0" xfId="2" applyNumberFormat="1" applyFont="1" applyFill="1" applyBorder="1" applyAlignment="1">
      <alignment horizontal="left" vertical="center"/>
    </xf>
    <xf numFmtId="0" fontId="8" fillId="3" borderId="0" xfId="4" applyFont="1" applyFill="1" applyBorder="1" applyProtection="1">
      <alignment horizontal="right" vertical="top" wrapText="1"/>
      <protection locked="0"/>
    </xf>
    <xf numFmtId="3" fontId="8" fillId="3" borderId="0" xfId="2" applyNumberFormat="1" applyFont="1" applyFill="1" applyBorder="1" applyAlignment="1">
      <alignment horizontal="right" vertical="center"/>
    </xf>
    <xf numFmtId="0" fontId="9" fillId="2" borderId="0" xfId="5" applyFont="1" applyFill="1" applyBorder="1" applyProtection="1">
      <protection locked="0"/>
    </xf>
    <xf numFmtId="0" fontId="7" fillId="0" borderId="0" xfId="5" applyFont="1" applyFill="1" applyBorder="1" applyProtection="1">
      <protection locked="0"/>
    </xf>
    <xf numFmtId="165" fontId="13" fillId="2" borderId="0" xfId="8" applyFont="1" applyFill="1" applyBorder="1" applyAlignment="1" applyProtection="1">
      <alignment vertical="center" wrapText="1"/>
      <protection locked="0"/>
    </xf>
    <xf numFmtId="3" fontId="13" fillId="2" borderId="0" xfId="8" applyNumberFormat="1" applyFont="1" applyFill="1" applyBorder="1" applyAlignment="1" applyProtection="1">
      <alignment wrapText="1"/>
      <protection locked="0"/>
    </xf>
    <xf numFmtId="165" fontId="13" fillId="2" borderId="0" xfId="8" applyFont="1" applyFill="1" applyBorder="1" applyAlignment="1" applyProtection="1">
      <alignment vertical="top" wrapText="1"/>
      <protection locked="0"/>
    </xf>
    <xf numFmtId="3" fontId="13" fillId="0" borderId="0" xfId="8" applyNumberFormat="1" applyFont="1" applyFill="1" applyBorder="1" applyAlignment="1" applyProtection="1">
      <alignment wrapText="1"/>
      <protection locked="0"/>
    </xf>
    <xf numFmtId="166" fontId="8" fillId="3" borderId="0" xfId="9" applyFont="1" applyFill="1" applyBorder="1" applyAlignment="1" applyProtection="1">
      <alignment vertical="center" wrapText="1"/>
      <protection locked="0"/>
    </xf>
    <xf numFmtId="3" fontId="26" fillId="3" borderId="0" xfId="0" applyNumberFormat="1" applyFont="1" applyFill="1" applyBorder="1" applyAlignment="1">
      <alignment wrapText="1"/>
    </xf>
    <xf numFmtId="3" fontId="25" fillId="0" borderId="0" xfId="0" applyNumberFormat="1" applyFont="1"/>
    <xf numFmtId="0" fontId="9" fillId="2" borderId="0" xfId="5" applyFont="1" applyFill="1" applyBorder="1" applyAlignment="1" applyProtection="1">
      <alignment vertical="top"/>
      <protection locked="0"/>
    </xf>
    <xf numFmtId="3" fontId="27" fillId="2" borderId="0" xfId="5" applyNumberFormat="1" applyFont="1" applyFill="1" applyBorder="1" applyProtection="1">
      <protection locked="0"/>
    </xf>
    <xf numFmtId="166" fontId="8" fillId="3" borderId="15" xfId="9" applyFont="1" applyFill="1" applyBorder="1" applyAlignment="1" applyProtection="1">
      <alignment vertical="top" wrapText="1"/>
      <protection locked="0"/>
    </xf>
    <xf numFmtId="3" fontId="26" fillId="3" borderId="15" xfId="0" applyNumberFormat="1" applyFont="1" applyFill="1" applyBorder="1" applyAlignment="1">
      <alignment wrapText="1"/>
    </xf>
    <xf numFmtId="0" fontId="22" fillId="0" borderId="0" xfId="11" applyFont="1"/>
    <xf numFmtId="0" fontId="22" fillId="0" borderId="0" xfId="11" applyFont="1" applyBorder="1"/>
    <xf numFmtId="3" fontId="5" fillId="0" borderId="0" xfId="3" applyNumberFormat="1" applyBorder="1" applyProtection="1">
      <alignment horizontal="right"/>
      <protection locked="0"/>
    </xf>
    <xf numFmtId="3" fontId="10" fillId="5" borderId="0" xfId="4" applyNumberFormat="1" applyFill="1" applyBorder="1" applyProtection="1">
      <alignment horizontal="right" vertical="top" wrapText="1"/>
      <protection locked="0"/>
    </xf>
    <xf numFmtId="3" fontId="10" fillId="4" borderId="0" xfId="4" applyNumberFormat="1" applyBorder="1" applyProtection="1">
      <alignment horizontal="right" vertical="top" wrapText="1"/>
      <protection locked="0"/>
    </xf>
    <xf numFmtId="0" fontId="10" fillId="0" borderId="0" xfId="11" applyFont="1" applyBorder="1" applyAlignment="1"/>
    <xf numFmtId="3" fontId="5" fillId="0" borderId="0" xfId="3" applyNumberFormat="1" applyBorder="1" applyAlignment="1" applyProtection="1">
      <alignment horizontal="left"/>
      <protection locked="0"/>
    </xf>
    <xf numFmtId="168" fontId="22" fillId="0" borderId="0" xfId="11" applyNumberFormat="1" applyFont="1" applyBorder="1"/>
    <xf numFmtId="168" fontId="22" fillId="0" borderId="0" xfId="11" applyNumberFormat="1" applyFont="1"/>
    <xf numFmtId="0" fontId="22" fillId="0" borderId="0" xfId="11" applyFont="1" applyBorder="1" applyAlignment="1">
      <alignment horizontal="left"/>
    </xf>
    <xf numFmtId="167" fontId="29" fillId="0" borderId="0" xfId="11" applyNumberFormat="1" applyFont="1"/>
    <xf numFmtId="0" fontId="23" fillId="5" borderId="0" xfId="11" applyFont="1" applyFill="1" applyBorder="1" applyAlignment="1">
      <alignment horizontal="left"/>
    </xf>
    <xf numFmtId="168" fontId="23" fillId="5" borderId="0" xfId="11" applyNumberFormat="1" applyFont="1" applyFill="1" applyBorder="1"/>
    <xf numFmtId="0" fontId="23" fillId="5" borderId="0" xfId="11" applyFont="1" applyFill="1" applyBorder="1"/>
    <xf numFmtId="0" fontId="22" fillId="0" borderId="0" xfId="11" applyFont="1" applyFill="1" applyBorder="1"/>
    <xf numFmtId="0" fontId="30" fillId="0" borderId="0" xfId="11" applyFont="1" applyFill="1" applyBorder="1" applyAlignment="1">
      <alignment horizontal="left" indent="1"/>
    </xf>
    <xf numFmtId="168" fontId="10" fillId="0" borderId="0" xfId="11" applyNumberFormat="1" applyFont="1" applyBorder="1" applyAlignment="1">
      <alignment wrapText="1"/>
    </xf>
    <xf numFmtId="167" fontId="22" fillId="0" borderId="0" xfId="11" applyNumberFormat="1" applyFont="1" applyBorder="1"/>
    <xf numFmtId="0" fontId="23" fillId="5" borderId="16" xfId="11" applyFont="1" applyFill="1" applyBorder="1"/>
    <xf numFmtId="168" fontId="23" fillId="5" borderId="16" xfId="11" applyNumberFormat="1" applyFont="1" applyFill="1" applyBorder="1"/>
    <xf numFmtId="167" fontId="22" fillId="0" borderId="0" xfId="11" applyNumberFormat="1" applyFont="1"/>
    <xf numFmtId="0" fontId="23" fillId="0" borderId="0" xfId="11" applyFont="1" applyBorder="1"/>
    <xf numFmtId="0" fontId="22" fillId="6" borderId="0" xfId="11" applyFont="1" applyFill="1" applyBorder="1"/>
    <xf numFmtId="168" fontId="22" fillId="6" borderId="0" xfId="11" applyNumberFormat="1" applyFont="1" applyFill="1" applyBorder="1"/>
    <xf numFmtId="0" fontId="30" fillId="0" borderId="0" xfId="11" applyFont="1" applyBorder="1" applyAlignment="1">
      <alignment horizontal="left" indent="1"/>
    </xf>
    <xf numFmtId="168" fontId="30" fillId="0" borderId="0" xfId="11" applyNumberFormat="1" applyFont="1" applyBorder="1"/>
    <xf numFmtId="0" fontId="30" fillId="0" borderId="0" xfId="11" applyFont="1" applyBorder="1"/>
    <xf numFmtId="0" fontId="22" fillId="0" borderId="0" xfId="11" applyFont="1" applyBorder="1" applyAlignment="1">
      <alignment horizontal="left" indent="1"/>
    </xf>
    <xf numFmtId="0" fontId="23" fillId="0" borderId="17" xfId="11" applyFont="1" applyBorder="1"/>
    <xf numFmtId="0" fontId="22" fillId="0" borderId="18" xfId="11" applyFont="1" applyBorder="1"/>
    <xf numFmtId="0" fontId="23" fillId="0" borderId="19" xfId="11" applyFont="1" applyBorder="1"/>
    <xf numFmtId="0" fontId="23" fillId="0" borderId="20" xfId="11" applyFont="1" applyBorder="1"/>
    <xf numFmtId="168" fontId="22" fillId="0" borderId="21" xfId="11" applyNumberFormat="1" applyFont="1" applyBorder="1"/>
    <xf numFmtId="0" fontId="32" fillId="0" borderId="19" xfId="11" applyFont="1" applyBorder="1"/>
    <xf numFmtId="0" fontId="29" fillId="0" borderId="0" xfId="11" applyFont="1"/>
    <xf numFmtId="168" fontId="22" fillId="0" borderId="18" xfId="11" applyNumberFormat="1" applyFont="1" applyBorder="1"/>
    <xf numFmtId="0" fontId="23" fillId="0" borderId="22" xfId="11" applyFont="1" applyBorder="1"/>
    <xf numFmtId="168" fontId="22" fillId="0" borderId="23" xfId="11" applyNumberFormat="1" applyFont="1" applyBorder="1"/>
    <xf numFmtId="168" fontId="29" fillId="0" borderId="0" xfId="11" applyNumberFormat="1" applyFont="1"/>
    <xf numFmtId="0" fontId="33" fillId="0" borderId="0" xfId="11" applyFont="1"/>
    <xf numFmtId="169" fontId="22" fillId="0" borderId="0" xfId="11" applyNumberFormat="1" applyFont="1"/>
    <xf numFmtId="0" fontId="35" fillId="0" borderId="0" xfId="11" applyFont="1" applyBorder="1" applyAlignment="1">
      <alignment horizontal="right"/>
    </xf>
    <xf numFmtId="0" fontId="22" fillId="5" borderId="0" xfId="11" applyFont="1" applyFill="1" applyBorder="1"/>
    <xf numFmtId="0" fontId="35" fillId="0" borderId="0" xfId="11" applyFont="1" applyBorder="1"/>
    <xf numFmtId="0" fontId="23" fillId="0" borderId="0" xfId="11" applyFont="1" applyBorder="1" applyAlignment="1">
      <alignment wrapText="1"/>
    </xf>
    <xf numFmtId="167" fontId="22" fillId="6" borderId="0" xfId="11" applyNumberFormat="1" applyFont="1" applyFill="1" applyBorder="1"/>
    <xf numFmtId="167" fontId="30" fillId="0" borderId="0" xfId="11" applyNumberFormat="1" applyFont="1" applyBorder="1"/>
    <xf numFmtId="168" fontId="30" fillId="0" borderId="0" xfId="11" applyNumberFormat="1" applyFont="1" applyFill="1" applyBorder="1"/>
    <xf numFmtId="0" fontId="22" fillId="0" borderId="0" xfId="11" applyFont="1" applyFill="1"/>
    <xf numFmtId="0" fontId="22" fillId="0" borderId="0" xfId="11" applyFont="1" applyAlignment="1">
      <alignment horizontal="left" vertical="top" wrapText="1"/>
    </xf>
    <xf numFmtId="0" fontId="0" fillId="0" borderId="0" xfId="0" applyAlignment="1">
      <alignment horizontal="left" vertical="top" wrapText="1"/>
    </xf>
    <xf numFmtId="3" fontId="13" fillId="2" borderId="0" xfId="8" applyNumberFormat="1" applyFont="1" applyFill="1" applyBorder="1" applyAlignment="1" applyProtection="1">
      <alignment horizontal="right" wrapText="1"/>
      <protection locked="0"/>
    </xf>
    <xf numFmtId="0" fontId="4" fillId="0" borderId="0" xfId="0" applyFont="1" applyAlignment="1">
      <alignment vertical="top" wrapText="1"/>
    </xf>
    <xf numFmtId="0" fontId="0" fillId="0" borderId="0" xfId="0" applyAlignment="1">
      <alignment vertical="top" wrapText="1"/>
    </xf>
    <xf numFmtId="3" fontId="8" fillId="3" borderId="3" xfId="4" applyNumberFormat="1" applyFont="1" applyFill="1" applyBorder="1" applyAlignment="1" applyProtection="1">
      <alignment horizontal="center" vertical="top" wrapText="1"/>
      <protection locked="0"/>
    </xf>
    <xf numFmtId="0" fontId="0" fillId="0" borderId="3" xfId="0" applyBorder="1" applyAlignment="1">
      <alignment horizontal="center" vertical="top" wrapText="1"/>
    </xf>
    <xf numFmtId="0" fontId="0" fillId="0" borderId="0" xfId="0" applyFont="1" applyAlignment="1">
      <alignment vertical="top" wrapText="1"/>
    </xf>
    <xf numFmtId="0" fontId="0" fillId="0" borderId="0" xfId="0" applyAlignment="1"/>
    <xf numFmtId="0" fontId="4" fillId="0" borderId="0" xfId="0" applyFont="1" applyAlignment="1"/>
    <xf numFmtId="3" fontId="28" fillId="2" borderId="0" xfId="5" applyNumberFormat="1" applyFont="1" applyFill="1" applyBorder="1" applyAlignment="1" applyProtection="1">
      <alignment horizontal="left" wrapText="1"/>
      <protection locked="0"/>
    </xf>
    <xf numFmtId="0" fontId="22" fillId="0" borderId="0" xfId="11" applyFont="1" applyAlignment="1">
      <alignment horizontal="left" wrapText="1"/>
    </xf>
    <xf numFmtId="0" fontId="22" fillId="0" borderId="0" xfId="11" applyFont="1" applyAlignment="1">
      <alignment wrapText="1"/>
    </xf>
    <xf numFmtId="0" fontId="10" fillId="0" borderId="0" xfId="11" applyFont="1" applyBorder="1" applyAlignment="1">
      <alignment horizontal="left" wrapText="1"/>
    </xf>
    <xf numFmtId="0" fontId="22" fillId="0" borderId="0" xfId="11" applyFont="1" applyAlignment="1">
      <alignment horizontal="left" vertical="top" wrapText="1"/>
    </xf>
    <xf numFmtId="0" fontId="0" fillId="0" borderId="0" xfId="0" applyAlignment="1">
      <alignment horizontal="left" vertical="top" wrapText="1"/>
    </xf>
    <xf numFmtId="0" fontId="25" fillId="0" borderId="0" xfId="0" applyFont="1" applyAlignment="1">
      <alignment wrapText="1"/>
    </xf>
    <xf numFmtId="0" fontId="0" fillId="0" borderId="0" xfId="0" applyAlignment="1">
      <alignment wrapText="1"/>
    </xf>
    <xf numFmtId="3" fontId="8" fillId="3" borderId="24" xfId="9" applyNumberFormat="1" applyFont="1" applyFill="1" applyBorder="1" applyAlignment="1" applyProtection="1">
      <alignment horizontal="right"/>
      <protection locked="0"/>
    </xf>
    <xf numFmtId="3" fontId="8" fillId="3" borderId="25" xfId="9" applyNumberFormat="1" applyFont="1" applyFill="1" applyBorder="1" applyAlignment="1" applyProtection="1">
      <alignment horizontal="right"/>
      <protection locked="0"/>
    </xf>
  </cellXfs>
  <cellStyles count="12">
    <cellStyle name="Heading 1" xfId="1" builtinId="16"/>
    <cellStyle name="Normal" xfId="0" builtinId="0"/>
    <cellStyle name="Normal 2" xfId="11"/>
    <cellStyle name="Normal_PESA 2008 Chapter 9 Tables (Web)" xfId="2"/>
    <cellStyle name="Normal_Sheet1" xfId="6"/>
    <cellStyle name="Table Header" xfId="4"/>
    <cellStyle name="Table Heading 1" xfId="5"/>
    <cellStyle name="Table Heading 2" xfId="10"/>
    <cellStyle name="Table Row Millions" xfId="8"/>
    <cellStyle name="Table Row Percentage" xfId="7"/>
    <cellStyle name="Table Total Millions" xfId="9"/>
    <cellStyle name="Table Units" xfId="3"/>
  </cellStyles>
  <dxfs count="5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_Economic%20analysis/Publications/PESA16/July%20Command%20Paper/Brian%20Working%20Papers/Chapter%201%20tables/Table%201.14%20underlying%20data%20-%20accounting%20adjustments_PESA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As"/>
      <sheetName val="OSCAR - Data remaining"/>
      <sheetName val="OSCAR - Data removed"/>
      <sheetName val="ESA10 Changes from TOM &amp; OBR"/>
      <sheetName val="NAA PEF data"/>
      <sheetName val="ESA changes_from Tom for OBR"/>
      <sheetName val="ONS OSCAR DATA"/>
      <sheetName val="ONS adjustments"/>
      <sheetName val="PESA 1.1_ LINK TO CHAPTER 1"/>
      <sheetName val="LASFE"/>
      <sheetName val="Checks by PSAT category"/>
      <sheetName val="OBR Table 4.16_March 2016 EFO"/>
      <sheetName val="ISSUES"/>
    </sheetNames>
    <sheetDataSet>
      <sheetData sheetId="0">
        <row r="30">
          <cell r="C30">
            <v>-15029943</v>
          </cell>
        </row>
        <row r="244">
          <cell r="C244">
            <v>25.380215</v>
          </cell>
          <cell r="D244">
            <v>20.117062000000001</v>
          </cell>
          <cell r="E244">
            <v>23.367312999999999</v>
          </cell>
          <cell r="F244">
            <v>25.307979</v>
          </cell>
          <cell r="G244">
            <v>10.078887000000016</v>
          </cell>
          <cell r="H244">
            <v>24.039236127057492</v>
          </cell>
          <cell r="I244">
            <v>24.442416882528327</v>
          </cell>
          <cell r="J244">
            <v>24.798244923055908</v>
          </cell>
          <cell r="K244">
            <v>25.792876496500273</v>
          </cell>
        </row>
        <row r="277">
          <cell r="C277">
            <v>4.085</v>
          </cell>
          <cell r="D277">
            <v>2.6560000000000001</v>
          </cell>
          <cell r="E277">
            <v>2.1040000000000001</v>
          </cell>
          <cell r="F277">
            <v>2.044</v>
          </cell>
          <cell r="G277">
            <v>201.67699999999999</v>
          </cell>
          <cell r="H277" t="str">
            <v xml:space="preserve"> </v>
          </cell>
          <cell r="I277" t="str">
            <v xml:space="preserve"> </v>
          </cell>
          <cell r="J277" t="str">
            <v xml:space="preserve"> </v>
          </cell>
          <cell r="K277" t="str">
            <v xml:space="preserve"> </v>
          </cell>
        </row>
      </sheetData>
      <sheetData sheetId="1"/>
      <sheetData sheetId="2"/>
      <sheetData sheetId="3"/>
      <sheetData sheetId="4">
        <row r="51">
          <cell r="H51">
            <v>-29</v>
          </cell>
          <cell r="I51">
            <v>0</v>
          </cell>
          <cell r="J51">
            <v>-78</v>
          </cell>
          <cell r="K51">
            <v>0</v>
          </cell>
          <cell r="L51">
            <v>0</v>
          </cell>
          <cell r="M51">
            <v>0</v>
          </cell>
          <cell r="N51">
            <v>0</v>
          </cell>
          <cell r="O51">
            <v>0</v>
          </cell>
          <cell r="P51">
            <v>0</v>
          </cell>
        </row>
        <row r="56">
          <cell r="H56">
            <v>1312</v>
          </cell>
          <cell r="I56">
            <v>1361</v>
          </cell>
          <cell r="J56">
            <v>1507</v>
          </cell>
          <cell r="K56">
            <v>1916</v>
          </cell>
          <cell r="L56">
            <v>797.16120981122424</v>
          </cell>
          <cell r="M56">
            <v>821.41118647691781</v>
          </cell>
          <cell r="N56">
            <v>852.34756170928608</v>
          </cell>
          <cell r="O56">
            <v>884.0078692347679</v>
          </cell>
          <cell r="P56">
            <v>884</v>
          </cell>
        </row>
      </sheetData>
      <sheetData sheetId="5"/>
      <sheetData sheetId="6"/>
      <sheetData sheetId="7"/>
      <sheetData sheetId="8">
        <row r="27">
          <cell r="C27">
            <v>-19994.563000000111</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opLeftCell="A37" zoomScaleNormal="100" workbookViewId="0">
      <selection activeCell="L16" sqref="L16"/>
    </sheetView>
  </sheetViews>
  <sheetFormatPr defaultRowHeight="11.25" x14ac:dyDescent="0.2"/>
  <cols>
    <col min="1" max="1" width="66" bestFit="1" customWidth="1"/>
  </cols>
  <sheetData>
    <row r="1" spans="1:10" ht="15" x14ac:dyDescent="0.2">
      <c r="A1" s="1" t="s">
        <v>0</v>
      </c>
      <c r="B1" s="1"/>
      <c r="C1" s="1"/>
      <c r="D1" s="1"/>
      <c r="E1" s="1"/>
    </row>
    <row r="2" spans="1:10" ht="16.5" thickBot="1" x14ac:dyDescent="0.25">
      <c r="A2" s="2" t="s">
        <v>1</v>
      </c>
      <c r="B2" s="3"/>
      <c r="C2" s="4"/>
      <c r="D2" s="3"/>
      <c r="J2" s="5" t="s">
        <v>2</v>
      </c>
    </row>
    <row r="3" spans="1:10"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ht="17.100000000000001" customHeight="1" x14ac:dyDescent="0.2">
      <c r="A6" s="11" t="s">
        <v>15</v>
      </c>
      <c r="B6" s="12"/>
      <c r="C6" s="12"/>
      <c r="D6" s="12"/>
      <c r="E6" s="12"/>
    </row>
    <row r="7" spans="1:10" ht="17.100000000000001" customHeight="1" x14ac:dyDescent="0.2">
      <c r="A7" s="13" t="s">
        <v>16</v>
      </c>
      <c r="B7" s="14"/>
      <c r="C7" s="14"/>
      <c r="D7" s="14"/>
      <c r="E7" s="14"/>
    </row>
    <row r="8" spans="1:10" ht="17.100000000000001" customHeight="1" x14ac:dyDescent="0.2">
      <c r="A8" s="15" t="s">
        <v>17</v>
      </c>
      <c r="B8" s="16">
        <v>314288</v>
      </c>
      <c r="C8" s="16">
        <v>309653</v>
      </c>
      <c r="D8" s="16">
        <v>308354</v>
      </c>
      <c r="E8" s="16">
        <v>307818</v>
      </c>
      <c r="F8" s="16">
        <v>306875</v>
      </c>
      <c r="G8" s="16">
        <v>307700</v>
      </c>
      <c r="H8" s="16">
        <v>316700</v>
      </c>
      <c r="I8" s="16">
        <v>319100</v>
      </c>
      <c r="J8" s="16">
        <v>318600</v>
      </c>
    </row>
    <row r="9" spans="1:10" ht="17.100000000000001" customHeight="1" x14ac:dyDescent="0.2">
      <c r="A9" s="15" t="s">
        <v>18</v>
      </c>
      <c r="B9" s="16">
        <v>19269</v>
      </c>
      <c r="C9" s="16">
        <v>21504</v>
      </c>
      <c r="D9" s="16">
        <v>22298</v>
      </c>
      <c r="E9" s="16">
        <v>17169</v>
      </c>
      <c r="F9" s="16">
        <v>18734</v>
      </c>
      <c r="G9" s="16">
        <v>20600</v>
      </c>
      <c r="H9" s="16">
        <v>21900</v>
      </c>
      <c r="I9" s="16">
        <v>22800</v>
      </c>
      <c r="J9" s="16">
        <v>23300</v>
      </c>
    </row>
    <row r="10" spans="1:10" ht="17.100000000000001" customHeight="1" x14ac:dyDescent="0.2">
      <c r="A10" s="18" t="s">
        <v>19</v>
      </c>
      <c r="B10" s="19">
        <v>333557</v>
      </c>
      <c r="C10" s="19">
        <v>331157</v>
      </c>
      <c r="D10" s="19">
        <v>330652</v>
      </c>
      <c r="E10" s="19">
        <v>324987</v>
      </c>
      <c r="F10" s="19">
        <v>325608</v>
      </c>
      <c r="G10" s="19">
        <v>328300</v>
      </c>
      <c r="H10" s="19">
        <v>338700</v>
      </c>
      <c r="I10" s="19">
        <v>341900</v>
      </c>
      <c r="J10" s="19">
        <v>341900</v>
      </c>
    </row>
    <row r="11" spans="1:10" ht="17.100000000000001" customHeight="1" x14ac:dyDescent="0.2">
      <c r="A11" s="13" t="s">
        <v>20</v>
      </c>
      <c r="B11" s="14"/>
      <c r="C11" s="14"/>
      <c r="D11" s="14"/>
      <c r="E11" s="14"/>
      <c r="F11" s="14"/>
      <c r="G11" s="14"/>
      <c r="H11" s="14"/>
      <c r="I11" s="14"/>
      <c r="J11" s="14"/>
    </row>
    <row r="12" spans="1:10" ht="17.100000000000001" customHeight="1" x14ac:dyDescent="0.2">
      <c r="A12" s="15" t="s">
        <v>21</v>
      </c>
      <c r="B12" s="16">
        <v>175481</v>
      </c>
      <c r="C12" s="16">
        <v>183088</v>
      </c>
      <c r="D12" s="16">
        <v>179599</v>
      </c>
      <c r="E12" s="16">
        <v>184185</v>
      </c>
      <c r="F12" s="16">
        <v>187584</v>
      </c>
      <c r="G12" s="16">
        <v>190000</v>
      </c>
      <c r="H12" s="16">
        <v>191011</v>
      </c>
      <c r="I12" s="16">
        <v>193690</v>
      </c>
      <c r="J12" s="16">
        <v>197129</v>
      </c>
    </row>
    <row r="13" spans="1:10" ht="17.100000000000001" customHeight="1" x14ac:dyDescent="0.2">
      <c r="A13" s="20" t="s">
        <v>22</v>
      </c>
      <c r="B13" s="16">
        <v>29976</v>
      </c>
      <c r="C13" s="16">
        <v>29761</v>
      </c>
      <c r="D13" s="16">
        <v>29394</v>
      </c>
      <c r="E13" s="16">
        <v>29187</v>
      </c>
      <c r="F13" s="16">
        <v>28482</v>
      </c>
      <c r="G13" s="16">
        <v>28576</v>
      </c>
      <c r="H13" s="16">
        <v>28190</v>
      </c>
      <c r="I13" s="16">
        <v>27967</v>
      </c>
      <c r="J13" s="16">
        <v>27541</v>
      </c>
    </row>
    <row r="14" spans="1:10" ht="17.100000000000001" customHeight="1" x14ac:dyDescent="0.2">
      <c r="A14" s="20" t="s">
        <v>23</v>
      </c>
      <c r="B14" s="16">
        <v>6012</v>
      </c>
      <c r="C14" s="16">
        <v>4958</v>
      </c>
      <c r="D14" s="16">
        <v>5441</v>
      </c>
      <c r="E14" s="16">
        <v>9605</v>
      </c>
      <c r="F14" s="16">
        <v>12174</v>
      </c>
      <c r="G14" s="16">
        <v>8896</v>
      </c>
      <c r="H14" s="16">
        <v>8971</v>
      </c>
      <c r="I14" s="16">
        <v>9004</v>
      </c>
      <c r="J14" s="16">
        <v>9045</v>
      </c>
    </row>
    <row r="15" spans="1:10" ht="17.100000000000001" customHeight="1" x14ac:dyDescent="0.2">
      <c r="A15" s="15" t="s">
        <v>24</v>
      </c>
      <c r="B15" s="16">
        <v>1335</v>
      </c>
      <c r="C15" s="16">
        <v>727</v>
      </c>
      <c r="D15" s="16">
        <v>1209</v>
      </c>
      <c r="E15" s="16">
        <v>1440</v>
      </c>
      <c r="F15" s="16">
        <v>1121</v>
      </c>
      <c r="G15" s="16">
        <v>1050</v>
      </c>
      <c r="H15" s="16">
        <v>1050</v>
      </c>
      <c r="I15" s="16">
        <v>1050</v>
      </c>
      <c r="J15" s="16">
        <v>1050</v>
      </c>
    </row>
    <row r="16" spans="1:10" ht="17.100000000000001" customHeight="1" x14ac:dyDescent="0.2">
      <c r="A16" s="15" t="s">
        <v>25</v>
      </c>
      <c r="B16" s="16">
        <v>3013</v>
      </c>
      <c r="C16" s="16">
        <v>3271</v>
      </c>
      <c r="D16" s="16">
        <v>3204</v>
      </c>
      <c r="E16" s="16">
        <v>3533</v>
      </c>
      <c r="F16" s="16">
        <v>3608</v>
      </c>
      <c r="G16" s="16">
        <v>3725</v>
      </c>
      <c r="H16" s="16">
        <v>3792</v>
      </c>
      <c r="I16" s="16">
        <v>3662</v>
      </c>
      <c r="J16" s="16">
        <v>3604</v>
      </c>
    </row>
    <row r="17" spans="1:10" ht="17.100000000000001" customHeight="1" x14ac:dyDescent="0.2">
      <c r="A17" s="15" t="s">
        <v>26</v>
      </c>
      <c r="B17" s="16">
        <v>-642</v>
      </c>
      <c r="C17" s="16">
        <v>-763</v>
      </c>
      <c r="D17" s="16">
        <v>-1096</v>
      </c>
      <c r="E17" s="16">
        <v>-1579</v>
      </c>
      <c r="F17" s="16">
        <v>-1683</v>
      </c>
      <c r="G17" s="16">
        <v>-2060</v>
      </c>
      <c r="H17" s="16">
        <v>-2822</v>
      </c>
      <c r="I17" s="16">
        <v>-3899</v>
      </c>
      <c r="J17" s="16">
        <v>-5370</v>
      </c>
    </row>
    <row r="18" spans="1:10" ht="17.100000000000001" customHeight="1" x14ac:dyDescent="0.2">
      <c r="A18" s="15" t="s">
        <v>27</v>
      </c>
      <c r="B18" s="16">
        <v>51311</v>
      </c>
      <c r="C18" s="16">
        <v>53161</v>
      </c>
      <c r="D18" s="16">
        <v>43542</v>
      </c>
      <c r="E18" s="16">
        <v>61030</v>
      </c>
      <c r="F18" s="16">
        <v>185946</v>
      </c>
      <c r="G18" s="16">
        <v>62267</v>
      </c>
      <c r="H18" s="16">
        <v>60065</v>
      </c>
      <c r="I18" s="16">
        <v>63138</v>
      </c>
      <c r="J18" s="16">
        <v>65619</v>
      </c>
    </row>
    <row r="19" spans="1:10" ht="17.100000000000001" customHeight="1" x14ac:dyDescent="0.2">
      <c r="A19" s="15" t="s">
        <v>28</v>
      </c>
      <c r="B19" s="16">
        <v>-16143</v>
      </c>
      <c r="C19" s="16">
        <v>-18384</v>
      </c>
      <c r="D19" s="16">
        <v>8380</v>
      </c>
      <c r="E19" s="16">
        <v>-48669</v>
      </c>
      <c r="F19" s="16">
        <v>-12492</v>
      </c>
      <c r="G19" s="16">
        <v>-175</v>
      </c>
      <c r="H19" s="16">
        <v>-84</v>
      </c>
      <c r="I19" s="16">
        <v>-84</v>
      </c>
      <c r="J19" s="16">
        <v>-84</v>
      </c>
    </row>
    <row r="20" spans="1:10" ht="17.100000000000001" customHeight="1" x14ac:dyDescent="0.2">
      <c r="A20" s="15" t="s">
        <v>29</v>
      </c>
      <c r="B20" s="16">
        <v>266</v>
      </c>
      <c r="C20" s="16">
        <v>4252</v>
      </c>
      <c r="D20" s="16">
        <v>13526</v>
      </c>
      <c r="E20" s="16">
        <v>15571</v>
      </c>
      <c r="F20" s="16">
        <v>14788</v>
      </c>
      <c r="G20" s="16">
        <v>25461</v>
      </c>
      <c r="H20" s="16">
        <v>22343</v>
      </c>
      <c r="I20" s="16">
        <v>21982</v>
      </c>
      <c r="J20" s="16">
        <v>24826</v>
      </c>
    </row>
    <row r="21" spans="1:10" ht="17.100000000000001" customHeight="1" x14ac:dyDescent="0.2">
      <c r="A21" s="18" t="s">
        <v>30</v>
      </c>
      <c r="B21" s="19">
        <v>250607</v>
      </c>
      <c r="C21" s="19">
        <v>260070</v>
      </c>
      <c r="D21" s="19">
        <v>283199</v>
      </c>
      <c r="E21" s="19">
        <v>254302</v>
      </c>
      <c r="F21" s="19">
        <v>419528</v>
      </c>
      <c r="G21" s="19">
        <v>317741</v>
      </c>
      <c r="H21" s="19">
        <v>312516</v>
      </c>
      <c r="I21" s="19">
        <v>316510</v>
      </c>
      <c r="J21" s="19">
        <v>323360</v>
      </c>
    </row>
    <row r="22" spans="1:10" ht="17.100000000000001" customHeight="1" x14ac:dyDescent="0.2">
      <c r="A22" s="13" t="s">
        <v>31</v>
      </c>
      <c r="B22" s="21"/>
      <c r="C22" s="21"/>
      <c r="D22" s="21"/>
      <c r="E22" s="21"/>
      <c r="F22" s="21"/>
      <c r="G22" s="21"/>
      <c r="H22" s="21"/>
      <c r="I22" s="21"/>
      <c r="J22" s="21"/>
    </row>
    <row r="23" spans="1:10" ht="17.100000000000001" customHeight="1" x14ac:dyDescent="0.2">
      <c r="A23" s="22" t="s">
        <v>32</v>
      </c>
      <c r="B23" s="16">
        <v>9978</v>
      </c>
      <c r="C23" s="16">
        <v>11529</v>
      </c>
      <c r="D23" s="16">
        <v>11879</v>
      </c>
      <c r="E23" s="16">
        <v>11658</v>
      </c>
      <c r="F23" s="16">
        <v>11253</v>
      </c>
      <c r="G23" s="16">
        <v>12401</v>
      </c>
      <c r="H23" s="16">
        <v>10080</v>
      </c>
      <c r="I23" s="16">
        <v>11811</v>
      </c>
      <c r="J23" s="16">
        <v>12282</v>
      </c>
    </row>
    <row r="24" spans="1:10" ht="17.100000000000001" customHeight="1" x14ac:dyDescent="0.2">
      <c r="A24" s="22" t="s">
        <v>33</v>
      </c>
      <c r="B24" s="16">
        <v>22112</v>
      </c>
      <c r="C24" s="16">
        <v>23442</v>
      </c>
      <c r="D24" s="16">
        <v>23187</v>
      </c>
      <c r="E24" s="16">
        <v>25540</v>
      </c>
      <c r="F24" s="16">
        <v>29969</v>
      </c>
      <c r="G24" s="16">
        <v>30326</v>
      </c>
      <c r="H24" s="16">
        <v>31450</v>
      </c>
      <c r="I24" s="16">
        <v>32907</v>
      </c>
      <c r="J24" s="16">
        <v>34326</v>
      </c>
    </row>
    <row r="25" spans="1:10" ht="17.100000000000001" customHeight="1" x14ac:dyDescent="0.2">
      <c r="A25" s="15" t="s">
        <v>34</v>
      </c>
      <c r="B25" s="16">
        <v>49704</v>
      </c>
      <c r="C25" s="16">
        <v>48856</v>
      </c>
      <c r="D25" s="16">
        <v>48668</v>
      </c>
      <c r="E25" s="16">
        <v>45241</v>
      </c>
      <c r="F25" s="16">
        <v>44942</v>
      </c>
      <c r="G25" s="16">
        <v>47805</v>
      </c>
      <c r="H25" s="16">
        <v>51001</v>
      </c>
      <c r="I25" s="16">
        <v>54137</v>
      </c>
      <c r="J25" s="16">
        <v>54379</v>
      </c>
    </row>
    <row r="26" spans="1:10" ht="17.100000000000001" customHeight="1" x14ac:dyDescent="0.2">
      <c r="A26" s="15" t="s">
        <v>35</v>
      </c>
      <c r="B26" s="16">
        <v>-19995</v>
      </c>
      <c r="C26" s="16">
        <v>-18936</v>
      </c>
      <c r="D26" s="16">
        <v>-31160</v>
      </c>
      <c r="E26" s="16">
        <v>11555</v>
      </c>
      <c r="F26" s="16">
        <v>-151783</v>
      </c>
      <c r="G26" s="16">
        <v>-42378</v>
      </c>
      <c r="H26" s="16">
        <v>-37692</v>
      </c>
      <c r="I26" s="16">
        <v>-34680</v>
      </c>
      <c r="J26" s="16">
        <v>-34842</v>
      </c>
    </row>
    <row r="27" spans="1:10" ht="17.100000000000001" customHeight="1" thickBot="1" x14ac:dyDescent="0.25">
      <c r="A27" s="23" t="s">
        <v>36</v>
      </c>
      <c r="B27" s="24">
        <v>61799</v>
      </c>
      <c r="C27" s="24">
        <v>64891</v>
      </c>
      <c r="D27" s="24">
        <v>52574</v>
      </c>
      <c r="E27" s="24">
        <v>93994</v>
      </c>
      <c r="F27" s="24">
        <v>-65620</v>
      </c>
      <c r="G27" s="24">
        <v>48154</v>
      </c>
      <c r="H27" s="24">
        <v>54839</v>
      </c>
      <c r="I27" s="24">
        <v>64174</v>
      </c>
      <c r="J27" s="24">
        <v>66144</v>
      </c>
    </row>
    <row r="28" spans="1:10" ht="17.100000000000001" customHeight="1" thickBot="1" x14ac:dyDescent="0.25">
      <c r="A28" s="25" t="s">
        <v>37</v>
      </c>
      <c r="B28" s="24">
        <v>312407</v>
      </c>
      <c r="C28" s="24">
        <v>324961</v>
      </c>
      <c r="D28" s="24">
        <v>335773</v>
      </c>
      <c r="E28" s="24">
        <v>348296</v>
      </c>
      <c r="F28" s="24">
        <v>353908</v>
      </c>
      <c r="G28" s="24">
        <v>365895</v>
      </c>
      <c r="H28" s="24">
        <v>367354</v>
      </c>
      <c r="I28" s="24">
        <v>380684</v>
      </c>
      <c r="J28" s="24">
        <v>389504</v>
      </c>
    </row>
    <row r="29" spans="1:10" ht="17.100000000000001" customHeight="1" thickBot="1" x14ac:dyDescent="0.25">
      <c r="A29" s="18" t="s">
        <v>38</v>
      </c>
      <c r="B29" s="24">
        <v>645964</v>
      </c>
      <c r="C29" s="24">
        <v>656118</v>
      </c>
      <c r="D29" s="24">
        <v>666425</v>
      </c>
      <c r="E29" s="24">
        <v>673283</v>
      </c>
      <c r="F29" s="24">
        <v>679516</v>
      </c>
      <c r="G29" s="19">
        <v>694200</v>
      </c>
      <c r="H29" s="19">
        <v>706000</v>
      </c>
      <c r="I29" s="19">
        <v>722600</v>
      </c>
      <c r="J29" s="19">
        <v>731400</v>
      </c>
    </row>
    <row r="30" spans="1:10" ht="17.100000000000001" customHeight="1" x14ac:dyDescent="0.2">
      <c r="A30" s="26" t="s">
        <v>39</v>
      </c>
      <c r="B30" s="27"/>
      <c r="C30" s="27"/>
      <c r="D30" s="27"/>
      <c r="E30" s="27"/>
      <c r="F30" s="27"/>
      <c r="G30" s="27"/>
      <c r="H30" s="27"/>
      <c r="I30" s="27"/>
      <c r="J30" s="27"/>
    </row>
    <row r="31" spans="1:10" ht="17.100000000000001" customHeight="1" x14ac:dyDescent="0.2">
      <c r="A31" s="13" t="s">
        <v>40</v>
      </c>
      <c r="B31" s="14"/>
      <c r="C31" s="14"/>
      <c r="D31" s="14"/>
      <c r="E31" s="14"/>
      <c r="F31" s="14"/>
      <c r="G31" s="14"/>
      <c r="H31" s="14"/>
      <c r="I31" s="14"/>
      <c r="J31" s="14"/>
    </row>
    <row r="32" spans="1:10" ht="17.100000000000001" customHeight="1" x14ac:dyDescent="0.2">
      <c r="A32" s="18" t="s">
        <v>41</v>
      </c>
      <c r="B32" s="19">
        <v>49766</v>
      </c>
      <c r="C32" s="19">
        <v>46375</v>
      </c>
      <c r="D32" s="19">
        <v>49749</v>
      </c>
      <c r="E32" s="19">
        <v>53203</v>
      </c>
      <c r="F32" s="19">
        <v>48208</v>
      </c>
      <c r="G32" s="19">
        <v>52500</v>
      </c>
      <c r="H32" s="19">
        <v>54400</v>
      </c>
      <c r="I32" s="19">
        <v>55000</v>
      </c>
      <c r="J32" s="19">
        <v>55000</v>
      </c>
    </row>
    <row r="33" spans="1:10" ht="17.100000000000001" customHeight="1" x14ac:dyDescent="0.2">
      <c r="A33" s="13" t="s">
        <v>42</v>
      </c>
      <c r="B33" s="17"/>
      <c r="C33" s="17"/>
      <c r="D33" s="17"/>
      <c r="E33" s="17"/>
      <c r="F33" s="17"/>
      <c r="G33" s="17"/>
      <c r="H33" s="17"/>
      <c r="I33" s="17"/>
      <c r="J33" s="17"/>
    </row>
    <row r="34" spans="1:10" ht="17.100000000000001" customHeight="1" x14ac:dyDescent="0.2">
      <c r="A34" s="15" t="s">
        <v>24</v>
      </c>
      <c r="B34" s="16">
        <v>380</v>
      </c>
      <c r="C34" s="16">
        <v>513</v>
      </c>
      <c r="D34" s="16">
        <v>492</v>
      </c>
      <c r="E34" s="16">
        <v>584</v>
      </c>
      <c r="F34" s="16">
        <v>454</v>
      </c>
      <c r="G34" s="16">
        <v>407</v>
      </c>
      <c r="H34" s="16">
        <v>407</v>
      </c>
      <c r="I34" s="16">
        <v>407</v>
      </c>
      <c r="J34" s="16">
        <v>407</v>
      </c>
    </row>
    <row r="35" spans="1:10" ht="17.100000000000001" customHeight="1" x14ac:dyDescent="0.2">
      <c r="A35" s="15" t="s">
        <v>25</v>
      </c>
      <c r="B35" s="16">
        <v>172</v>
      </c>
      <c r="C35" s="16">
        <v>121</v>
      </c>
      <c r="D35" s="16">
        <v>83</v>
      </c>
      <c r="E35" s="16">
        <v>111</v>
      </c>
      <c r="F35" s="16">
        <v>117</v>
      </c>
      <c r="G35" s="16">
        <v>96</v>
      </c>
      <c r="H35" s="16">
        <v>126</v>
      </c>
      <c r="I35" s="16">
        <v>197</v>
      </c>
      <c r="J35" s="16">
        <v>170</v>
      </c>
    </row>
    <row r="36" spans="1:10" ht="17.100000000000001" customHeight="1" x14ac:dyDescent="0.2">
      <c r="A36" s="15" t="s">
        <v>26</v>
      </c>
      <c r="B36" s="16">
        <v>5857</v>
      </c>
      <c r="C36" s="16">
        <v>6858</v>
      </c>
      <c r="D36" s="16">
        <v>9291</v>
      </c>
      <c r="E36" s="16">
        <v>11477</v>
      </c>
      <c r="F36" s="16">
        <v>12596</v>
      </c>
      <c r="G36" s="16">
        <v>14406</v>
      </c>
      <c r="H36" s="16">
        <v>16888</v>
      </c>
      <c r="I36" s="16">
        <v>19666</v>
      </c>
      <c r="J36" s="16">
        <v>22519</v>
      </c>
    </row>
    <row r="37" spans="1:10" ht="17.100000000000001" customHeight="1" x14ac:dyDescent="0.2">
      <c r="A37" s="15" t="s">
        <v>28</v>
      </c>
      <c r="B37" s="16">
        <v>-4571</v>
      </c>
      <c r="C37" s="16">
        <v>-3601</v>
      </c>
      <c r="D37" s="16">
        <v>-4938</v>
      </c>
      <c r="E37" s="16">
        <v>-3030</v>
      </c>
      <c r="F37" s="16">
        <v>-11315</v>
      </c>
      <c r="G37" s="16">
        <v>30</v>
      </c>
      <c r="H37" s="16" t="s">
        <v>393</v>
      </c>
      <c r="I37" s="16" t="s">
        <v>393</v>
      </c>
      <c r="J37" s="16" t="s">
        <v>393</v>
      </c>
    </row>
    <row r="38" spans="1:10" ht="17.100000000000001" customHeight="1" x14ac:dyDescent="0.2">
      <c r="A38" s="28" t="s">
        <v>29</v>
      </c>
      <c r="B38" s="16">
        <v>708</v>
      </c>
      <c r="C38" s="16">
        <v>-282</v>
      </c>
      <c r="D38" s="16">
        <v>-11118</v>
      </c>
      <c r="E38" s="16">
        <v>-4118</v>
      </c>
      <c r="F38" s="16">
        <v>-11189</v>
      </c>
      <c r="G38" s="16">
        <v>6412</v>
      </c>
      <c r="H38" s="16">
        <v>7507</v>
      </c>
      <c r="I38" s="16">
        <v>6430</v>
      </c>
      <c r="J38" s="16">
        <v>6982</v>
      </c>
    </row>
    <row r="39" spans="1:10" ht="17.100000000000001" customHeight="1" x14ac:dyDescent="0.2">
      <c r="A39" s="18" t="s">
        <v>43</v>
      </c>
      <c r="B39" s="19">
        <v>2546</v>
      </c>
      <c r="C39" s="19">
        <v>3610</v>
      </c>
      <c r="D39" s="19">
        <v>-6189</v>
      </c>
      <c r="E39" s="19">
        <v>5024</v>
      </c>
      <c r="F39" s="19">
        <v>-9336</v>
      </c>
      <c r="G39" s="19">
        <v>21351</v>
      </c>
      <c r="H39" s="19">
        <v>24929</v>
      </c>
      <c r="I39" s="19">
        <v>26701</v>
      </c>
      <c r="J39" s="19">
        <v>30078</v>
      </c>
    </row>
    <row r="40" spans="1:10" ht="17.100000000000001" customHeight="1" x14ac:dyDescent="0.2">
      <c r="A40" s="13" t="s">
        <v>44</v>
      </c>
      <c r="B40" s="17"/>
      <c r="C40" s="17"/>
      <c r="D40" s="17"/>
      <c r="E40" s="17"/>
      <c r="F40" s="17"/>
      <c r="G40" s="17"/>
      <c r="H40" s="17"/>
      <c r="I40" s="17"/>
      <c r="J40" s="17"/>
    </row>
    <row r="41" spans="1:10" ht="17.100000000000001" customHeight="1" x14ac:dyDescent="0.2">
      <c r="A41" s="15" t="s">
        <v>33</v>
      </c>
      <c r="B41" s="16">
        <v>16123</v>
      </c>
      <c r="C41" s="16">
        <v>5957</v>
      </c>
      <c r="D41" s="16">
        <v>6980</v>
      </c>
      <c r="E41" s="16">
        <v>7060</v>
      </c>
      <c r="F41" s="16">
        <v>8206</v>
      </c>
      <c r="G41" s="16">
        <v>6868</v>
      </c>
      <c r="H41" s="16">
        <v>7283</v>
      </c>
      <c r="I41" s="16">
        <v>5790</v>
      </c>
      <c r="J41" s="16">
        <v>6420</v>
      </c>
    </row>
    <row r="42" spans="1:10" ht="17.100000000000001" customHeight="1" x14ac:dyDescent="0.2">
      <c r="A42" s="22" t="s">
        <v>45</v>
      </c>
      <c r="B42" s="16">
        <v>13129</v>
      </c>
      <c r="C42" s="16">
        <v>13519</v>
      </c>
      <c r="D42" s="16">
        <v>14951</v>
      </c>
      <c r="E42" s="16">
        <v>16503</v>
      </c>
      <c r="F42" s="16">
        <v>16850</v>
      </c>
      <c r="G42" s="16">
        <v>14668</v>
      </c>
      <c r="H42" s="16">
        <v>13510</v>
      </c>
      <c r="I42" s="16">
        <v>12798</v>
      </c>
      <c r="J42" s="16">
        <v>11871</v>
      </c>
    </row>
    <row r="43" spans="1:10" ht="17.100000000000001" customHeight="1" x14ac:dyDescent="0.2">
      <c r="A43" s="15" t="s">
        <v>35</v>
      </c>
      <c r="B43" s="16">
        <v>-12424</v>
      </c>
      <c r="C43" s="16">
        <v>5242</v>
      </c>
      <c r="D43" s="16">
        <v>3997</v>
      </c>
      <c r="E43" s="16">
        <v>-8465</v>
      </c>
      <c r="F43" s="16">
        <v>9578</v>
      </c>
      <c r="G43" s="16">
        <v>-17627</v>
      </c>
      <c r="H43" s="16">
        <v>-21602</v>
      </c>
      <c r="I43" s="16">
        <v>-21873</v>
      </c>
      <c r="J43" s="16">
        <v>-24293</v>
      </c>
    </row>
    <row r="44" spans="1:10" ht="17.100000000000001" customHeight="1" thickBot="1" x14ac:dyDescent="0.25">
      <c r="A44" s="23" t="s">
        <v>46</v>
      </c>
      <c r="B44" s="24">
        <v>16828</v>
      </c>
      <c r="C44" s="24">
        <v>24718</v>
      </c>
      <c r="D44" s="24">
        <v>25928</v>
      </c>
      <c r="E44" s="24">
        <v>15098</v>
      </c>
      <c r="F44" s="24">
        <v>34634</v>
      </c>
      <c r="G44" s="24">
        <v>3910</v>
      </c>
      <c r="H44" s="24">
        <v>-810</v>
      </c>
      <c r="I44" s="24">
        <v>-3286</v>
      </c>
      <c r="J44" s="24">
        <v>-6002</v>
      </c>
    </row>
    <row r="45" spans="1:10" ht="17.100000000000001" customHeight="1" thickBot="1" x14ac:dyDescent="0.25">
      <c r="A45" s="23" t="s">
        <v>47</v>
      </c>
      <c r="B45" s="24">
        <v>19374</v>
      </c>
      <c r="C45" s="24">
        <v>28327</v>
      </c>
      <c r="D45" s="24">
        <v>19738</v>
      </c>
      <c r="E45" s="24">
        <v>20122</v>
      </c>
      <c r="F45" s="24">
        <v>25298</v>
      </c>
      <c r="G45" s="19">
        <v>25261</v>
      </c>
      <c r="H45" s="19">
        <v>24120</v>
      </c>
      <c r="I45" s="19">
        <v>23415</v>
      </c>
      <c r="J45" s="19">
        <v>24076</v>
      </c>
    </row>
    <row r="46" spans="1:10" ht="17.100000000000001" customHeight="1" thickBot="1" x14ac:dyDescent="0.25">
      <c r="A46" s="18" t="s">
        <v>48</v>
      </c>
      <c r="B46" s="24">
        <v>69140</v>
      </c>
      <c r="C46" s="24">
        <v>74702</v>
      </c>
      <c r="D46" s="24">
        <v>69487</v>
      </c>
      <c r="E46" s="24">
        <v>73325</v>
      </c>
      <c r="F46" s="24">
        <v>73506</v>
      </c>
      <c r="G46" s="153">
        <v>77800</v>
      </c>
      <c r="H46" s="153">
        <v>78600</v>
      </c>
      <c r="I46" s="153">
        <v>78400</v>
      </c>
      <c r="J46" s="153">
        <v>79100</v>
      </c>
    </row>
    <row r="47" spans="1:10" ht="17.100000000000001" customHeight="1" thickBot="1" x14ac:dyDescent="0.25">
      <c r="A47" s="29" t="s">
        <v>49</v>
      </c>
      <c r="B47" s="16">
        <v>35020</v>
      </c>
      <c r="C47" s="16">
        <v>36167</v>
      </c>
      <c r="D47" s="16">
        <v>37562</v>
      </c>
      <c r="E47" s="16">
        <v>38582</v>
      </c>
      <c r="F47" s="16">
        <v>39675</v>
      </c>
      <c r="G47" s="16">
        <v>41392</v>
      </c>
      <c r="H47" s="16">
        <v>43227</v>
      </c>
      <c r="I47" s="16">
        <v>45149</v>
      </c>
      <c r="J47" s="16">
        <v>46944</v>
      </c>
    </row>
    <row r="48" spans="1:10" ht="17.100000000000001" customHeight="1" thickBot="1" x14ac:dyDescent="0.25">
      <c r="A48" s="23" t="s">
        <v>50</v>
      </c>
      <c r="B48" s="24">
        <v>34120</v>
      </c>
      <c r="C48" s="24">
        <v>38535</v>
      </c>
      <c r="D48" s="24">
        <v>31925</v>
      </c>
      <c r="E48" s="24">
        <v>34743</v>
      </c>
      <c r="F48" s="24">
        <v>33831</v>
      </c>
      <c r="G48" s="153">
        <v>36400</v>
      </c>
      <c r="H48" s="153">
        <v>35300</v>
      </c>
      <c r="I48" s="153">
        <v>33200</v>
      </c>
      <c r="J48" s="153">
        <v>32100</v>
      </c>
    </row>
    <row r="49" spans="1:10" ht="17.100000000000001" customHeight="1" x14ac:dyDescent="0.2">
      <c r="A49" s="30" t="s">
        <v>51</v>
      </c>
      <c r="B49" s="19">
        <v>715104</v>
      </c>
      <c r="C49" s="19">
        <v>730820</v>
      </c>
      <c r="D49" s="19">
        <v>735912</v>
      </c>
      <c r="E49" s="19">
        <v>746608</v>
      </c>
      <c r="F49" s="19">
        <v>753022</v>
      </c>
      <c r="G49" s="154">
        <v>771900</v>
      </c>
      <c r="H49" s="154">
        <v>784600</v>
      </c>
      <c r="I49" s="154">
        <v>801000</v>
      </c>
      <c r="J49" s="154">
        <v>810400</v>
      </c>
    </row>
    <row r="50" spans="1:10" ht="17.100000000000001" customHeight="1" x14ac:dyDescent="0.2">
      <c r="A50" s="29" t="s">
        <v>52</v>
      </c>
      <c r="B50" s="17"/>
      <c r="C50" s="17"/>
      <c r="D50" s="17"/>
      <c r="E50" s="17"/>
      <c r="F50" s="17"/>
      <c r="G50" s="17"/>
      <c r="H50" s="17"/>
      <c r="I50" s="17"/>
      <c r="J50" s="17"/>
    </row>
    <row r="51" spans="1:10" ht="17.100000000000001" customHeight="1" x14ac:dyDescent="0.2">
      <c r="A51" s="15" t="s">
        <v>53</v>
      </c>
      <c r="B51" s="16">
        <v>364054</v>
      </c>
      <c r="C51" s="16">
        <v>356028</v>
      </c>
      <c r="D51" s="16">
        <v>358103</v>
      </c>
      <c r="E51" s="16">
        <v>361021</v>
      </c>
      <c r="F51" s="16">
        <v>355083</v>
      </c>
      <c r="G51" s="16">
        <v>360100</v>
      </c>
      <c r="H51" s="16">
        <v>371200</v>
      </c>
      <c r="I51" s="16">
        <v>374100</v>
      </c>
      <c r="J51" s="16">
        <v>373600</v>
      </c>
    </row>
    <row r="52" spans="1:10" ht="17.100000000000001" customHeight="1" x14ac:dyDescent="0.2">
      <c r="A52" s="15" t="s">
        <v>54</v>
      </c>
      <c r="B52" s="16">
        <v>253153</v>
      </c>
      <c r="C52" s="16">
        <v>263679</v>
      </c>
      <c r="D52" s="16">
        <v>277009</v>
      </c>
      <c r="E52" s="16">
        <v>259326</v>
      </c>
      <c r="F52" s="16">
        <v>410192</v>
      </c>
      <c r="G52" s="16">
        <v>339092</v>
      </c>
      <c r="H52" s="16">
        <v>337445</v>
      </c>
      <c r="I52" s="16">
        <v>343210</v>
      </c>
      <c r="J52" s="16">
        <v>353438</v>
      </c>
    </row>
    <row r="53" spans="1:10" ht="17.100000000000001" customHeight="1" thickBot="1" x14ac:dyDescent="0.25">
      <c r="A53" s="31" t="s">
        <v>55</v>
      </c>
      <c r="B53" s="32">
        <v>97897</v>
      </c>
      <c r="C53" s="32">
        <v>111113</v>
      </c>
      <c r="D53" s="32">
        <v>100800</v>
      </c>
      <c r="E53" s="32">
        <v>126261</v>
      </c>
      <c r="F53" s="32">
        <v>-12253</v>
      </c>
      <c r="G53" s="32">
        <v>72704</v>
      </c>
      <c r="H53" s="32">
        <v>75960</v>
      </c>
      <c r="I53" s="32">
        <v>83681</v>
      </c>
      <c r="J53" s="32">
        <v>83437</v>
      </c>
    </row>
    <row r="55" spans="1:10" ht="24.75" customHeight="1" x14ac:dyDescent="0.2">
      <c r="A55" s="139" t="s">
        <v>395</v>
      </c>
      <c r="B55" s="139"/>
      <c r="C55" s="139"/>
      <c r="D55" s="139"/>
      <c r="E55" s="139"/>
      <c r="F55" s="139"/>
      <c r="G55" s="139"/>
      <c r="H55" s="139"/>
      <c r="I55" s="139"/>
      <c r="J55" s="139"/>
    </row>
    <row r="56" spans="1:10" ht="18" customHeight="1" x14ac:dyDescent="0.2">
      <c r="A56" s="138" t="s">
        <v>56</v>
      </c>
      <c r="B56" s="139"/>
      <c r="C56" s="139"/>
      <c r="D56" s="139"/>
      <c r="E56" s="139"/>
      <c r="F56" s="139"/>
      <c r="G56" s="139"/>
      <c r="H56" s="139"/>
      <c r="I56" s="139"/>
      <c r="J56" s="139"/>
    </row>
    <row r="57" spans="1:10" ht="14.25" customHeight="1" x14ac:dyDescent="0.2">
      <c r="A57" s="138" t="s">
        <v>57</v>
      </c>
      <c r="B57" s="139"/>
      <c r="C57" s="139"/>
      <c r="D57" s="139"/>
      <c r="E57" s="139"/>
      <c r="F57" s="139"/>
      <c r="G57" s="139"/>
      <c r="H57" s="139"/>
      <c r="I57" s="139"/>
      <c r="J57" s="139"/>
    </row>
    <row r="58" spans="1:10" ht="13.5" customHeight="1" x14ac:dyDescent="0.2">
      <c r="A58" s="138" t="s">
        <v>58</v>
      </c>
      <c r="B58" s="139"/>
      <c r="C58" s="139"/>
      <c r="D58" s="139"/>
      <c r="E58" s="139"/>
      <c r="F58" s="139"/>
      <c r="G58" s="139"/>
      <c r="H58" s="139"/>
      <c r="I58" s="139"/>
      <c r="J58" s="139"/>
    </row>
    <row r="59" spans="1:10" ht="18.75" customHeight="1" x14ac:dyDescent="0.2">
      <c r="A59" s="138" t="s">
        <v>59</v>
      </c>
      <c r="B59" s="139"/>
      <c r="C59" s="139"/>
      <c r="D59" s="139"/>
      <c r="E59" s="139"/>
      <c r="F59" s="139"/>
      <c r="G59" s="139"/>
      <c r="H59" s="139"/>
      <c r="I59" s="139"/>
      <c r="J59" s="139"/>
    </row>
  </sheetData>
  <mergeCells count="6">
    <mergeCell ref="A59:J59"/>
    <mergeCell ref="B3:F3"/>
    <mergeCell ref="A55:J55"/>
    <mergeCell ref="A56:J56"/>
    <mergeCell ref="A57:J57"/>
    <mergeCell ref="A58:J58"/>
  </mergeCells>
  <pageMargins left="0" right="0" top="0" bottom="0"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selection activeCell="H20" sqref="H20"/>
    </sheetView>
  </sheetViews>
  <sheetFormatPr defaultRowHeight="11.25" x14ac:dyDescent="0.2"/>
  <cols>
    <col min="1" max="1" width="47.1640625" customWidth="1"/>
  </cols>
  <sheetData>
    <row r="1" spans="1:10" ht="16.5" x14ac:dyDescent="0.2">
      <c r="A1" s="33" t="s">
        <v>122</v>
      </c>
      <c r="B1" s="33"/>
      <c r="C1" s="33"/>
      <c r="D1" s="34"/>
      <c r="E1" s="34"/>
    </row>
    <row r="2" spans="1:10" ht="16.5" thickBot="1" x14ac:dyDescent="0.25">
      <c r="A2" s="2" t="s">
        <v>1</v>
      </c>
      <c r="B2" s="53"/>
      <c r="C2" s="53"/>
      <c r="E2" s="53"/>
      <c r="J2" s="5" t="s">
        <v>2</v>
      </c>
    </row>
    <row r="3" spans="1:10"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x14ac:dyDescent="0.2">
      <c r="A6" s="36" t="s">
        <v>123</v>
      </c>
      <c r="B6" s="54"/>
      <c r="C6" s="54"/>
      <c r="D6" s="38"/>
      <c r="E6" s="38"/>
    </row>
    <row r="7" spans="1:10" ht="17.100000000000001" customHeight="1" x14ac:dyDescent="0.2">
      <c r="A7" s="39" t="s">
        <v>62</v>
      </c>
      <c r="B7" s="16">
        <v>37157</v>
      </c>
      <c r="C7" s="16">
        <v>34259</v>
      </c>
      <c r="D7" s="16">
        <v>34540</v>
      </c>
      <c r="E7" s="16">
        <v>34368</v>
      </c>
      <c r="F7" s="16">
        <v>35099</v>
      </c>
      <c r="G7" s="16">
        <v>34947</v>
      </c>
      <c r="H7" s="16">
        <v>35936</v>
      </c>
      <c r="I7" s="16">
        <v>36941</v>
      </c>
      <c r="J7" s="16">
        <v>38031</v>
      </c>
    </row>
    <row r="8" spans="1:10" ht="17.100000000000001" customHeight="1" x14ac:dyDescent="0.2">
      <c r="A8" s="39" t="s">
        <v>63</v>
      </c>
      <c r="B8" s="16">
        <v>1990</v>
      </c>
      <c r="C8" s="16">
        <v>2032</v>
      </c>
      <c r="D8" s="16">
        <v>2060</v>
      </c>
      <c r="E8" s="16">
        <v>2141</v>
      </c>
      <c r="F8" s="16">
        <v>2328</v>
      </c>
      <c r="G8" s="16">
        <v>2495</v>
      </c>
      <c r="H8" s="16">
        <v>2357</v>
      </c>
      <c r="I8" s="16">
        <v>2496</v>
      </c>
      <c r="J8" s="16">
        <v>2676</v>
      </c>
    </row>
    <row r="9" spans="1:10" ht="17.100000000000001" customHeight="1" x14ac:dyDescent="0.2">
      <c r="A9" s="39" t="s">
        <v>64</v>
      </c>
      <c r="B9" s="16">
        <v>12653</v>
      </c>
      <c r="C9" s="16">
        <v>11746</v>
      </c>
      <c r="D9" s="16">
        <v>11311</v>
      </c>
      <c r="E9" s="16">
        <v>11680</v>
      </c>
      <c r="F9" s="16">
        <v>10919</v>
      </c>
      <c r="G9" s="16">
        <v>11300</v>
      </c>
      <c r="H9" s="16">
        <v>11375</v>
      </c>
      <c r="I9" s="16">
        <v>11226</v>
      </c>
      <c r="J9" s="16">
        <v>11174</v>
      </c>
    </row>
    <row r="10" spans="1:10" ht="17.100000000000001" customHeight="1" x14ac:dyDescent="0.2">
      <c r="A10" s="39" t="s">
        <v>65</v>
      </c>
      <c r="B10" s="16">
        <v>2167</v>
      </c>
      <c r="C10" s="16">
        <v>2026</v>
      </c>
      <c r="D10" s="16">
        <v>2118</v>
      </c>
      <c r="E10" s="16">
        <v>1873</v>
      </c>
      <c r="F10" s="16">
        <v>1896</v>
      </c>
      <c r="G10" s="16">
        <v>2016</v>
      </c>
      <c r="H10" s="16">
        <v>1310</v>
      </c>
      <c r="I10" s="16">
        <v>1326</v>
      </c>
      <c r="J10" s="16">
        <v>1342</v>
      </c>
    </row>
    <row r="11" spans="1:10" ht="17.100000000000001" customHeight="1" x14ac:dyDescent="0.2">
      <c r="A11" s="39" t="s">
        <v>66</v>
      </c>
      <c r="B11" s="16">
        <v>7813</v>
      </c>
      <c r="C11" s="16">
        <v>7758</v>
      </c>
      <c r="D11" s="16">
        <v>10020</v>
      </c>
      <c r="E11" s="16">
        <v>9650</v>
      </c>
      <c r="F11" s="16">
        <v>9279</v>
      </c>
      <c r="G11" s="16">
        <v>10020</v>
      </c>
      <c r="H11" s="16">
        <v>11695</v>
      </c>
      <c r="I11" s="16">
        <v>12522</v>
      </c>
      <c r="J11" s="16">
        <v>12365</v>
      </c>
    </row>
    <row r="12" spans="1:10" ht="17.100000000000001" customHeight="1" x14ac:dyDescent="0.2">
      <c r="A12" s="39" t="s">
        <v>67</v>
      </c>
      <c r="B12" s="16">
        <v>102844</v>
      </c>
      <c r="C12" s="16">
        <v>105222</v>
      </c>
      <c r="D12" s="16">
        <v>109775</v>
      </c>
      <c r="E12" s="16">
        <v>113345</v>
      </c>
      <c r="F12" s="16">
        <v>117229</v>
      </c>
      <c r="G12" s="16">
        <v>120611</v>
      </c>
      <c r="H12" s="16">
        <v>123709</v>
      </c>
      <c r="I12" s="16">
        <v>126364</v>
      </c>
      <c r="J12" s="16">
        <v>129164</v>
      </c>
    </row>
    <row r="13" spans="1:10" ht="17.100000000000001" customHeight="1" x14ac:dyDescent="0.2">
      <c r="A13" s="39" t="s">
        <v>68</v>
      </c>
      <c r="B13" s="16">
        <v>7749</v>
      </c>
      <c r="C13" s="16">
        <v>7667</v>
      </c>
      <c r="D13" s="16">
        <v>7665</v>
      </c>
      <c r="E13" s="16">
        <v>7225</v>
      </c>
      <c r="F13" s="16">
        <v>6476</v>
      </c>
      <c r="G13" s="16">
        <v>6376</v>
      </c>
      <c r="H13" s="16">
        <v>6673</v>
      </c>
      <c r="I13" s="16">
        <v>6201</v>
      </c>
      <c r="J13" s="16">
        <v>5655</v>
      </c>
    </row>
    <row r="14" spans="1:10" ht="17.100000000000001" customHeight="1" x14ac:dyDescent="0.2">
      <c r="A14" s="39" t="s">
        <v>69</v>
      </c>
      <c r="B14" s="16">
        <v>55214</v>
      </c>
      <c r="C14" s="16">
        <v>54279</v>
      </c>
      <c r="D14" s="16">
        <v>54531</v>
      </c>
      <c r="E14" s="16">
        <v>56906</v>
      </c>
      <c r="F14" s="16">
        <v>57986</v>
      </c>
      <c r="G14" s="16">
        <v>59550</v>
      </c>
      <c r="H14" s="16">
        <v>60601</v>
      </c>
      <c r="I14" s="16">
        <v>61773</v>
      </c>
      <c r="J14" s="16">
        <v>61440</v>
      </c>
    </row>
    <row r="15" spans="1:10" ht="17.100000000000001" customHeight="1" x14ac:dyDescent="0.2">
      <c r="A15" s="39" t="s">
        <v>70</v>
      </c>
      <c r="B15" s="16">
        <v>17346</v>
      </c>
      <c r="C15" s="16">
        <v>16667</v>
      </c>
      <c r="D15" s="16">
        <v>17202</v>
      </c>
      <c r="E15" s="16">
        <v>15745</v>
      </c>
      <c r="F15" s="16">
        <v>15442</v>
      </c>
      <c r="G15" s="16">
        <v>16613</v>
      </c>
      <c r="H15" s="16">
        <v>14916</v>
      </c>
      <c r="I15" s="16">
        <v>13922</v>
      </c>
      <c r="J15" s="16">
        <v>13631</v>
      </c>
    </row>
    <row r="16" spans="1:10" ht="17.100000000000001" customHeight="1" x14ac:dyDescent="0.2">
      <c r="A16" s="39" t="s">
        <v>124</v>
      </c>
      <c r="B16" s="16">
        <v>12366</v>
      </c>
      <c r="C16" s="16">
        <v>12157</v>
      </c>
      <c r="D16" s="16">
        <v>12231</v>
      </c>
      <c r="E16" s="16">
        <v>11857</v>
      </c>
      <c r="F16" s="16">
        <v>7805</v>
      </c>
      <c r="G16" s="16">
        <v>7375</v>
      </c>
      <c r="H16" s="16">
        <v>9050</v>
      </c>
      <c r="I16" s="16">
        <v>10587</v>
      </c>
      <c r="J16" s="16">
        <v>12157</v>
      </c>
    </row>
    <row r="17" spans="1:10" ht="17.100000000000001" customHeight="1" x14ac:dyDescent="0.2">
      <c r="A17" s="40" t="s">
        <v>72</v>
      </c>
      <c r="B17" s="16">
        <v>2602</v>
      </c>
      <c r="C17" s="16">
        <v>3159</v>
      </c>
      <c r="D17" s="16">
        <v>3382</v>
      </c>
      <c r="E17" s="16">
        <v>3636</v>
      </c>
      <c r="F17" s="16">
        <v>3684</v>
      </c>
      <c r="G17" s="16">
        <v>3327</v>
      </c>
      <c r="H17" s="16">
        <v>3458</v>
      </c>
      <c r="I17" s="16">
        <v>3366</v>
      </c>
      <c r="J17" s="16">
        <v>3154</v>
      </c>
    </row>
    <row r="18" spans="1:10" ht="17.100000000000001" customHeight="1" x14ac:dyDescent="0.2">
      <c r="A18" s="39" t="s">
        <v>73</v>
      </c>
      <c r="B18" s="16">
        <v>2721</v>
      </c>
      <c r="C18" s="16">
        <v>2402</v>
      </c>
      <c r="D18" s="16">
        <v>1084</v>
      </c>
      <c r="E18" s="16">
        <v>1426</v>
      </c>
      <c r="F18" s="16">
        <v>1443</v>
      </c>
      <c r="G18" s="16">
        <v>1567</v>
      </c>
      <c r="H18" s="16">
        <v>1539</v>
      </c>
      <c r="I18" s="16">
        <v>1522</v>
      </c>
      <c r="J18" s="16">
        <v>1408</v>
      </c>
    </row>
    <row r="19" spans="1:10" ht="17.100000000000001" customHeight="1" x14ac:dyDescent="0.2">
      <c r="A19" s="40" t="s">
        <v>74</v>
      </c>
      <c r="B19" s="16">
        <v>5483</v>
      </c>
      <c r="C19" s="16">
        <v>3767</v>
      </c>
      <c r="D19" s="16">
        <v>5687</v>
      </c>
      <c r="E19" s="16">
        <v>6386</v>
      </c>
      <c r="F19" s="16">
        <v>6040</v>
      </c>
      <c r="G19" s="16">
        <v>8317</v>
      </c>
      <c r="H19" s="16">
        <v>8008</v>
      </c>
      <c r="I19" s="16">
        <v>7624</v>
      </c>
      <c r="J19" s="16">
        <v>6633</v>
      </c>
    </row>
    <row r="20" spans="1:10" ht="17.100000000000001" customHeight="1" x14ac:dyDescent="0.2">
      <c r="A20" s="39" t="s">
        <v>125</v>
      </c>
      <c r="B20" s="16">
        <v>25380</v>
      </c>
      <c r="C20" s="16">
        <v>23189</v>
      </c>
      <c r="D20" s="16">
        <v>16481</v>
      </c>
      <c r="E20" s="16">
        <v>13657</v>
      </c>
      <c r="F20" s="16">
        <v>10758</v>
      </c>
      <c r="G20" s="16">
        <v>8206</v>
      </c>
      <c r="H20" s="16">
        <v>6596</v>
      </c>
      <c r="I20" s="16">
        <v>5767</v>
      </c>
      <c r="J20" s="16">
        <v>5052</v>
      </c>
    </row>
    <row r="21" spans="1:10" ht="17.100000000000001" customHeight="1" x14ac:dyDescent="0.2">
      <c r="A21" s="39" t="s">
        <v>126</v>
      </c>
      <c r="B21" s="16">
        <v>27549</v>
      </c>
      <c r="C21" s="16">
        <v>27910</v>
      </c>
      <c r="D21" s="16">
        <v>28349</v>
      </c>
      <c r="E21" s="16">
        <v>28909</v>
      </c>
      <c r="F21" s="16">
        <v>28738</v>
      </c>
      <c r="G21" s="16">
        <v>23801</v>
      </c>
      <c r="H21" s="16">
        <v>29686</v>
      </c>
      <c r="I21" s="16">
        <v>29807</v>
      </c>
      <c r="J21" s="16">
        <v>30067</v>
      </c>
    </row>
    <row r="22" spans="1:10" ht="17.100000000000001" customHeight="1" x14ac:dyDescent="0.2">
      <c r="A22" s="39" t="s">
        <v>77</v>
      </c>
      <c r="B22" s="16">
        <v>14618</v>
      </c>
      <c r="C22" s="16">
        <v>14609</v>
      </c>
      <c r="D22" s="16">
        <v>15034</v>
      </c>
      <c r="E22" s="16">
        <v>15254</v>
      </c>
      <c r="F22" s="16">
        <v>14358</v>
      </c>
      <c r="G22" s="16">
        <v>14644</v>
      </c>
      <c r="H22" s="16">
        <v>14801</v>
      </c>
      <c r="I22" s="16">
        <v>14923</v>
      </c>
      <c r="J22" s="16">
        <v>15102</v>
      </c>
    </row>
    <row r="23" spans="1:10" ht="17.100000000000001" customHeight="1" x14ac:dyDescent="0.2">
      <c r="A23" s="39" t="s">
        <v>78</v>
      </c>
      <c r="B23" s="16">
        <v>10441</v>
      </c>
      <c r="C23" s="16">
        <v>10433</v>
      </c>
      <c r="D23" s="16">
        <v>10655</v>
      </c>
      <c r="E23" s="16">
        <v>10771</v>
      </c>
      <c r="F23" s="16">
        <v>10674</v>
      </c>
      <c r="G23" s="16">
        <v>10910</v>
      </c>
      <c r="H23" s="16">
        <v>11061</v>
      </c>
      <c r="I23" s="16">
        <v>11086</v>
      </c>
      <c r="J23" s="16">
        <v>11155</v>
      </c>
    </row>
    <row r="24" spans="1:10" ht="17.100000000000001" customHeight="1" x14ac:dyDescent="0.2">
      <c r="A24" s="39" t="s">
        <v>79</v>
      </c>
      <c r="B24" s="16">
        <v>8928</v>
      </c>
      <c r="C24" s="16">
        <v>8477</v>
      </c>
      <c r="D24" s="16">
        <v>7790</v>
      </c>
      <c r="E24" s="16">
        <v>7454</v>
      </c>
      <c r="F24" s="16">
        <v>6983</v>
      </c>
      <c r="G24" s="16">
        <v>7247</v>
      </c>
      <c r="H24" s="16">
        <v>7063</v>
      </c>
      <c r="I24" s="16">
        <v>6510</v>
      </c>
      <c r="J24" s="16">
        <v>6090</v>
      </c>
    </row>
    <row r="25" spans="1:10" ht="17.100000000000001" customHeight="1" x14ac:dyDescent="0.2">
      <c r="A25" s="39" t="s">
        <v>80</v>
      </c>
      <c r="B25" s="16">
        <v>613</v>
      </c>
      <c r="C25" s="16">
        <v>592</v>
      </c>
      <c r="D25" s="16">
        <v>578</v>
      </c>
      <c r="E25" s="16">
        <v>551</v>
      </c>
      <c r="F25" s="16">
        <v>543</v>
      </c>
      <c r="G25" s="16">
        <v>553</v>
      </c>
      <c r="H25" s="16">
        <v>552</v>
      </c>
      <c r="I25" s="16">
        <v>564</v>
      </c>
      <c r="J25" s="16">
        <v>556</v>
      </c>
    </row>
    <row r="26" spans="1:10" ht="17.100000000000001" customHeight="1" x14ac:dyDescent="0.2">
      <c r="A26" s="39" t="s">
        <v>81</v>
      </c>
      <c r="B26" s="16">
        <v>2368</v>
      </c>
      <c r="C26" s="16">
        <v>2276</v>
      </c>
      <c r="D26" s="16">
        <v>2236</v>
      </c>
      <c r="E26" s="16">
        <v>2357</v>
      </c>
      <c r="F26" s="16">
        <v>2149</v>
      </c>
      <c r="G26" s="16">
        <v>2310</v>
      </c>
      <c r="H26" s="16">
        <v>2303</v>
      </c>
      <c r="I26" s="16">
        <v>2160</v>
      </c>
      <c r="J26" s="16">
        <v>1932</v>
      </c>
    </row>
    <row r="27" spans="1:10" ht="17.100000000000001" customHeight="1" x14ac:dyDescent="0.2">
      <c r="A27" s="41" t="s">
        <v>82</v>
      </c>
      <c r="B27" s="16">
        <v>3708</v>
      </c>
      <c r="C27" s="16">
        <v>3631</v>
      </c>
      <c r="D27" s="16">
        <v>3630</v>
      </c>
      <c r="E27" s="16">
        <v>3420</v>
      </c>
      <c r="F27" s="16">
        <v>3531</v>
      </c>
      <c r="G27" s="16">
        <v>3804</v>
      </c>
      <c r="H27" s="16">
        <v>3670</v>
      </c>
      <c r="I27" s="16">
        <v>3365</v>
      </c>
      <c r="J27" s="16">
        <v>3130</v>
      </c>
    </row>
    <row r="28" spans="1:10" ht="17.100000000000001" customHeight="1" x14ac:dyDescent="0.2">
      <c r="A28" s="41" t="s">
        <v>83</v>
      </c>
      <c r="B28" s="16">
        <v>186</v>
      </c>
      <c r="C28" s="16">
        <v>-174</v>
      </c>
      <c r="D28" s="16">
        <v>-255</v>
      </c>
      <c r="E28" s="16">
        <v>167</v>
      </c>
      <c r="F28" s="16">
        <v>-531</v>
      </c>
      <c r="G28" s="16">
        <v>261</v>
      </c>
      <c r="H28" s="16">
        <v>243</v>
      </c>
      <c r="I28" s="16">
        <v>232</v>
      </c>
      <c r="J28" s="16">
        <v>223</v>
      </c>
    </row>
    <row r="29" spans="1:10" ht="17.100000000000001" customHeight="1" x14ac:dyDescent="0.2">
      <c r="A29" s="39" t="s">
        <v>84</v>
      </c>
      <c r="B29" s="16">
        <v>458</v>
      </c>
      <c r="C29" s="16">
        <v>477</v>
      </c>
      <c r="D29" s="16">
        <v>448</v>
      </c>
      <c r="E29" s="16">
        <v>686</v>
      </c>
      <c r="F29" s="16">
        <v>527</v>
      </c>
      <c r="G29" s="16">
        <v>791</v>
      </c>
      <c r="H29" s="16">
        <v>641</v>
      </c>
      <c r="I29" s="16">
        <v>601</v>
      </c>
      <c r="J29" s="16">
        <v>653</v>
      </c>
    </row>
    <row r="30" spans="1:10" ht="17.100000000000001" customHeight="1" x14ac:dyDescent="0.2">
      <c r="A30" s="39" t="s">
        <v>85</v>
      </c>
      <c r="B30" s="16">
        <v>1699</v>
      </c>
      <c r="C30" s="16">
        <v>1464</v>
      </c>
      <c r="D30" s="16">
        <v>1552</v>
      </c>
      <c r="E30" s="16">
        <v>1558</v>
      </c>
      <c r="F30" s="16">
        <v>1729</v>
      </c>
      <c r="G30" s="16">
        <v>1936</v>
      </c>
      <c r="H30" s="16">
        <v>1768</v>
      </c>
      <c r="I30" s="16">
        <v>1725</v>
      </c>
      <c r="J30" s="16">
        <v>1695</v>
      </c>
    </row>
    <row r="31" spans="1:10" ht="17.100000000000001" customHeight="1" x14ac:dyDescent="0.2">
      <c r="A31" s="42" t="s">
        <v>86</v>
      </c>
      <c r="B31" s="16" t="s">
        <v>393</v>
      </c>
      <c r="C31" s="16" t="s">
        <v>393</v>
      </c>
      <c r="D31" s="16" t="s">
        <v>393</v>
      </c>
      <c r="E31" s="16" t="s">
        <v>393</v>
      </c>
      <c r="F31" s="16" t="s">
        <v>393</v>
      </c>
      <c r="G31" s="16">
        <v>4100</v>
      </c>
      <c r="H31" s="16">
        <v>4900</v>
      </c>
      <c r="I31" s="16">
        <v>5000</v>
      </c>
      <c r="J31" s="16">
        <v>5400</v>
      </c>
    </row>
    <row r="32" spans="1:10" ht="17.100000000000001" customHeight="1" x14ac:dyDescent="0.2">
      <c r="A32" s="42" t="s">
        <v>87</v>
      </c>
      <c r="B32" s="16" t="s">
        <v>393</v>
      </c>
      <c r="C32" s="16" t="s">
        <v>393</v>
      </c>
      <c r="D32" s="16" t="s">
        <v>393</v>
      </c>
      <c r="E32" s="16" t="s">
        <v>393</v>
      </c>
      <c r="F32" s="16" t="s">
        <v>393</v>
      </c>
      <c r="G32" s="16">
        <v>-2500</v>
      </c>
      <c r="H32" s="16">
        <v>-2700</v>
      </c>
      <c r="I32" s="16">
        <v>-3500</v>
      </c>
      <c r="J32" s="16">
        <v>-2800</v>
      </c>
    </row>
    <row r="33" spans="1:21" ht="17.100000000000001" customHeight="1" x14ac:dyDescent="0.2">
      <c r="A33" s="42" t="s">
        <v>127</v>
      </c>
      <c r="B33" s="16" t="s">
        <v>393</v>
      </c>
      <c r="C33" s="16" t="s">
        <v>393</v>
      </c>
      <c r="D33" s="16" t="s">
        <v>393</v>
      </c>
      <c r="E33" s="16" t="s">
        <v>393</v>
      </c>
      <c r="F33" s="16" t="s">
        <v>393</v>
      </c>
      <c r="G33" s="16">
        <v>-400</v>
      </c>
      <c r="H33" s="16" t="s">
        <v>393</v>
      </c>
      <c r="I33" s="16" t="s">
        <v>393</v>
      </c>
      <c r="J33" s="16" t="s">
        <v>393</v>
      </c>
    </row>
    <row r="34" spans="1:21" ht="17.100000000000001" customHeight="1" x14ac:dyDescent="0.2">
      <c r="A34" s="43" t="s">
        <v>394</v>
      </c>
      <c r="B34" s="16" t="s">
        <v>393</v>
      </c>
      <c r="C34" s="16" t="s">
        <v>393</v>
      </c>
      <c r="D34" s="16" t="s">
        <v>393</v>
      </c>
      <c r="E34" s="16" t="s">
        <v>393</v>
      </c>
      <c r="F34" s="16" t="s">
        <v>393</v>
      </c>
      <c r="G34" s="16" t="s">
        <v>393</v>
      </c>
      <c r="H34" s="16" t="s">
        <v>393</v>
      </c>
      <c r="I34" s="16" t="s">
        <v>393</v>
      </c>
      <c r="J34" s="16">
        <v>-3500</v>
      </c>
    </row>
    <row r="35" spans="1:21" ht="17.100000000000001" customHeight="1" thickBot="1" x14ac:dyDescent="0.25">
      <c r="A35" s="49" t="s">
        <v>100</v>
      </c>
      <c r="B35" s="50">
        <v>364054</v>
      </c>
      <c r="C35" s="50">
        <v>356028</v>
      </c>
      <c r="D35" s="50">
        <v>358103</v>
      </c>
      <c r="E35" s="50">
        <v>361021</v>
      </c>
      <c r="F35" s="50">
        <v>355083</v>
      </c>
      <c r="G35" s="50">
        <v>360100</v>
      </c>
      <c r="H35" s="50">
        <v>371200</v>
      </c>
      <c r="I35" s="50">
        <v>374100</v>
      </c>
      <c r="J35" s="50">
        <v>373600</v>
      </c>
    </row>
    <row r="36" spans="1:21" x14ac:dyDescent="0.2">
      <c r="A36" s="51"/>
      <c r="B36" s="51"/>
      <c r="C36" s="51"/>
      <c r="D36" s="52"/>
      <c r="E36" s="52"/>
    </row>
    <row r="37" spans="1:21" ht="15.75" customHeight="1" x14ac:dyDescent="0.2">
      <c r="A37" s="138" t="s">
        <v>128</v>
      </c>
      <c r="B37" s="139"/>
      <c r="C37" s="139"/>
      <c r="D37" s="139"/>
      <c r="E37" s="139"/>
      <c r="F37" s="139"/>
      <c r="G37" s="139"/>
      <c r="H37" s="139"/>
      <c r="I37" s="139"/>
      <c r="J37" s="139"/>
    </row>
    <row r="38" spans="1:21" ht="27" customHeight="1" x14ac:dyDescent="0.2">
      <c r="A38" s="138" t="s">
        <v>129</v>
      </c>
      <c r="B38" s="139"/>
      <c r="C38" s="139"/>
      <c r="D38" s="139"/>
      <c r="E38" s="139"/>
      <c r="F38" s="139"/>
      <c r="G38" s="139"/>
      <c r="H38" s="139"/>
      <c r="I38" s="139"/>
      <c r="J38" s="139"/>
    </row>
    <row r="39" spans="1:21" ht="27" customHeight="1" x14ac:dyDescent="0.2">
      <c r="A39" s="138" t="s">
        <v>130</v>
      </c>
      <c r="B39" s="139"/>
      <c r="C39" s="139"/>
      <c r="D39" s="139"/>
      <c r="E39" s="139"/>
      <c r="F39" s="139"/>
      <c r="G39" s="139"/>
      <c r="H39" s="139"/>
      <c r="I39" s="139"/>
      <c r="J39" s="139"/>
    </row>
    <row r="40" spans="1:21" ht="39" customHeight="1" x14ac:dyDescent="0.2">
      <c r="A40" s="138" t="s">
        <v>131</v>
      </c>
      <c r="B40" s="139"/>
      <c r="C40" s="139"/>
      <c r="D40" s="139"/>
      <c r="E40" s="139"/>
      <c r="F40" s="139"/>
      <c r="G40" s="139"/>
      <c r="H40" s="139"/>
      <c r="I40" s="139"/>
      <c r="J40" s="139"/>
    </row>
    <row r="41" spans="1:21" ht="24.75" customHeight="1" x14ac:dyDescent="0.2">
      <c r="A41" s="138" t="s">
        <v>132</v>
      </c>
      <c r="B41" s="139"/>
      <c r="C41" s="139"/>
      <c r="D41" s="139"/>
      <c r="E41" s="139"/>
      <c r="F41" s="139"/>
      <c r="G41" s="139"/>
      <c r="H41" s="139"/>
      <c r="I41" s="139"/>
      <c r="J41" s="139"/>
    </row>
    <row r="45" spans="1:21" x14ac:dyDescent="0.2">
      <c r="L45" s="144" t="s">
        <v>1</v>
      </c>
      <c r="M45" s="143"/>
      <c r="N45" s="143"/>
      <c r="O45" s="143"/>
      <c r="P45" s="143"/>
      <c r="Q45" s="143"/>
      <c r="R45" s="143"/>
      <c r="S45" s="143"/>
      <c r="T45" s="143"/>
      <c r="U45" s="143"/>
    </row>
    <row r="46" spans="1:21" x14ac:dyDescent="0.2">
      <c r="L46" s="144" t="s">
        <v>1</v>
      </c>
      <c r="M46" s="143"/>
      <c r="N46" s="143"/>
      <c r="O46" s="143"/>
      <c r="P46" s="143"/>
      <c r="Q46" s="143"/>
      <c r="R46" s="143"/>
      <c r="S46" s="143"/>
      <c r="T46" s="143"/>
      <c r="U46" s="143"/>
    </row>
    <row r="47" spans="1:21" x14ac:dyDescent="0.2">
      <c r="L47" s="144" t="s">
        <v>1</v>
      </c>
      <c r="M47" s="143"/>
      <c r="N47" s="143"/>
      <c r="O47" s="143"/>
      <c r="P47" s="143"/>
      <c r="Q47" s="143"/>
      <c r="R47" s="143"/>
      <c r="S47" s="143"/>
      <c r="T47" s="143"/>
      <c r="U47" s="143"/>
    </row>
    <row r="48" spans="1:21" x14ac:dyDescent="0.2">
      <c r="L48" s="144" t="s">
        <v>1</v>
      </c>
      <c r="M48" s="143"/>
      <c r="N48" s="143"/>
      <c r="O48" s="143"/>
      <c r="P48" s="143"/>
      <c r="Q48" s="143"/>
      <c r="R48" s="143"/>
      <c r="S48" s="143"/>
      <c r="T48" s="143"/>
      <c r="U48" s="143"/>
    </row>
  </sheetData>
  <mergeCells count="10">
    <mergeCell ref="L45:U45"/>
    <mergeCell ref="L46:U46"/>
    <mergeCell ref="L47:U47"/>
    <mergeCell ref="L48:U48"/>
    <mergeCell ref="B3:F3"/>
    <mergeCell ref="A37:J37"/>
    <mergeCell ref="A38:J38"/>
    <mergeCell ref="A39:J39"/>
    <mergeCell ref="A40:J40"/>
    <mergeCell ref="A41:J41"/>
  </mergeCells>
  <conditionalFormatting sqref="C8:J34">
    <cfRule type="cellIs" dxfId="41" priority="3" operator="equal">
      <formula>0</formula>
    </cfRule>
  </conditionalFormatting>
  <conditionalFormatting sqref="B8:B34">
    <cfRule type="cellIs" dxfId="40" priority="6" operator="equal">
      <formula>0</formula>
    </cfRule>
  </conditionalFormatting>
  <conditionalFormatting sqref="B7">
    <cfRule type="cellIs" dxfId="39" priority="5" operator="equal">
      <formula>0</formula>
    </cfRule>
  </conditionalFormatting>
  <conditionalFormatting sqref="C35:J35">
    <cfRule type="cellIs" dxfId="38" priority="1" operator="equal">
      <formula>0</formula>
    </cfRule>
  </conditionalFormatting>
  <conditionalFormatting sqref="B35">
    <cfRule type="cellIs" dxfId="37" priority="4" operator="equal">
      <formula>0</formula>
    </cfRule>
  </conditionalFormatting>
  <conditionalFormatting sqref="C7:J7">
    <cfRule type="cellIs" dxfId="36" priority="2" operator="equal">
      <formula>0</formula>
    </cfRule>
  </conditionalFormatting>
  <pageMargins left="0" right="0" top="0" bottom="0" header="0.31496062992125984" footer="0.31496062992125984"/>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topLeftCell="A13" workbookViewId="0">
      <selection activeCell="H33" sqref="H33"/>
    </sheetView>
  </sheetViews>
  <sheetFormatPr defaultRowHeight="11.25" x14ac:dyDescent="0.2"/>
  <cols>
    <col min="1" max="1" width="47.1640625" customWidth="1"/>
  </cols>
  <sheetData>
    <row r="1" spans="1:10" ht="16.5" x14ac:dyDescent="0.2">
      <c r="A1" s="33" t="s">
        <v>177</v>
      </c>
      <c r="B1" s="33"/>
      <c r="C1" s="33"/>
      <c r="D1" s="34"/>
      <c r="E1" s="34"/>
    </row>
    <row r="2" spans="1:10" ht="16.5" thickBot="1" x14ac:dyDescent="0.25">
      <c r="A2" s="2" t="s">
        <v>1</v>
      </c>
      <c r="B2" s="53"/>
      <c r="C2" s="53"/>
      <c r="E2" s="53"/>
      <c r="J2" s="5" t="s">
        <v>2</v>
      </c>
    </row>
    <row r="3" spans="1:10"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x14ac:dyDescent="0.2">
      <c r="A6" s="36" t="s">
        <v>123</v>
      </c>
      <c r="B6" s="54"/>
      <c r="C6" s="54"/>
      <c r="D6" s="38"/>
      <c r="E6" s="38"/>
    </row>
    <row r="7" spans="1:10" ht="17.100000000000001" customHeight="1" x14ac:dyDescent="0.2">
      <c r="A7" s="39" t="s">
        <v>62</v>
      </c>
      <c r="B7" s="16">
        <v>39197</v>
      </c>
      <c r="C7" s="16">
        <v>35397</v>
      </c>
      <c r="D7" s="16">
        <v>35108</v>
      </c>
      <c r="E7" s="16">
        <v>34396</v>
      </c>
      <c r="F7" s="16">
        <v>35099</v>
      </c>
      <c r="G7" s="16">
        <v>34431</v>
      </c>
      <c r="H7" s="16">
        <v>34779</v>
      </c>
      <c r="I7" s="16">
        <v>35016</v>
      </c>
      <c r="J7" s="16">
        <v>35377</v>
      </c>
    </row>
    <row r="8" spans="1:10" ht="17.100000000000001" customHeight="1" x14ac:dyDescent="0.2">
      <c r="A8" s="39" t="s">
        <v>63</v>
      </c>
      <c r="B8" s="16">
        <v>2099</v>
      </c>
      <c r="C8" s="16">
        <v>2100</v>
      </c>
      <c r="D8" s="16">
        <v>2094</v>
      </c>
      <c r="E8" s="16">
        <v>2143</v>
      </c>
      <c r="F8" s="16">
        <v>2328</v>
      </c>
      <c r="G8" s="16">
        <v>2459</v>
      </c>
      <c r="H8" s="16">
        <v>2281</v>
      </c>
      <c r="I8" s="16">
        <v>2366</v>
      </c>
      <c r="J8" s="16">
        <v>2489</v>
      </c>
    </row>
    <row r="9" spans="1:10" ht="17.100000000000001" customHeight="1" x14ac:dyDescent="0.2">
      <c r="A9" s="39" t="s">
        <v>64</v>
      </c>
      <c r="B9" s="16">
        <v>13348</v>
      </c>
      <c r="C9" s="16">
        <v>12136</v>
      </c>
      <c r="D9" s="16">
        <v>11497</v>
      </c>
      <c r="E9" s="16">
        <v>11689</v>
      </c>
      <c r="F9" s="16">
        <v>10919</v>
      </c>
      <c r="G9" s="16">
        <v>11133</v>
      </c>
      <c r="H9" s="16">
        <v>11009</v>
      </c>
      <c r="I9" s="16">
        <v>10641</v>
      </c>
      <c r="J9" s="16">
        <v>10395</v>
      </c>
    </row>
    <row r="10" spans="1:10" ht="17.100000000000001" customHeight="1" x14ac:dyDescent="0.2">
      <c r="A10" s="39" t="s">
        <v>65</v>
      </c>
      <c r="B10" s="16">
        <v>2286</v>
      </c>
      <c r="C10" s="16">
        <v>2093</v>
      </c>
      <c r="D10" s="16">
        <v>2153</v>
      </c>
      <c r="E10" s="16">
        <v>1875</v>
      </c>
      <c r="F10" s="16">
        <v>1896</v>
      </c>
      <c r="G10" s="16">
        <v>1987</v>
      </c>
      <c r="H10" s="16">
        <v>1268</v>
      </c>
      <c r="I10" s="16">
        <v>1257</v>
      </c>
      <c r="J10" s="16">
        <v>1248</v>
      </c>
    </row>
    <row r="11" spans="1:10" ht="17.100000000000001" customHeight="1" x14ac:dyDescent="0.2">
      <c r="A11" s="39" t="s">
        <v>66</v>
      </c>
      <c r="B11" s="16">
        <v>8242</v>
      </c>
      <c r="C11" s="16">
        <v>8016</v>
      </c>
      <c r="D11" s="16">
        <v>10185</v>
      </c>
      <c r="E11" s="16">
        <v>9658</v>
      </c>
      <c r="F11" s="16">
        <v>9279</v>
      </c>
      <c r="G11" s="16">
        <v>9872</v>
      </c>
      <c r="H11" s="16">
        <v>11318</v>
      </c>
      <c r="I11" s="16">
        <v>11870</v>
      </c>
      <c r="J11" s="16">
        <v>11502</v>
      </c>
    </row>
    <row r="12" spans="1:10" ht="17.100000000000001" customHeight="1" x14ac:dyDescent="0.2">
      <c r="A12" s="39" t="s">
        <v>67</v>
      </c>
      <c r="B12" s="16">
        <v>108491</v>
      </c>
      <c r="C12" s="16">
        <v>108718</v>
      </c>
      <c r="D12" s="16">
        <v>111580</v>
      </c>
      <c r="E12" s="16">
        <v>113437</v>
      </c>
      <c r="F12" s="16">
        <v>117229</v>
      </c>
      <c r="G12" s="16">
        <v>118829</v>
      </c>
      <c r="H12" s="16">
        <v>119725</v>
      </c>
      <c r="I12" s="16">
        <v>119780</v>
      </c>
      <c r="J12" s="16">
        <v>120151</v>
      </c>
    </row>
    <row r="13" spans="1:10" ht="17.100000000000001" customHeight="1" x14ac:dyDescent="0.2">
      <c r="A13" s="39" t="s">
        <v>68</v>
      </c>
      <c r="B13" s="16">
        <v>8174</v>
      </c>
      <c r="C13" s="16">
        <v>7921</v>
      </c>
      <c r="D13" s="16">
        <v>7791</v>
      </c>
      <c r="E13" s="16">
        <v>7231</v>
      </c>
      <c r="F13" s="16">
        <v>6476</v>
      </c>
      <c r="G13" s="16">
        <v>6282</v>
      </c>
      <c r="H13" s="16">
        <v>6458</v>
      </c>
      <c r="I13" s="16">
        <v>5878</v>
      </c>
      <c r="J13" s="16">
        <v>5260</v>
      </c>
    </row>
    <row r="14" spans="1:10" ht="17.100000000000001" customHeight="1" x14ac:dyDescent="0.2">
      <c r="A14" s="39" t="s">
        <v>69</v>
      </c>
      <c r="B14" s="16">
        <v>58246</v>
      </c>
      <c r="C14" s="16">
        <v>56082</v>
      </c>
      <c r="D14" s="16">
        <v>55428</v>
      </c>
      <c r="E14" s="16">
        <v>56952</v>
      </c>
      <c r="F14" s="16">
        <v>57986</v>
      </c>
      <c r="G14" s="16">
        <v>58670</v>
      </c>
      <c r="H14" s="16">
        <v>58650</v>
      </c>
      <c r="I14" s="16">
        <v>58554</v>
      </c>
      <c r="J14" s="16">
        <v>57153</v>
      </c>
    </row>
    <row r="15" spans="1:10" ht="17.100000000000001" customHeight="1" x14ac:dyDescent="0.2">
      <c r="A15" s="39" t="s">
        <v>70</v>
      </c>
      <c r="B15" s="16">
        <v>18299</v>
      </c>
      <c r="C15" s="16">
        <v>17221</v>
      </c>
      <c r="D15" s="16">
        <v>17485</v>
      </c>
      <c r="E15" s="16">
        <v>15758</v>
      </c>
      <c r="F15" s="16">
        <v>15442</v>
      </c>
      <c r="G15" s="16">
        <v>16367</v>
      </c>
      <c r="H15" s="16">
        <v>14436</v>
      </c>
      <c r="I15" s="16">
        <v>13197</v>
      </c>
      <c r="J15" s="16">
        <v>12680</v>
      </c>
    </row>
    <row r="16" spans="1:10" ht="17.100000000000001" customHeight="1" x14ac:dyDescent="0.2">
      <c r="A16" s="39" t="s">
        <v>115</v>
      </c>
      <c r="B16" s="16">
        <v>13045</v>
      </c>
      <c r="C16" s="16">
        <v>12561</v>
      </c>
      <c r="D16" s="16">
        <v>12433</v>
      </c>
      <c r="E16" s="16">
        <v>11867</v>
      </c>
      <c r="F16" s="16">
        <v>7805</v>
      </c>
      <c r="G16" s="16">
        <v>7266</v>
      </c>
      <c r="H16" s="16">
        <v>8758</v>
      </c>
      <c r="I16" s="16">
        <v>10035</v>
      </c>
      <c r="J16" s="16">
        <v>11309</v>
      </c>
    </row>
    <row r="17" spans="1:10" ht="17.100000000000001" customHeight="1" x14ac:dyDescent="0.2">
      <c r="A17" s="40" t="s">
        <v>72</v>
      </c>
      <c r="B17" s="16">
        <v>2744</v>
      </c>
      <c r="C17" s="16">
        <v>3263</v>
      </c>
      <c r="D17" s="16">
        <v>3438</v>
      </c>
      <c r="E17" s="16">
        <v>3639</v>
      </c>
      <c r="F17" s="16">
        <v>3684</v>
      </c>
      <c r="G17" s="16">
        <v>3278</v>
      </c>
      <c r="H17" s="16">
        <v>3347</v>
      </c>
      <c r="I17" s="16">
        <v>3190</v>
      </c>
      <c r="J17" s="16">
        <v>2934</v>
      </c>
    </row>
    <row r="18" spans="1:10" ht="17.100000000000001" customHeight="1" x14ac:dyDescent="0.2">
      <c r="A18" s="39" t="s">
        <v>73</v>
      </c>
      <c r="B18" s="16">
        <v>2870</v>
      </c>
      <c r="C18" s="16">
        <v>2482</v>
      </c>
      <c r="D18" s="16">
        <v>1102</v>
      </c>
      <c r="E18" s="16">
        <v>1427</v>
      </c>
      <c r="F18" s="16">
        <v>1443</v>
      </c>
      <c r="G18" s="16">
        <v>1543</v>
      </c>
      <c r="H18" s="16">
        <v>1490</v>
      </c>
      <c r="I18" s="16">
        <v>1442</v>
      </c>
      <c r="J18" s="16">
        <v>1310</v>
      </c>
    </row>
    <row r="19" spans="1:10" ht="17.100000000000001" customHeight="1" x14ac:dyDescent="0.2">
      <c r="A19" s="40" t="s">
        <v>74</v>
      </c>
      <c r="B19" s="16">
        <v>5784</v>
      </c>
      <c r="C19" s="16">
        <v>3893</v>
      </c>
      <c r="D19" s="16">
        <v>5780</v>
      </c>
      <c r="E19" s="16">
        <v>6392</v>
      </c>
      <c r="F19" s="16">
        <v>6040</v>
      </c>
      <c r="G19" s="16">
        <v>8194</v>
      </c>
      <c r="H19" s="16">
        <v>7750</v>
      </c>
      <c r="I19" s="16">
        <v>7227</v>
      </c>
      <c r="J19" s="16">
        <v>6170</v>
      </c>
    </row>
    <row r="20" spans="1:10" ht="17.100000000000001" customHeight="1" x14ac:dyDescent="0.2">
      <c r="A20" s="39" t="s">
        <v>183</v>
      </c>
      <c r="B20" s="16">
        <v>26774</v>
      </c>
      <c r="C20" s="16">
        <v>23960</v>
      </c>
      <c r="D20" s="16">
        <v>16752</v>
      </c>
      <c r="E20" s="16">
        <v>13668</v>
      </c>
      <c r="F20" s="16">
        <v>10758</v>
      </c>
      <c r="G20" s="16">
        <v>8084</v>
      </c>
      <c r="H20" s="16">
        <v>6384</v>
      </c>
      <c r="I20" s="16">
        <v>5466</v>
      </c>
      <c r="J20" s="16">
        <v>4700</v>
      </c>
    </row>
    <row r="21" spans="1:10" ht="17.100000000000001" customHeight="1" x14ac:dyDescent="0.2">
      <c r="A21" s="39" t="s">
        <v>184</v>
      </c>
      <c r="B21" s="16">
        <v>29062</v>
      </c>
      <c r="C21" s="16">
        <v>28837</v>
      </c>
      <c r="D21" s="16">
        <v>28815</v>
      </c>
      <c r="E21" s="16">
        <v>28932</v>
      </c>
      <c r="F21" s="16">
        <v>28738</v>
      </c>
      <c r="G21" s="16">
        <v>23449</v>
      </c>
      <c r="H21" s="16">
        <v>28730</v>
      </c>
      <c r="I21" s="16">
        <v>28254</v>
      </c>
      <c r="J21" s="16">
        <v>27969</v>
      </c>
    </row>
    <row r="22" spans="1:10" ht="17.100000000000001" customHeight="1" x14ac:dyDescent="0.2">
      <c r="A22" s="39" t="s">
        <v>77</v>
      </c>
      <c r="B22" s="16">
        <v>15421</v>
      </c>
      <c r="C22" s="16">
        <v>15095</v>
      </c>
      <c r="D22" s="16">
        <v>15281</v>
      </c>
      <c r="E22" s="16">
        <v>15266</v>
      </c>
      <c r="F22" s="16">
        <v>14358</v>
      </c>
      <c r="G22" s="16">
        <v>14427</v>
      </c>
      <c r="H22" s="16">
        <v>14325</v>
      </c>
      <c r="I22" s="16">
        <v>14146</v>
      </c>
      <c r="J22" s="16">
        <v>14048</v>
      </c>
    </row>
    <row r="23" spans="1:10" ht="17.100000000000001" customHeight="1" x14ac:dyDescent="0.2">
      <c r="A23" s="39" t="s">
        <v>78</v>
      </c>
      <c r="B23" s="16">
        <v>11015</v>
      </c>
      <c r="C23" s="16">
        <v>10779</v>
      </c>
      <c r="D23" s="16">
        <v>10830</v>
      </c>
      <c r="E23" s="16">
        <v>10780</v>
      </c>
      <c r="F23" s="16">
        <v>10674</v>
      </c>
      <c r="G23" s="16">
        <v>10749</v>
      </c>
      <c r="H23" s="16">
        <v>10705</v>
      </c>
      <c r="I23" s="16">
        <v>10509</v>
      </c>
      <c r="J23" s="16">
        <v>10377</v>
      </c>
    </row>
    <row r="24" spans="1:10" ht="17.100000000000001" customHeight="1" x14ac:dyDescent="0.2">
      <c r="A24" s="39" t="s">
        <v>79</v>
      </c>
      <c r="B24" s="16">
        <v>9419</v>
      </c>
      <c r="C24" s="16">
        <v>8759</v>
      </c>
      <c r="D24" s="16">
        <v>7918</v>
      </c>
      <c r="E24" s="16">
        <v>7460</v>
      </c>
      <c r="F24" s="16">
        <v>6983</v>
      </c>
      <c r="G24" s="16">
        <v>7139</v>
      </c>
      <c r="H24" s="16">
        <v>6836</v>
      </c>
      <c r="I24" s="16">
        <v>6171</v>
      </c>
      <c r="J24" s="16">
        <v>5665</v>
      </c>
    </row>
    <row r="25" spans="1:10" ht="17.100000000000001" customHeight="1" x14ac:dyDescent="0.2">
      <c r="A25" s="39" t="s">
        <v>80</v>
      </c>
      <c r="B25" s="16">
        <v>647</v>
      </c>
      <c r="C25" s="16">
        <v>612</v>
      </c>
      <c r="D25" s="16">
        <v>587</v>
      </c>
      <c r="E25" s="16">
        <v>552</v>
      </c>
      <c r="F25" s="16">
        <v>543</v>
      </c>
      <c r="G25" s="16">
        <v>545</v>
      </c>
      <c r="H25" s="16">
        <v>534</v>
      </c>
      <c r="I25" s="16">
        <v>534</v>
      </c>
      <c r="J25" s="16">
        <v>517</v>
      </c>
    </row>
    <row r="26" spans="1:10" ht="17.100000000000001" customHeight="1" x14ac:dyDescent="0.2">
      <c r="A26" s="39" t="s">
        <v>81</v>
      </c>
      <c r="B26" s="16">
        <v>2498</v>
      </c>
      <c r="C26" s="16">
        <v>2352</v>
      </c>
      <c r="D26" s="16">
        <v>2273</v>
      </c>
      <c r="E26" s="16">
        <v>2359</v>
      </c>
      <c r="F26" s="16">
        <v>2149</v>
      </c>
      <c r="G26" s="16">
        <v>2276</v>
      </c>
      <c r="H26" s="16">
        <v>2228</v>
      </c>
      <c r="I26" s="16">
        <v>2047</v>
      </c>
      <c r="J26" s="16">
        <v>1797</v>
      </c>
    </row>
    <row r="27" spans="1:10" ht="17.100000000000001" customHeight="1" x14ac:dyDescent="0.2">
      <c r="A27" s="41" t="s">
        <v>82</v>
      </c>
      <c r="B27" s="16">
        <v>3912</v>
      </c>
      <c r="C27" s="16">
        <v>3752</v>
      </c>
      <c r="D27" s="16">
        <v>3689</v>
      </c>
      <c r="E27" s="16">
        <v>3423</v>
      </c>
      <c r="F27" s="16">
        <v>3531</v>
      </c>
      <c r="G27" s="16">
        <v>3748</v>
      </c>
      <c r="H27" s="16">
        <v>3551</v>
      </c>
      <c r="I27" s="16">
        <v>3189</v>
      </c>
      <c r="J27" s="16">
        <v>2911</v>
      </c>
    </row>
    <row r="28" spans="1:10" ht="17.100000000000001" customHeight="1" x14ac:dyDescent="0.2">
      <c r="A28" s="41" t="s">
        <v>83</v>
      </c>
      <c r="B28" s="16">
        <v>196</v>
      </c>
      <c r="C28" s="16">
        <v>-180</v>
      </c>
      <c r="D28" s="16">
        <v>-259</v>
      </c>
      <c r="E28" s="16">
        <v>167</v>
      </c>
      <c r="F28" s="16">
        <v>-531</v>
      </c>
      <c r="G28" s="16">
        <v>257</v>
      </c>
      <c r="H28" s="16">
        <v>235</v>
      </c>
      <c r="I28" s="16">
        <v>220</v>
      </c>
      <c r="J28" s="16">
        <v>207</v>
      </c>
    </row>
    <row r="29" spans="1:10" ht="17.100000000000001" customHeight="1" x14ac:dyDescent="0.2">
      <c r="A29" s="39" t="s">
        <v>84</v>
      </c>
      <c r="B29" s="16">
        <v>483</v>
      </c>
      <c r="C29" s="16">
        <v>493</v>
      </c>
      <c r="D29" s="16">
        <v>456</v>
      </c>
      <c r="E29" s="16">
        <v>687</v>
      </c>
      <c r="F29" s="16">
        <v>527</v>
      </c>
      <c r="G29" s="16">
        <v>779</v>
      </c>
      <c r="H29" s="16">
        <v>620</v>
      </c>
      <c r="I29" s="16">
        <v>569</v>
      </c>
      <c r="J29" s="16">
        <v>608</v>
      </c>
    </row>
    <row r="30" spans="1:10" ht="17.100000000000001" customHeight="1" x14ac:dyDescent="0.2">
      <c r="A30" s="39" t="s">
        <v>85</v>
      </c>
      <c r="B30" s="16">
        <v>1792</v>
      </c>
      <c r="C30" s="16">
        <v>1513</v>
      </c>
      <c r="D30" s="16">
        <v>1577</v>
      </c>
      <c r="E30" s="16">
        <v>1559</v>
      </c>
      <c r="F30" s="16">
        <v>1729</v>
      </c>
      <c r="G30" s="16">
        <v>1908</v>
      </c>
      <c r="H30" s="16">
        <v>1711</v>
      </c>
      <c r="I30" s="16">
        <v>1635</v>
      </c>
      <c r="J30" s="16">
        <v>1577</v>
      </c>
    </row>
    <row r="31" spans="1:10" ht="17.100000000000001" customHeight="1" x14ac:dyDescent="0.2">
      <c r="A31" s="42" t="s">
        <v>86</v>
      </c>
      <c r="B31" s="16" t="s">
        <v>393</v>
      </c>
      <c r="C31" s="16" t="s">
        <v>393</v>
      </c>
      <c r="D31" s="16" t="s">
        <v>393</v>
      </c>
      <c r="E31" s="16" t="s">
        <v>393</v>
      </c>
      <c r="F31" s="16" t="s">
        <v>393</v>
      </c>
      <c r="G31" s="16">
        <v>4000</v>
      </c>
      <c r="H31" s="16">
        <v>4700</v>
      </c>
      <c r="I31" s="16">
        <v>4700</v>
      </c>
      <c r="J31" s="16">
        <v>5000</v>
      </c>
    </row>
    <row r="32" spans="1:10" ht="17.100000000000001" customHeight="1" x14ac:dyDescent="0.2">
      <c r="A32" s="42" t="s">
        <v>87</v>
      </c>
      <c r="B32" s="16" t="s">
        <v>393</v>
      </c>
      <c r="C32" s="16" t="s">
        <v>393</v>
      </c>
      <c r="D32" s="16" t="s">
        <v>393</v>
      </c>
      <c r="E32" s="16" t="s">
        <v>393</v>
      </c>
      <c r="F32" s="16" t="s">
        <v>393</v>
      </c>
      <c r="G32" s="16">
        <v>-2500</v>
      </c>
      <c r="H32" s="16">
        <v>-2600</v>
      </c>
      <c r="I32" s="16">
        <v>-3300</v>
      </c>
      <c r="J32" s="16">
        <v>-2600</v>
      </c>
    </row>
    <row r="33" spans="1:21" ht="17.100000000000001" customHeight="1" x14ac:dyDescent="0.2">
      <c r="A33" s="42" t="s">
        <v>185</v>
      </c>
      <c r="B33" s="16" t="s">
        <v>393</v>
      </c>
      <c r="C33" s="16" t="s">
        <v>393</v>
      </c>
      <c r="D33" s="16" t="s">
        <v>393</v>
      </c>
      <c r="E33" s="16" t="s">
        <v>393</v>
      </c>
      <c r="F33" s="16" t="s">
        <v>393</v>
      </c>
      <c r="G33" s="16">
        <v>-400</v>
      </c>
      <c r="H33" s="16" t="s">
        <v>393</v>
      </c>
      <c r="I33" s="16" t="s">
        <v>393</v>
      </c>
      <c r="J33" s="16" t="s">
        <v>393</v>
      </c>
    </row>
    <row r="34" spans="1:21" ht="17.100000000000001" customHeight="1" x14ac:dyDescent="0.2">
      <c r="A34" s="43" t="s">
        <v>394</v>
      </c>
      <c r="B34" s="16" t="s">
        <v>393</v>
      </c>
      <c r="C34" s="16" t="s">
        <v>393</v>
      </c>
      <c r="D34" s="16" t="s">
        <v>393</v>
      </c>
      <c r="E34" s="16" t="s">
        <v>393</v>
      </c>
      <c r="F34" s="16" t="s">
        <v>393</v>
      </c>
      <c r="G34" s="16" t="s">
        <v>393</v>
      </c>
      <c r="H34" s="16" t="s">
        <v>393</v>
      </c>
      <c r="I34" s="16" t="s">
        <v>393</v>
      </c>
      <c r="J34" s="16">
        <v>-3300</v>
      </c>
    </row>
    <row r="35" spans="1:21" ht="17.100000000000001" customHeight="1" thickBot="1" x14ac:dyDescent="0.25">
      <c r="A35" s="49" t="s">
        <v>100</v>
      </c>
      <c r="B35" s="50">
        <v>384043</v>
      </c>
      <c r="C35" s="50">
        <v>367854</v>
      </c>
      <c r="D35" s="50">
        <v>363992</v>
      </c>
      <c r="E35" s="50">
        <v>361314</v>
      </c>
      <c r="F35" s="50">
        <v>355083</v>
      </c>
      <c r="G35" s="50">
        <v>354800</v>
      </c>
      <c r="H35" s="50">
        <v>359200</v>
      </c>
      <c r="I35" s="50">
        <v>354600</v>
      </c>
      <c r="J35" s="50">
        <v>347500</v>
      </c>
    </row>
    <row r="36" spans="1:21" x14ac:dyDescent="0.2">
      <c r="A36" s="51"/>
      <c r="B36" s="51"/>
      <c r="C36" s="51"/>
      <c r="D36" s="52"/>
      <c r="E36" s="52"/>
    </row>
    <row r="37" spans="1:21" ht="15.75" customHeight="1" x14ac:dyDescent="0.2">
      <c r="A37" s="138" t="s">
        <v>128</v>
      </c>
      <c r="B37" s="139"/>
      <c r="C37" s="139"/>
      <c r="D37" s="139"/>
      <c r="E37" s="139"/>
      <c r="F37" s="139"/>
      <c r="G37" s="139"/>
      <c r="H37" s="139"/>
      <c r="I37" s="139"/>
      <c r="J37" s="139"/>
    </row>
    <row r="38" spans="1:21" ht="27.75" customHeight="1" x14ac:dyDescent="0.2">
      <c r="A38" s="139" t="s">
        <v>178</v>
      </c>
      <c r="B38" s="139"/>
      <c r="C38" s="139"/>
      <c r="D38" s="139"/>
      <c r="E38" s="139"/>
      <c r="F38" s="139"/>
      <c r="G38" s="139"/>
      <c r="H38" s="139"/>
      <c r="I38" s="139"/>
      <c r="J38" s="139"/>
    </row>
    <row r="39" spans="1:21" ht="27" customHeight="1" x14ac:dyDescent="0.2">
      <c r="A39" s="142" t="s">
        <v>179</v>
      </c>
      <c r="B39" s="139"/>
      <c r="C39" s="139"/>
      <c r="D39" s="139"/>
      <c r="E39" s="139"/>
      <c r="F39" s="139"/>
      <c r="G39" s="139"/>
      <c r="H39" s="139"/>
      <c r="I39" s="139"/>
      <c r="J39" s="139"/>
    </row>
    <row r="40" spans="1:21" ht="27" customHeight="1" x14ac:dyDescent="0.2">
      <c r="A40" s="142" t="s">
        <v>180</v>
      </c>
      <c r="B40" s="139"/>
      <c r="C40" s="139"/>
      <c r="D40" s="139"/>
      <c r="E40" s="139"/>
      <c r="F40" s="139"/>
      <c r="G40" s="139"/>
      <c r="H40" s="139"/>
      <c r="I40" s="139"/>
      <c r="J40" s="139"/>
    </row>
    <row r="41" spans="1:21" ht="39" customHeight="1" x14ac:dyDescent="0.2">
      <c r="A41" s="142" t="s">
        <v>181</v>
      </c>
      <c r="B41" s="139"/>
      <c r="C41" s="139"/>
      <c r="D41" s="139"/>
      <c r="E41" s="139"/>
      <c r="F41" s="139"/>
      <c r="G41" s="139"/>
      <c r="H41" s="139"/>
      <c r="I41" s="139"/>
      <c r="J41" s="139"/>
    </row>
    <row r="42" spans="1:21" ht="24.75" customHeight="1" x14ac:dyDescent="0.2">
      <c r="A42" s="142" t="s">
        <v>182</v>
      </c>
      <c r="B42" s="139"/>
      <c r="C42" s="139"/>
      <c r="D42" s="139"/>
      <c r="E42" s="139"/>
      <c r="F42" s="139"/>
      <c r="G42" s="139"/>
      <c r="H42" s="139"/>
      <c r="I42" s="139"/>
      <c r="J42" s="139"/>
    </row>
    <row r="46" spans="1:21" x14ac:dyDescent="0.2">
      <c r="L46" s="144" t="s">
        <v>1</v>
      </c>
      <c r="M46" s="143"/>
      <c r="N46" s="143"/>
      <c r="O46" s="143"/>
      <c r="P46" s="143"/>
      <c r="Q46" s="143"/>
      <c r="R46" s="143"/>
      <c r="S46" s="143"/>
      <c r="T46" s="143"/>
      <c r="U46" s="143"/>
    </row>
    <row r="47" spans="1:21" x14ac:dyDescent="0.2">
      <c r="L47" s="144" t="s">
        <v>1</v>
      </c>
      <c r="M47" s="143"/>
      <c r="N47" s="143"/>
      <c r="O47" s="143"/>
      <c r="P47" s="143"/>
      <c r="Q47" s="143"/>
      <c r="R47" s="143"/>
      <c r="S47" s="143"/>
      <c r="T47" s="143"/>
      <c r="U47" s="143"/>
    </row>
    <row r="48" spans="1:21" x14ac:dyDescent="0.2">
      <c r="L48" s="144" t="s">
        <v>1</v>
      </c>
      <c r="M48" s="143"/>
      <c r="N48" s="143"/>
      <c r="O48" s="143"/>
      <c r="P48" s="143"/>
      <c r="Q48" s="143"/>
      <c r="R48" s="143"/>
      <c r="S48" s="143"/>
      <c r="T48" s="143"/>
      <c r="U48" s="143"/>
    </row>
    <row r="49" spans="12:21" x14ac:dyDescent="0.2">
      <c r="L49" s="144" t="s">
        <v>1</v>
      </c>
      <c r="M49" s="143"/>
      <c r="N49" s="143"/>
      <c r="O49" s="143"/>
      <c r="P49" s="143"/>
      <c r="Q49" s="143"/>
      <c r="R49" s="143"/>
      <c r="S49" s="143"/>
      <c r="T49" s="143"/>
      <c r="U49" s="143"/>
    </row>
  </sheetData>
  <mergeCells count="11">
    <mergeCell ref="B3:F3"/>
    <mergeCell ref="A37:J37"/>
    <mergeCell ref="A39:J39"/>
    <mergeCell ref="A40:J40"/>
    <mergeCell ref="A41:J41"/>
    <mergeCell ref="L46:U46"/>
    <mergeCell ref="L47:U47"/>
    <mergeCell ref="L48:U48"/>
    <mergeCell ref="L49:U49"/>
    <mergeCell ref="A38:J38"/>
    <mergeCell ref="A42:J42"/>
  </mergeCells>
  <conditionalFormatting sqref="B8:B30">
    <cfRule type="cellIs" dxfId="35" priority="13" operator="equal">
      <formula>0</formula>
    </cfRule>
  </conditionalFormatting>
  <conditionalFormatting sqref="B7">
    <cfRule type="cellIs" dxfId="34" priority="12" operator="equal">
      <formula>0</formula>
    </cfRule>
  </conditionalFormatting>
  <conditionalFormatting sqref="B35">
    <cfRule type="cellIs" dxfId="33" priority="11" operator="equal">
      <formula>0</formula>
    </cfRule>
  </conditionalFormatting>
  <conditionalFormatting sqref="C8:J30 G31:J32 J34 G33">
    <cfRule type="cellIs" dxfId="32" priority="10" operator="equal">
      <formula>0</formula>
    </cfRule>
  </conditionalFormatting>
  <conditionalFormatting sqref="C7:J7">
    <cfRule type="cellIs" dxfId="31" priority="9" operator="equal">
      <formula>0</formula>
    </cfRule>
  </conditionalFormatting>
  <conditionalFormatting sqref="C35:J35">
    <cfRule type="cellIs" dxfId="30" priority="8" operator="equal">
      <formula>0</formula>
    </cfRule>
  </conditionalFormatting>
  <conditionalFormatting sqref="B31:F34">
    <cfRule type="cellIs" dxfId="29" priority="4" operator="equal">
      <formula>0</formula>
    </cfRule>
  </conditionalFormatting>
  <conditionalFormatting sqref="G34 I34">
    <cfRule type="cellIs" dxfId="28" priority="3" operator="equal">
      <formula>0</formula>
    </cfRule>
  </conditionalFormatting>
  <conditionalFormatting sqref="I33:J33">
    <cfRule type="cellIs" dxfId="27" priority="2" operator="equal">
      <formula>0</formula>
    </cfRule>
  </conditionalFormatting>
  <conditionalFormatting sqref="H33:H34">
    <cfRule type="cellIs" dxfId="3" priority="1" operator="equal">
      <formula>0</formula>
    </cfRule>
  </conditionalFormatting>
  <pageMargins left="0" right="0" top="0" bottom="0"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topLeftCell="A13" workbookViewId="0">
      <selection activeCell="H26" sqref="H26"/>
    </sheetView>
  </sheetViews>
  <sheetFormatPr defaultRowHeight="11.25" x14ac:dyDescent="0.2"/>
  <cols>
    <col min="1" max="1" width="47.1640625" customWidth="1"/>
  </cols>
  <sheetData>
    <row r="1" spans="1:10" ht="16.5" x14ac:dyDescent="0.2">
      <c r="A1" s="33" t="s">
        <v>133</v>
      </c>
      <c r="B1" s="33"/>
      <c r="C1" s="33"/>
      <c r="D1" s="34"/>
      <c r="E1" s="34"/>
    </row>
    <row r="2" spans="1:10" ht="16.5" thickBot="1" x14ac:dyDescent="0.25">
      <c r="A2" s="2" t="s">
        <v>1</v>
      </c>
      <c r="B2" s="53"/>
      <c r="C2" s="53"/>
      <c r="E2" s="53"/>
      <c r="J2" s="5" t="s">
        <v>2</v>
      </c>
    </row>
    <row r="3" spans="1:10"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x14ac:dyDescent="0.2">
      <c r="A6" s="36" t="s">
        <v>134</v>
      </c>
      <c r="B6" s="54"/>
      <c r="C6" s="54"/>
      <c r="D6" s="38"/>
      <c r="E6" s="38"/>
    </row>
    <row r="7" spans="1:10" ht="17.100000000000001" customHeight="1" x14ac:dyDescent="0.2">
      <c r="A7" s="39" t="s">
        <v>62</v>
      </c>
      <c r="B7" s="16">
        <v>45185</v>
      </c>
      <c r="C7" s="16">
        <v>41584</v>
      </c>
      <c r="D7" s="16">
        <v>40789</v>
      </c>
      <c r="E7" s="16">
        <v>42729</v>
      </c>
      <c r="F7" s="16">
        <v>47148</v>
      </c>
      <c r="G7" s="16">
        <v>41526</v>
      </c>
      <c r="H7" s="16">
        <v>41427</v>
      </c>
      <c r="I7" s="16">
        <v>42583</v>
      </c>
      <c r="J7" s="16">
        <v>43829</v>
      </c>
    </row>
    <row r="8" spans="1:10" ht="17.100000000000001" customHeight="1" x14ac:dyDescent="0.2">
      <c r="A8" s="39" t="s">
        <v>63</v>
      </c>
      <c r="B8" s="16">
        <v>2008</v>
      </c>
      <c r="C8" s="16">
        <v>2073</v>
      </c>
      <c r="D8" s="16">
        <v>2079</v>
      </c>
      <c r="E8" s="16">
        <v>2182</v>
      </c>
      <c r="F8" s="16">
        <v>2463</v>
      </c>
      <c r="G8" s="16">
        <v>2534</v>
      </c>
      <c r="H8" s="16">
        <v>2396</v>
      </c>
      <c r="I8" s="16">
        <v>2535</v>
      </c>
      <c r="J8" s="16">
        <v>2715</v>
      </c>
    </row>
    <row r="9" spans="1:10" ht="17.100000000000001" customHeight="1" x14ac:dyDescent="0.2">
      <c r="A9" s="39" t="s">
        <v>64</v>
      </c>
      <c r="B9" s="16">
        <v>14030</v>
      </c>
      <c r="C9" s="16">
        <v>13405</v>
      </c>
      <c r="D9" s="16">
        <v>13183</v>
      </c>
      <c r="E9" s="16">
        <v>14137</v>
      </c>
      <c r="F9" s="16">
        <v>12894</v>
      </c>
      <c r="G9" s="16">
        <v>13585</v>
      </c>
      <c r="H9" s="16">
        <v>13837</v>
      </c>
      <c r="I9" s="16">
        <v>13839</v>
      </c>
      <c r="J9" s="16">
        <v>13932</v>
      </c>
    </row>
    <row r="10" spans="1:10" ht="17.100000000000001" customHeight="1" x14ac:dyDescent="0.2">
      <c r="A10" s="39" t="s">
        <v>65</v>
      </c>
      <c r="B10" s="16">
        <v>2228</v>
      </c>
      <c r="C10" s="16">
        <v>2114</v>
      </c>
      <c r="D10" s="16">
        <v>2183</v>
      </c>
      <c r="E10" s="16">
        <v>1803</v>
      </c>
      <c r="F10" s="16">
        <v>1935</v>
      </c>
      <c r="G10" s="16">
        <v>2116</v>
      </c>
      <c r="H10" s="16">
        <v>1410</v>
      </c>
      <c r="I10" s="16">
        <v>1426</v>
      </c>
      <c r="J10" s="16">
        <v>1442</v>
      </c>
    </row>
    <row r="11" spans="1:10" ht="17.100000000000001" customHeight="1" x14ac:dyDescent="0.2">
      <c r="A11" s="39" t="s">
        <v>66</v>
      </c>
      <c r="B11" s="16">
        <v>7917</v>
      </c>
      <c r="C11" s="16">
        <v>7943</v>
      </c>
      <c r="D11" s="16">
        <v>10129</v>
      </c>
      <c r="E11" s="16">
        <v>9801</v>
      </c>
      <c r="F11" s="16">
        <v>9901</v>
      </c>
      <c r="G11" s="16">
        <v>10491</v>
      </c>
      <c r="H11" s="16">
        <v>11877</v>
      </c>
      <c r="I11" s="16">
        <v>12704</v>
      </c>
      <c r="J11" s="16">
        <v>12545</v>
      </c>
    </row>
    <row r="12" spans="1:10" ht="17.100000000000001" customHeight="1" x14ac:dyDescent="0.2">
      <c r="A12" s="39" t="s">
        <v>67</v>
      </c>
      <c r="B12" s="16">
        <v>122426</v>
      </c>
      <c r="C12" s="16">
        <v>124101</v>
      </c>
      <c r="D12" s="16">
        <v>127899</v>
      </c>
      <c r="E12" s="16">
        <v>135292</v>
      </c>
      <c r="F12" s="16">
        <v>165887</v>
      </c>
      <c r="G12" s="16">
        <v>146533</v>
      </c>
      <c r="H12" s="16">
        <v>150838</v>
      </c>
      <c r="I12" s="16">
        <v>154795</v>
      </c>
      <c r="J12" s="16">
        <v>158945</v>
      </c>
    </row>
    <row r="13" spans="1:10" ht="17.100000000000001" customHeight="1" x14ac:dyDescent="0.2">
      <c r="A13" s="39" t="s">
        <v>68</v>
      </c>
      <c r="B13" s="16">
        <v>166904</v>
      </c>
      <c r="C13" s="16">
        <v>173156</v>
      </c>
      <c r="D13" s="16">
        <v>170603</v>
      </c>
      <c r="E13" s="16">
        <v>174740</v>
      </c>
      <c r="F13" s="16">
        <v>179728</v>
      </c>
      <c r="G13" s="16">
        <v>179948</v>
      </c>
      <c r="H13" s="16">
        <v>181016</v>
      </c>
      <c r="I13" s="16">
        <v>183000</v>
      </c>
      <c r="J13" s="16">
        <v>185409</v>
      </c>
    </row>
    <row r="14" spans="1:10" ht="17.100000000000001" customHeight="1" x14ac:dyDescent="0.2">
      <c r="A14" s="39" t="s">
        <v>69</v>
      </c>
      <c r="B14" s="16">
        <v>66998</v>
      </c>
      <c r="C14" s="16">
        <v>64999</v>
      </c>
      <c r="D14" s="16">
        <v>65581</v>
      </c>
      <c r="E14" s="16">
        <v>70953</v>
      </c>
      <c r="F14" s="16">
        <v>70867</v>
      </c>
      <c r="G14" s="16">
        <v>72546</v>
      </c>
      <c r="H14" s="16">
        <v>72465</v>
      </c>
      <c r="I14" s="16">
        <v>73959</v>
      </c>
      <c r="J14" s="16">
        <v>73947</v>
      </c>
    </row>
    <row r="15" spans="1:10" ht="17.100000000000001" customHeight="1" x14ac:dyDescent="0.2">
      <c r="A15" s="39" t="s">
        <v>70</v>
      </c>
      <c r="B15" s="16">
        <v>21658</v>
      </c>
      <c r="C15" s="16">
        <v>22704</v>
      </c>
      <c r="D15" s="16">
        <v>21775</v>
      </c>
      <c r="E15" s="16">
        <v>24631</v>
      </c>
      <c r="F15" s="16">
        <v>17834</v>
      </c>
      <c r="G15" s="16">
        <v>29090</v>
      </c>
      <c r="H15" s="16">
        <v>28805</v>
      </c>
      <c r="I15" s="16">
        <v>29729</v>
      </c>
      <c r="J15" s="16">
        <v>31945</v>
      </c>
    </row>
    <row r="16" spans="1:10" ht="17.100000000000001" customHeight="1" x14ac:dyDescent="0.2">
      <c r="A16" s="39" t="s">
        <v>135</v>
      </c>
      <c r="B16" s="16">
        <v>13208</v>
      </c>
      <c r="C16" s="16">
        <v>12687</v>
      </c>
      <c r="D16" s="16">
        <v>7037</v>
      </c>
      <c r="E16" s="16">
        <v>18289</v>
      </c>
      <c r="F16" s="16">
        <v>21947</v>
      </c>
      <c r="G16" s="16">
        <v>22930</v>
      </c>
      <c r="H16" s="16">
        <v>24039</v>
      </c>
      <c r="I16" s="16">
        <v>23608</v>
      </c>
      <c r="J16" s="16">
        <v>27144</v>
      </c>
    </row>
    <row r="17" spans="1:10" ht="17.100000000000001" customHeight="1" x14ac:dyDescent="0.2">
      <c r="A17" s="40" t="s">
        <v>72</v>
      </c>
      <c r="B17" s="16">
        <v>6286</v>
      </c>
      <c r="C17" s="16">
        <v>8526</v>
      </c>
      <c r="D17" s="16">
        <v>7849</v>
      </c>
      <c r="E17" s="16">
        <v>11508</v>
      </c>
      <c r="F17" s="16">
        <v>105166</v>
      </c>
      <c r="G17" s="16">
        <v>4098</v>
      </c>
      <c r="H17" s="16">
        <v>4911</v>
      </c>
      <c r="I17" s="16">
        <v>5183</v>
      </c>
      <c r="J17" s="16">
        <v>5054</v>
      </c>
    </row>
    <row r="18" spans="1:10" ht="17.100000000000001" customHeight="1" x14ac:dyDescent="0.2">
      <c r="A18" s="39" t="s">
        <v>73</v>
      </c>
      <c r="B18" s="16">
        <v>7067</v>
      </c>
      <c r="C18" s="16">
        <v>7505</v>
      </c>
      <c r="D18" s="16">
        <v>6247</v>
      </c>
      <c r="E18" s="16">
        <v>7102</v>
      </c>
      <c r="F18" s="16">
        <v>6503</v>
      </c>
      <c r="G18" s="16">
        <v>6775</v>
      </c>
      <c r="H18" s="16">
        <v>7094</v>
      </c>
      <c r="I18" s="16">
        <v>7017</v>
      </c>
      <c r="J18" s="16">
        <v>6819</v>
      </c>
    </row>
    <row r="19" spans="1:10" ht="17.100000000000001" customHeight="1" x14ac:dyDescent="0.2">
      <c r="A19" s="40" t="s">
        <v>74</v>
      </c>
      <c r="B19" s="16">
        <v>4970</v>
      </c>
      <c r="C19" s="16">
        <v>3781</v>
      </c>
      <c r="D19" s="16">
        <v>5638</v>
      </c>
      <c r="E19" s="16">
        <v>6555</v>
      </c>
      <c r="F19" s="16">
        <v>6303</v>
      </c>
      <c r="G19" s="16">
        <v>8734</v>
      </c>
      <c r="H19" s="16">
        <v>8549</v>
      </c>
      <c r="I19" s="16">
        <v>8277</v>
      </c>
      <c r="J19" s="16">
        <v>7353</v>
      </c>
    </row>
    <row r="20" spans="1:10" ht="17.100000000000001" customHeight="1" x14ac:dyDescent="0.2">
      <c r="A20" s="39" t="s">
        <v>111</v>
      </c>
      <c r="B20" s="16">
        <v>26113</v>
      </c>
      <c r="C20" s="16">
        <v>23329</v>
      </c>
      <c r="D20" s="16">
        <v>27605</v>
      </c>
      <c r="E20" s="16">
        <v>25319</v>
      </c>
      <c r="F20" s="16">
        <v>22921</v>
      </c>
      <c r="G20" s="16">
        <v>20558</v>
      </c>
      <c r="H20" s="16">
        <v>19224</v>
      </c>
      <c r="I20" s="16">
        <v>18767</v>
      </c>
      <c r="J20" s="16">
        <v>18474</v>
      </c>
    </row>
    <row r="21" spans="1:10" ht="17.100000000000001" customHeight="1" x14ac:dyDescent="0.2">
      <c r="A21" s="39" t="s">
        <v>91</v>
      </c>
      <c r="B21" s="16">
        <v>30789</v>
      </c>
      <c r="C21" s="16">
        <v>30858</v>
      </c>
      <c r="D21" s="16">
        <v>31354</v>
      </c>
      <c r="E21" s="16">
        <v>33206</v>
      </c>
      <c r="F21" s="16">
        <v>33418</v>
      </c>
      <c r="G21" s="16">
        <v>33467</v>
      </c>
      <c r="H21" s="16">
        <v>33655</v>
      </c>
      <c r="I21" s="16">
        <v>33926</v>
      </c>
      <c r="J21" s="16">
        <v>34340</v>
      </c>
    </row>
    <row r="22" spans="1:10" ht="17.100000000000001" customHeight="1" x14ac:dyDescent="0.2">
      <c r="A22" s="39" t="s">
        <v>77</v>
      </c>
      <c r="B22" s="16">
        <v>14934</v>
      </c>
      <c r="C22" s="16">
        <v>15003</v>
      </c>
      <c r="D22" s="16">
        <v>15339</v>
      </c>
      <c r="E22" s="16">
        <v>15643</v>
      </c>
      <c r="F22" s="16">
        <v>14436</v>
      </c>
      <c r="G22" s="16">
        <v>15201</v>
      </c>
      <c r="H22" s="16">
        <v>15349</v>
      </c>
      <c r="I22" s="16">
        <v>15606</v>
      </c>
      <c r="J22" s="16">
        <v>15764</v>
      </c>
    </row>
    <row r="23" spans="1:10" ht="17.100000000000001" customHeight="1" x14ac:dyDescent="0.2">
      <c r="A23" s="39" t="s">
        <v>78</v>
      </c>
      <c r="B23" s="16">
        <v>18541</v>
      </c>
      <c r="C23" s="16">
        <v>18541</v>
      </c>
      <c r="D23" s="16">
        <v>18543</v>
      </c>
      <c r="E23" s="16">
        <v>19592</v>
      </c>
      <c r="F23" s="16">
        <v>19699</v>
      </c>
      <c r="G23" s="16">
        <v>20313</v>
      </c>
      <c r="H23" s="16">
        <v>20342</v>
      </c>
      <c r="I23" s="16">
        <v>20523</v>
      </c>
      <c r="J23" s="16">
        <v>20899</v>
      </c>
    </row>
    <row r="24" spans="1:10" ht="17.100000000000001" customHeight="1" x14ac:dyDescent="0.2">
      <c r="A24" s="39" t="s">
        <v>79</v>
      </c>
      <c r="B24" s="16">
        <v>8883</v>
      </c>
      <c r="C24" s="16">
        <v>9412</v>
      </c>
      <c r="D24" s="16">
        <v>7551</v>
      </c>
      <c r="E24" s="16">
        <v>7309</v>
      </c>
      <c r="F24" s="16">
        <v>7526</v>
      </c>
      <c r="G24" s="16">
        <v>7750</v>
      </c>
      <c r="H24" s="16">
        <v>7566</v>
      </c>
      <c r="I24" s="16">
        <v>7013</v>
      </c>
      <c r="J24" s="16">
        <v>6593</v>
      </c>
    </row>
    <row r="25" spans="1:10" ht="17.100000000000001" customHeight="1" x14ac:dyDescent="0.2">
      <c r="A25" s="39" t="s">
        <v>80</v>
      </c>
      <c r="B25" s="16">
        <v>618</v>
      </c>
      <c r="C25" s="16">
        <v>598</v>
      </c>
      <c r="D25" s="16">
        <v>584</v>
      </c>
      <c r="E25" s="16">
        <v>564</v>
      </c>
      <c r="F25" s="16">
        <v>533</v>
      </c>
      <c r="G25" s="16">
        <v>558</v>
      </c>
      <c r="H25" s="16">
        <v>556</v>
      </c>
      <c r="I25" s="16">
        <v>568</v>
      </c>
      <c r="J25" s="16">
        <v>560</v>
      </c>
    </row>
    <row r="26" spans="1:10" ht="17.100000000000001" customHeight="1" x14ac:dyDescent="0.2">
      <c r="A26" s="39" t="s">
        <v>81</v>
      </c>
      <c r="B26" s="16">
        <v>2314</v>
      </c>
      <c r="C26" s="16">
        <v>2360</v>
      </c>
      <c r="D26" s="16">
        <v>2143</v>
      </c>
      <c r="E26" s="16">
        <v>2437</v>
      </c>
      <c r="F26" s="16">
        <v>2516</v>
      </c>
      <c r="G26" s="16">
        <v>2396</v>
      </c>
      <c r="H26" s="16">
        <v>2409</v>
      </c>
      <c r="I26" s="16">
        <v>2309</v>
      </c>
      <c r="J26" s="16">
        <v>2101</v>
      </c>
    </row>
    <row r="27" spans="1:10" ht="17.100000000000001" customHeight="1" x14ac:dyDescent="0.2">
      <c r="A27" s="41" t="s">
        <v>82</v>
      </c>
      <c r="B27" s="16">
        <v>46576</v>
      </c>
      <c r="C27" s="16">
        <v>46322</v>
      </c>
      <c r="D27" s="16">
        <v>46204</v>
      </c>
      <c r="E27" s="16">
        <v>46351</v>
      </c>
      <c r="F27" s="16">
        <v>46725</v>
      </c>
      <c r="G27" s="16">
        <v>46771</v>
      </c>
      <c r="H27" s="16">
        <v>46742</v>
      </c>
      <c r="I27" s="16">
        <v>46361</v>
      </c>
      <c r="J27" s="16">
        <v>45830</v>
      </c>
    </row>
    <row r="28" spans="1:10" ht="17.100000000000001" customHeight="1" x14ac:dyDescent="0.2">
      <c r="A28" s="41" t="s">
        <v>136</v>
      </c>
      <c r="B28" s="16">
        <v>-23125</v>
      </c>
      <c r="C28" s="16">
        <v>-22476</v>
      </c>
      <c r="D28" s="16">
        <v>-5769</v>
      </c>
      <c r="E28" s="16">
        <v>-62460</v>
      </c>
      <c r="F28" s="16">
        <v>-43377</v>
      </c>
      <c r="G28" s="16">
        <v>-3998</v>
      </c>
      <c r="H28" s="16">
        <v>40</v>
      </c>
      <c r="I28" s="16">
        <v>35</v>
      </c>
      <c r="J28" s="16">
        <v>26</v>
      </c>
    </row>
    <row r="29" spans="1:10" ht="17.100000000000001" customHeight="1" x14ac:dyDescent="0.2">
      <c r="A29" s="39" t="s">
        <v>84</v>
      </c>
      <c r="B29" s="16">
        <v>9178</v>
      </c>
      <c r="C29" s="16">
        <v>9867</v>
      </c>
      <c r="D29" s="16">
        <v>9089</v>
      </c>
      <c r="E29" s="16">
        <v>11259</v>
      </c>
      <c r="F29" s="16">
        <v>10873</v>
      </c>
      <c r="G29" s="16">
        <v>10091</v>
      </c>
      <c r="H29" s="16">
        <v>10115</v>
      </c>
      <c r="I29" s="16">
        <v>10310</v>
      </c>
      <c r="J29" s="16">
        <v>10543</v>
      </c>
    </row>
    <row r="30" spans="1:10" ht="17.100000000000001" customHeight="1" x14ac:dyDescent="0.2">
      <c r="A30" s="39" t="s">
        <v>85</v>
      </c>
      <c r="B30" s="16">
        <v>1500</v>
      </c>
      <c r="C30" s="16">
        <v>1314</v>
      </c>
      <c r="D30" s="16">
        <v>1480</v>
      </c>
      <c r="E30" s="16">
        <v>1406</v>
      </c>
      <c r="F30" s="16">
        <v>1430</v>
      </c>
      <c r="G30" s="16">
        <v>4055</v>
      </c>
      <c r="H30" s="16">
        <v>1794</v>
      </c>
      <c r="I30" s="16">
        <v>1744</v>
      </c>
      <c r="J30" s="16">
        <v>1715</v>
      </c>
    </row>
    <row r="31" spans="1:10" ht="17.100000000000001" customHeight="1" x14ac:dyDescent="0.2">
      <c r="A31" s="62" t="s">
        <v>137</v>
      </c>
      <c r="B31" s="19">
        <v>617207</v>
      </c>
      <c r="C31" s="19">
        <v>619707</v>
      </c>
      <c r="D31" s="19">
        <v>635112</v>
      </c>
      <c r="E31" s="19">
        <v>620347</v>
      </c>
      <c r="F31" s="19">
        <v>765275</v>
      </c>
      <c r="G31" s="19">
        <v>698070</v>
      </c>
      <c r="H31" s="19">
        <v>706455</v>
      </c>
      <c r="I31" s="19">
        <v>715818</v>
      </c>
      <c r="J31" s="19">
        <v>727924</v>
      </c>
    </row>
    <row r="32" spans="1:10" ht="17.100000000000001" customHeight="1" x14ac:dyDescent="0.2">
      <c r="A32" s="39" t="s">
        <v>34</v>
      </c>
      <c r="B32" s="16">
        <v>49704</v>
      </c>
      <c r="C32" s="16">
        <v>48856</v>
      </c>
      <c r="D32" s="16">
        <v>48668</v>
      </c>
      <c r="E32" s="16">
        <v>45241</v>
      </c>
      <c r="F32" s="16">
        <v>45686</v>
      </c>
      <c r="G32" s="16">
        <v>47805</v>
      </c>
      <c r="H32" s="16">
        <v>51001</v>
      </c>
      <c r="I32" s="16">
        <v>54137</v>
      </c>
      <c r="J32" s="16">
        <v>54379</v>
      </c>
    </row>
    <row r="33" spans="1:22" ht="17.100000000000001" customHeight="1" x14ac:dyDescent="0.2">
      <c r="A33" s="39" t="s">
        <v>33</v>
      </c>
      <c r="B33" s="16">
        <v>38235</v>
      </c>
      <c r="C33" s="16">
        <v>29399</v>
      </c>
      <c r="D33" s="16">
        <v>30167</v>
      </c>
      <c r="E33" s="16">
        <v>32600</v>
      </c>
      <c r="F33" s="16">
        <v>37255</v>
      </c>
      <c r="G33" s="16">
        <v>37195</v>
      </c>
      <c r="H33" s="16">
        <v>38732</v>
      </c>
      <c r="I33" s="16">
        <v>38697</v>
      </c>
      <c r="J33" s="16">
        <v>40746</v>
      </c>
    </row>
    <row r="34" spans="1:22" ht="17.100000000000001" customHeight="1" x14ac:dyDescent="0.2">
      <c r="A34" s="39" t="s">
        <v>138</v>
      </c>
      <c r="B34" s="16">
        <v>35020</v>
      </c>
      <c r="C34" s="16">
        <v>36167</v>
      </c>
      <c r="D34" s="16">
        <v>37562</v>
      </c>
      <c r="E34" s="16">
        <v>38582</v>
      </c>
      <c r="F34" s="16">
        <v>39675</v>
      </c>
      <c r="G34" s="16">
        <v>41392</v>
      </c>
      <c r="H34" s="16">
        <v>43227</v>
      </c>
      <c r="I34" s="16">
        <v>45149</v>
      </c>
      <c r="J34" s="16">
        <v>46944</v>
      </c>
    </row>
    <row r="35" spans="1:22" ht="17.100000000000001" customHeight="1" x14ac:dyDescent="0.2">
      <c r="A35" s="39" t="s">
        <v>32</v>
      </c>
      <c r="B35" s="16">
        <v>9978</v>
      </c>
      <c r="C35" s="16">
        <v>11529</v>
      </c>
      <c r="D35" s="16">
        <v>11879</v>
      </c>
      <c r="E35" s="16">
        <v>11658</v>
      </c>
      <c r="F35" s="16">
        <v>11253</v>
      </c>
      <c r="G35" s="16">
        <v>12401</v>
      </c>
      <c r="H35" s="16">
        <v>10080</v>
      </c>
      <c r="I35" s="16">
        <v>11811</v>
      </c>
      <c r="J35" s="16">
        <v>12282</v>
      </c>
    </row>
    <row r="36" spans="1:22" ht="17.100000000000001" customHeight="1" x14ac:dyDescent="0.2">
      <c r="A36" s="39" t="s">
        <v>45</v>
      </c>
      <c r="B36" s="16">
        <v>13129</v>
      </c>
      <c r="C36" s="16">
        <v>13519</v>
      </c>
      <c r="D36" s="16">
        <v>14951</v>
      </c>
      <c r="E36" s="16">
        <v>16503</v>
      </c>
      <c r="F36" s="16">
        <v>15522</v>
      </c>
      <c r="G36" s="16">
        <v>14668</v>
      </c>
      <c r="H36" s="16">
        <v>13510</v>
      </c>
      <c r="I36" s="16">
        <v>12798</v>
      </c>
      <c r="J36" s="16">
        <v>11871</v>
      </c>
    </row>
    <row r="37" spans="1:22" ht="17.100000000000001" customHeight="1" x14ac:dyDescent="0.2">
      <c r="A37" s="39" t="s">
        <v>139</v>
      </c>
      <c r="B37" s="16">
        <v>-48169</v>
      </c>
      <c r="C37" s="16">
        <v>-28357</v>
      </c>
      <c r="D37" s="16">
        <v>-42426</v>
      </c>
      <c r="E37" s="16">
        <v>-18323</v>
      </c>
      <c r="F37" s="16">
        <v>-161643</v>
      </c>
      <c r="G37" s="16">
        <v>-80757</v>
      </c>
      <c r="H37" s="16">
        <v>-80591</v>
      </c>
      <c r="I37" s="16">
        <v>-78910</v>
      </c>
      <c r="J37" s="16">
        <v>-82785</v>
      </c>
    </row>
    <row r="38" spans="1:22" ht="17.100000000000001" customHeight="1" x14ac:dyDescent="0.2">
      <c r="A38" s="39" t="s">
        <v>86</v>
      </c>
      <c r="B38" s="16" t="s">
        <v>393</v>
      </c>
      <c r="C38" s="16" t="s">
        <v>393</v>
      </c>
      <c r="D38" s="16" t="s">
        <v>393</v>
      </c>
      <c r="E38" s="16" t="s">
        <v>393</v>
      </c>
      <c r="F38" s="16" t="s">
        <v>393</v>
      </c>
      <c r="G38" s="16">
        <v>4100</v>
      </c>
      <c r="H38" s="16">
        <v>4900</v>
      </c>
      <c r="I38" s="16">
        <v>5000</v>
      </c>
      <c r="J38" s="16">
        <v>5400</v>
      </c>
    </row>
    <row r="39" spans="1:22" ht="17.100000000000001" customHeight="1" x14ac:dyDescent="0.2">
      <c r="A39" s="39" t="s">
        <v>87</v>
      </c>
      <c r="B39" s="16" t="s">
        <v>393</v>
      </c>
      <c r="C39" s="16" t="s">
        <v>393</v>
      </c>
      <c r="D39" s="16" t="s">
        <v>393</v>
      </c>
      <c r="E39" s="16" t="s">
        <v>393</v>
      </c>
      <c r="F39" s="16" t="s">
        <v>393</v>
      </c>
      <c r="G39" s="16">
        <v>-2500</v>
      </c>
      <c r="H39" s="16">
        <v>-2700</v>
      </c>
      <c r="I39" s="16">
        <v>-3500</v>
      </c>
      <c r="J39" s="16">
        <v>-2800</v>
      </c>
    </row>
    <row r="40" spans="1:22" ht="17.100000000000001" customHeight="1" x14ac:dyDescent="0.2">
      <c r="A40" s="39" t="s">
        <v>140</v>
      </c>
      <c r="B40" s="16" t="s">
        <v>393</v>
      </c>
      <c r="C40" s="16" t="s">
        <v>393</v>
      </c>
      <c r="D40" s="16" t="s">
        <v>393</v>
      </c>
      <c r="E40" s="16" t="s">
        <v>393</v>
      </c>
      <c r="F40" s="16" t="s">
        <v>393</v>
      </c>
      <c r="G40" s="16">
        <v>-400</v>
      </c>
      <c r="H40" s="16" t="s">
        <v>393</v>
      </c>
      <c r="I40" s="16" t="s">
        <v>393</v>
      </c>
      <c r="J40" s="16" t="s">
        <v>393</v>
      </c>
    </row>
    <row r="41" spans="1:22" ht="17.100000000000001" customHeight="1" x14ac:dyDescent="0.2">
      <c r="A41" s="43" t="s">
        <v>394</v>
      </c>
      <c r="B41" s="16" t="s">
        <v>393</v>
      </c>
      <c r="C41" s="16" t="s">
        <v>393</v>
      </c>
      <c r="D41" s="16" t="s">
        <v>393</v>
      </c>
      <c r="E41" s="16" t="s">
        <v>393</v>
      </c>
      <c r="F41" s="16" t="s">
        <v>393</v>
      </c>
      <c r="G41" s="16" t="s">
        <v>393</v>
      </c>
      <c r="H41" s="16" t="s">
        <v>393</v>
      </c>
      <c r="I41" s="16" t="s">
        <v>393</v>
      </c>
      <c r="J41" s="16">
        <v>-3500</v>
      </c>
    </row>
    <row r="42" spans="1:22" ht="17.100000000000001" customHeight="1" x14ac:dyDescent="0.2">
      <c r="A42" s="47" t="s">
        <v>141</v>
      </c>
      <c r="B42" s="48">
        <v>97897</v>
      </c>
      <c r="C42" s="48">
        <v>111113</v>
      </c>
      <c r="D42" s="48">
        <v>100800</v>
      </c>
      <c r="E42" s="48">
        <v>126261</v>
      </c>
      <c r="F42" s="48">
        <v>-12253</v>
      </c>
      <c r="G42" s="48">
        <v>73874</v>
      </c>
      <c r="H42" s="48">
        <v>78123</v>
      </c>
      <c r="I42" s="48">
        <v>85143</v>
      </c>
      <c r="J42" s="48">
        <v>82523</v>
      </c>
    </row>
    <row r="43" spans="1:22" ht="17.100000000000001" customHeight="1" thickBot="1" x14ac:dyDescent="0.25">
      <c r="A43" s="49" t="s">
        <v>142</v>
      </c>
      <c r="B43" s="50">
        <v>715104</v>
      </c>
      <c r="C43" s="50">
        <v>730820</v>
      </c>
      <c r="D43" s="50">
        <v>735912</v>
      </c>
      <c r="E43" s="50">
        <v>746608</v>
      </c>
      <c r="F43" s="50">
        <v>753022</v>
      </c>
      <c r="G43" s="50">
        <v>771900</v>
      </c>
      <c r="H43" s="50">
        <v>784600</v>
      </c>
      <c r="I43" s="50">
        <v>801000</v>
      </c>
      <c r="J43" s="50">
        <v>810400</v>
      </c>
    </row>
    <row r="44" spans="1:22" x14ac:dyDescent="0.2">
      <c r="L44" s="143"/>
      <c r="M44" s="143"/>
      <c r="N44" s="143"/>
      <c r="O44" s="143"/>
      <c r="P44" s="143"/>
      <c r="Q44" s="143"/>
      <c r="R44" s="143"/>
    </row>
    <row r="45" spans="1:22" hidden="1" x14ac:dyDescent="0.2">
      <c r="L45" s="60"/>
      <c r="M45" s="60"/>
      <c r="N45" s="60"/>
      <c r="O45" s="60"/>
      <c r="P45" s="60"/>
      <c r="Q45" s="60"/>
      <c r="R45" s="60"/>
    </row>
    <row r="46" spans="1:22" ht="48.75" customHeight="1" x14ac:dyDescent="0.2">
      <c r="A46" s="138" t="s">
        <v>143</v>
      </c>
      <c r="B46" s="139"/>
      <c r="C46" s="139"/>
      <c r="D46" s="139"/>
      <c r="E46" s="139"/>
      <c r="F46" s="139"/>
      <c r="G46" s="139"/>
      <c r="H46" s="139"/>
      <c r="I46" s="139"/>
      <c r="J46" s="139"/>
      <c r="L46" s="60"/>
      <c r="M46" s="144"/>
      <c r="N46" s="143"/>
      <c r="O46" s="143"/>
      <c r="P46" s="143"/>
      <c r="Q46" s="143"/>
      <c r="R46" s="143"/>
      <c r="S46" s="143"/>
      <c r="T46" s="143"/>
      <c r="U46" s="143"/>
      <c r="V46" s="143"/>
    </row>
    <row r="47" spans="1:22" ht="38.25" customHeight="1" x14ac:dyDescent="0.2">
      <c r="A47" s="138" t="s">
        <v>95</v>
      </c>
      <c r="B47" s="139"/>
      <c r="C47" s="139"/>
      <c r="D47" s="139"/>
      <c r="E47" s="139"/>
      <c r="F47" s="139"/>
      <c r="G47" s="139"/>
      <c r="H47" s="139"/>
      <c r="I47" s="139"/>
      <c r="J47" s="139"/>
      <c r="L47" s="60"/>
      <c r="M47" s="63"/>
      <c r="N47" s="60"/>
      <c r="O47" s="60"/>
      <c r="P47" s="60"/>
      <c r="Q47" s="60"/>
      <c r="R47" s="60"/>
      <c r="S47" s="60"/>
      <c r="T47" s="60"/>
      <c r="U47" s="60"/>
      <c r="V47" s="60"/>
    </row>
    <row r="48" spans="1:22" ht="14.25" customHeight="1" x14ac:dyDescent="0.2">
      <c r="A48" s="138" t="s">
        <v>57</v>
      </c>
      <c r="B48" s="139"/>
      <c r="C48" s="139"/>
      <c r="D48" s="139"/>
      <c r="E48" s="139"/>
      <c r="F48" s="139"/>
      <c r="G48" s="139"/>
      <c r="H48" s="139"/>
      <c r="I48" s="139"/>
      <c r="J48" s="139"/>
      <c r="L48" s="60"/>
      <c r="M48" s="144"/>
      <c r="N48" s="143"/>
      <c r="O48" s="143"/>
      <c r="P48" s="143"/>
      <c r="Q48" s="143"/>
      <c r="R48" s="143"/>
      <c r="S48" s="143"/>
      <c r="T48" s="143"/>
      <c r="U48" s="143"/>
      <c r="V48" s="143"/>
    </row>
    <row r="49" spans="1:22" ht="16.5" customHeight="1" x14ac:dyDescent="0.2">
      <c r="A49" s="138" t="s">
        <v>144</v>
      </c>
      <c r="B49" s="139"/>
      <c r="C49" s="139"/>
      <c r="D49" s="139"/>
      <c r="E49" s="139"/>
      <c r="F49" s="139"/>
      <c r="G49" s="139"/>
      <c r="H49" s="139"/>
      <c r="I49" s="139"/>
      <c r="J49" s="139"/>
      <c r="M49" s="144"/>
      <c r="N49" s="143"/>
      <c r="O49" s="143"/>
      <c r="P49" s="143"/>
      <c r="Q49" s="143"/>
      <c r="R49" s="143"/>
      <c r="S49" s="143"/>
      <c r="T49" s="143"/>
      <c r="U49" s="143"/>
      <c r="V49" s="143"/>
    </row>
    <row r="50" spans="1:22" ht="26.25" customHeight="1" x14ac:dyDescent="0.2">
      <c r="A50" s="138" t="s">
        <v>132</v>
      </c>
      <c r="B50" s="139"/>
      <c r="C50" s="139"/>
      <c r="D50" s="139"/>
      <c r="E50" s="139"/>
      <c r="F50" s="139"/>
      <c r="G50" s="139"/>
      <c r="H50" s="139"/>
      <c r="I50" s="139"/>
      <c r="J50" s="139"/>
      <c r="M50" s="144"/>
      <c r="N50" s="143"/>
      <c r="O50" s="143"/>
      <c r="P50" s="143"/>
      <c r="Q50" s="143"/>
      <c r="R50" s="143"/>
      <c r="S50" s="143"/>
      <c r="T50" s="143"/>
      <c r="U50" s="143"/>
      <c r="V50" s="143"/>
    </row>
    <row r="51" spans="1:22" ht="15" customHeight="1" x14ac:dyDescent="0.2">
      <c r="A51" s="138" t="s">
        <v>145</v>
      </c>
      <c r="B51" s="139"/>
      <c r="C51" s="139"/>
      <c r="D51" s="139"/>
      <c r="E51" s="139"/>
      <c r="F51" s="139"/>
      <c r="G51" s="139"/>
      <c r="H51" s="139"/>
      <c r="I51" s="139"/>
      <c r="J51" s="139"/>
      <c r="M51" s="144"/>
      <c r="N51" s="143"/>
      <c r="O51" s="143"/>
      <c r="P51" s="143"/>
      <c r="Q51" s="143"/>
      <c r="R51" s="143"/>
      <c r="S51" s="143"/>
      <c r="T51" s="143"/>
      <c r="U51" s="143"/>
      <c r="V51" s="143"/>
    </row>
    <row r="52" spans="1:22" ht="15" customHeight="1" x14ac:dyDescent="0.2">
      <c r="A52" s="138" t="s">
        <v>146</v>
      </c>
      <c r="B52" s="139"/>
      <c r="C52" s="139"/>
      <c r="D52" s="139"/>
      <c r="E52" s="139"/>
      <c r="F52" s="139"/>
      <c r="G52" s="139"/>
      <c r="H52" s="139"/>
      <c r="I52" s="139"/>
      <c r="J52" s="139"/>
      <c r="M52" s="144" t="s">
        <v>1</v>
      </c>
      <c r="N52" s="143"/>
      <c r="O52" s="143"/>
      <c r="P52" s="143"/>
      <c r="Q52" s="143"/>
      <c r="R52" s="143"/>
      <c r="S52" s="143"/>
      <c r="T52" s="143"/>
      <c r="U52" s="143"/>
      <c r="V52" s="143"/>
    </row>
  </sheetData>
  <mergeCells count="15">
    <mergeCell ref="A48:J48"/>
    <mergeCell ref="M48:V48"/>
    <mergeCell ref="B3:F3"/>
    <mergeCell ref="L44:R44"/>
    <mergeCell ref="A46:J46"/>
    <mergeCell ref="M46:V46"/>
    <mergeCell ref="A47:J47"/>
    <mergeCell ref="A52:J52"/>
    <mergeCell ref="M52:V52"/>
    <mergeCell ref="A49:J49"/>
    <mergeCell ref="M49:V49"/>
    <mergeCell ref="A50:J50"/>
    <mergeCell ref="M50:V50"/>
    <mergeCell ref="A51:J51"/>
    <mergeCell ref="M51:V51"/>
  </mergeCells>
  <conditionalFormatting sqref="A31">
    <cfRule type="cellIs" dxfId="26" priority="15" operator="equal">
      <formula>0</formula>
    </cfRule>
  </conditionalFormatting>
  <conditionalFormatting sqref="C32:J41">
    <cfRule type="cellIs" dxfId="25" priority="4" operator="equal">
      <formula>0</formula>
    </cfRule>
  </conditionalFormatting>
  <conditionalFormatting sqref="B31">
    <cfRule type="cellIs" dxfId="24" priority="5" operator="equal">
      <formula>0</formula>
    </cfRule>
  </conditionalFormatting>
  <conditionalFormatting sqref="B32:B41">
    <cfRule type="cellIs" dxfId="23" priority="8" operator="equal">
      <formula>0</formula>
    </cfRule>
  </conditionalFormatting>
  <conditionalFormatting sqref="B7">
    <cfRule type="cellIs" dxfId="22" priority="7" operator="equal">
      <formula>0</formula>
    </cfRule>
  </conditionalFormatting>
  <conditionalFormatting sqref="B8:B30">
    <cfRule type="cellIs" dxfId="21" priority="6" operator="equal">
      <formula>0</formula>
    </cfRule>
  </conditionalFormatting>
  <conditionalFormatting sqref="C31:J31">
    <cfRule type="cellIs" dxfId="20" priority="1" operator="equal">
      <formula>0</formula>
    </cfRule>
  </conditionalFormatting>
  <conditionalFormatting sqref="C7:J7">
    <cfRule type="cellIs" dxfId="19" priority="3" operator="equal">
      <formula>0</formula>
    </cfRule>
  </conditionalFormatting>
  <conditionalFormatting sqref="C8:J30">
    <cfRule type="cellIs" dxfId="18" priority="2" operator="equal">
      <formula>0</formula>
    </cfRule>
  </conditionalFormatting>
  <pageMargins left="0" right="0" top="0" bottom="0" header="0.31496062992125984" footer="0.31496062992125984"/>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topLeftCell="A25" workbookViewId="0">
      <selection activeCell="L42" sqref="L42"/>
    </sheetView>
  </sheetViews>
  <sheetFormatPr defaultRowHeight="11.25" x14ac:dyDescent="0.2"/>
  <cols>
    <col min="1" max="1" width="47.1640625" customWidth="1"/>
  </cols>
  <sheetData>
    <row r="1" spans="1:10" ht="16.5" x14ac:dyDescent="0.2">
      <c r="A1" s="33" t="s">
        <v>186</v>
      </c>
      <c r="B1" s="33"/>
      <c r="C1" s="33"/>
      <c r="D1" s="34"/>
      <c r="E1" s="34"/>
    </row>
    <row r="2" spans="1:10" ht="16.5" thickBot="1" x14ac:dyDescent="0.25">
      <c r="A2" s="2" t="s">
        <v>1</v>
      </c>
      <c r="B2" s="53"/>
      <c r="C2" s="53"/>
      <c r="E2" s="53"/>
      <c r="J2" s="5" t="s">
        <v>2</v>
      </c>
    </row>
    <row r="3" spans="1:10"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x14ac:dyDescent="0.2">
      <c r="A6" s="36" t="s">
        <v>134</v>
      </c>
      <c r="B6" s="54"/>
      <c r="C6" s="54"/>
      <c r="D6" s="38"/>
      <c r="E6" s="38"/>
    </row>
    <row r="7" spans="1:10" ht="17.100000000000001" customHeight="1" x14ac:dyDescent="0.2">
      <c r="A7" s="39" t="s">
        <v>62</v>
      </c>
      <c r="B7" s="16">
        <v>47667</v>
      </c>
      <c r="C7" s="16">
        <v>42965</v>
      </c>
      <c r="D7" s="16">
        <v>41460</v>
      </c>
      <c r="E7" s="16">
        <v>42764</v>
      </c>
      <c r="F7" s="16">
        <v>47148</v>
      </c>
      <c r="G7" s="16">
        <v>40912</v>
      </c>
      <c r="H7" s="16">
        <v>40093</v>
      </c>
      <c r="I7" s="16">
        <v>40364</v>
      </c>
      <c r="J7" s="16">
        <v>40770</v>
      </c>
    </row>
    <row r="8" spans="1:10" ht="17.100000000000001" customHeight="1" x14ac:dyDescent="0.2">
      <c r="A8" s="39" t="s">
        <v>63</v>
      </c>
      <c r="B8" s="16">
        <v>2118</v>
      </c>
      <c r="C8" s="16">
        <v>2142</v>
      </c>
      <c r="D8" s="16">
        <v>2113</v>
      </c>
      <c r="E8" s="16">
        <v>2184</v>
      </c>
      <c r="F8" s="16">
        <v>2463</v>
      </c>
      <c r="G8" s="16">
        <v>2497</v>
      </c>
      <c r="H8" s="16">
        <v>2319</v>
      </c>
      <c r="I8" s="16">
        <v>2403</v>
      </c>
      <c r="J8" s="16">
        <v>2526</v>
      </c>
    </row>
    <row r="9" spans="1:10" ht="17.100000000000001" customHeight="1" x14ac:dyDescent="0.2">
      <c r="A9" s="39" t="s">
        <v>64</v>
      </c>
      <c r="B9" s="16">
        <v>14800</v>
      </c>
      <c r="C9" s="16">
        <v>13851</v>
      </c>
      <c r="D9" s="16">
        <v>13400</v>
      </c>
      <c r="E9" s="16">
        <v>14149</v>
      </c>
      <c r="F9" s="16">
        <v>12894</v>
      </c>
      <c r="G9" s="16">
        <v>13385</v>
      </c>
      <c r="H9" s="16">
        <v>13391</v>
      </c>
      <c r="I9" s="16">
        <v>13118</v>
      </c>
      <c r="J9" s="16">
        <v>12960</v>
      </c>
    </row>
    <row r="10" spans="1:10" ht="17.100000000000001" customHeight="1" x14ac:dyDescent="0.2">
      <c r="A10" s="39" t="s">
        <v>65</v>
      </c>
      <c r="B10" s="16">
        <v>2350</v>
      </c>
      <c r="C10" s="16">
        <v>2184</v>
      </c>
      <c r="D10" s="16">
        <v>2219</v>
      </c>
      <c r="E10" s="16">
        <v>1804</v>
      </c>
      <c r="F10" s="16">
        <v>1935</v>
      </c>
      <c r="G10" s="16">
        <v>2085</v>
      </c>
      <c r="H10" s="16">
        <v>1364</v>
      </c>
      <c r="I10" s="16">
        <v>1351</v>
      </c>
      <c r="J10" s="16">
        <v>1341</v>
      </c>
    </row>
    <row r="11" spans="1:10" ht="17.100000000000001" customHeight="1" x14ac:dyDescent="0.2">
      <c r="A11" s="39" t="s">
        <v>66</v>
      </c>
      <c r="B11" s="16">
        <v>8352</v>
      </c>
      <c r="C11" s="16">
        <v>8207</v>
      </c>
      <c r="D11" s="16">
        <v>10296</v>
      </c>
      <c r="E11" s="16">
        <v>9809</v>
      </c>
      <c r="F11" s="16">
        <v>9901</v>
      </c>
      <c r="G11" s="16">
        <v>10336</v>
      </c>
      <c r="H11" s="16">
        <v>11495</v>
      </c>
      <c r="I11" s="16">
        <v>12042</v>
      </c>
      <c r="J11" s="16">
        <v>11670</v>
      </c>
    </row>
    <row r="12" spans="1:10" ht="17.100000000000001" customHeight="1" x14ac:dyDescent="0.2">
      <c r="A12" s="39" t="s">
        <v>67</v>
      </c>
      <c r="B12" s="16">
        <v>129148</v>
      </c>
      <c r="C12" s="16">
        <v>128223</v>
      </c>
      <c r="D12" s="16">
        <v>130002</v>
      </c>
      <c r="E12" s="16">
        <v>135402</v>
      </c>
      <c r="F12" s="16">
        <v>165887</v>
      </c>
      <c r="G12" s="16">
        <v>144368</v>
      </c>
      <c r="H12" s="16">
        <v>145981</v>
      </c>
      <c r="I12" s="16">
        <v>146730</v>
      </c>
      <c r="J12" s="16">
        <v>147854</v>
      </c>
    </row>
    <row r="13" spans="1:10" ht="17.100000000000001" customHeight="1" x14ac:dyDescent="0.2">
      <c r="A13" s="39" t="s">
        <v>68</v>
      </c>
      <c r="B13" s="16">
        <v>176068</v>
      </c>
      <c r="C13" s="16">
        <v>178908</v>
      </c>
      <c r="D13" s="16">
        <v>173408</v>
      </c>
      <c r="E13" s="16">
        <v>174881</v>
      </c>
      <c r="F13" s="16">
        <v>179728</v>
      </c>
      <c r="G13" s="16">
        <v>177289</v>
      </c>
      <c r="H13" s="16">
        <v>175188</v>
      </c>
      <c r="I13" s="16">
        <v>173465</v>
      </c>
      <c r="J13" s="16">
        <v>172472</v>
      </c>
    </row>
    <row r="14" spans="1:10" ht="17.100000000000001" customHeight="1" x14ac:dyDescent="0.2">
      <c r="A14" s="39" t="s">
        <v>69</v>
      </c>
      <c r="B14" s="16">
        <v>70676</v>
      </c>
      <c r="C14" s="16">
        <v>67158</v>
      </c>
      <c r="D14" s="16">
        <v>66660</v>
      </c>
      <c r="E14" s="16">
        <v>71011</v>
      </c>
      <c r="F14" s="16">
        <v>70867</v>
      </c>
      <c r="G14" s="16">
        <v>71474</v>
      </c>
      <c r="H14" s="16">
        <v>70132</v>
      </c>
      <c r="I14" s="16">
        <v>70105</v>
      </c>
      <c r="J14" s="16">
        <v>68787</v>
      </c>
    </row>
    <row r="15" spans="1:10" ht="17.100000000000001" customHeight="1" x14ac:dyDescent="0.2">
      <c r="A15" s="39" t="s">
        <v>70</v>
      </c>
      <c r="B15" s="16">
        <v>22847</v>
      </c>
      <c r="C15" s="16">
        <v>23458</v>
      </c>
      <c r="D15" s="16">
        <v>22133</v>
      </c>
      <c r="E15" s="16">
        <v>24651</v>
      </c>
      <c r="F15" s="16">
        <v>17834</v>
      </c>
      <c r="G15" s="16">
        <v>28660</v>
      </c>
      <c r="H15" s="16">
        <v>27878</v>
      </c>
      <c r="I15" s="16">
        <v>28180</v>
      </c>
      <c r="J15" s="16">
        <v>29716</v>
      </c>
    </row>
    <row r="16" spans="1:10" ht="17.100000000000001" customHeight="1" x14ac:dyDescent="0.2">
      <c r="A16" s="39" t="s">
        <v>191</v>
      </c>
      <c r="B16" s="16">
        <v>13933</v>
      </c>
      <c r="C16" s="16">
        <v>13108</v>
      </c>
      <c r="D16" s="16">
        <v>7152</v>
      </c>
      <c r="E16" s="16">
        <v>18304</v>
      </c>
      <c r="F16" s="16">
        <v>21947</v>
      </c>
      <c r="G16" s="16">
        <v>22592</v>
      </c>
      <c r="H16" s="16">
        <v>23265</v>
      </c>
      <c r="I16" s="16">
        <v>22378</v>
      </c>
      <c r="J16" s="16">
        <v>25249</v>
      </c>
    </row>
    <row r="17" spans="1:10" ht="17.100000000000001" customHeight="1" x14ac:dyDescent="0.2">
      <c r="A17" s="40" t="s">
        <v>72</v>
      </c>
      <c r="B17" s="16">
        <v>6631</v>
      </c>
      <c r="C17" s="16">
        <v>8810</v>
      </c>
      <c r="D17" s="16">
        <v>7978</v>
      </c>
      <c r="E17" s="16">
        <v>11517</v>
      </c>
      <c r="F17" s="16">
        <v>105166</v>
      </c>
      <c r="G17" s="16">
        <v>4037</v>
      </c>
      <c r="H17" s="16">
        <v>4753</v>
      </c>
      <c r="I17" s="16">
        <v>4913</v>
      </c>
      <c r="J17" s="16">
        <v>4701</v>
      </c>
    </row>
    <row r="18" spans="1:10" ht="17.100000000000001" customHeight="1" x14ac:dyDescent="0.2">
      <c r="A18" s="39" t="s">
        <v>73</v>
      </c>
      <c r="B18" s="16">
        <v>7455</v>
      </c>
      <c r="C18" s="16">
        <v>7754</v>
      </c>
      <c r="D18" s="16">
        <v>6349</v>
      </c>
      <c r="E18" s="16">
        <v>7107</v>
      </c>
      <c r="F18" s="16">
        <v>6503</v>
      </c>
      <c r="G18" s="16">
        <v>6675</v>
      </c>
      <c r="H18" s="16">
        <v>6866</v>
      </c>
      <c r="I18" s="16">
        <v>6652</v>
      </c>
      <c r="J18" s="16">
        <v>6343</v>
      </c>
    </row>
    <row r="19" spans="1:10" ht="17.100000000000001" customHeight="1" x14ac:dyDescent="0.2">
      <c r="A19" s="40" t="s">
        <v>74</v>
      </c>
      <c r="B19" s="16">
        <v>5243</v>
      </c>
      <c r="C19" s="16">
        <v>3907</v>
      </c>
      <c r="D19" s="16">
        <v>5731</v>
      </c>
      <c r="E19" s="16">
        <v>6560</v>
      </c>
      <c r="F19" s="16">
        <v>6303</v>
      </c>
      <c r="G19" s="16">
        <v>8605</v>
      </c>
      <c r="H19" s="16">
        <v>8274</v>
      </c>
      <c r="I19" s="16">
        <v>7846</v>
      </c>
      <c r="J19" s="16">
        <v>6840</v>
      </c>
    </row>
    <row r="20" spans="1:10" ht="17.100000000000001" customHeight="1" x14ac:dyDescent="0.2">
      <c r="A20" s="39" t="s">
        <v>111</v>
      </c>
      <c r="B20" s="16">
        <v>27546</v>
      </c>
      <c r="C20" s="16">
        <v>24104</v>
      </c>
      <c r="D20" s="16">
        <v>28059</v>
      </c>
      <c r="E20" s="16">
        <v>25339</v>
      </c>
      <c r="F20" s="16">
        <v>22921</v>
      </c>
      <c r="G20" s="16">
        <v>20254</v>
      </c>
      <c r="H20" s="16">
        <v>18605</v>
      </c>
      <c r="I20" s="16">
        <v>17789</v>
      </c>
      <c r="J20" s="16">
        <v>17185</v>
      </c>
    </row>
    <row r="21" spans="1:10" ht="17.100000000000001" customHeight="1" x14ac:dyDescent="0.2">
      <c r="A21" s="39" t="s">
        <v>168</v>
      </c>
      <c r="B21" s="16">
        <v>32480</v>
      </c>
      <c r="C21" s="16">
        <v>31883</v>
      </c>
      <c r="D21" s="16">
        <v>31869</v>
      </c>
      <c r="E21" s="16">
        <v>33233</v>
      </c>
      <c r="F21" s="16">
        <v>33418</v>
      </c>
      <c r="G21" s="16">
        <v>32973</v>
      </c>
      <c r="H21" s="16">
        <v>32571</v>
      </c>
      <c r="I21" s="16">
        <v>32159</v>
      </c>
      <c r="J21" s="16">
        <v>31944</v>
      </c>
    </row>
    <row r="22" spans="1:10" ht="17.100000000000001" customHeight="1" x14ac:dyDescent="0.2">
      <c r="A22" s="39" t="s">
        <v>77</v>
      </c>
      <c r="B22" s="16">
        <v>15754</v>
      </c>
      <c r="C22" s="16">
        <v>15501</v>
      </c>
      <c r="D22" s="16">
        <v>15592</v>
      </c>
      <c r="E22" s="16">
        <v>15655</v>
      </c>
      <c r="F22" s="16">
        <v>14436</v>
      </c>
      <c r="G22" s="16">
        <v>14976</v>
      </c>
      <c r="H22" s="16">
        <v>14855</v>
      </c>
      <c r="I22" s="16">
        <v>14793</v>
      </c>
      <c r="J22" s="16">
        <v>14664</v>
      </c>
    </row>
    <row r="23" spans="1:10" ht="17.100000000000001" customHeight="1" x14ac:dyDescent="0.2">
      <c r="A23" s="39" t="s">
        <v>78</v>
      </c>
      <c r="B23" s="16">
        <v>19559</v>
      </c>
      <c r="C23" s="16">
        <v>19157</v>
      </c>
      <c r="D23" s="16">
        <v>18848</v>
      </c>
      <c r="E23" s="16">
        <v>19608</v>
      </c>
      <c r="F23" s="16">
        <v>19699</v>
      </c>
      <c r="G23" s="16">
        <v>20013</v>
      </c>
      <c r="H23" s="16">
        <v>19687</v>
      </c>
      <c r="I23" s="16">
        <v>19453</v>
      </c>
      <c r="J23" s="16">
        <v>19441</v>
      </c>
    </row>
    <row r="24" spans="1:10" ht="17.100000000000001" customHeight="1" x14ac:dyDescent="0.2">
      <c r="A24" s="39" t="s">
        <v>79</v>
      </c>
      <c r="B24" s="16">
        <v>9371</v>
      </c>
      <c r="C24" s="16">
        <v>9724</v>
      </c>
      <c r="D24" s="16">
        <v>7675</v>
      </c>
      <c r="E24" s="16">
        <v>7315</v>
      </c>
      <c r="F24" s="16">
        <v>7526</v>
      </c>
      <c r="G24" s="16">
        <v>7635</v>
      </c>
      <c r="H24" s="16">
        <v>7322</v>
      </c>
      <c r="I24" s="16">
        <v>6648</v>
      </c>
      <c r="J24" s="16">
        <v>6133</v>
      </c>
    </row>
    <row r="25" spans="1:10" ht="17.100000000000001" customHeight="1" x14ac:dyDescent="0.2">
      <c r="A25" s="39" t="s">
        <v>80</v>
      </c>
      <c r="B25" s="16">
        <v>652</v>
      </c>
      <c r="C25" s="16">
        <v>618</v>
      </c>
      <c r="D25" s="16">
        <v>594</v>
      </c>
      <c r="E25" s="16">
        <v>564</v>
      </c>
      <c r="F25" s="16">
        <v>533</v>
      </c>
      <c r="G25" s="16">
        <v>549</v>
      </c>
      <c r="H25" s="16">
        <v>538</v>
      </c>
      <c r="I25" s="16">
        <v>538</v>
      </c>
      <c r="J25" s="16">
        <v>521</v>
      </c>
    </row>
    <row r="26" spans="1:10" ht="17.100000000000001" customHeight="1" x14ac:dyDescent="0.2">
      <c r="A26" s="39" t="s">
        <v>81</v>
      </c>
      <c r="B26" s="16">
        <v>2441</v>
      </c>
      <c r="C26" s="16">
        <v>2438</v>
      </c>
      <c r="D26" s="16">
        <v>2178</v>
      </c>
      <c r="E26" s="16">
        <v>2439</v>
      </c>
      <c r="F26" s="16">
        <v>2516</v>
      </c>
      <c r="G26" s="16">
        <v>2360</v>
      </c>
      <c r="H26" s="16">
        <v>2331</v>
      </c>
      <c r="I26" s="16">
        <v>2189</v>
      </c>
      <c r="J26" s="16">
        <v>1954</v>
      </c>
    </row>
    <row r="27" spans="1:10" ht="17.100000000000001" customHeight="1" x14ac:dyDescent="0.2">
      <c r="A27" s="41" t="s">
        <v>82</v>
      </c>
      <c r="B27" s="16">
        <v>49133</v>
      </c>
      <c r="C27" s="16">
        <v>47860</v>
      </c>
      <c r="D27" s="16">
        <v>46964</v>
      </c>
      <c r="E27" s="16">
        <v>46389</v>
      </c>
      <c r="F27" s="16">
        <v>46725</v>
      </c>
      <c r="G27" s="16">
        <v>46080</v>
      </c>
      <c r="H27" s="16">
        <v>45237</v>
      </c>
      <c r="I27" s="16">
        <v>43945</v>
      </c>
      <c r="J27" s="16">
        <v>42632</v>
      </c>
    </row>
    <row r="28" spans="1:10" ht="17.100000000000001" customHeight="1" x14ac:dyDescent="0.2">
      <c r="A28" s="41" t="s">
        <v>192</v>
      </c>
      <c r="B28" s="16">
        <v>-24395</v>
      </c>
      <c r="C28" s="16">
        <v>-23223</v>
      </c>
      <c r="D28" s="16">
        <v>-5864</v>
      </c>
      <c r="E28" s="16">
        <v>-62511</v>
      </c>
      <c r="F28" s="16">
        <v>-43377</v>
      </c>
      <c r="G28" s="16">
        <v>-3939</v>
      </c>
      <c r="H28" s="16">
        <v>38</v>
      </c>
      <c r="I28" s="16">
        <v>33</v>
      </c>
      <c r="J28" s="16">
        <v>24</v>
      </c>
    </row>
    <row r="29" spans="1:10" ht="17.100000000000001" customHeight="1" x14ac:dyDescent="0.2">
      <c r="A29" s="39" t="s">
        <v>84</v>
      </c>
      <c r="B29" s="16">
        <v>9682</v>
      </c>
      <c r="C29" s="16">
        <v>10195</v>
      </c>
      <c r="D29" s="16">
        <v>9238</v>
      </c>
      <c r="E29" s="16">
        <v>11268</v>
      </c>
      <c r="F29" s="16">
        <v>10873</v>
      </c>
      <c r="G29" s="16">
        <v>9942</v>
      </c>
      <c r="H29" s="16">
        <v>9789</v>
      </c>
      <c r="I29" s="16">
        <v>9772</v>
      </c>
      <c r="J29" s="16">
        <v>9808</v>
      </c>
    </row>
    <row r="30" spans="1:10" ht="17.100000000000001" customHeight="1" x14ac:dyDescent="0.2">
      <c r="A30" s="39" t="s">
        <v>85</v>
      </c>
      <c r="B30" s="16">
        <v>1582</v>
      </c>
      <c r="C30" s="16">
        <v>1358</v>
      </c>
      <c r="D30" s="16">
        <v>1504</v>
      </c>
      <c r="E30" s="16">
        <v>1408</v>
      </c>
      <c r="F30" s="16">
        <v>1430</v>
      </c>
      <c r="G30" s="16">
        <v>3996</v>
      </c>
      <c r="H30" s="16">
        <v>1736</v>
      </c>
      <c r="I30" s="16">
        <v>1653</v>
      </c>
      <c r="J30" s="16">
        <v>1595</v>
      </c>
    </row>
    <row r="31" spans="1:10" ht="17.100000000000001" customHeight="1" x14ac:dyDescent="0.2">
      <c r="A31" s="62" t="s">
        <v>193</v>
      </c>
      <c r="B31" s="19">
        <v>651096</v>
      </c>
      <c r="C31" s="19">
        <v>640292</v>
      </c>
      <c r="D31" s="19">
        <v>645557</v>
      </c>
      <c r="E31" s="19">
        <v>620850</v>
      </c>
      <c r="F31" s="19">
        <v>765275</v>
      </c>
      <c r="G31" s="19">
        <v>687753</v>
      </c>
      <c r="H31" s="19">
        <v>683708</v>
      </c>
      <c r="I31" s="19">
        <v>678521</v>
      </c>
      <c r="J31" s="19">
        <v>677130</v>
      </c>
    </row>
    <row r="32" spans="1:10" ht="17.100000000000001" customHeight="1" x14ac:dyDescent="0.2">
      <c r="A32" s="39" t="s">
        <v>34</v>
      </c>
      <c r="B32" s="16">
        <v>52433</v>
      </c>
      <c r="C32" s="16">
        <v>50479</v>
      </c>
      <c r="D32" s="16">
        <v>49468</v>
      </c>
      <c r="E32" s="16">
        <v>45278</v>
      </c>
      <c r="F32" s="16">
        <v>45686</v>
      </c>
      <c r="G32" s="16">
        <v>47099</v>
      </c>
      <c r="H32" s="16">
        <v>49359</v>
      </c>
      <c r="I32" s="16">
        <v>51316</v>
      </c>
      <c r="J32" s="16">
        <v>50585</v>
      </c>
    </row>
    <row r="33" spans="1:22" ht="17.100000000000001" customHeight="1" x14ac:dyDescent="0.2">
      <c r="A33" s="39" t="s">
        <v>33</v>
      </c>
      <c r="B33" s="16">
        <v>40334</v>
      </c>
      <c r="C33" s="16">
        <v>30375</v>
      </c>
      <c r="D33" s="16">
        <v>30663</v>
      </c>
      <c r="E33" s="16">
        <v>32627</v>
      </c>
      <c r="F33" s="16">
        <v>37255</v>
      </c>
      <c r="G33" s="16">
        <v>36645</v>
      </c>
      <c r="H33" s="16">
        <v>37485</v>
      </c>
      <c r="I33" s="16">
        <v>36681</v>
      </c>
      <c r="J33" s="16">
        <v>37903</v>
      </c>
    </row>
    <row r="34" spans="1:22" ht="17.100000000000001" customHeight="1" x14ac:dyDescent="0.2">
      <c r="A34" s="39" t="s">
        <v>138</v>
      </c>
      <c r="B34" s="16">
        <v>36943</v>
      </c>
      <c r="C34" s="16">
        <v>37368</v>
      </c>
      <c r="D34" s="16">
        <v>38180</v>
      </c>
      <c r="E34" s="16">
        <v>38613</v>
      </c>
      <c r="F34" s="16">
        <v>39675</v>
      </c>
      <c r="G34" s="16">
        <v>40780</v>
      </c>
      <c r="H34" s="16">
        <v>41835</v>
      </c>
      <c r="I34" s="16">
        <v>42797</v>
      </c>
      <c r="J34" s="16">
        <v>43668</v>
      </c>
    </row>
    <row r="35" spans="1:22" ht="17.100000000000001" customHeight="1" x14ac:dyDescent="0.2">
      <c r="A35" s="39" t="s">
        <v>32</v>
      </c>
      <c r="B35" s="16">
        <v>10526</v>
      </c>
      <c r="C35" s="16">
        <v>11912</v>
      </c>
      <c r="D35" s="16">
        <v>12074</v>
      </c>
      <c r="E35" s="16">
        <v>11667</v>
      </c>
      <c r="F35" s="16">
        <v>11253</v>
      </c>
      <c r="G35" s="16">
        <v>12217</v>
      </c>
      <c r="H35" s="16">
        <v>9756</v>
      </c>
      <c r="I35" s="16">
        <v>11196</v>
      </c>
      <c r="J35" s="16">
        <v>11425</v>
      </c>
    </row>
    <row r="36" spans="1:22" ht="17.100000000000001" customHeight="1" x14ac:dyDescent="0.2">
      <c r="A36" s="39" t="s">
        <v>45</v>
      </c>
      <c r="B36" s="16">
        <v>13850</v>
      </c>
      <c r="C36" s="16">
        <v>13968</v>
      </c>
      <c r="D36" s="16">
        <v>15197</v>
      </c>
      <c r="E36" s="16">
        <v>16517</v>
      </c>
      <c r="F36" s="16">
        <v>15522</v>
      </c>
      <c r="G36" s="16">
        <v>14452</v>
      </c>
      <c r="H36" s="16">
        <v>13075</v>
      </c>
      <c r="I36" s="16">
        <v>12131</v>
      </c>
      <c r="J36" s="16">
        <v>11042</v>
      </c>
    </row>
    <row r="37" spans="1:22" ht="17.100000000000001" customHeight="1" x14ac:dyDescent="0.2">
      <c r="A37" s="39" t="s">
        <v>139</v>
      </c>
      <c r="B37" s="16">
        <v>-50814</v>
      </c>
      <c r="C37" s="16">
        <v>-29299</v>
      </c>
      <c r="D37" s="16">
        <v>-43124</v>
      </c>
      <c r="E37" s="16">
        <v>-18338</v>
      </c>
      <c r="F37" s="16">
        <v>-161643</v>
      </c>
      <c r="G37" s="16">
        <v>-79563</v>
      </c>
      <c r="H37" s="16">
        <v>-77996</v>
      </c>
      <c r="I37" s="16">
        <v>-74799</v>
      </c>
      <c r="J37" s="16">
        <v>-77008</v>
      </c>
    </row>
    <row r="38" spans="1:22" ht="17.100000000000001" customHeight="1" x14ac:dyDescent="0.2">
      <c r="A38" s="39" t="s">
        <v>86</v>
      </c>
      <c r="B38" s="16" t="s">
        <v>393</v>
      </c>
      <c r="C38" s="16" t="s">
        <v>393</v>
      </c>
      <c r="D38" s="16" t="s">
        <v>393</v>
      </c>
      <c r="E38" s="16" t="s">
        <v>393</v>
      </c>
      <c r="F38" s="16" t="s">
        <v>393</v>
      </c>
      <c r="G38" s="16">
        <v>4000</v>
      </c>
      <c r="H38" s="16">
        <v>4700</v>
      </c>
      <c r="I38" s="16">
        <v>4700</v>
      </c>
      <c r="J38" s="16">
        <v>5000</v>
      </c>
    </row>
    <row r="39" spans="1:22" ht="17.100000000000001" customHeight="1" x14ac:dyDescent="0.2">
      <c r="A39" s="39" t="s">
        <v>87</v>
      </c>
      <c r="B39" s="16" t="s">
        <v>393</v>
      </c>
      <c r="C39" s="16" t="s">
        <v>393</v>
      </c>
      <c r="D39" s="16" t="s">
        <v>393</v>
      </c>
      <c r="E39" s="16" t="s">
        <v>393</v>
      </c>
      <c r="F39" s="16" t="s">
        <v>393</v>
      </c>
      <c r="G39" s="16">
        <v>-2500</v>
      </c>
      <c r="H39" s="16">
        <v>-2600</v>
      </c>
      <c r="I39" s="16">
        <v>-3300</v>
      </c>
      <c r="J39" s="16">
        <v>-2600</v>
      </c>
    </row>
    <row r="40" spans="1:22" ht="17.100000000000001" customHeight="1" x14ac:dyDescent="0.2">
      <c r="A40" s="39" t="s">
        <v>194</v>
      </c>
      <c r="B40" s="16" t="s">
        <v>393</v>
      </c>
      <c r="C40" s="16" t="s">
        <v>393</v>
      </c>
      <c r="D40" s="16" t="s">
        <v>393</v>
      </c>
      <c r="E40" s="16" t="s">
        <v>393</v>
      </c>
      <c r="F40" s="16" t="s">
        <v>393</v>
      </c>
      <c r="G40" s="16">
        <v>-400</v>
      </c>
      <c r="H40" s="16" t="s">
        <v>393</v>
      </c>
      <c r="I40" s="16" t="s">
        <v>393</v>
      </c>
      <c r="J40" s="16" t="s">
        <v>393</v>
      </c>
    </row>
    <row r="41" spans="1:22" ht="17.100000000000001" customHeight="1" x14ac:dyDescent="0.2">
      <c r="A41" s="43" t="s">
        <v>394</v>
      </c>
      <c r="B41" s="16" t="s">
        <v>393</v>
      </c>
      <c r="C41" s="16" t="s">
        <v>393</v>
      </c>
      <c r="D41" s="16" t="s">
        <v>393</v>
      </c>
      <c r="E41" s="16" t="s">
        <v>393</v>
      </c>
      <c r="F41" s="16" t="s">
        <v>393</v>
      </c>
      <c r="G41" s="16" t="s">
        <v>393</v>
      </c>
      <c r="H41" s="16" t="s">
        <v>393</v>
      </c>
      <c r="I41" s="16" t="s">
        <v>393</v>
      </c>
      <c r="J41" s="16">
        <v>-3300</v>
      </c>
    </row>
    <row r="42" spans="1:22" ht="17.100000000000001" customHeight="1" x14ac:dyDescent="0.2">
      <c r="A42" s="47" t="s">
        <v>195</v>
      </c>
      <c r="B42" s="48">
        <v>103273</v>
      </c>
      <c r="C42" s="48">
        <v>114804</v>
      </c>
      <c r="D42" s="48">
        <v>102458</v>
      </c>
      <c r="E42" s="48">
        <v>126363</v>
      </c>
      <c r="F42" s="48">
        <v>-12253</v>
      </c>
      <c r="G42" s="48">
        <v>72783</v>
      </c>
      <c r="H42" s="48">
        <v>75608</v>
      </c>
      <c r="I42" s="48">
        <v>80707</v>
      </c>
      <c r="J42" s="48">
        <v>76765</v>
      </c>
    </row>
    <row r="43" spans="1:22" ht="17.100000000000001" customHeight="1" thickBot="1" x14ac:dyDescent="0.25">
      <c r="A43" s="49" t="s">
        <v>196</v>
      </c>
      <c r="B43" s="50">
        <v>754369</v>
      </c>
      <c r="C43" s="50">
        <v>755096</v>
      </c>
      <c r="D43" s="50">
        <v>748015</v>
      </c>
      <c r="E43" s="50">
        <v>747213</v>
      </c>
      <c r="F43" s="50">
        <v>753022</v>
      </c>
      <c r="G43" s="50">
        <v>760500</v>
      </c>
      <c r="H43" s="50">
        <v>759300</v>
      </c>
      <c r="I43" s="50">
        <v>759200</v>
      </c>
      <c r="J43" s="50">
        <v>753900</v>
      </c>
    </row>
    <row r="44" spans="1:22" x14ac:dyDescent="0.2">
      <c r="L44" s="143"/>
      <c r="M44" s="143"/>
      <c r="N44" s="143"/>
      <c r="O44" s="143"/>
      <c r="P44" s="143"/>
      <c r="Q44" s="143"/>
      <c r="R44" s="143"/>
    </row>
    <row r="45" spans="1:22" hidden="1" x14ac:dyDescent="0.2">
      <c r="L45" s="60"/>
      <c r="M45" s="60"/>
      <c r="N45" s="60"/>
      <c r="O45" s="60"/>
      <c r="P45" s="60"/>
      <c r="Q45" s="60"/>
      <c r="R45" s="60"/>
    </row>
    <row r="46" spans="1:22" ht="25.5" customHeight="1" x14ac:dyDescent="0.2">
      <c r="A46" s="139" t="s">
        <v>156</v>
      </c>
      <c r="B46" s="139"/>
      <c r="C46" s="139"/>
      <c r="D46" s="139"/>
      <c r="E46" s="139"/>
      <c r="F46" s="139"/>
      <c r="G46" s="139"/>
      <c r="H46" s="139"/>
      <c r="I46" s="139"/>
      <c r="J46" s="139"/>
      <c r="L46" s="60"/>
      <c r="M46" s="60"/>
      <c r="N46" s="60"/>
      <c r="O46" s="60"/>
      <c r="P46" s="60"/>
      <c r="Q46" s="60"/>
      <c r="R46" s="60"/>
    </row>
    <row r="47" spans="1:22" ht="48.75" customHeight="1" x14ac:dyDescent="0.2">
      <c r="A47" s="142" t="s">
        <v>187</v>
      </c>
      <c r="B47" s="139"/>
      <c r="C47" s="139"/>
      <c r="D47" s="139"/>
      <c r="E47" s="139"/>
      <c r="F47" s="139"/>
      <c r="G47" s="139"/>
      <c r="H47" s="139"/>
      <c r="I47" s="139"/>
      <c r="J47" s="139"/>
      <c r="L47" s="60"/>
      <c r="M47" s="144"/>
      <c r="N47" s="143"/>
      <c r="O47" s="143"/>
      <c r="P47" s="143"/>
      <c r="Q47" s="143"/>
      <c r="R47" s="143"/>
      <c r="S47" s="143"/>
      <c r="T47" s="143"/>
      <c r="U47" s="143"/>
      <c r="V47" s="143"/>
    </row>
    <row r="48" spans="1:22" ht="38.25" customHeight="1" x14ac:dyDescent="0.2">
      <c r="A48" s="142" t="s">
        <v>160</v>
      </c>
      <c r="B48" s="139"/>
      <c r="C48" s="139"/>
      <c r="D48" s="139"/>
      <c r="E48" s="139"/>
      <c r="F48" s="139"/>
      <c r="G48" s="139"/>
      <c r="H48" s="139"/>
      <c r="I48" s="139"/>
      <c r="J48" s="139"/>
      <c r="L48" s="60"/>
      <c r="M48" s="63"/>
      <c r="N48" s="60"/>
      <c r="O48" s="60"/>
      <c r="P48" s="60"/>
      <c r="Q48" s="60"/>
      <c r="R48" s="60"/>
      <c r="S48" s="60"/>
      <c r="T48" s="60"/>
      <c r="U48" s="60"/>
      <c r="V48" s="60"/>
    </row>
    <row r="49" spans="1:22" ht="14.25" customHeight="1" x14ac:dyDescent="0.2">
      <c r="A49" s="142" t="s">
        <v>121</v>
      </c>
      <c r="B49" s="139"/>
      <c r="C49" s="139"/>
      <c r="D49" s="139"/>
      <c r="E49" s="139"/>
      <c r="F49" s="139"/>
      <c r="G49" s="139"/>
      <c r="H49" s="139"/>
      <c r="I49" s="139"/>
      <c r="J49" s="139"/>
      <c r="L49" s="60"/>
      <c r="M49" s="144"/>
      <c r="N49" s="143"/>
      <c r="O49" s="143"/>
      <c r="P49" s="143"/>
      <c r="Q49" s="143"/>
      <c r="R49" s="143"/>
      <c r="S49" s="143"/>
      <c r="T49" s="143"/>
      <c r="U49" s="143"/>
      <c r="V49" s="143"/>
    </row>
    <row r="50" spans="1:22" ht="16.5" customHeight="1" x14ac:dyDescent="0.2">
      <c r="A50" s="142" t="s">
        <v>188</v>
      </c>
      <c r="B50" s="139"/>
      <c r="C50" s="139"/>
      <c r="D50" s="139"/>
      <c r="E50" s="139"/>
      <c r="F50" s="139"/>
      <c r="G50" s="139"/>
      <c r="H50" s="139"/>
      <c r="I50" s="139"/>
      <c r="J50" s="139"/>
      <c r="M50" s="144"/>
      <c r="N50" s="143"/>
      <c r="O50" s="143"/>
      <c r="P50" s="143"/>
      <c r="Q50" s="143"/>
      <c r="R50" s="143"/>
      <c r="S50" s="143"/>
      <c r="T50" s="143"/>
      <c r="U50" s="143"/>
      <c r="V50" s="143"/>
    </row>
    <row r="51" spans="1:22" ht="26.25" customHeight="1" x14ac:dyDescent="0.2">
      <c r="A51" s="142" t="s">
        <v>182</v>
      </c>
      <c r="B51" s="139"/>
      <c r="C51" s="139"/>
      <c r="D51" s="139"/>
      <c r="E51" s="139"/>
      <c r="F51" s="139"/>
      <c r="G51" s="139"/>
      <c r="H51" s="139"/>
      <c r="I51" s="139"/>
      <c r="J51" s="139"/>
      <c r="M51" s="144"/>
      <c r="N51" s="143"/>
      <c r="O51" s="143"/>
      <c r="P51" s="143"/>
      <c r="Q51" s="143"/>
      <c r="R51" s="143"/>
      <c r="S51" s="143"/>
      <c r="T51" s="143"/>
      <c r="U51" s="143"/>
      <c r="V51" s="143"/>
    </row>
    <row r="52" spans="1:22" ht="15" customHeight="1" x14ac:dyDescent="0.2">
      <c r="A52" s="142" t="s">
        <v>189</v>
      </c>
      <c r="B52" s="139"/>
      <c r="C52" s="139"/>
      <c r="D52" s="139"/>
      <c r="E52" s="139"/>
      <c r="F52" s="139"/>
      <c r="G52" s="139"/>
      <c r="H52" s="139"/>
      <c r="I52" s="139"/>
      <c r="J52" s="139"/>
      <c r="M52" s="144"/>
      <c r="N52" s="143"/>
      <c r="O52" s="143"/>
      <c r="P52" s="143"/>
      <c r="Q52" s="143"/>
      <c r="R52" s="143"/>
      <c r="S52" s="143"/>
      <c r="T52" s="143"/>
      <c r="U52" s="143"/>
      <c r="V52" s="143"/>
    </row>
    <row r="53" spans="1:22" ht="15" customHeight="1" x14ac:dyDescent="0.2">
      <c r="A53" s="142" t="s">
        <v>190</v>
      </c>
      <c r="B53" s="139"/>
      <c r="C53" s="139"/>
      <c r="D53" s="139"/>
      <c r="E53" s="139"/>
      <c r="F53" s="139"/>
      <c r="G53" s="139"/>
      <c r="H53" s="139"/>
      <c r="I53" s="139"/>
      <c r="J53" s="139"/>
      <c r="M53" s="144" t="s">
        <v>1</v>
      </c>
      <c r="N53" s="143"/>
      <c r="O53" s="143"/>
      <c r="P53" s="143"/>
      <c r="Q53" s="143"/>
      <c r="R53" s="143"/>
      <c r="S53" s="143"/>
      <c r="T53" s="143"/>
      <c r="U53" s="143"/>
      <c r="V53" s="143"/>
    </row>
  </sheetData>
  <mergeCells count="16">
    <mergeCell ref="B3:F3"/>
    <mergeCell ref="L44:R44"/>
    <mergeCell ref="A47:J47"/>
    <mergeCell ref="M47:V47"/>
    <mergeCell ref="A48:J48"/>
    <mergeCell ref="A53:J53"/>
    <mergeCell ref="M53:V53"/>
    <mergeCell ref="A46:J46"/>
    <mergeCell ref="A50:J50"/>
    <mergeCell ref="M50:V50"/>
    <mergeCell ref="A51:J51"/>
    <mergeCell ref="M51:V51"/>
    <mergeCell ref="A52:J52"/>
    <mergeCell ref="M52:V52"/>
    <mergeCell ref="A49:J49"/>
    <mergeCell ref="M49:V49"/>
  </mergeCells>
  <conditionalFormatting sqref="A31">
    <cfRule type="cellIs" dxfId="17" priority="16" operator="equal">
      <formula>0</formula>
    </cfRule>
  </conditionalFormatting>
  <conditionalFormatting sqref="B32:B37">
    <cfRule type="cellIs" dxfId="16" priority="15" operator="equal">
      <formula>0</formula>
    </cfRule>
  </conditionalFormatting>
  <conditionalFormatting sqref="B7">
    <cfRule type="cellIs" dxfId="15" priority="14" operator="equal">
      <formula>0</formula>
    </cfRule>
  </conditionalFormatting>
  <conditionalFormatting sqref="B8:B30">
    <cfRule type="cellIs" dxfId="14" priority="13" operator="equal">
      <formula>0</formula>
    </cfRule>
  </conditionalFormatting>
  <conditionalFormatting sqref="B31">
    <cfRule type="cellIs" dxfId="13" priority="12" operator="equal">
      <formula>0</formula>
    </cfRule>
  </conditionalFormatting>
  <conditionalFormatting sqref="C32:J37 G38:J39 J41 G40">
    <cfRule type="cellIs" dxfId="12" priority="11" operator="equal">
      <formula>0</formula>
    </cfRule>
  </conditionalFormatting>
  <conditionalFormatting sqref="C7:J7">
    <cfRule type="cellIs" dxfId="11" priority="10" operator="equal">
      <formula>0</formula>
    </cfRule>
  </conditionalFormatting>
  <conditionalFormatting sqref="C8:J30">
    <cfRule type="cellIs" dxfId="10" priority="9" operator="equal">
      <formula>0</formula>
    </cfRule>
  </conditionalFormatting>
  <conditionalFormatting sqref="C31:J31">
    <cfRule type="cellIs" dxfId="9" priority="8" operator="equal">
      <formula>0</formula>
    </cfRule>
  </conditionalFormatting>
  <conditionalFormatting sqref="B38:F41">
    <cfRule type="cellIs" dxfId="8" priority="4" operator="equal">
      <formula>0</formula>
    </cfRule>
  </conditionalFormatting>
  <conditionalFormatting sqref="G41 I41">
    <cfRule type="cellIs" dxfId="7" priority="3" operator="equal">
      <formula>0</formula>
    </cfRule>
  </conditionalFormatting>
  <conditionalFormatting sqref="I40:J40">
    <cfRule type="cellIs" dxfId="6" priority="2" operator="equal">
      <formula>0</formula>
    </cfRule>
  </conditionalFormatting>
  <conditionalFormatting sqref="H40:H41">
    <cfRule type="cellIs" dxfId="1" priority="1" operator="equal">
      <formula>0</formula>
    </cfRule>
  </conditionalFormatting>
  <pageMargins left="0" right="0" top="0" bottom="0" header="0.31496062992125984" footer="0.31496062992125984"/>
  <pageSetup paperSize="9"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CJ131"/>
  <sheetViews>
    <sheetView showGridLines="0" workbookViewId="0">
      <pane ySplit="3" topLeftCell="A4" activePane="bottomLeft" state="frozen"/>
      <selection pane="bottomLeft" activeCell="N11" sqref="N11"/>
    </sheetView>
  </sheetViews>
  <sheetFormatPr defaultColWidth="10.6640625" defaultRowHeight="11.25" outlineLevelRow="1" x14ac:dyDescent="0.2"/>
  <cols>
    <col min="1" max="1" width="2.33203125" style="86" customWidth="1"/>
    <col min="2" max="2" width="66.5" style="86" customWidth="1"/>
    <col min="3" max="3" width="12.6640625" style="86" customWidth="1"/>
    <col min="4" max="11" width="10.6640625" style="86"/>
    <col min="12" max="12" width="5" style="86" customWidth="1"/>
    <col min="13" max="16384" width="10.6640625" style="86"/>
  </cols>
  <sheetData>
    <row r="1" spans="2:184 16312:16312" ht="15.75" x14ac:dyDescent="0.25">
      <c r="B1" s="145" t="s">
        <v>356</v>
      </c>
      <c r="C1" s="145"/>
    </row>
    <row r="2" spans="2:184 16312:16312" x14ac:dyDescent="0.2">
      <c r="B2" s="87"/>
      <c r="F2" s="88"/>
      <c r="G2" s="88"/>
      <c r="H2" s="88"/>
      <c r="I2" s="88"/>
      <c r="J2" s="88"/>
      <c r="K2" s="88" t="s">
        <v>222</v>
      </c>
    </row>
    <row r="3" spans="2:184 16312:16312" ht="22.5" x14ac:dyDescent="0.2">
      <c r="B3" s="89"/>
      <c r="C3" s="90" t="s">
        <v>223</v>
      </c>
      <c r="D3" s="90" t="s">
        <v>224</v>
      </c>
      <c r="E3" s="90" t="s">
        <v>225</v>
      </c>
      <c r="F3" s="90" t="s">
        <v>226</v>
      </c>
      <c r="G3" s="90" t="s">
        <v>227</v>
      </c>
      <c r="H3" s="90" t="s">
        <v>228</v>
      </c>
      <c r="I3" s="90" t="s">
        <v>229</v>
      </c>
      <c r="J3" s="90" t="s">
        <v>230</v>
      </c>
      <c r="K3" s="90" t="s">
        <v>231</v>
      </c>
    </row>
    <row r="4" spans="2:184 16312:16312" outlineLevel="1" x14ac:dyDescent="0.2">
      <c r="B4" s="91" t="s">
        <v>232</v>
      </c>
      <c r="C4" s="91"/>
    </row>
    <row r="5" spans="2:184 16312:16312" outlineLevel="1" x14ac:dyDescent="0.2">
      <c r="B5" s="92" t="s">
        <v>16</v>
      </c>
      <c r="C5" s="93"/>
      <c r="GB5" s="94"/>
    </row>
    <row r="6" spans="2:184 16312:16312" outlineLevel="1" x14ac:dyDescent="0.2">
      <c r="B6" s="95" t="s">
        <v>233</v>
      </c>
      <c r="C6" s="93">
        <v>-15</v>
      </c>
      <c r="D6" s="93">
        <v>-14.9</v>
      </c>
      <c r="E6" s="93">
        <v>-17.7</v>
      </c>
      <c r="F6" s="93">
        <v>-15</v>
      </c>
      <c r="G6" s="93">
        <v>-14.6</v>
      </c>
      <c r="H6" s="93">
        <v>-17.100000000000001</v>
      </c>
      <c r="I6" s="93">
        <v>-17.899999999999999</v>
      </c>
      <c r="J6" s="93">
        <v>-18.399999999999999</v>
      </c>
      <c r="K6" s="93">
        <v>-18.5</v>
      </c>
    </row>
    <row r="7" spans="2:184 16312:16312" outlineLevel="1" x14ac:dyDescent="0.2">
      <c r="B7" s="95" t="s">
        <v>234</v>
      </c>
      <c r="C7" s="93">
        <v>-1.7</v>
      </c>
      <c r="D7" s="93">
        <v>-1.8</v>
      </c>
      <c r="E7" s="93">
        <v>-2.1</v>
      </c>
      <c r="F7" s="93">
        <v>-1.8</v>
      </c>
      <c r="G7" s="93">
        <v>-1.8</v>
      </c>
      <c r="H7" s="93">
        <v>-1.8</v>
      </c>
      <c r="I7" s="93">
        <v>-1.8</v>
      </c>
      <c r="J7" s="93">
        <v>-1.8</v>
      </c>
      <c r="K7" s="93">
        <v>-1.8</v>
      </c>
      <c r="XCJ7" s="93"/>
    </row>
    <row r="8" spans="2:184 16312:16312" outlineLevel="1" x14ac:dyDescent="0.2">
      <c r="B8" s="95" t="s">
        <v>235</v>
      </c>
      <c r="C8" s="93">
        <v>-0.2</v>
      </c>
      <c r="D8" s="93">
        <v>-0.2</v>
      </c>
      <c r="E8" s="93">
        <v>-0.2</v>
      </c>
      <c r="F8" s="93">
        <v>-0.1</v>
      </c>
      <c r="G8" s="93">
        <v>0</v>
      </c>
      <c r="H8" s="93">
        <v>-0.1</v>
      </c>
      <c r="I8" s="93">
        <v>-0.1</v>
      </c>
      <c r="J8" s="93">
        <v>0</v>
      </c>
      <c r="K8" s="93">
        <v>0</v>
      </c>
      <c r="XCJ8" s="93"/>
    </row>
    <row r="9" spans="2:184 16312:16312" outlineLevel="1" x14ac:dyDescent="0.2">
      <c r="B9" s="95" t="s">
        <v>236</v>
      </c>
      <c r="C9" s="93">
        <v>-1.1000000000000001</v>
      </c>
      <c r="D9" s="93">
        <v>-1.7</v>
      </c>
      <c r="E9" s="93">
        <v>-1.1000000000000001</v>
      </c>
      <c r="F9" s="93">
        <v>-0.9</v>
      </c>
      <c r="G9" s="93">
        <v>-0.8</v>
      </c>
      <c r="H9" s="93">
        <v>-0.7</v>
      </c>
      <c r="I9" s="93">
        <v>-0.6</v>
      </c>
      <c r="J9" s="93">
        <v>-0.6</v>
      </c>
      <c r="K9" s="93">
        <v>-0.6</v>
      </c>
      <c r="XCJ9" s="93"/>
    </row>
    <row r="10" spans="2:184 16312:16312" outlineLevel="1" x14ac:dyDescent="0.2">
      <c r="B10" s="95" t="s">
        <v>237</v>
      </c>
      <c r="C10" s="93">
        <v>0</v>
      </c>
      <c r="D10" s="93">
        <v>0</v>
      </c>
      <c r="E10" s="93">
        <v>0</v>
      </c>
      <c r="F10" s="93">
        <v>0.1</v>
      </c>
      <c r="G10" s="93">
        <v>0.1</v>
      </c>
      <c r="H10" s="93">
        <v>0</v>
      </c>
      <c r="I10" s="93">
        <v>0</v>
      </c>
      <c r="J10" s="93">
        <v>0</v>
      </c>
      <c r="K10" s="93">
        <v>0</v>
      </c>
    </row>
    <row r="11" spans="2:184 16312:16312" outlineLevel="1" x14ac:dyDescent="0.2">
      <c r="B11" s="97" t="s">
        <v>19</v>
      </c>
      <c r="C11" s="98">
        <v>-18</v>
      </c>
      <c r="D11" s="98">
        <v>-18.600000000000001</v>
      </c>
      <c r="E11" s="98">
        <v>-21.1</v>
      </c>
      <c r="F11" s="98">
        <v>-17.7</v>
      </c>
      <c r="G11" s="98">
        <v>-17.100000000000001</v>
      </c>
      <c r="H11" s="98">
        <v>-19.7</v>
      </c>
      <c r="I11" s="98">
        <v>-20.399999999999999</v>
      </c>
      <c r="J11" s="98">
        <v>-20.8</v>
      </c>
      <c r="K11" s="98">
        <v>-20.9</v>
      </c>
    </row>
    <row r="12" spans="2:184 16312:16312" outlineLevel="1" x14ac:dyDescent="0.2">
      <c r="B12" s="92" t="s">
        <v>20</v>
      </c>
      <c r="C12" s="93"/>
      <c r="D12" s="93"/>
      <c r="E12" s="93"/>
      <c r="F12" s="93"/>
      <c r="G12" s="93"/>
      <c r="H12" s="93"/>
      <c r="I12" s="93"/>
      <c r="J12" s="93"/>
      <c r="K12" s="93"/>
    </row>
    <row r="13" spans="2:184 16312:16312" outlineLevel="1" x14ac:dyDescent="0.2">
      <c r="B13" s="95" t="s">
        <v>238</v>
      </c>
      <c r="C13" s="93">
        <v>-1.6</v>
      </c>
      <c r="D13" s="93">
        <v>-1.6</v>
      </c>
      <c r="E13" s="93">
        <v>4.7</v>
      </c>
      <c r="F13" s="93">
        <v>-1.2</v>
      </c>
      <c r="G13" s="93">
        <v>-6.5</v>
      </c>
      <c r="H13" s="93">
        <v>-8.9</v>
      </c>
      <c r="I13" s="93">
        <v>-6.3</v>
      </c>
      <c r="J13" s="93">
        <v>-6.6</v>
      </c>
      <c r="K13" s="93">
        <v>-7</v>
      </c>
    </row>
    <row r="14" spans="2:184 16312:16312" outlineLevel="1" x14ac:dyDescent="0.2">
      <c r="B14" s="95" t="s">
        <v>235</v>
      </c>
      <c r="C14" s="93">
        <v>2.2000000000000002</v>
      </c>
      <c r="D14" s="93">
        <v>2.7</v>
      </c>
      <c r="E14" s="93">
        <v>1.2</v>
      </c>
      <c r="F14" s="93">
        <v>2</v>
      </c>
      <c r="G14" s="93">
        <v>3</v>
      </c>
      <c r="H14" s="93">
        <v>2.2999999999999998</v>
      </c>
      <c r="I14" s="93">
        <v>2.2999999999999998</v>
      </c>
      <c r="J14" s="93">
        <v>3.4</v>
      </c>
      <c r="K14" s="93">
        <v>4.9000000000000004</v>
      </c>
    </row>
    <row r="15" spans="2:184 16312:16312" outlineLevel="1" x14ac:dyDescent="0.2">
      <c r="B15" s="95" t="s">
        <v>239</v>
      </c>
      <c r="C15" s="93">
        <v>0</v>
      </c>
      <c r="D15" s="93">
        <v>0</v>
      </c>
      <c r="E15" s="93">
        <v>0</v>
      </c>
      <c r="F15" s="93">
        <v>0</v>
      </c>
      <c r="G15" s="93">
        <v>0</v>
      </c>
      <c r="H15" s="93">
        <v>0</v>
      </c>
      <c r="I15" s="93">
        <v>0</v>
      </c>
      <c r="J15" s="93">
        <v>0</v>
      </c>
      <c r="K15" s="93">
        <v>0</v>
      </c>
    </row>
    <row r="16" spans="2:184 16312:16312" outlineLevel="1" x14ac:dyDescent="0.2">
      <c r="B16" s="95" t="s">
        <v>240</v>
      </c>
      <c r="C16" s="93">
        <v>0</v>
      </c>
      <c r="D16" s="93">
        <v>0</v>
      </c>
      <c r="E16" s="93">
        <v>-0.1</v>
      </c>
      <c r="F16" s="93">
        <v>-0.2</v>
      </c>
      <c r="G16" s="93">
        <v>-0.4</v>
      </c>
      <c r="H16" s="93">
        <v>-0.6</v>
      </c>
      <c r="I16" s="93">
        <v>-0.8</v>
      </c>
      <c r="J16" s="93">
        <v>-0.9</v>
      </c>
      <c r="K16" s="93">
        <v>-1</v>
      </c>
    </row>
    <row r="17" spans="2:11 16312:16312" outlineLevel="1" x14ac:dyDescent="0.2">
      <c r="B17" s="95" t="s">
        <v>241</v>
      </c>
      <c r="C17" s="93">
        <v>-0.7</v>
      </c>
      <c r="D17" s="93">
        <v>-0.1</v>
      </c>
      <c r="E17" s="93">
        <v>-0.3</v>
      </c>
      <c r="F17" s="93">
        <v>0</v>
      </c>
      <c r="G17" s="93">
        <v>0</v>
      </c>
      <c r="H17" s="93">
        <v>-0.3</v>
      </c>
      <c r="I17" s="93">
        <v>0</v>
      </c>
      <c r="J17" s="93">
        <v>0</v>
      </c>
      <c r="K17" s="93">
        <v>0</v>
      </c>
    </row>
    <row r="18" spans="2:11 16312:16312" outlineLevel="1" x14ac:dyDescent="0.2">
      <c r="B18" s="95" t="s">
        <v>236</v>
      </c>
      <c r="C18" s="93">
        <v>-7.3</v>
      </c>
      <c r="D18" s="93">
        <v>0</v>
      </c>
      <c r="E18" s="93">
        <v>0</v>
      </c>
      <c r="F18" s="93">
        <v>0</v>
      </c>
      <c r="G18" s="93">
        <v>0</v>
      </c>
      <c r="H18" s="93">
        <v>0</v>
      </c>
      <c r="I18" s="93">
        <v>0</v>
      </c>
      <c r="J18" s="93">
        <v>0</v>
      </c>
      <c r="K18" s="93">
        <v>0</v>
      </c>
    </row>
    <row r="19" spans="2:11 16312:16312" outlineLevel="1" x14ac:dyDescent="0.2">
      <c r="B19" s="95" t="s">
        <v>237</v>
      </c>
      <c r="C19" s="93">
        <v>2.4</v>
      </c>
      <c r="D19" s="93">
        <v>0</v>
      </c>
      <c r="E19" s="93">
        <v>0.2</v>
      </c>
      <c r="F19" s="93">
        <v>0.1</v>
      </c>
      <c r="G19" s="93">
        <v>0.1</v>
      </c>
      <c r="H19" s="93">
        <v>0.2</v>
      </c>
      <c r="I19" s="93">
        <v>0.1</v>
      </c>
      <c r="J19" s="93">
        <v>0.1</v>
      </c>
      <c r="K19" s="93">
        <v>0.1</v>
      </c>
    </row>
    <row r="20" spans="2:11 16312:16312" outlineLevel="1" x14ac:dyDescent="0.2">
      <c r="B20" s="99" t="s">
        <v>30</v>
      </c>
      <c r="C20" s="98">
        <v>-5.0999999999999996</v>
      </c>
      <c r="D20" s="98">
        <v>1</v>
      </c>
      <c r="E20" s="98">
        <v>5.7</v>
      </c>
      <c r="F20" s="98">
        <v>0.8</v>
      </c>
      <c r="G20" s="98">
        <v>-3.8</v>
      </c>
      <c r="H20" s="98">
        <v>-7.3</v>
      </c>
      <c r="I20" s="98">
        <v>-4.7</v>
      </c>
      <c r="J20" s="98">
        <v>-4</v>
      </c>
      <c r="K20" s="98">
        <v>-3</v>
      </c>
    </row>
    <row r="21" spans="2:11 16312:16312" outlineLevel="1" x14ac:dyDescent="0.2">
      <c r="B21" s="100" t="s">
        <v>242</v>
      </c>
      <c r="C21" s="93">
        <v>0</v>
      </c>
      <c r="D21" s="93">
        <v>0</v>
      </c>
      <c r="E21" s="93">
        <v>0</v>
      </c>
      <c r="F21" s="93">
        <v>0</v>
      </c>
      <c r="G21" s="93">
        <v>0</v>
      </c>
      <c r="H21" s="93">
        <v>-6.5</v>
      </c>
      <c r="I21" s="93">
        <v>-4.2</v>
      </c>
      <c r="J21" s="93">
        <v>-3</v>
      </c>
      <c r="K21" s="93">
        <v>-2.8</v>
      </c>
    </row>
    <row r="22" spans="2:11 16312:16312" outlineLevel="1" x14ac:dyDescent="0.2">
      <c r="B22" s="101" t="s">
        <v>243</v>
      </c>
      <c r="C22" s="93">
        <v>0</v>
      </c>
      <c r="D22" s="93">
        <v>0</v>
      </c>
      <c r="E22" s="93">
        <v>0</v>
      </c>
      <c r="F22" s="93">
        <v>0</v>
      </c>
      <c r="G22" s="93">
        <v>0</v>
      </c>
      <c r="H22" s="93">
        <v>7.8</v>
      </c>
      <c r="I22" s="93">
        <v>8.3000000000000007</v>
      </c>
      <c r="J22" s="93">
        <v>8.6</v>
      </c>
      <c r="K22" s="93">
        <v>8.1</v>
      </c>
    </row>
    <row r="23" spans="2:11 16312:16312" outlineLevel="1" x14ac:dyDescent="0.2">
      <c r="B23" s="101" t="s">
        <v>244</v>
      </c>
      <c r="C23" s="93">
        <v>0</v>
      </c>
      <c r="D23" s="93">
        <v>0</v>
      </c>
      <c r="E23" s="93">
        <v>0</v>
      </c>
      <c r="F23" s="93">
        <v>0</v>
      </c>
      <c r="G23" s="93">
        <v>0</v>
      </c>
      <c r="H23" s="93">
        <v>-14.2</v>
      </c>
      <c r="I23" s="93">
        <v>-12.5</v>
      </c>
      <c r="J23" s="93">
        <v>-11.5</v>
      </c>
      <c r="K23" s="93">
        <v>-10.9</v>
      </c>
    </row>
    <row r="24" spans="2:11 16312:16312" outlineLevel="1" x14ac:dyDescent="0.2">
      <c r="B24" s="97" t="s">
        <v>245</v>
      </c>
      <c r="C24" s="98">
        <v>-23.1</v>
      </c>
      <c r="D24" s="98">
        <v>-17.600000000000001</v>
      </c>
      <c r="E24" s="98">
        <v>-15.3</v>
      </c>
      <c r="F24" s="98">
        <v>-16.899999999999999</v>
      </c>
      <c r="G24" s="98">
        <v>-21</v>
      </c>
      <c r="H24" s="98">
        <v>-33.5</v>
      </c>
      <c r="I24" s="98">
        <v>-29.3</v>
      </c>
      <c r="J24" s="98">
        <v>-27.8</v>
      </c>
      <c r="K24" s="98">
        <v>-26.7</v>
      </c>
    </row>
    <row r="25" spans="2:11 16312:16312" ht="11.25" customHeight="1" outlineLevel="1" x14ac:dyDescent="0.2">
      <c r="B25" s="91" t="s">
        <v>246</v>
      </c>
      <c r="C25" s="102"/>
      <c r="D25" s="102"/>
      <c r="E25" s="102"/>
      <c r="F25" s="102"/>
      <c r="G25" s="102"/>
      <c r="H25" s="102"/>
      <c r="I25" s="102"/>
      <c r="J25" s="102"/>
      <c r="K25" s="102"/>
    </row>
    <row r="26" spans="2:11 16312:16312" outlineLevel="1" x14ac:dyDescent="0.2">
      <c r="B26" s="92" t="s">
        <v>16</v>
      </c>
      <c r="C26" s="93"/>
      <c r="D26" s="93"/>
      <c r="E26" s="93"/>
      <c r="F26" s="93"/>
      <c r="G26" s="93"/>
      <c r="H26" s="93"/>
      <c r="I26" s="93"/>
      <c r="J26" s="93"/>
      <c r="K26" s="93"/>
    </row>
    <row r="27" spans="2:11 16312:16312" outlineLevel="1" x14ac:dyDescent="0.2">
      <c r="B27" s="95" t="s">
        <v>247</v>
      </c>
      <c r="C27" s="93">
        <v>-0.4</v>
      </c>
      <c r="D27" s="93">
        <v>-2.6</v>
      </c>
      <c r="E27" s="93">
        <v>1.6</v>
      </c>
      <c r="F27" s="93">
        <v>-0.5</v>
      </c>
      <c r="G27" s="93">
        <v>-0.4</v>
      </c>
      <c r="H27" s="93">
        <v>0</v>
      </c>
      <c r="I27" s="93">
        <v>0</v>
      </c>
      <c r="J27" s="93">
        <v>0</v>
      </c>
      <c r="K27" s="93">
        <v>0</v>
      </c>
    </row>
    <row r="28" spans="2:11 16312:16312" outlineLevel="1" x14ac:dyDescent="0.2">
      <c r="B28" s="95" t="s">
        <v>248</v>
      </c>
      <c r="C28" s="93">
        <v>0.1</v>
      </c>
      <c r="D28" s="93">
        <v>0</v>
      </c>
      <c r="E28" s="93">
        <v>0.1</v>
      </c>
      <c r="F28" s="93">
        <v>0.1</v>
      </c>
      <c r="G28" s="93">
        <v>0.1</v>
      </c>
      <c r="H28" s="93">
        <v>0</v>
      </c>
      <c r="I28" s="93">
        <v>0</v>
      </c>
      <c r="J28" s="93">
        <v>0</v>
      </c>
      <c r="K28" s="93">
        <v>0</v>
      </c>
    </row>
    <row r="29" spans="2:11 16312:16312" outlineLevel="1" x14ac:dyDescent="0.2">
      <c r="B29" s="95" t="s">
        <v>249</v>
      </c>
      <c r="C29" s="93">
        <v>0.2</v>
      </c>
      <c r="D29" s="93">
        <v>0.3</v>
      </c>
      <c r="E29" s="93">
        <v>1.4</v>
      </c>
      <c r="F29" s="93">
        <v>1.6</v>
      </c>
      <c r="G29" s="93">
        <v>2.7</v>
      </c>
      <c r="H29" s="93">
        <v>1.3</v>
      </c>
      <c r="I29" s="93">
        <v>1.5</v>
      </c>
      <c r="J29" s="93">
        <v>1.6</v>
      </c>
      <c r="K29" s="93">
        <v>1.6</v>
      </c>
      <c r="XCJ29" s="103"/>
    </row>
    <row r="30" spans="2:11 16312:16312" outlineLevel="1" x14ac:dyDescent="0.2">
      <c r="B30" s="95" t="s">
        <v>250</v>
      </c>
      <c r="C30" s="93">
        <v>-3.8</v>
      </c>
      <c r="D30" s="93">
        <v>-4</v>
      </c>
      <c r="E30" s="93">
        <v>-6.1</v>
      </c>
      <c r="F30" s="93">
        <v>-1.8</v>
      </c>
      <c r="G30" s="93">
        <v>-3.7</v>
      </c>
      <c r="H30" s="93">
        <v>-3.5</v>
      </c>
      <c r="I30" s="93">
        <v>-4</v>
      </c>
      <c r="J30" s="93">
        <v>-4.4000000000000004</v>
      </c>
      <c r="K30" s="93">
        <v>-4.8</v>
      </c>
    </row>
    <row r="31" spans="2:11 16312:16312" outlineLevel="1" x14ac:dyDescent="0.2">
      <c r="B31" s="95" t="s">
        <v>251</v>
      </c>
      <c r="C31" s="93">
        <v>0</v>
      </c>
      <c r="D31" s="93">
        <v>0</v>
      </c>
      <c r="E31" s="93">
        <v>0</v>
      </c>
      <c r="F31" s="93">
        <v>0</v>
      </c>
      <c r="G31" s="93">
        <v>0</v>
      </c>
      <c r="H31" s="93">
        <v>0</v>
      </c>
      <c r="I31" s="93">
        <v>0</v>
      </c>
      <c r="J31" s="93">
        <v>0</v>
      </c>
      <c r="K31" s="93">
        <v>0</v>
      </c>
    </row>
    <row r="32" spans="2:11 16312:16312" outlineLevel="1" x14ac:dyDescent="0.2">
      <c r="B32" s="95" t="s">
        <v>252</v>
      </c>
      <c r="C32" s="93">
        <v>0</v>
      </c>
      <c r="D32" s="93">
        <v>0</v>
      </c>
      <c r="E32" s="93">
        <v>0</v>
      </c>
      <c r="F32" s="93">
        <v>-0.1</v>
      </c>
      <c r="G32" s="93">
        <v>0</v>
      </c>
      <c r="H32" s="93">
        <v>0</v>
      </c>
      <c r="I32" s="93">
        <v>0</v>
      </c>
      <c r="J32" s="93">
        <v>0</v>
      </c>
      <c r="K32" s="93">
        <v>0</v>
      </c>
    </row>
    <row r="33" spans="2:11" outlineLevel="1" x14ac:dyDescent="0.2">
      <c r="B33" s="95" t="s">
        <v>253</v>
      </c>
      <c r="C33" s="93">
        <v>1.4</v>
      </c>
      <c r="D33" s="93">
        <v>1.8</v>
      </c>
      <c r="E33" s="93">
        <v>2.5</v>
      </c>
      <c r="F33" s="93">
        <v>2.7</v>
      </c>
      <c r="G33" s="93">
        <v>2.2000000000000002</v>
      </c>
      <c r="H33" s="93">
        <v>2.1</v>
      </c>
      <c r="I33" s="93">
        <v>1.9</v>
      </c>
      <c r="J33" s="93">
        <v>1.7</v>
      </c>
      <c r="K33" s="93">
        <v>2</v>
      </c>
    </row>
    <row r="34" spans="2:11" outlineLevel="1" x14ac:dyDescent="0.2">
      <c r="B34" s="95" t="s">
        <v>355</v>
      </c>
      <c r="C34" s="93">
        <v>0.6</v>
      </c>
      <c r="D34" s="93">
        <v>0.6</v>
      </c>
      <c r="E34" s="93">
        <v>0.6</v>
      </c>
      <c r="F34" s="93">
        <v>0.7</v>
      </c>
      <c r="G34" s="93">
        <v>1.1000000000000001</v>
      </c>
      <c r="H34" s="93">
        <v>6.2</v>
      </c>
      <c r="I34" s="93">
        <v>0.6</v>
      </c>
      <c r="J34" s="93">
        <v>0.6</v>
      </c>
      <c r="K34" s="93">
        <v>0.6</v>
      </c>
    </row>
    <row r="35" spans="2:11" outlineLevel="1" x14ac:dyDescent="0.2">
      <c r="B35" s="95" t="s">
        <v>254</v>
      </c>
      <c r="C35" s="93">
        <v>0</v>
      </c>
      <c r="D35" s="93">
        <v>0</v>
      </c>
      <c r="E35" s="93">
        <v>0</v>
      </c>
      <c r="F35" s="93">
        <v>0</v>
      </c>
      <c r="G35" s="93">
        <v>0.1</v>
      </c>
      <c r="H35" s="93">
        <v>0</v>
      </c>
      <c r="I35" s="93">
        <v>0</v>
      </c>
      <c r="J35" s="93">
        <v>0</v>
      </c>
      <c r="K35" s="93">
        <v>0</v>
      </c>
    </row>
    <row r="36" spans="2:11" outlineLevel="1" x14ac:dyDescent="0.2">
      <c r="B36" s="95" t="s">
        <v>255</v>
      </c>
      <c r="C36" s="93">
        <v>0.1</v>
      </c>
      <c r="D36" s="93">
        <v>0</v>
      </c>
      <c r="E36" s="93">
        <v>-0.8</v>
      </c>
      <c r="F36" s="93">
        <v>0.2</v>
      </c>
      <c r="G36" s="93">
        <v>0.3</v>
      </c>
      <c r="H36" s="93">
        <v>0</v>
      </c>
      <c r="I36" s="93">
        <v>0</v>
      </c>
      <c r="J36" s="93">
        <v>0</v>
      </c>
      <c r="K36" s="93">
        <v>0</v>
      </c>
    </row>
    <row r="37" spans="2:11" outlineLevel="1" x14ac:dyDescent="0.2">
      <c r="B37" s="95" t="s">
        <v>256</v>
      </c>
      <c r="C37" s="93">
        <v>-0.5</v>
      </c>
      <c r="D37" s="93">
        <v>-0.3</v>
      </c>
      <c r="E37" s="93">
        <v>-0.2</v>
      </c>
      <c r="F37" s="93">
        <v>0.2</v>
      </c>
      <c r="G37" s="93">
        <v>0</v>
      </c>
      <c r="H37" s="93">
        <v>0.5</v>
      </c>
      <c r="I37" s="93">
        <v>0.2</v>
      </c>
      <c r="J37" s="93">
        <v>0.2</v>
      </c>
      <c r="K37" s="93">
        <v>0.2</v>
      </c>
    </row>
    <row r="38" spans="2:11" outlineLevel="1" x14ac:dyDescent="0.2">
      <c r="B38" s="95" t="s">
        <v>237</v>
      </c>
      <c r="C38" s="93">
        <v>-0.7</v>
      </c>
      <c r="D38" s="93">
        <v>-0.1</v>
      </c>
      <c r="E38" s="93">
        <v>-1.2</v>
      </c>
      <c r="F38" s="93">
        <v>-0.9</v>
      </c>
      <c r="G38" s="93">
        <v>-1.3</v>
      </c>
      <c r="H38" s="93">
        <v>-1.8</v>
      </c>
      <c r="I38" s="93">
        <v>-2.1</v>
      </c>
      <c r="J38" s="93">
        <v>-2.2000000000000002</v>
      </c>
      <c r="K38" s="93">
        <v>-2.2000000000000002</v>
      </c>
    </row>
    <row r="39" spans="2:11" outlineLevel="1" x14ac:dyDescent="0.2">
      <c r="B39" s="97" t="s">
        <v>19</v>
      </c>
      <c r="C39" s="98">
        <v>-3.1</v>
      </c>
      <c r="D39" s="98">
        <v>-4.4000000000000004</v>
      </c>
      <c r="E39" s="98">
        <v>-2.1</v>
      </c>
      <c r="F39" s="98">
        <v>2.2999999999999998</v>
      </c>
      <c r="G39" s="98">
        <v>1</v>
      </c>
      <c r="H39" s="98">
        <v>4.7</v>
      </c>
      <c r="I39" s="98">
        <v>-1.8</v>
      </c>
      <c r="J39" s="98">
        <v>-2.6</v>
      </c>
      <c r="K39" s="98">
        <v>-2.6</v>
      </c>
    </row>
    <row r="40" spans="2:11" outlineLevel="1" x14ac:dyDescent="0.2">
      <c r="B40" s="92" t="s">
        <v>20</v>
      </c>
      <c r="C40" s="93"/>
      <c r="D40" s="93"/>
      <c r="E40" s="93"/>
      <c r="F40" s="93"/>
      <c r="G40" s="93"/>
      <c r="H40" s="93"/>
      <c r="I40" s="93"/>
      <c r="J40" s="93"/>
      <c r="K40" s="93"/>
    </row>
    <row r="41" spans="2:11" outlineLevel="1" x14ac:dyDescent="0.2">
      <c r="B41" s="95" t="s">
        <v>247</v>
      </c>
      <c r="C41" s="93">
        <v>12.4</v>
      </c>
      <c r="D41" s="93">
        <v>15.1</v>
      </c>
      <c r="E41" s="93">
        <v>-14.4</v>
      </c>
      <c r="F41" s="93">
        <v>43.9</v>
      </c>
      <c r="G41" s="93">
        <v>-5.3</v>
      </c>
      <c r="H41" s="93">
        <v>-4.2</v>
      </c>
      <c r="I41" s="93">
        <v>-4</v>
      </c>
      <c r="J41" s="93">
        <v>-4.0999999999999996</v>
      </c>
      <c r="K41" s="93">
        <v>-4</v>
      </c>
    </row>
    <row r="42" spans="2:11" outlineLevel="1" x14ac:dyDescent="0.2">
      <c r="B42" s="95" t="s">
        <v>257</v>
      </c>
      <c r="C42" s="93">
        <v>-0.5</v>
      </c>
      <c r="D42" s="93">
        <v>-0.5</v>
      </c>
      <c r="E42" s="93">
        <v>-0.5</v>
      </c>
      <c r="F42" s="93">
        <v>-0.3</v>
      </c>
      <c r="G42" s="93">
        <v>-0.3</v>
      </c>
      <c r="H42" s="93">
        <v>-0.5</v>
      </c>
      <c r="I42" s="93">
        <v>-0.4</v>
      </c>
      <c r="J42" s="93">
        <v>-0.4</v>
      </c>
      <c r="K42" s="93">
        <v>-0.4</v>
      </c>
    </row>
    <row r="43" spans="2:11" outlineLevel="1" x14ac:dyDescent="0.2">
      <c r="B43" s="95" t="s">
        <v>250</v>
      </c>
      <c r="C43" s="93">
        <v>1.6</v>
      </c>
      <c r="D43" s="93">
        <v>0.1</v>
      </c>
      <c r="E43" s="93">
        <v>-0.6</v>
      </c>
      <c r="F43" s="93">
        <v>-0.5</v>
      </c>
      <c r="G43" s="93">
        <v>7.5</v>
      </c>
      <c r="H43" s="93">
        <v>0.1</v>
      </c>
      <c r="I43" s="93">
        <v>0.1</v>
      </c>
      <c r="J43" s="93">
        <v>0.1</v>
      </c>
      <c r="K43" s="93">
        <v>0.1</v>
      </c>
    </row>
    <row r="44" spans="2:11" outlineLevel="1" x14ac:dyDescent="0.2">
      <c r="B44" s="95" t="s">
        <v>258</v>
      </c>
      <c r="C44" s="93">
        <v>-5.4</v>
      </c>
      <c r="D44" s="93">
        <v>-10.5</v>
      </c>
      <c r="E44" s="93">
        <v>-8.3000000000000007</v>
      </c>
      <c r="F44" s="93">
        <v>-9.9</v>
      </c>
      <c r="G44" s="93">
        <v>-127.6</v>
      </c>
      <c r="H44" s="93">
        <v>-6.9</v>
      </c>
      <c r="I44" s="93">
        <v>-7.7</v>
      </c>
      <c r="J44" s="93">
        <v>-8.6</v>
      </c>
      <c r="K44" s="93">
        <v>-9.1999999999999993</v>
      </c>
    </row>
    <row r="45" spans="2:11" outlineLevel="1" x14ac:dyDescent="0.2">
      <c r="B45" s="95" t="s">
        <v>252</v>
      </c>
      <c r="C45" s="93">
        <v>-27.1</v>
      </c>
      <c r="D45" s="93">
        <v>-26.9</v>
      </c>
      <c r="E45" s="93">
        <v>-28.7</v>
      </c>
      <c r="F45" s="93">
        <v>-34.200000000000003</v>
      </c>
      <c r="G45" s="93">
        <v>-38</v>
      </c>
      <c r="H45" s="93">
        <v>-35.5</v>
      </c>
      <c r="I45" s="93">
        <v>-35.9</v>
      </c>
      <c r="J45" s="93">
        <v>-36.200000000000003</v>
      </c>
      <c r="K45" s="93">
        <v>-36.6</v>
      </c>
    </row>
    <row r="46" spans="2:11" outlineLevel="1" x14ac:dyDescent="0.2">
      <c r="B46" s="95" t="s">
        <v>259</v>
      </c>
      <c r="C46" s="93">
        <v>-44</v>
      </c>
      <c r="D46" s="93">
        <v>-40.5</v>
      </c>
      <c r="E46" s="93">
        <v>-38</v>
      </c>
      <c r="F46" s="93">
        <v>-46.3</v>
      </c>
      <c r="G46" s="93">
        <v>-42.7</v>
      </c>
      <c r="H46" s="93">
        <v>-42.6</v>
      </c>
      <c r="I46" s="93">
        <v>-42.2</v>
      </c>
      <c r="J46" s="93">
        <v>-44</v>
      </c>
      <c r="K46" s="93">
        <v>-45.6</v>
      </c>
    </row>
    <row r="47" spans="2:11" outlineLevel="1" x14ac:dyDescent="0.2">
      <c r="B47" s="95" t="s">
        <v>260</v>
      </c>
      <c r="C47" s="93">
        <v>27.7</v>
      </c>
      <c r="D47" s="93">
        <v>30.5</v>
      </c>
      <c r="E47" s="93">
        <v>32.200000000000003</v>
      </c>
      <c r="F47" s="93">
        <v>34.200000000000003</v>
      </c>
      <c r="G47" s="93">
        <v>35.299999999999997</v>
      </c>
      <c r="H47" s="93">
        <v>36</v>
      </c>
      <c r="I47" s="93">
        <v>35.6</v>
      </c>
      <c r="J47" s="93">
        <v>37.200000000000003</v>
      </c>
      <c r="K47" s="93">
        <v>38.799999999999997</v>
      </c>
    </row>
    <row r="48" spans="2:11" outlineLevel="1" x14ac:dyDescent="0.2">
      <c r="B48" s="95" t="s">
        <v>249</v>
      </c>
      <c r="C48" s="93">
        <v>0.5</v>
      </c>
      <c r="D48" s="93">
        <v>0.9</v>
      </c>
      <c r="E48" s="93">
        <v>0.9</v>
      </c>
      <c r="F48" s="93">
        <v>1</v>
      </c>
      <c r="G48" s="93">
        <v>1.6</v>
      </c>
      <c r="H48" s="93">
        <v>1.6</v>
      </c>
      <c r="I48" s="93">
        <v>1.9</v>
      </c>
      <c r="J48" s="93">
        <v>2.5</v>
      </c>
      <c r="K48" s="93">
        <v>2.9</v>
      </c>
    </row>
    <row r="49" spans="2:11 16312:16312" outlineLevel="1" x14ac:dyDescent="0.2">
      <c r="B49" s="95" t="s">
        <v>255</v>
      </c>
      <c r="C49" s="93">
        <v>0</v>
      </c>
      <c r="D49" s="93">
        <v>0</v>
      </c>
      <c r="E49" s="93">
        <v>0</v>
      </c>
      <c r="F49" s="93">
        <v>0</v>
      </c>
      <c r="G49" s="93">
        <v>0.1</v>
      </c>
      <c r="H49" s="93">
        <v>0.1</v>
      </c>
      <c r="I49" s="93">
        <v>0.6</v>
      </c>
      <c r="J49" s="93">
        <v>1.3</v>
      </c>
      <c r="K49" s="93">
        <v>0</v>
      </c>
    </row>
    <row r="50" spans="2:11 16312:16312" outlineLevel="1" x14ac:dyDescent="0.2">
      <c r="B50" s="95" t="s">
        <v>261</v>
      </c>
      <c r="C50" s="93">
        <v>0</v>
      </c>
      <c r="D50" s="93">
        <v>0</v>
      </c>
      <c r="E50" s="93">
        <v>0</v>
      </c>
      <c r="F50" s="93">
        <v>0</v>
      </c>
      <c r="G50" s="93">
        <v>0</v>
      </c>
      <c r="H50" s="93">
        <v>0</v>
      </c>
      <c r="I50" s="93">
        <v>0</v>
      </c>
      <c r="J50" s="93">
        <v>0</v>
      </c>
      <c r="K50" s="93">
        <v>0</v>
      </c>
      <c r="XCJ50" s="93"/>
    </row>
    <row r="51" spans="2:11 16312:16312" outlineLevel="1" x14ac:dyDescent="0.2">
      <c r="B51" s="95" t="s">
        <v>262</v>
      </c>
      <c r="C51" s="93">
        <v>0</v>
      </c>
      <c r="D51" s="93">
        <v>0</v>
      </c>
      <c r="E51" s="93">
        <v>0</v>
      </c>
      <c r="F51" s="93">
        <v>0</v>
      </c>
      <c r="G51" s="93">
        <v>0</v>
      </c>
      <c r="H51" s="93">
        <v>0</v>
      </c>
      <c r="I51" s="93">
        <v>0</v>
      </c>
      <c r="J51" s="93">
        <v>0</v>
      </c>
      <c r="K51" s="93">
        <v>0</v>
      </c>
      <c r="XCJ51" s="93"/>
    </row>
    <row r="52" spans="2:11 16312:16312" outlineLevel="1" x14ac:dyDescent="0.2">
      <c r="B52" s="95" t="s">
        <v>263</v>
      </c>
      <c r="C52" s="93">
        <v>0</v>
      </c>
      <c r="D52" s="93">
        <v>0</v>
      </c>
      <c r="E52" s="93">
        <v>0</v>
      </c>
      <c r="F52" s="93">
        <v>0</v>
      </c>
      <c r="G52" s="93">
        <v>0</v>
      </c>
      <c r="H52" s="93">
        <v>0</v>
      </c>
      <c r="I52" s="93">
        <v>0</v>
      </c>
      <c r="J52" s="93">
        <v>0</v>
      </c>
      <c r="K52" s="93">
        <v>0</v>
      </c>
      <c r="XCJ52" s="93"/>
    </row>
    <row r="53" spans="2:11 16312:16312" outlineLevel="1" x14ac:dyDescent="0.2">
      <c r="B53" s="95" t="s">
        <v>237</v>
      </c>
      <c r="C53" s="93">
        <v>-0.6</v>
      </c>
      <c r="D53" s="93">
        <v>-0.8</v>
      </c>
      <c r="E53" s="93">
        <v>4.5</v>
      </c>
      <c r="F53" s="93">
        <v>-1</v>
      </c>
      <c r="G53" s="93">
        <v>3.8</v>
      </c>
      <c r="H53" s="93">
        <v>-6.6</v>
      </c>
      <c r="I53" s="93">
        <v>-1.1000000000000001</v>
      </c>
      <c r="J53" s="93">
        <v>-1.1000000000000001</v>
      </c>
      <c r="K53" s="93">
        <v>-2</v>
      </c>
    </row>
    <row r="54" spans="2:11 16312:16312" outlineLevel="1" x14ac:dyDescent="0.2">
      <c r="B54" s="104" t="s">
        <v>30</v>
      </c>
      <c r="C54" s="105">
        <v>-35.299999999999997</v>
      </c>
      <c r="D54" s="105">
        <v>-32.700000000000003</v>
      </c>
      <c r="E54" s="105">
        <v>-52.9</v>
      </c>
      <c r="F54" s="105">
        <v>-13.1</v>
      </c>
      <c r="G54" s="105">
        <v>-165.5</v>
      </c>
      <c r="H54" s="105">
        <v>-58.5</v>
      </c>
      <c r="I54" s="105">
        <v>-53.1</v>
      </c>
      <c r="J54" s="105">
        <v>-53.2</v>
      </c>
      <c r="K54" s="105">
        <v>-56</v>
      </c>
    </row>
    <row r="55" spans="2:11 16312:16312" outlineLevel="1" x14ac:dyDescent="0.2">
      <c r="B55" s="97" t="s">
        <v>264</v>
      </c>
      <c r="C55" s="98">
        <v>-38.4</v>
      </c>
      <c r="D55" s="98">
        <v>-37.1</v>
      </c>
      <c r="E55" s="98">
        <v>-55.1</v>
      </c>
      <c r="F55" s="98">
        <v>-10.8</v>
      </c>
      <c r="G55" s="98">
        <v>-164.6</v>
      </c>
      <c r="H55" s="98">
        <v>-53.8</v>
      </c>
      <c r="I55" s="98">
        <v>-55</v>
      </c>
      <c r="J55" s="98">
        <v>-55.8</v>
      </c>
      <c r="K55" s="98">
        <v>-58.6</v>
      </c>
    </row>
    <row r="56" spans="2:11 16312:16312" outlineLevel="1" x14ac:dyDescent="0.2">
      <c r="B56" s="86" t="s">
        <v>1</v>
      </c>
    </row>
    <row r="57" spans="2:11 16312:16312" ht="22.5" customHeight="1" outlineLevel="1" x14ac:dyDescent="0.2">
      <c r="B57" s="146" t="s">
        <v>1</v>
      </c>
      <c r="C57" s="146"/>
    </row>
    <row r="58" spans="2:11 16312:16312" ht="22.5" customHeight="1" outlineLevel="1" x14ac:dyDescent="0.2">
      <c r="B58" s="147" t="s">
        <v>1</v>
      </c>
      <c r="C58" s="147"/>
    </row>
    <row r="60" spans="2:11 16312:16312" hidden="1" outlineLevel="1" x14ac:dyDescent="0.2">
      <c r="B60" s="114" t="s">
        <v>307</v>
      </c>
      <c r="C60" s="115"/>
      <c r="D60" s="115"/>
      <c r="E60" s="115"/>
      <c r="F60" s="115"/>
      <c r="G60" s="115"/>
      <c r="H60" s="115"/>
      <c r="I60" s="115"/>
      <c r="J60" s="115"/>
      <c r="K60" s="115"/>
    </row>
    <row r="61" spans="2:11 16312:16312" hidden="1" outlineLevel="1" x14ac:dyDescent="0.2">
      <c r="B61" s="116" t="s">
        <v>308</v>
      </c>
      <c r="C61" s="93">
        <f>+[4]NAAs!C264</f>
        <v>0</v>
      </c>
      <c r="D61" s="93">
        <f>+[4]NAAs!D264</f>
        <v>0</v>
      </c>
      <c r="E61" s="93">
        <f>+[4]NAAs!E264</f>
        <v>0</v>
      </c>
      <c r="F61" s="93">
        <f>+[4]NAAs!F264</f>
        <v>0</v>
      </c>
      <c r="G61" s="93">
        <f>+[4]NAAs!G264</f>
        <v>0</v>
      </c>
      <c r="H61" s="93">
        <f>+[4]NAAs!H264</f>
        <v>0</v>
      </c>
      <c r="I61" s="93">
        <f>+[4]NAAs!I264</f>
        <v>0</v>
      </c>
      <c r="J61" s="93">
        <f>+[4]NAAs!J264</f>
        <v>0</v>
      </c>
      <c r="K61" s="93">
        <f>+[4]NAAs!K264</f>
        <v>0</v>
      </c>
    </row>
    <row r="62" spans="2:11 16312:16312" hidden="1" outlineLevel="1" x14ac:dyDescent="0.2">
      <c r="B62" s="116" t="s">
        <v>309</v>
      </c>
      <c r="C62" s="93">
        <f>+[4]NAAs!C244</f>
        <v>25.380215</v>
      </c>
      <c r="D62" s="93">
        <f>+[4]NAAs!D244</f>
        <v>20.117062000000001</v>
      </c>
      <c r="E62" s="93">
        <f>+[4]NAAs!E244</f>
        <v>23.367312999999999</v>
      </c>
      <c r="F62" s="93">
        <f>+[4]NAAs!F244</f>
        <v>25.307979</v>
      </c>
      <c r="G62" s="93">
        <f>+[4]NAAs!G244</f>
        <v>10.078887000000016</v>
      </c>
      <c r="H62" s="93">
        <f>+[4]NAAs!H244</f>
        <v>24.039236127057492</v>
      </c>
      <c r="I62" s="93">
        <f>+[4]NAAs!I244</f>
        <v>24.442416882528327</v>
      </c>
      <c r="J62" s="93">
        <f>+[4]NAAs!J244</f>
        <v>24.798244923055908</v>
      </c>
      <c r="K62" s="93">
        <f>+[4]NAAs!K244</f>
        <v>25.792876496500273</v>
      </c>
    </row>
    <row r="63" spans="2:11 16312:16312" hidden="1" outlineLevel="1" x14ac:dyDescent="0.2">
      <c r="B63" s="116" t="s">
        <v>310</v>
      </c>
      <c r="C63" s="93">
        <f>+[4]NAAs!C277</f>
        <v>4.085</v>
      </c>
      <c r="D63" s="93">
        <f>+[4]NAAs!D277</f>
        <v>2.6560000000000001</v>
      </c>
      <c r="E63" s="93">
        <f>+[4]NAAs!E277</f>
        <v>2.1040000000000001</v>
      </c>
      <c r="F63" s="93">
        <f>+[4]NAAs!F277</f>
        <v>2.044</v>
      </c>
      <c r="G63" s="93">
        <f>+[4]NAAs!G277</f>
        <v>201.67699999999999</v>
      </c>
      <c r="H63" s="93" t="str">
        <f>+[4]NAAs!H277</f>
        <v xml:space="preserve"> </v>
      </c>
      <c r="I63" s="93" t="str">
        <f>+[4]NAAs!I277</f>
        <v xml:space="preserve"> </v>
      </c>
      <c r="J63" s="93" t="str">
        <f>+[4]NAAs!J277</f>
        <v xml:space="preserve"> </v>
      </c>
      <c r="K63" s="93" t="str">
        <f>+[4]NAAs!K277</f>
        <v xml:space="preserve"> </v>
      </c>
    </row>
    <row r="64" spans="2:11 16312:16312" hidden="1" outlineLevel="1" x14ac:dyDescent="0.2">
      <c r="B64" s="116" t="s">
        <v>311</v>
      </c>
      <c r="C64" s="93">
        <f>+'[4]NAA PEF data'!H51/1000</f>
        <v>-2.9000000000000001E-2</v>
      </c>
      <c r="D64" s="93">
        <f>+'[4]NAA PEF data'!I51/1000</f>
        <v>0</v>
      </c>
      <c r="E64" s="93">
        <f>+'[4]NAA PEF data'!J51/1000</f>
        <v>-7.8E-2</v>
      </c>
      <c r="F64" s="93">
        <f>+'[4]NAA PEF data'!K51/1000</f>
        <v>0</v>
      </c>
      <c r="G64" s="93">
        <f>+'[4]NAA PEF data'!L51/1000</f>
        <v>0</v>
      </c>
      <c r="H64" s="93">
        <f>+'[4]NAA PEF data'!M51/1000</f>
        <v>0</v>
      </c>
      <c r="I64" s="93">
        <f>+'[4]NAA PEF data'!N51/1000</f>
        <v>0</v>
      </c>
      <c r="J64" s="93">
        <f>+'[4]NAA PEF data'!O51/1000</f>
        <v>0</v>
      </c>
      <c r="K64" s="93">
        <f>+'[4]NAA PEF data'!P51/1000</f>
        <v>0</v>
      </c>
    </row>
    <row r="65" spans="2:11" hidden="1" outlineLevel="1" x14ac:dyDescent="0.2">
      <c r="B65" s="116" t="s">
        <v>312</v>
      </c>
      <c r="C65" s="93">
        <f>+'[4]NAA PEF data'!H56/1000</f>
        <v>1.3120000000000001</v>
      </c>
      <c r="D65" s="93">
        <f>+'[4]NAA PEF data'!I56/1000</f>
        <v>1.361</v>
      </c>
      <c r="E65" s="93">
        <f>+'[4]NAA PEF data'!J56/1000</f>
        <v>1.5069999999999999</v>
      </c>
      <c r="F65" s="93">
        <f>+'[4]NAA PEF data'!K56/1000</f>
        <v>1.9159999999999999</v>
      </c>
      <c r="G65" s="93">
        <f>+'[4]NAA PEF data'!L56/1000</f>
        <v>0.79716120981122429</v>
      </c>
      <c r="H65" s="93">
        <f>+'[4]NAA PEF data'!M56/1000</f>
        <v>0.8214111864769178</v>
      </c>
      <c r="I65" s="93">
        <f>+'[4]NAA PEF data'!N56/1000</f>
        <v>0.85234756170928605</v>
      </c>
      <c r="J65" s="93">
        <f>+'[4]NAA PEF data'!O56/1000</f>
        <v>0.88400786923476793</v>
      </c>
      <c r="K65" s="93">
        <f>+'[4]NAA PEF data'!P56/1000</f>
        <v>0.88400000000000001</v>
      </c>
    </row>
    <row r="66" spans="2:11" hidden="1" outlineLevel="1" x14ac:dyDescent="0.2">
      <c r="B66" s="107"/>
      <c r="C66" s="93"/>
      <c r="D66" s="93"/>
      <c r="E66" s="93"/>
      <c r="F66" s="93"/>
      <c r="G66" s="93"/>
      <c r="H66" s="93"/>
      <c r="I66" s="93"/>
      <c r="J66" s="93"/>
      <c r="K66" s="93"/>
    </row>
    <row r="67" spans="2:11" hidden="1" outlineLevel="1" x14ac:dyDescent="0.2">
      <c r="B67" s="117" t="s">
        <v>313</v>
      </c>
      <c r="C67" s="118"/>
      <c r="D67" s="118"/>
      <c r="E67" s="118"/>
      <c r="F67" s="118"/>
      <c r="G67" s="118"/>
      <c r="H67" s="118"/>
      <c r="I67" s="118"/>
      <c r="J67" s="118"/>
      <c r="K67" s="118"/>
    </row>
    <row r="68" spans="2:11" hidden="1" outlineLevel="1" x14ac:dyDescent="0.2">
      <c r="B68" s="116" t="s">
        <v>314</v>
      </c>
      <c r="C68" s="93"/>
      <c r="D68" s="93"/>
      <c r="E68" s="93"/>
      <c r="F68" s="93"/>
      <c r="G68" s="93"/>
      <c r="H68" s="93"/>
      <c r="I68" s="93"/>
      <c r="J68" s="93"/>
      <c r="K68" s="93"/>
    </row>
    <row r="69" spans="2:11" hidden="1" outlineLevel="1" x14ac:dyDescent="0.2">
      <c r="B69" s="119" t="s">
        <v>315</v>
      </c>
      <c r="C69" s="93"/>
      <c r="D69" s="93"/>
      <c r="E69" s="93"/>
      <c r="F69" s="93"/>
      <c r="G69" s="93"/>
      <c r="H69" s="93"/>
      <c r="I69" s="93"/>
      <c r="J69" s="93"/>
      <c r="K69" s="93"/>
    </row>
    <row r="70" spans="2:11" hidden="1" outlineLevel="1" x14ac:dyDescent="0.2">
      <c r="B70" s="119" t="s">
        <v>316</v>
      </c>
      <c r="C70" s="93"/>
      <c r="D70" s="93"/>
      <c r="E70" s="93"/>
      <c r="F70" s="93"/>
      <c r="G70" s="93"/>
      <c r="H70" s="93"/>
      <c r="I70" s="93"/>
      <c r="J70" s="93"/>
      <c r="K70" s="93"/>
    </row>
    <row r="71" spans="2:11" hidden="1" outlineLevel="1" x14ac:dyDescent="0.2">
      <c r="B71" s="119" t="s">
        <v>317</v>
      </c>
      <c r="C71" s="93"/>
      <c r="D71" s="93"/>
      <c r="E71" s="93"/>
      <c r="F71" s="93"/>
      <c r="G71" s="93"/>
      <c r="H71" s="93"/>
      <c r="I71" s="93"/>
      <c r="J71" s="93"/>
      <c r="K71" s="93"/>
    </row>
    <row r="72" spans="2:11" hidden="1" outlineLevel="1" x14ac:dyDescent="0.2">
      <c r="B72" s="116" t="s">
        <v>318</v>
      </c>
      <c r="C72" s="93"/>
      <c r="D72" s="93"/>
      <c r="E72" s="93"/>
      <c r="F72" s="93"/>
      <c r="G72" s="93"/>
      <c r="H72" s="93"/>
      <c r="I72" s="93"/>
      <c r="J72" s="93"/>
      <c r="K72" s="93"/>
    </row>
    <row r="73" spans="2:11" hidden="1" outlineLevel="1" x14ac:dyDescent="0.2">
      <c r="B73" s="116" t="s">
        <v>319</v>
      </c>
      <c r="C73" s="93"/>
      <c r="D73" s="93"/>
      <c r="E73" s="93"/>
      <c r="F73" s="93"/>
      <c r="G73" s="93"/>
      <c r="H73" s="93"/>
      <c r="I73" s="93"/>
      <c r="J73" s="93"/>
      <c r="K73" s="93"/>
    </row>
    <row r="74" spans="2:11" hidden="1" outlineLevel="1" x14ac:dyDescent="0.2">
      <c r="B74" s="116" t="s">
        <v>320</v>
      </c>
      <c r="C74" s="93"/>
      <c r="D74" s="93"/>
      <c r="E74" s="93"/>
      <c r="F74" s="93"/>
      <c r="G74" s="93"/>
      <c r="H74" s="93"/>
      <c r="I74" s="93"/>
      <c r="J74" s="93"/>
      <c r="K74" s="93"/>
    </row>
    <row r="75" spans="2:11" hidden="1" outlineLevel="1" x14ac:dyDescent="0.2">
      <c r="B75" s="116" t="s">
        <v>321</v>
      </c>
      <c r="C75" s="93"/>
      <c r="D75" s="93"/>
      <c r="E75" s="93"/>
      <c r="F75" s="93"/>
      <c r="G75" s="93"/>
      <c r="H75" s="93"/>
      <c r="I75" s="93"/>
      <c r="J75" s="93"/>
      <c r="K75" s="93"/>
    </row>
    <row r="76" spans="2:11" hidden="1" outlineLevel="1" x14ac:dyDescent="0.2">
      <c r="B76" s="116" t="s">
        <v>322</v>
      </c>
      <c r="C76" s="93"/>
      <c r="D76" s="93"/>
      <c r="E76" s="93"/>
      <c r="F76" s="93"/>
      <c r="G76" s="93"/>
      <c r="H76" s="93"/>
      <c r="I76" s="93"/>
      <c r="J76" s="93"/>
      <c r="K76" s="93"/>
    </row>
    <row r="77" spans="2:11" hidden="1" outlineLevel="1" x14ac:dyDescent="0.2">
      <c r="B77" s="116" t="s">
        <v>323</v>
      </c>
      <c r="C77" s="93"/>
      <c r="D77" s="93"/>
      <c r="E77" s="93"/>
      <c r="F77" s="93"/>
      <c r="G77" s="93"/>
      <c r="H77" s="93"/>
      <c r="I77" s="93"/>
      <c r="J77" s="93"/>
      <c r="K77" s="93"/>
    </row>
    <row r="78" spans="2:11" hidden="1" outlineLevel="1" x14ac:dyDescent="0.2">
      <c r="B78" s="116" t="s">
        <v>324</v>
      </c>
      <c r="C78" s="93"/>
      <c r="D78" s="93"/>
      <c r="E78" s="93"/>
      <c r="F78" s="93"/>
      <c r="G78" s="93"/>
      <c r="H78" s="93"/>
      <c r="I78" s="93"/>
      <c r="J78" s="93"/>
      <c r="K78" s="93"/>
    </row>
    <row r="79" spans="2:11" hidden="1" outlineLevel="1" x14ac:dyDescent="0.2">
      <c r="B79" s="116" t="s">
        <v>325</v>
      </c>
      <c r="C79" s="93"/>
      <c r="D79" s="93"/>
      <c r="E79" s="93"/>
      <c r="F79" s="93"/>
      <c r="G79" s="93"/>
      <c r="H79" s="93"/>
      <c r="I79" s="93"/>
      <c r="J79" s="93"/>
      <c r="K79" s="93"/>
    </row>
    <row r="80" spans="2:11" hidden="1" outlineLevel="1" x14ac:dyDescent="0.2">
      <c r="B80" s="116" t="s">
        <v>326</v>
      </c>
      <c r="C80" s="93"/>
      <c r="D80" s="93"/>
      <c r="E80" s="93"/>
      <c r="F80" s="93"/>
      <c r="G80" s="93"/>
      <c r="H80" s="93"/>
      <c r="I80" s="93"/>
      <c r="J80" s="93"/>
      <c r="K80" s="93"/>
    </row>
    <row r="81" spans="2:11" hidden="1" outlineLevel="1" x14ac:dyDescent="0.2">
      <c r="B81" s="116" t="s">
        <v>327</v>
      </c>
      <c r="C81" s="93"/>
      <c r="D81" s="93"/>
      <c r="E81" s="93"/>
      <c r="F81" s="93"/>
      <c r="G81" s="93"/>
      <c r="H81" s="93"/>
      <c r="I81" s="93"/>
      <c r="J81" s="93"/>
      <c r="K81" s="93"/>
    </row>
    <row r="82" spans="2:11" hidden="1" outlineLevel="1" x14ac:dyDescent="0.2">
      <c r="B82" s="116" t="s">
        <v>328</v>
      </c>
      <c r="C82" s="93"/>
      <c r="D82" s="93"/>
      <c r="E82" s="93"/>
      <c r="F82" s="93"/>
      <c r="G82" s="93"/>
      <c r="H82" s="93"/>
      <c r="I82" s="93"/>
      <c r="J82" s="93"/>
      <c r="K82" s="93"/>
    </row>
    <row r="83" spans="2:11" hidden="1" outlineLevel="1" x14ac:dyDescent="0.2">
      <c r="B83" s="116" t="s">
        <v>329</v>
      </c>
      <c r="C83" s="93"/>
      <c r="D83" s="93"/>
      <c r="E83" s="93"/>
      <c r="F83" s="93"/>
      <c r="G83" s="93"/>
      <c r="H83" s="93"/>
      <c r="I83" s="93"/>
      <c r="J83" s="93"/>
      <c r="K83" s="93"/>
    </row>
    <row r="84" spans="2:11" hidden="1" outlineLevel="1" x14ac:dyDescent="0.2">
      <c r="B84" s="116" t="s">
        <v>330</v>
      </c>
      <c r="C84" s="93"/>
      <c r="D84" s="93"/>
      <c r="E84" s="93"/>
      <c r="F84" s="93"/>
      <c r="G84" s="93"/>
      <c r="H84" s="93"/>
      <c r="I84" s="93"/>
      <c r="J84" s="93"/>
      <c r="K84" s="93"/>
    </row>
    <row r="85" spans="2:11" hidden="1" outlineLevel="1" x14ac:dyDescent="0.2">
      <c r="B85" s="116" t="s">
        <v>331</v>
      </c>
      <c r="C85" s="93"/>
      <c r="D85" s="93"/>
      <c r="E85" s="93"/>
      <c r="F85" s="93"/>
      <c r="G85" s="93"/>
      <c r="H85" s="93"/>
      <c r="I85" s="93"/>
      <c r="J85" s="93"/>
      <c r="K85" s="93"/>
    </row>
    <row r="86" spans="2:11" hidden="1" outlineLevel="1" x14ac:dyDescent="0.2">
      <c r="B86" s="116" t="s">
        <v>332</v>
      </c>
      <c r="C86" s="93"/>
      <c r="D86" s="93"/>
      <c r="E86" s="93"/>
      <c r="F86" s="93"/>
      <c r="G86" s="93"/>
      <c r="H86" s="93"/>
      <c r="I86" s="93"/>
      <c r="J86" s="93"/>
      <c r="K86" s="93"/>
    </row>
    <row r="87" spans="2:11" hidden="1" outlineLevel="1" x14ac:dyDescent="0.2">
      <c r="B87" s="114" t="s">
        <v>333</v>
      </c>
      <c r="C87" s="121"/>
      <c r="D87" s="121"/>
      <c r="E87" s="121"/>
      <c r="F87" s="93"/>
      <c r="G87" s="93"/>
      <c r="H87" s="93"/>
      <c r="I87" s="93"/>
      <c r="J87" s="93"/>
      <c r="K87" s="93"/>
    </row>
    <row r="88" spans="2:11" hidden="1" outlineLevel="1" x14ac:dyDescent="0.2">
      <c r="B88" s="116" t="s">
        <v>334</v>
      </c>
      <c r="C88" s="93"/>
      <c r="D88" s="93"/>
      <c r="E88" s="93"/>
      <c r="F88" s="93"/>
      <c r="G88" s="93"/>
      <c r="H88" s="93"/>
      <c r="I88" s="93"/>
      <c r="J88" s="93"/>
      <c r="K88" s="93"/>
    </row>
    <row r="89" spans="2:11" hidden="1" outlineLevel="1" x14ac:dyDescent="0.2">
      <c r="B89" s="116" t="s">
        <v>335</v>
      </c>
      <c r="C89" s="93"/>
      <c r="D89" s="93"/>
      <c r="E89" s="93"/>
      <c r="F89" s="93"/>
      <c r="G89" s="93"/>
      <c r="H89" s="93"/>
      <c r="I89" s="93"/>
      <c r="J89" s="93"/>
      <c r="K89" s="93"/>
    </row>
    <row r="90" spans="2:11" hidden="1" outlineLevel="1" x14ac:dyDescent="0.2">
      <c r="B90" s="116" t="s">
        <v>336</v>
      </c>
      <c r="C90" s="93"/>
      <c r="D90" s="93"/>
      <c r="E90" s="93"/>
      <c r="F90" s="93"/>
      <c r="G90" s="93"/>
      <c r="H90" s="93"/>
      <c r="I90" s="93"/>
      <c r="J90" s="93"/>
      <c r="K90" s="93"/>
    </row>
    <row r="91" spans="2:11" hidden="1" outlineLevel="1" x14ac:dyDescent="0.2">
      <c r="B91" s="116" t="s">
        <v>337</v>
      </c>
      <c r="C91" s="93"/>
      <c r="D91" s="93"/>
      <c r="E91" s="93"/>
      <c r="F91" s="93"/>
      <c r="G91" s="93"/>
      <c r="H91" s="93"/>
      <c r="I91" s="93"/>
      <c r="J91" s="93"/>
      <c r="K91" s="93"/>
    </row>
    <row r="92" spans="2:11" hidden="1" outlineLevel="1" x14ac:dyDescent="0.2">
      <c r="B92" s="116" t="s">
        <v>338</v>
      </c>
      <c r="C92" s="93"/>
      <c r="D92" s="93"/>
      <c r="E92" s="93"/>
      <c r="F92" s="93"/>
      <c r="G92" s="93"/>
      <c r="H92" s="93"/>
      <c r="I92" s="93"/>
      <c r="J92" s="93"/>
      <c r="K92" s="93"/>
    </row>
    <row r="93" spans="2:11" hidden="1" outlineLevel="1" x14ac:dyDescent="0.2">
      <c r="B93" s="116" t="s">
        <v>339</v>
      </c>
      <c r="C93" s="93"/>
      <c r="D93" s="93"/>
      <c r="E93" s="93"/>
      <c r="F93" s="93"/>
      <c r="G93" s="93"/>
      <c r="H93" s="93"/>
      <c r="I93" s="93"/>
      <c r="J93" s="93"/>
      <c r="K93" s="93"/>
    </row>
    <row r="94" spans="2:11" hidden="1" outlineLevel="1" x14ac:dyDescent="0.2">
      <c r="B94" s="114" t="s">
        <v>340</v>
      </c>
      <c r="C94" s="121"/>
      <c r="D94" s="121"/>
      <c r="E94" s="121"/>
      <c r="F94" s="93"/>
      <c r="G94" s="93"/>
      <c r="H94" s="93"/>
      <c r="I94" s="93"/>
      <c r="J94" s="93"/>
      <c r="K94" s="93"/>
    </row>
    <row r="95" spans="2:11" hidden="1" outlineLevel="1" x14ac:dyDescent="0.2">
      <c r="B95" s="116" t="s">
        <v>341</v>
      </c>
      <c r="C95" s="93"/>
      <c r="D95" s="93"/>
      <c r="E95" s="93"/>
      <c r="F95" s="93"/>
      <c r="G95" s="93"/>
      <c r="H95" s="93"/>
      <c r="I95" s="93"/>
      <c r="J95" s="93"/>
      <c r="K95" s="93"/>
    </row>
    <row r="96" spans="2:11" hidden="1" outlineLevel="1" x14ac:dyDescent="0.2">
      <c r="B96" s="116" t="s">
        <v>342</v>
      </c>
      <c r="C96" s="93"/>
      <c r="D96" s="93"/>
      <c r="E96" s="93"/>
      <c r="F96" s="93"/>
      <c r="G96" s="93"/>
      <c r="H96" s="93"/>
      <c r="I96" s="93"/>
      <c r="J96" s="93"/>
      <c r="K96" s="93"/>
    </row>
    <row r="97" spans="2:11" hidden="1" outlineLevel="1" x14ac:dyDescent="0.2">
      <c r="B97" s="116" t="s">
        <v>337</v>
      </c>
      <c r="C97" s="93"/>
      <c r="D97" s="93"/>
      <c r="E97" s="93"/>
      <c r="F97" s="93"/>
      <c r="G97" s="93"/>
      <c r="H97" s="93"/>
      <c r="I97" s="93"/>
      <c r="J97" s="93"/>
      <c r="K97" s="93"/>
    </row>
    <row r="98" spans="2:11" hidden="1" outlineLevel="1" x14ac:dyDescent="0.2">
      <c r="B98" s="116" t="s">
        <v>343</v>
      </c>
      <c r="C98" s="93"/>
      <c r="D98" s="93"/>
      <c r="E98" s="93"/>
      <c r="F98" s="93"/>
      <c r="G98" s="93"/>
      <c r="H98" s="93"/>
      <c r="I98" s="93"/>
      <c r="J98" s="93"/>
      <c r="K98" s="93"/>
    </row>
    <row r="99" spans="2:11" hidden="1" outlineLevel="1" x14ac:dyDescent="0.2">
      <c r="B99" s="116" t="s">
        <v>344</v>
      </c>
      <c r="C99" s="93"/>
      <c r="D99" s="93"/>
      <c r="E99" s="93"/>
      <c r="F99" s="93"/>
      <c r="G99" s="93"/>
      <c r="H99" s="93"/>
      <c r="I99" s="93"/>
      <c r="J99" s="93"/>
      <c r="K99" s="93"/>
    </row>
    <row r="100" spans="2:11" hidden="1" outlineLevel="1" x14ac:dyDescent="0.2">
      <c r="B100" s="114" t="s">
        <v>345</v>
      </c>
      <c r="C100" s="121"/>
      <c r="D100" s="121"/>
      <c r="E100" s="121"/>
      <c r="F100" s="93"/>
      <c r="G100" s="93"/>
      <c r="H100" s="93"/>
      <c r="I100" s="93"/>
      <c r="J100" s="93"/>
      <c r="K100" s="93"/>
    </row>
    <row r="101" spans="2:11" hidden="1" outlineLevel="1" x14ac:dyDescent="0.2">
      <c r="B101" s="116" t="s">
        <v>346</v>
      </c>
      <c r="C101" s="93"/>
      <c r="D101" s="93"/>
      <c r="E101" s="93"/>
      <c r="F101" s="93"/>
      <c r="G101" s="93"/>
      <c r="H101" s="93"/>
      <c r="I101" s="93"/>
      <c r="J101" s="93"/>
      <c r="K101" s="93"/>
    </row>
    <row r="102" spans="2:11" hidden="1" outlineLevel="1" x14ac:dyDescent="0.2">
      <c r="B102" s="116" t="s">
        <v>347</v>
      </c>
      <c r="C102" s="93"/>
      <c r="D102" s="93"/>
      <c r="E102" s="93"/>
      <c r="F102" s="93"/>
      <c r="G102" s="93"/>
      <c r="H102" s="93"/>
      <c r="I102" s="93"/>
      <c r="J102" s="93"/>
      <c r="K102" s="93"/>
    </row>
    <row r="103" spans="2:11" hidden="1" outlineLevel="1" x14ac:dyDescent="0.2">
      <c r="B103" s="116" t="s">
        <v>348</v>
      </c>
      <c r="C103" s="93"/>
      <c r="D103" s="93"/>
      <c r="E103" s="93"/>
      <c r="F103" s="93"/>
      <c r="G103" s="93"/>
      <c r="H103" s="93"/>
      <c r="I103" s="93"/>
      <c r="J103" s="93"/>
      <c r="K103" s="93"/>
    </row>
    <row r="104" spans="2:11" hidden="1" outlineLevel="1" x14ac:dyDescent="0.2">
      <c r="B104" s="116" t="s">
        <v>337</v>
      </c>
      <c r="C104" s="93"/>
      <c r="D104" s="93"/>
      <c r="E104" s="93"/>
      <c r="F104" s="93"/>
      <c r="G104" s="93"/>
      <c r="H104" s="93"/>
      <c r="I104" s="93"/>
      <c r="J104" s="93"/>
      <c r="K104" s="93"/>
    </row>
    <row r="105" spans="2:11" hidden="1" outlineLevel="1" x14ac:dyDescent="0.2">
      <c r="B105" s="116" t="s">
        <v>349</v>
      </c>
      <c r="C105" s="93"/>
      <c r="D105" s="93"/>
      <c r="E105" s="93"/>
      <c r="F105" s="93"/>
      <c r="G105" s="93"/>
      <c r="H105" s="93"/>
      <c r="I105" s="93"/>
      <c r="J105" s="93"/>
      <c r="K105" s="93"/>
    </row>
    <row r="106" spans="2:11" hidden="1" outlineLevel="1" x14ac:dyDescent="0.2">
      <c r="B106" s="116" t="s">
        <v>350</v>
      </c>
      <c r="C106" s="93"/>
      <c r="D106" s="93"/>
      <c r="E106" s="93"/>
      <c r="F106" s="93"/>
      <c r="G106" s="93"/>
      <c r="H106" s="93"/>
      <c r="I106" s="93"/>
      <c r="J106" s="93"/>
      <c r="K106" s="93"/>
    </row>
    <row r="107" spans="2:11" hidden="1" outlineLevel="1" x14ac:dyDescent="0.2">
      <c r="B107" s="114" t="s">
        <v>351</v>
      </c>
      <c r="C107" s="121"/>
      <c r="D107" s="121"/>
      <c r="E107" s="121"/>
      <c r="F107" s="93"/>
      <c r="G107" s="93"/>
      <c r="H107" s="93"/>
      <c r="I107" s="93"/>
      <c r="J107" s="93"/>
      <c r="K107" s="93"/>
    </row>
    <row r="108" spans="2:11" hidden="1" outlineLevel="1" x14ac:dyDescent="0.2">
      <c r="B108" s="116" t="s">
        <v>352</v>
      </c>
      <c r="C108" s="93"/>
      <c r="D108" s="93"/>
      <c r="E108" s="93"/>
      <c r="F108" s="93"/>
      <c r="G108" s="93"/>
      <c r="H108" s="93"/>
      <c r="I108" s="93"/>
      <c r="J108" s="93"/>
      <c r="K108" s="93"/>
    </row>
    <row r="109" spans="2:11" hidden="1" outlineLevel="1" x14ac:dyDescent="0.2">
      <c r="B109" s="122" t="s">
        <v>337</v>
      </c>
      <c r="C109" s="123"/>
      <c r="D109" s="123"/>
      <c r="E109" s="123"/>
      <c r="F109" s="93"/>
      <c r="G109" s="93"/>
      <c r="H109" s="93"/>
      <c r="I109" s="93"/>
      <c r="J109" s="93"/>
      <c r="K109" s="93"/>
    </row>
    <row r="110" spans="2:11" collapsed="1" x14ac:dyDescent="0.2">
      <c r="B110" s="107"/>
      <c r="C110" s="93"/>
      <c r="D110" s="93"/>
      <c r="E110" s="93"/>
      <c r="F110" s="93"/>
      <c r="G110" s="93"/>
      <c r="H110" s="93"/>
      <c r="I110" s="93"/>
      <c r="J110" s="93"/>
      <c r="K110" s="93"/>
    </row>
    <row r="112" spans="2:11" hidden="1" outlineLevel="1" x14ac:dyDescent="0.2">
      <c r="B112" s="120" t="s">
        <v>353</v>
      </c>
      <c r="C112" s="124">
        <f t="shared" ref="C112:K112" si="0">C11-SUM(C6:C10)</f>
        <v>0</v>
      </c>
      <c r="D112" s="124">
        <f t="shared" si="0"/>
        <v>0</v>
      </c>
      <c r="E112" s="124">
        <f t="shared" si="0"/>
        <v>0</v>
      </c>
      <c r="F112" s="124">
        <f t="shared" si="0"/>
        <v>0</v>
      </c>
      <c r="G112" s="124">
        <f t="shared" si="0"/>
        <v>0</v>
      </c>
      <c r="H112" s="124">
        <f t="shared" si="0"/>
        <v>0</v>
      </c>
      <c r="I112" s="124">
        <f t="shared" si="0"/>
        <v>0</v>
      </c>
      <c r="J112" s="124">
        <f t="shared" si="0"/>
        <v>0</v>
      </c>
      <c r="K112" s="124">
        <f t="shared" si="0"/>
        <v>0</v>
      </c>
    </row>
    <row r="113" spans="3:11" hidden="1" outlineLevel="1" x14ac:dyDescent="0.2">
      <c r="C113" s="124">
        <f t="shared" ref="C113:K113" si="1">C20-SUM(C13:C19)</f>
        <v>-9.9999999999999645E-2</v>
      </c>
      <c r="D113" s="124">
        <f t="shared" si="1"/>
        <v>0</v>
      </c>
      <c r="E113" s="124">
        <f t="shared" si="1"/>
        <v>0</v>
      </c>
      <c r="F113" s="124">
        <f t="shared" si="1"/>
        <v>9.9999999999999978E-2</v>
      </c>
      <c r="G113" s="124">
        <f t="shared" si="1"/>
        <v>0</v>
      </c>
      <c r="H113" s="124">
        <f t="shared" si="1"/>
        <v>0</v>
      </c>
      <c r="I113" s="124">
        <f t="shared" si="1"/>
        <v>0</v>
      </c>
      <c r="J113" s="124">
        <f t="shared" si="1"/>
        <v>0</v>
      </c>
      <c r="K113" s="124">
        <f t="shared" si="1"/>
        <v>0</v>
      </c>
    </row>
    <row r="114" spans="3:11" hidden="1" outlineLevel="1" x14ac:dyDescent="0.2">
      <c r="C114" s="124">
        <f t="shared" ref="C114:K114" si="2">C24-C11-C20-C21</f>
        <v>-1.7763568394002505E-15</v>
      </c>
      <c r="D114" s="124">
        <f t="shared" si="2"/>
        <v>0</v>
      </c>
      <c r="E114" s="124">
        <f t="shared" si="2"/>
        <v>0.10000000000000053</v>
      </c>
      <c r="F114" s="124">
        <f t="shared" si="2"/>
        <v>6.6613381477509392E-16</v>
      </c>
      <c r="G114" s="124">
        <f t="shared" si="2"/>
        <v>-9.9999999999998757E-2</v>
      </c>
      <c r="H114" s="124">
        <f t="shared" si="2"/>
        <v>0</v>
      </c>
      <c r="I114" s="124">
        <f t="shared" si="2"/>
        <v>0</v>
      </c>
      <c r="J114" s="124">
        <f t="shared" si="2"/>
        <v>0</v>
      </c>
      <c r="K114" s="124">
        <f t="shared" si="2"/>
        <v>0</v>
      </c>
    </row>
    <row r="115" spans="3:11" hidden="1" outlineLevel="1" x14ac:dyDescent="0.2">
      <c r="C115" s="124">
        <f t="shared" ref="C115:K115" si="3">C39-SUM(C27:C38)</f>
        <v>-0.10000000000000009</v>
      </c>
      <c r="D115" s="124">
        <f t="shared" si="3"/>
        <v>-9.9999999999999645E-2</v>
      </c>
      <c r="E115" s="124">
        <f t="shared" si="3"/>
        <v>0</v>
      </c>
      <c r="F115" s="124">
        <f t="shared" si="3"/>
        <v>9.9999999999999201E-2</v>
      </c>
      <c r="G115" s="124">
        <f t="shared" si="3"/>
        <v>-0.10000000000000031</v>
      </c>
      <c r="H115" s="124">
        <f t="shared" si="3"/>
        <v>-9.9999999999999645E-2</v>
      </c>
      <c r="I115" s="124">
        <f t="shared" si="3"/>
        <v>0.10000000000000009</v>
      </c>
      <c r="J115" s="124">
        <f t="shared" si="3"/>
        <v>-9.9999999999999645E-2</v>
      </c>
      <c r="K115" s="124">
        <f t="shared" si="3"/>
        <v>0</v>
      </c>
    </row>
    <row r="116" spans="3:11" hidden="1" outlineLevel="1" x14ac:dyDescent="0.2">
      <c r="C116" s="124">
        <f t="shared" ref="C116:K116" si="4">C54-SUM(C41:C53)</f>
        <v>0.10000000000000142</v>
      </c>
      <c r="D116" s="124">
        <f t="shared" si="4"/>
        <v>-0.10000000000000142</v>
      </c>
      <c r="E116" s="124">
        <f t="shared" si="4"/>
        <v>0</v>
      </c>
      <c r="F116" s="124">
        <f t="shared" si="4"/>
        <v>0</v>
      </c>
      <c r="G116" s="124">
        <f t="shared" si="4"/>
        <v>9.9999999999965894E-2</v>
      </c>
      <c r="H116" s="124">
        <f t="shared" si="4"/>
        <v>0</v>
      </c>
      <c r="I116" s="124">
        <f t="shared" si="4"/>
        <v>0</v>
      </c>
      <c r="J116" s="124">
        <f t="shared" si="4"/>
        <v>0.10000000000000142</v>
      </c>
      <c r="K116" s="124">
        <f t="shared" si="4"/>
        <v>0</v>
      </c>
    </row>
    <row r="117" spans="3:11" hidden="1" outlineLevel="1" x14ac:dyDescent="0.2">
      <c r="C117" s="124">
        <f t="shared" ref="C117:K117" si="5">C55-C39-C54</f>
        <v>0</v>
      </c>
      <c r="D117" s="124">
        <f t="shared" si="5"/>
        <v>0</v>
      </c>
      <c r="E117" s="124">
        <f t="shared" si="5"/>
        <v>-0.10000000000000142</v>
      </c>
      <c r="F117" s="124">
        <f t="shared" si="5"/>
        <v>0</v>
      </c>
      <c r="G117" s="124">
        <f t="shared" si="5"/>
        <v>-9.9999999999994316E-2</v>
      </c>
      <c r="H117" s="124">
        <f t="shared" si="5"/>
        <v>0</v>
      </c>
      <c r="I117" s="124">
        <f t="shared" si="5"/>
        <v>-0.10000000000000142</v>
      </c>
      <c r="J117" s="124">
        <f t="shared" si="5"/>
        <v>0</v>
      </c>
      <c r="K117" s="124">
        <f t="shared" si="5"/>
        <v>0</v>
      </c>
    </row>
    <row r="118" spans="3:11" hidden="1" outlineLevel="1" x14ac:dyDescent="0.2">
      <c r="C118" s="124" t="e">
        <f>#REF!-SUM(#REF!)</f>
        <v>#REF!</v>
      </c>
      <c r="D118" s="124" t="e">
        <f>#REF!-SUM(#REF!)</f>
        <v>#REF!</v>
      </c>
      <c r="E118" s="124" t="e">
        <f>#REF!-SUM(#REF!)</f>
        <v>#REF!</v>
      </c>
      <c r="F118" s="124" t="e">
        <f>#REF!-SUM(#REF!)</f>
        <v>#REF!</v>
      </c>
      <c r="G118" s="124" t="e">
        <f>#REF!-SUM(#REF!)</f>
        <v>#REF!</v>
      </c>
      <c r="H118" s="124" t="e">
        <f>#REF!-SUM(#REF!)</f>
        <v>#REF!</v>
      </c>
      <c r="I118" s="124" t="e">
        <f>#REF!-SUM(#REF!)</f>
        <v>#REF!</v>
      </c>
      <c r="J118" s="124" t="e">
        <f>#REF!-SUM(#REF!)</f>
        <v>#REF!</v>
      </c>
      <c r="K118" s="124" t="e">
        <f>#REF!-SUM(#REF!)</f>
        <v>#REF!</v>
      </c>
    </row>
    <row r="119" spans="3:11" hidden="1" outlineLevel="1" x14ac:dyDescent="0.2">
      <c r="C119" s="124" t="e">
        <f>#REF!-SUM(#REF!)</f>
        <v>#REF!</v>
      </c>
      <c r="D119" s="124" t="e">
        <f>#REF!-SUM(#REF!)</f>
        <v>#REF!</v>
      </c>
      <c r="E119" s="124" t="e">
        <f>#REF!-SUM(#REF!)</f>
        <v>#REF!</v>
      </c>
      <c r="F119" s="124" t="e">
        <f>#REF!-SUM(#REF!)</f>
        <v>#REF!</v>
      </c>
      <c r="G119" s="124" t="e">
        <f>#REF!-SUM(#REF!)</f>
        <v>#REF!</v>
      </c>
      <c r="H119" s="124" t="e">
        <f>#REF!-SUM(#REF!)</f>
        <v>#REF!</v>
      </c>
      <c r="I119" s="124" t="e">
        <f>#REF!-SUM(#REF!)</f>
        <v>#REF!</v>
      </c>
      <c r="J119" s="124" t="e">
        <f>#REF!-SUM(#REF!)</f>
        <v>#REF!</v>
      </c>
      <c r="K119" s="124" t="e">
        <f>#REF!-SUM(#REF!)</f>
        <v>#REF!</v>
      </c>
    </row>
    <row r="120" spans="3:11" hidden="1" outlineLevel="1" x14ac:dyDescent="0.2">
      <c r="C120" s="124" t="e">
        <f>#REF!-SUM(#REF!)</f>
        <v>#REF!</v>
      </c>
      <c r="D120" s="124" t="e">
        <f>#REF!-SUM(#REF!)</f>
        <v>#REF!</v>
      </c>
      <c r="E120" s="124" t="e">
        <f>#REF!-SUM(#REF!)</f>
        <v>#REF!</v>
      </c>
      <c r="F120" s="124" t="e">
        <f>#REF!-SUM(#REF!)</f>
        <v>#REF!</v>
      </c>
      <c r="G120" s="124" t="e">
        <f>#REF!-SUM(#REF!)</f>
        <v>#REF!</v>
      </c>
      <c r="H120" s="124" t="e">
        <f>#REF!-SUM(#REF!)</f>
        <v>#REF!</v>
      </c>
      <c r="I120" s="124" t="e">
        <f>#REF!-SUM(#REF!)</f>
        <v>#REF!</v>
      </c>
      <c r="J120" s="124" t="e">
        <f>#REF!-SUM(#REF!)</f>
        <v>#REF!</v>
      </c>
      <c r="K120" s="124" t="e">
        <f>#REF!-SUM(#REF!)</f>
        <v>#REF!</v>
      </c>
    </row>
    <row r="121" spans="3:11" hidden="1" outlineLevel="1" x14ac:dyDescent="0.2">
      <c r="C121" s="124" t="e">
        <f>#REF!-#REF!-#REF!-#REF!-#REF!-#REF!</f>
        <v>#REF!</v>
      </c>
      <c r="D121" s="124" t="e">
        <f>#REF!-#REF!-#REF!-#REF!-#REF!-#REF!</f>
        <v>#REF!</v>
      </c>
      <c r="E121" s="124" t="e">
        <f>#REF!-#REF!-#REF!-#REF!-#REF!-#REF!</f>
        <v>#REF!</v>
      </c>
      <c r="F121" s="124" t="e">
        <f>#REF!-#REF!-#REF!-#REF!-#REF!-#REF!</f>
        <v>#REF!</v>
      </c>
      <c r="G121" s="124" t="e">
        <f>#REF!-#REF!-#REF!-#REF!-#REF!-#REF!</f>
        <v>#REF!</v>
      </c>
      <c r="H121" s="124" t="e">
        <f>#REF!-#REF!-#REF!-#REF!-#REF!-#REF!</f>
        <v>#REF!</v>
      </c>
      <c r="I121" s="124" t="e">
        <f>#REF!-#REF!-#REF!-#REF!-#REF!-#REF!</f>
        <v>#REF!</v>
      </c>
      <c r="J121" s="124" t="e">
        <f>#REF!-#REF!-#REF!-#REF!-#REF!-#REF!</f>
        <v>#REF!</v>
      </c>
      <c r="K121" s="124" t="e">
        <f>#REF!-#REF!-#REF!-#REF!-#REF!-#REF!</f>
        <v>#REF!</v>
      </c>
    </row>
    <row r="122" spans="3:11" hidden="1" outlineLevel="1" x14ac:dyDescent="0.2">
      <c r="C122" s="124" t="e">
        <f>#REF!-SUM(#REF!)</f>
        <v>#REF!</v>
      </c>
      <c r="D122" s="124" t="e">
        <f>#REF!-SUM(#REF!)</f>
        <v>#REF!</v>
      </c>
      <c r="E122" s="124" t="e">
        <f>#REF!-SUM(#REF!)</f>
        <v>#REF!</v>
      </c>
      <c r="F122" s="124" t="e">
        <f>#REF!-SUM(#REF!)</f>
        <v>#REF!</v>
      </c>
      <c r="G122" s="124" t="e">
        <f>#REF!-SUM(#REF!)</f>
        <v>#REF!</v>
      </c>
      <c r="H122" s="124" t="e">
        <f>#REF!-SUM(#REF!)</f>
        <v>#REF!</v>
      </c>
      <c r="I122" s="124" t="e">
        <f>#REF!-SUM(#REF!)</f>
        <v>#REF!</v>
      </c>
      <c r="J122" s="124" t="e">
        <f>#REF!-SUM(#REF!)</f>
        <v>#REF!</v>
      </c>
      <c r="K122" s="124" t="e">
        <f>#REF!-SUM(#REF!)</f>
        <v>#REF!</v>
      </c>
    </row>
    <row r="123" spans="3:11" hidden="1" outlineLevel="1" x14ac:dyDescent="0.2">
      <c r="C123" s="96" t="e">
        <f>#REF!-SUM(#REF!)</f>
        <v>#REF!</v>
      </c>
      <c r="D123" s="96" t="e">
        <f>#REF!-SUM(#REF!)</f>
        <v>#REF!</v>
      </c>
      <c r="E123" s="96" t="e">
        <f>#REF!-SUM(#REF!)</f>
        <v>#REF!</v>
      </c>
      <c r="F123" s="96" t="e">
        <f>#REF!-SUM(#REF!)</f>
        <v>#REF!</v>
      </c>
      <c r="G123" s="96" t="e">
        <f>#REF!-SUM(#REF!)</f>
        <v>#REF!</v>
      </c>
      <c r="H123" s="96" t="e">
        <f>#REF!-SUM(#REF!)</f>
        <v>#REF!</v>
      </c>
      <c r="I123" s="96" t="e">
        <f>#REF!-SUM(#REF!)</f>
        <v>#REF!</v>
      </c>
      <c r="J123" s="96" t="e">
        <f>#REF!-SUM(#REF!)</f>
        <v>#REF!</v>
      </c>
      <c r="K123" s="96" t="e">
        <f>#REF!-SUM(#REF!)</f>
        <v>#REF!</v>
      </c>
    </row>
    <row r="124" spans="3:11" hidden="1" outlineLevel="1" x14ac:dyDescent="0.2">
      <c r="C124" s="124" t="e">
        <f>#REF!-SUM(#REF!)</f>
        <v>#REF!</v>
      </c>
      <c r="D124" s="124" t="e">
        <f>#REF!-SUM(#REF!)</f>
        <v>#REF!</v>
      </c>
      <c r="E124" s="124" t="e">
        <f>#REF!-SUM(#REF!)</f>
        <v>#REF!</v>
      </c>
      <c r="F124" s="124" t="e">
        <f>#REF!-SUM(#REF!)</f>
        <v>#REF!</v>
      </c>
      <c r="G124" s="124" t="e">
        <f>#REF!-SUM(#REF!)</f>
        <v>#REF!</v>
      </c>
      <c r="H124" s="124" t="e">
        <f>#REF!-SUM(#REF!)</f>
        <v>#REF!</v>
      </c>
      <c r="I124" s="124" t="e">
        <f>#REF!-SUM(#REF!)</f>
        <v>#REF!</v>
      </c>
      <c r="J124" s="124" t="e">
        <f>#REF!-SUM(#REF!)</f>
        <v>#REF!</v>
      </c>
      <c r="K124" s="124" t="e">
        <f>#REF!-SUM(#REF!)</f>
        <v>#REF!</v>
      </c>
    </row>
    <row r="125" spans="3:11" hidden="1" outlineLevel="1" x14ac:dyDescent="0.2">
      <c r="C125" s="124" t="e">
        <f>#REF!-SUM(#REF!)</f>
        <v>#REF!</v>
      </c>
      <c r="D125" s="124" t="e">
        <f>#REF!-SUM(#REF!)</f>
        <v>#REF!</v>
      </c>
      <c r="E125" s="124" t="e">
        <f>#REF!-SUM(#REF!)</f>
        <v>#REF!</v>
      </c>
      <c r="F125" s="124" t="e">
        <f>#REF!-SUM(#REF!)</f>
        <v>#REF!</v>
      </c>
      <c r="G125" s="124" t="e">
        <f>#REF!-SUM(#REF!)</f>
        <v>#REF!</v>
      </c>
      <c r="H125" s="124" t="e">
        <f>#REF!-SUM(#REF!)</f>
        <v>#REF!</v>
      </c>
      <c r="I125" s="124" t="e">
        <f>#REF!-SUM(#REF!)</f>
        <v>#REF!</v>
      </c>
      <c r="J125" s="124" t="e">
        <f>#REF!-SUM(#REF!)</f>
        <v>#REF!</v>
      </c>
      <c r="K125" s="124" t="e">
        <f>#REF!-SUM(#REF!)</f>
        <v>#REF!</v>
      </c>
    </row>
    <row r="126" spans="3:11" hidden="1" outlineLevel="1" x14ac:dyDescent="0.2">
      <c r="C126" s="124" t="e">
        <f>#REF!-SUM(#REF!)</f>
        <v>#REF!</v>
      </c>
      <c r="D126" s="124" t="e">
        <f>#REF!-SUM(#REF!)</f>
        <v>#REF!</v>
      </c>
      <c r="E126" s="124" t="e">
        <f>#REF!-SUM(#REF!)</f>
        <v>#REF!</v>
      </c>
      <c r="F126" s="124" t="e">
        <f>#REF!-SUM(#REF!)</f>
        <v>#REF!</v>
      </c>
      <c r="G126" s="124" t="e">
        <f>#REF!-SUM(#REF!)</f>
        <v>#REF!</v>
      </c>
      <c r="H126" s="124" t="e">
        <f>#REF!-SUM(#REF!)</f>
        <v>#REF!</v>
      </c>
      <c r="I126" s="124" t="e">
        <f>#REF!-SUM(#REF!)</f>
        <v>#REF!</v>
      </c>
      <c r="J126" s="124" t="e">
        <f>#REF!-SUM(#REF!)</f>
        <v>#REF!</v>
      </c>
      <c r="K126" s="124" t="e">
        <f>#REF!-SUM(#REF!)</f>
        <v>#REF!</v>
      </c>
    </row>
    <row r="127" spans="3:11" hidden="1" outlineLevel="1" x14ac:dyDescent="0.2">
      <c r="C127" s="124" t="e">
        <f>#REF!-#REF!-#REF!-#REF!-#REF!-#REF!-#REF!</f>
        <v>#REF!</v>
      </c>
      <c r="D127" s="124" t="e">
        <f>#REF!-#REF!-#REF!-#REF!-#REF!-#REF!-#REF!</f>
        <v>#REF!</v>
      </c>
      <c r="E127" s="124" t="e">
        <f>#REF!-#REF!-#REF!-#REF!-#REF!-#REF!-#REF!</f>
        <v>#REF!</v>
      </c>
      <c r="F127" s="124" t="e">
        <f>#REF!-#REF!-#REF!-#REF!-#REF!-#REF!-#REF!</f>
        <v>#REF!</v>
      </c>
      <c r="G127" s="124" t="e">
        <f>#REF!-#REF!-#REF!-#REF!-#REF!-#REF!-#REF!</f>
        <v>#REF!</v>
      </c>
      <c r="H127" s="124" t="e">
        <f>#REF!-#REF!-#REF!-#REF!-#REF!-#REF!-#REF!</f>
        <v>#REF!</v>
      </c>
      <c r="I127" s="124" t="e">
        <f>#REF!-#REF!-#REF!-#REF!-#REF!-#REF!-#REF!</f>
        <v>#REF!</v>
      </c>
      <c r="J127" s="124" t="e">
        <f>#REF!-#REF!-#REF!-#REF!-#REF!-#REF!-#REF!</f>
        <v>#REF!</v>
      </c>
      <c r="K127" s="124" t="e">
        <f>#REF!-#REF!-#REF!-#REF!-#REF!-#REF!-#REF!</f>
        <v>#REF!</v>
      </c>
    </row>
    <row r="128" spans="3:11" hidden="1" outlineLevel="1" x14ac:dyDescent="0.2">
      <c r="C128" s="124" t="e">
        <f>#REF!-SUM(#REF!)</f>
        <v>#REF!</v>
      </c>
      <c r="D128" s="124" t="e">
        <f>#REF!-SUM(#REF!)</f>
        <v>#REF!</v>
      </c>
      <c r="E128" s="124" t="e">
        <f>#REF!-SUM(#REF!)</f>
        <v>#REF!</v>
      </c>
      <c r="F128" s="124" t="e">
        <f>#REF!-SUM(#REF!)</f>
        <v>#REF!</v>
      </c>
      <c r="G128" s="124" t="e">
        <f>#REF!-SUM(#REF!)</f>
        <v>#REF!</v>
      </c>
      <c r="H128" s="124" t="e">
        <f>#REF!-SUM(#REF!)</f>
        <v>#REF!</v>
      </c>
      <c r="I128" s="124" t="e">
        <f>#REF!-SUM(#REF!)</f>
        <v>#REF!</v>
      </c>
      <c r="J128" s="124" t="e">
        <f>#REF!-SUM(#REF!)</f>
        <v>#REF!</v>
      </c>
      <c r="K128" s="124" t="e">
        <f>#REF!-SUM(#REF!)</f>
        <v>#REF!</v>
      </c>
    </row>
    <row r="129" spans="3:11" hidden="1" outlineLevel="1" x14ac:dyDescent="0.2">
      <c r="C129" s="124" t="e">
        <f>#REF!-C24-C55-#REF!-#REF!-#REF!</f>
        <v>#REF!</v>
      </c>
      <c r="D129" s="124" t="e">
        <f>#REF!-D24-D55-#REF!-#REF!-#REF!</f>
        <v>#REF!</v>
      </c>
      <c r="E129" s="124" t="e">
        <f>#REF!-E24-E55-#REF!-#REF!-#REF!</f>
        <v>#REF!</v>
      </c>
      <c r="F129" s="124" t="e">
        <f>#REF!-F24-F55-#REF!-#REF!-#REF!</f>
        <v>#REF!</v>
      </c>
      <c r="G129" s="124" t="e">
        <f>#REF!-G24-G55-#REF!-#REF!-#REF!</f>
        <v>#REF!</v>
      </c>
      <c r="H129" s="124" t="e">
        <f>#REF!-H24-H55-#REF!-#REF!-#REF!</f>
        <v>#REF!</v>
      </c>
      <c r="I129" s="124" t="e">
        <f>#REF!-I24-I55-#REF!-#REF!-#REF!</f>
        <v>#REF!</v>
      </c>
      <c r="J129" s="124" t="e">
        <f>#REF!-J24-J55-#REF!-#REF!-#REF!</f>
        <v>#REF!</v>
      </c>
      <c r="K129" s="124" t="e">
        <f>#REF!-K24-K55-#REF!-#REF!-#REF!</f>
        <v>#REF!</v>
      </c>
    </row>
    <row r="130" spans="3:11" collapsed="1" x14ac:dyDescent="0.2"/>
    <row r="131" spans="3:11" x14ac:dyDescent="0.2">
      <c r="C131" s="126"/>
      <c r="D131" s="126"/>
      <c r="E131" s="126"/>
      <c r="F131" s="126"/>
      <c r="G131" s="126"/>
      <c r="H131" s="126"/>
      <c r="I131" s="126"/>
      <c r="J131" s="126"/>
      <c r="K131" s="126"/>
    </row>
  </sheetData>
  <mergeCells count="3">
    <mergeCell ref="B1:C1"/>
    <mergeCell ref="B57:C57"/>
    <mergeCell ref="B58:C58"/>
  </mergeCells>
  <pageMargins left="0.70866141732283472" right="0.70866141732283472" top="0.74803149606299213" bottom="0.74803149606299213" header="0.31496062992125984" footer="0.31496062992125984"/>
  <pageSetup paperSize="9" scale="66" orientation="portrait" r:id="rId1"/>
  <headerFooter>
    <oddHeader>&amp;C&amp;"Calibri,"&amp;11UNCLASSIFIED&amp;""</oddHeader>
    <oddFooter>&amp;C&amp;"Calibri,"&amp;11UNCLASSIFIED&amp;""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D142"/>
  <sheetViews>
    <sheetView showGridLines="0" workbookViewId="0">
      <pane ySplit="3" topLeftCell="A34" activePane="bottomLeft" state="frozen"/>
      <selection pane="bottomLeft" activeCell="H122" sqref="H122"/>
    </sheetView>
  </sheetViews>
  <sheetFormatPr defaultColWidth="10.6640625" defaultRowHeight="11.25" outlineLevelRow="1" x14ac:dyDescent="0.2"/>
  <cols>
    <col min="1" max="1" width="2.33203125" style="86" customWidth="1"/>
    <col min="2" max="2" width="66.5" style="86" customWidth="1"/>
    <col min="3" max="3" width="11.5" style="86" customWidth="1"/>
    <col min="4" max="11" width="10.6640625" style="86"/>
    <col min="12" max="12" width="5" style="86" customWidth="1"/>
    <col min="13" max="16384" width="10.6640625" style="86"/>
  </cols>
  <sheetData>
    <row r="1" spans="2:11" ht="15.75" x14ac:dyDescent="0.25">
      <c r="B1" s="145" t="s">
        <v>358</v>
      </c>
      <c r="C1" s="145"/>
      <c r="D1" s="145" t="s">
        <v>357</v>
      </c>
      <c r="E1" s="145"/>
    </row>
    <row r="2" spans="2:11" x14ac:dyDescent="0.2">
      <c r="B2" s="87"/>
      <c r="F2" s="88"/>
      <c r="G2" s="88"/>
      <c r="H2" s="88"/>
      <c r="I2" s="88"/>
      <c r="J2" s="88"/>
      <c r="K2" s="88" t="s">
        <v>222</v>
      </c>
    </row>
    <row r="3" spans="2:11" ht="22.5" x14ac:dyDescent="0.2">
      <c r="B3" s="89"/>
      <c r="C3" s="90" t="s">
        <v>223</v>
      </c>
      <c r="D3" s="90" t="s">
        <v>224</v>
      </c>
      <c r="E3" s="90" t="s">
        <v>225</v>
      </c>
      <c r="F3" s="90" t="s">
        <v>226</v>
      </c>
      <c r="G3" s="90" t="s">
        <v>227</v>
      </c>
      <c r="H3" s="90" t="s">
        <v>228</v>
      </c>
      <c r="I3" s="90" t="s">
        <v>229</v>
      </c>
      <c r="J3" s="90" t="s">
        <v>230</v>
      </c>
      <c r="K3" s="90" t="s">
        <v>231</v>
      </c>
    </row>
    <row r="4" spans="2:11" outlineLevel="1" x14ac:dyDescent="0.2">
      <c r="B4" s="107" t="s">
        <v>265</v>
      </c>
      <c r="C4" s="93" t="s">
        <v>1</v>
      </c>
      <c r="D4" s="93" t="s">
        <v>1</v>
      </c>
      <c r="E4" s="93" t="s">
        <v>1</v>
      </c>
      <c r="F4" s="93" t="s">
        <v>1</v>
      </c>
      <c r="G4" s="93" t="s">
        <v>1</v>
      </c>
      <c r="H4" s="93" t="s">
        <v>1</v>
      </c>
      <c r="I4" s="93" t="s">
        <v>1</v>
      </c>
      <c r="J4" s="93" t="s">
        <v>1</v>
      </c>
      <c r="K4" s="93" t="s">
        <v>1</v>
      </c>
    </row>
    <row r="5" spans="2:11" outlineLevel="1" x14ac:dyDescent="0.2">
      <c r="B5" s="108" t="s">
        <v>266</v>
      </c>
      <c r="C5" s="109">
        <v>26.2</v>
      </c>
      <c r="D5" s="109">
        <v>21</v>
      </c>
      <c r="E5" s="109">
        <v>24.3</v>
      </c>
      <c r="F5" s="109">
        <v>23.5</v>
      </c>
      <c r="G5" s="109">
        <v>17.899999999999999</v>
      </c>
      <c r="H5" s="109">
        <v>24</v>
      </c>
      <c r="I5" s="109">
        <v>24.4</v>
      </c>
      <c r="J5" s="109">
        <v>24.8</v>
      </c>
      <c r="K5" s="109">
        <v>25.8</v>
      </c>
    </row>
    <row r="6" spans="2:11" outlineLevel="1" x14ac:dyDescent="0.2">
      <c r="B6" s="110" t="s">
        <v>267</v>
      </c>
      <c r="C6" s="93">
        <v>5</v>
      </c>
      <c r="D6" s="93">
        <v>5.0999999999999996</v>
      </c>
      <c r="E6" s="93">
        <v>5</v>
      </c>
      <c r="F6" s="93">
        <v>5</v>
      </c>
      <c r="G6" s="93">
        <v>5</v>
      </c>
      <c r="H6" s="93">
        <v>4.9000000000000004</v>
      </c>
      <c r="I6" s="93">
        <v>4.5999999999999996</v>
      </c>
      <c r="J6" s="93">
        <v>4.5</v>
      </c>
      <c r="K6" s="93">
        <v>4.5</v>
      </c>
    </row>
    <row r="7" spans="2:11" outlineLevel="1" x14ac:dyDescent="0.2">
      <c r="B7" s="110" t="s">
        <v>268</v>
      </c>
      <c r="C7" s="93">
        <v>0.4</v>
      </c>
      <c r="D7" s="93">
        <v>0.3</v>
      </c>
      <c r="E7" s="93">
        <v>0.3</v>
      </c>
      <c r="F7" s="93">
        <v>0.3</v>
      </c>
      <c r="G7" s="93">
        <v>0.3</v>
      </c>
      <c r="H7" s="93">
        <v>0.3</v>
      </c>
      <c r="I7" s="93">
        <v>0.3</v>
      </c>
      <c r="J7" s="93">
        <v>0.3</v>
      </c>
      <c r="K7" s="93">
        <v>0.3</v>
      </c>
    </row>
    <row r="8" spans="2:11" outlineLevel="1" x14ac:dyDescent="0.2">
      <c r="B8" s="110" t="s">
        <v>269</v>
      </c>
      <c r="C8" s="93">
        <v>-0.7</v>
      </c>
      <c r="D8" s="93">
        <v>-0.7</v>
      </c>
      <c r="E8" s="93">
        <v>-0.7</v>
      </c>
      <c r="F8" s="93">
        <v>-0.8</v>
      </c>
      <c r="G8" s="93">
        <v>-0.7</v>
      </c>
      <c r="H8" s="93">
        <v>-0.6</v>
      </c>
      <c r="I8" s="93">
        <v>-0.6</v>
      </c>
      <c r="J8" s="93">
        <v>-0.7</v>
      </c>
      <c r="K8" s="93">
        <v>-0.7</v>
      </c>
    </row>
    <row r="9" spans="2:11" outlineLevel="1" x14ac:dyDescent="0.2">
      <c r="B9" s="110" t="s">
        <v>270</v>
      </c>
      <c r="C9" s="93">
        <v>16.7</v>
      </c>
      <c r="D9" s="93">
        <v>17.100000000000001</v>
      </c>
      <c r="E9" s="93">
        <v>17.600000000000001</v>
      </c>
      <c r="F9" s="93">
        <v>18</v>
      </c>
      <c r="G9" s="93">
        <v>18.399999999999999</v>
      </c>
      <c r="H9" s="93">
        <v>19.600000000000001</v>
      </c>
      <c r="I9" s="93">
        <v>20.7</v>
      </c>
      <c r="J9" s="93">
        <v>21.8</v>
      </c>
      <c r="K9" s="93">
        <v>22.8</v>
      </c>
    </row>
    <row r="10" spans="2:11" outlineLevel="1" x14ac:dyDescent="0.2">
      <c r="B10" s="110" t="s">
        <v>271</v>
      </c>
      <c r="C10" s="93">
        <v>0.5</v>
      </c>
      <c r="D10" s="93">
        <v>0.6</v>
      </c>
      <c r="E10" s="93">
        <v>0.4</v>
      </c>
      <c r="F10" s="93">
        <v>1</v>
      </c>
      <c r="G10" s="93">
        <v>0.8</v>
      </c>
      <c r="H10" s="93">
        <v>0.8</v>
      </c>
      <c r="I10" s="93">
        <v>0.3</v>
      </c>
      <c r="J10" s="93">
        <v>-0.2</v>
      </c>
      <c r="K10" s="93">
        <v>-0.3</v>
      </c>
    </row>
    <row r="11" spans="2:11" outlineLevel="1" x14ac:dyDescent="0.2">
      <c r="B11" s="110" t="s">
        <v>272</v>
      </c>
      <c r="C11" s="93">
        <v>4.4000000000000004</v>
      </c>
      <c r="D11" s="93">
        <v>-1.4</v>
      </c>
      <c r="E11" s="93">
        <v>1.7</v>
      </c>
      <c r="F11" s="93">
        <v>0</v>
      </c>
      <c r="G11" s="93">
        <v>-5.9</v>
      </c>
      <c r="H11" s="93">
        <v>-0.9</v>
      </c>
      <c r="I11" s="93">
        <v>-0.9</v>
      </c>
      <c r="J11" s="93">
        <v>-0.9</v>
      </c>
      <c r="K11" s="93">
        <v>-0.9</v>
      </c>
    </row>
    <row r="12" spans="2:11" outlineLevel="1" x14ac:dyDescent="0.2">
      <c r="B12" s="108" t="s">
        <v>295</v>
      </c>
      <c r="C12" s="109">
        <v>0.6</v>
      </c>
      <c r="D12" s="109">
        <v>0.9</v>
      </c>
      <c r="E12" s="109">
        <v>1.2</v>
      </c>
      <c r="F12" s="109">
        <v>1.4</v>
      </c>
      <c r="G12" s="109">
        <v>-0.1</v>
      </c>
      <c r="H12" s="109">
        <v>0.6</v>
      </c>
      <c r="I12" s="109">
        <v>0.6</v>
      </c>
      <c r="J12" s="109">
        <v>0.6</v>
      </c>
      <c r="K12" s="109">
        <v>0.6</v>
      </c>
    </row>
    <row r="13" spans="2:11" outlineLevel="1" x14ac:dyDescent="0.2">
      <c r="B13" s="110" t="s">
        <v>273</v>
      </c>
      <c r="C13" s="93">
        <v>0.6</v>
      </c>
      <c r="D13" s="93">
        <v>0.3</v>
      </c>
      <c r="E13" s="93">
        <v>0.3</v>
      </c>
      <c r="F13" s="93">
        <v>0.3</v>
      </c>
      <c r="G13" s="93">
        <v>0.1</v>
      </c>
      <c r="H13" s="93">
        <v>0</v>
      </c>
      <c r="I13" s="93">
        <v>0</v>
      </c>
      <c r="J13" s="93">
        <v>0</v>
      </c>
      <c r="K13" s="93">
        <v>0</v>
      </c>
    </row>
    <row r="14" spans="2:11" outlineLevel="1" x14ac:dyDescent="0.2">
      <c r="B14" s="110" t="s">
        <v>272</v>
      </c>
      <c r="C14" s="93">
        <v>0</v>
      </c>
      <c r="D14" s="93">
        <v>0.6</v>
      </c>
      <c r="E14" s="93">
        <v>0.9</v>
      </c>
      <c r="F14" s="93">
        <v>1.1000000000000001</v>
      </c>
      <c r="G14" s="93">
        <v>-0.1</v>
      </c>
      <c r="H14" s="93">
        <v>0.6</v>
      </c>
      <c r="I14" s="93">
        <v>0.6</v>
      </c>
      <c r="J14" s="93">
        <v>0.6</v>
      </c>
      <c r="K14" s="93">
        <v>0.6</v>
      </c>
    </row>
    <row r="15" spans="2:11" outlineLevel="1" x14ac:dyDescent="0.2">
      <c r="B15" s="108" t="s">
        <v>274</v>
      </c>
      <c r="C15" s="109">
        <v>0.8</v>
      </c>
      <c r="D15" s="109">
        <v>0.8</v>
      </c>
      <c r="E15" s="109">
        <v>0.8</v>
      </c>
      <c r="F15" s="109">
        <v>0.8</v>
      </c>
      <c r="G15" s="109">
        <v>1</v>
      </c>
      <c r="H15" s="109">
        <v>0.5</v>
      </c>
      <c r="I15" s="109">
        <v>0.5</v>
      </c>
      <c r="J15" s="109">
        <v>0.5</v>
      </c>
      <c r="K15" s="109">
        <v>0.5</v>
      </c>
    </row>
    <row r="16" spans="2:11" outlineLevel="1" x14ac:dyDescent="0.2">
      <c r="B16" s="110" t="s">
        <v>275</v>
      </c>
      <c r="C16" s="93">
        <v>-0.9</v>
      </c>
      <c r="D16" s="93">
        <v>0</v>
      </c>
      <c r="E16" s="93">
        <v>0</v>
      </c>
      <c r="F16" s="93">
        <v>0</v>
      </c>
      <c r="G16" s="93">
        <v>0</v>
      </c>
      <c r="H16" s="93">
        <v>0</v>
      </c>
      <c r="I16" s="93">
        <v>0</v>
      </c>
      <c r="J16" s="93">
        <v>0</v>
      </c>
      <c r="K16" s="93">
        <v>0</v>
      </c>
    </row>
    <row r="17" spans="2:11" outlineLevel="1" x14ac:dyDescent="0.2">
      <c r="B17" s="110" t="s">
        <v>276</v>
      </c>
      <c r="C17" s="93">
        <v>4.9000000000000004</v>
      </c>
      <c r="D17" s="93">
        <v>0</v>
      </c>
      <c r="E17" s="93">
        <v>0</v>
      </c>
      <c r="F17" s="93">
        <v>0</v>
      </c>
      <c r="G17" s="93">
        <v>0</v>
      </c>
      <c r="H17" s="93">
        <v>0</v>
      </c>
      <c r="I17" s="93">
        <v>0</v>
      </c>
      <c r="J17" s="93">
        <v>0</v>
      </c>
      <c r="K17" s="93">
        <v>0</v>
      </c>
    </row>
    <row r="18" spans="2:11" outlineLevel="1" x14ac:dyDescent="0.2">
      <c r="B18" s="110" t="s">
        <v>272</v>
      </c>
      <c r="C18" s="93">
        <v>-3.2</v>
      </c>
      <c r="D18" s="93">
        <v>0.8</v>
      </c>
      <c r="E18" s="93">
        <v>0.8</v>
      </c>
      <c r="F18" s="93">
        <v>0.8</v>
      </c>
      <c r="G18" s="93">
        <v>1</v>
      </c>
      <c r="H18" s="93">
        <v>0.5</v>
      </c>
      <c r="I18" s="93">
        <v>0.5</v>
      </c>
      <c r="J18" s="93">
        <v>0.5</v>
      </c>
      <c r="K18" s="93">
        <v>0.5</v>
      </c>
    </row>
    <row r="19" spans="2:11" outlineLevel="1" x14ac:dyDescent="0.2">
      <c r="B19" s="108" t="s">
        <v>354</v>
      </c>
      <c r="C19" s="109">
        <v>-2.9</v>
      </c>
      <c r="D19" s="109">
        <v>5</v>
      </c>
      <c r="E19" s="109">
        <v>3.7</v>
      </c>
      <c r="F19" s="109">
        <v>3.3</v>
      </c>
      <c r="G19" s="109">
        <v>4.5</v>
      </c>
      <c r="H19" s="109">
        <v>-0.2</v>
      </c>
      <c r="I19" s="109">
        <v>-0.2</v>
      </c>
      <c r="J19" s="109">
        <v>-0.2</v>
      </c>
      <c r="K19" s="109">
        <v>-0.2</v>
      </c>
    </row>
    <row r="20" spans="2:11" outlineLevel="1" x14ac:dyDescent="0.2">
      <c r="B20" s="110" t="s">
        <v>277</v>
      </c>
      <c r="C20" s="93">
        <v>-0.6</v>
      </c>
      <c r="D20" s="93">
        <v>-0.3</v>
      </c>
      <c r="E20" s="93">
        <v>-0.3</v>
      </c>
      <c r="F20" s="93">
        <v>-0.3</v>
      </c>
      <c r="G20" s="93">
        <v>-0.1</v>
      </c>
      <c r="H20" s="93">
        <v>0</v>
      </c>
      <c r="I20" s="93">
        <v>0</v>
      </c>
      <c r="J20" s="93">
        <v>0</v>
      </c>
      <c r="K20" s="93">
        <v>0</v>
      </c>
    </row>
    <row r="21" spans="2:11" outlineLevel="1" x14ac:dyDescent="0.2">
      <c r="B21" s="110" t="s">
        <v>272</v>
      </c>
      <c r="C21" s="93">
        <v>-2.2999999999999998</v>
      </c>
      <c r="D21" s="93">
        <v>5.3</v>
      </c>
      <c r="E21" s="93">
        <v>4</v>
      </c>
      <c r="F21" s="93">
        <v>3.6</v>
      </c>
      <c r="G21" s="93">
        <v>4.5999999999999996</v>
      </c>
      <c r="H21" s="93">
        <v>-0.2</v>
      </c>
      <c r="I21" s="93">
        <v>-0.2</v>
      </c>
      <c r="J21" s="93">
        <v>-0.2</v>
      </c>
      <c r="K21" s="93">
        <v>-0.2</v>
      </c>
    </row>
    <row r="22" spans="2:11" outlineLevel="1" x14ac:dyDescent="0.2">
      <c r="B22" s="108" t="s">
        <v>278</v>
      </c>
      <c r="C22" s="109">
        <v>10.8</v>
      </c>
      <c r="D22" s="109">
        <v>4</v>
      </c>
      <c r="E22" s="109">
        <v>4.0999999999999996</v>
      </c>
      <c r="F22" s="109">
        <v>5.3</v>
      </c>
      <c r="G22" s="109">
        <v>6.1</v>
      </c>
      <c r="H22" s="109">
        <v>7.6</v>
      </c>
      <c r="I22" s="109">
        <v>8.5</v>
      </c>
      <c r="J22" s="109">
        <v>9.6</v>
      </c>
      <c r="K22" s="109">
        <v>9.6</v>
      </c>
    </row>
    <row r="23" spans="2:11" outlineLevel="1" x14ac:dyDescent="0.2">
      <c r="B23" s="110" t="s">
        <v>279</v>
      </c>
      <c r="C23" s="93">
        <v>0.5</v>
      </c>
      <c r="D23" s="93">
        <v>1.7</v>
      </c>
      <c r="E23" s="93">
        <v>2.5</v>
      </c>
      <c r="F23" s="93">
        <v>3.1</v>
      </c>
      <c r="G23" s="93">
        <v>4</v>
      </c>
      <c r="H23" s="93">
        <v>4.4000000000000004</v>
      </c>
      <c r="I23" s="93">
        <v>4.9000000000000004</v>
      </c>
      <c r="J23" s="93">
        <v>5.6</v>
      </c>
      <c r="K23" s="93">
        <v>5.6</v>
      </c>
    </row>
    <row r="24" spans="2:11" outlineLevel="1" x14ac:dyDescent="0.2">
      <c r="B24" s="110" t="s">
        <v>280</v>
      </c>
      <c r="C24" s="93">
        <v>0</v>
      </c>
      <c r="D24" s="93">
        <v>0.5</v>
      </c>
      <c r="E24" s="93">
        <v>0.6</v>
      </c>
      <c r="F24" s="93">
        <v>1</v>
      </c>
      <c r="G24" s="93">
        <v>1.3</v>
      </c>
      <c r="H24" s="93">
        <v>1.6</v>
      </c>
      <c r="I24" s="93">
        <v>1.9</v>
      </c>
      <c r="J24" s="93">
        <v>2.2999999999999998</v>
      </c>
      <c r="K24" s="93">
        <v>2.2999999999999998</v>
      </c>
    </row>
    <row r="25" spans="2:11" outlineLevel="1" x14ac:dyDescent="0.2">
      <c r="B25" s="110" t="s">
        <v>281</v>
      </c>
      <c r="C25" s="93">
        <v>1.3</v>
      </c>
      <c r="D25" s="93">
        <v>1.4</v>
      </c>
      <c r="E25" s="93">
        <v>1.5</v>
      </c>
      <c r="F25" s="93">
        <v>1.9</v>
      </c>
      <c r="G25" s="93">
        <v>0.8</v>
      </c>
      <c r="H25" s="93">
        <v>0.8</v>
      </c>
      <c r="I25" s="93">
        <v>0.9</v>
      </c>
      <c r="J25" s="93">
        <v>0.9</v>
      </c>
      <c r="K25" s="93">
        <v>0.9</v>
      </c>
    </row>
    <row r="26" spans="2:11" outlineLevel="1" x14ac:dyDescent="0.2">
      <c r="B26" s="110" t="s">
        <v>272</v>
      </c>
      <c r="C26" s="93">
        <v>9</v>
      </c>
      <c r="D26" s="93">
        <v>0.5</v>
      </c>
      <c r="E26" s="93">
        <v>-0.6</v>
      </c>
      <c r="F26" s="93">
        <v>-0.7</v>
      </c>
      <c r="G26" s="93">
        <v>0</v>
      </c>
      <c r="H26" s="93">
        <v>0.8</v>
      </c>
      <c r="I26" s="93">
        <v>0.8</v>
      </c>
      <c r="J26" s="93">
        <v>0.8</v>
      </c>
      <c r="K26" s="93">
        <v>0.8</v>
      </c>
    </row>
    <row r="27" spans="2:11" outlineLevel="1" x14ac:dyDescent="0.2">
      <c r="B27" s="99" t="s">
        <v>282</v>
      </c>
      <c r="C27" s="98">
        <v>35.5</v>
      </c>
      <c r="D27" s="98">
        <v>31.7</v>
      </c>
      <c r="E27" s="98">
        <v>34.1</v>
      </c>
      <c r="F27" s="98">
        <v>34.200000000000003</v>
      </c>
      <c r="G27" s="98">
        <v>29.4</v>
      </c>
      <c r="H27" s="98">
        <v>32.6</v>
      </c>
      <c r="I27" s="98">
        <v>33.799999999999997</v>
      </c>
      <c r="J27" s="98">
        <v>35.299999999999997</v>
      </c>
      <c r="K27" s="98">
        <v>36.299999999999997</v>
      </c>
    </row>
    <row r="28" spans="2:11" outlineLevel="1" x14ac:dyDescent="0.2">
      <c r="B28" s="107" t="s">
        <v>283</v>
      </c>
      <c r="C28" s="93"/>
      <c r="D28" s="93"/>
      <c r="E28" s="93"/>
      <c r="F28" s="93"/>
      <c r="G28" s="93"/>
      <c r="H28" s="93"/>
      <c r="I28" s="93"/>
      <c r="J28" s="93"/>
      <c r="K28" s="93"/>
    </row>
    <row r="29" spans="2:11" outlineLevel="1" x14ac:dyDescent="0.2">
      <c r="B29" s="108" t="s">
        <v>284</v>
      </c>
      <c r="C29" s="109">
        <v>-5.4</v>
      </c>
      <c r="D29" s="109">
        <v>-5.6</v>
      </c>
      <c r="E29" s="109">
        <v>-5.2</v>
      </c>
      <c r="F29" s="109">
        <v>-3.5</v>
      </c>
      <c r="G29" s="109">
        <v>-3.3</v>
      </c>
      <c r="H29" s="109">
        <v>-3.5</v>
      </c>
      <c r="I29" s="109">
        <v>-3.5</v>
      </c>
      <c r="J29" s="109">
        <v>-3.6</v>
      </c>
      <c r="K29" s="109">
        <v>-3.6</v>
      </c>
    </row>
    <row r="30" spans="2:11" outlineLevel="1" x14ac:dyDescent="0.2">
      <c r="B30" s="110" t="s">
        <v>285</v>
      </c>
      <c r="C30" s="93">
        <v>-0.6</v>
      </c>
      <c r="D30" s="93">
        <v>-0.6</v>
      </c>
      <c r="E30" s="93">
        <v>-0.6</v>
      </c>
      <c r="F30" s="93">
        <v>-0.7</v>
      </c>
      <c r="G30" s="93">
        <v>-0.7</v>
      </c>
      <c r="H30" s="93">
        <v>-0.6</v>
      </c>
      <c r="I30" s="93">
        <v>-0.6</v>
      </c>
      <c r="J30" s="93">
        <v>-0.6</v>
      </c>
      <c r="K30" s="93">
        <v>-0.6</v>
      </c>
    </row>
    <row r="31" spans="2:11" outlineLevel="1" x14ac:dyDescent="0.2">
      <c r="B31" s="110" t="s">
        <v>286</v>
      </c>
      <c r="C31" s="93">
        <v>0</v>
      </c>
      <c r="D31" s="93">
        <v>0</v>
      </c>
      <c r="E31" s="93">
        <v>0</v>
      </c>
      <c r="F31" s="93">
        <v>0</v>
      </c>
      <c r="G31" s="93">
        <v>0</v>
      </c>
      <c r="H31" s="93">
        <v>0</v>
      </c>
      <c r="I31" s="93">
        <v>0</v>
      </c>
      <c r="J31" s="93">
        <v>0</v>
      </c>
      <c r="K31" s="93">
        <v>0</v>
      </c>
    </row>
    <row r="32" spans="2:11" outlineLevel="1" x14ac:dyDescent="0.2">
      <c r="B32" s="110" t="s">
        <v>287</v>
      </c>
      <c r="C32" s="93">
        <v>-4.4000000000000004</v>
      </c>
      <c r="D32" s="93">
        <v>-2.8</v>
      </c>
      <c r="E32" s="93">
        <v>-3.1</v>
      </c>
      <c r="F32" s="93">
        <v>-2.5</v>
      </c>
      <c r="G32" s="93">
        <v>-2.9</v>
      </c>
      <c r="H32" s="93">
        <v>-2.9</v>
      </c>
      <c r="I32" s="93">
        <v>-3</v>
      </c>
      <c r="J32" s="93">
        <v>-3</v>
      </c>
      <c r="K32" s="93">
        <v>-3</v>
      </c>
    </row>
    <row r="33" spans="2:160" outlineLevel="1" x14ac:dyDescent="0.2">
      <c r="B33" s="110" t="s">
        <v>272</v>
      </c>
      <c r="C33" s="111">
        <v>-0.5</v>
      </c>
      <c r="D33" s="111">
        <v>-2.1</v>
      </c>
      <c r="E33" s="111">
        <v>-1.4</v>
      </c>
      <c r="F33" s="111">
        <v>-0.3</v>
      </c>
      <c r="G33" s="111">
        <v>0.2</v>
      </c>
      <c r="H33" s="111">
        <v>0</v>
      </c>
      <c r="I33" s="111">
        <v>0</v>
      </c>
      <c r="J33" s="111">
        <v>0</v>
      </c>
      <c r="K33" s="111">
        <v>0</v>
      </c>
    </row>
    <row r="34" spans="2:160" outlineLevel="1" x14ac:dyDescent="0.2">
      <c r="B34" s="108" t="s">
        <v>288</v>
      </c>
      <c r="C34" s="109">
        <v>2</v>
      </c>
      <c r="D34" s="109">
        <v>1.6</v>
      </c>
      <c r="E34" s="109">
        <v>2.2000000000000002</v>
      </c>
      <c r="F34" s="109">
        <v>0.9</v>
      </c>
      <c r="G34" s="109">
        <v>1</v>
      </c>
      <c r="H34" s="109">
        <v>-3.7</v>
      </c>
      <c r="I34" s="109">
        <v>-3.8</v>
      </c>
      <c r="J34" s="109">
        <v>-3.8</v>
      </c>
      <c r="K34" s="109">
        <v>-3.9</v>
      </c>
    </row>
    <row r="35" spans="2:160" outlineLevel="1" x14ac:dyDescent="0.2">
      <c r="B35" s="110" t="s">
        <v>289</v>
      </c>
      <c r="C35" s="111">
        <v>-0.4</v>
      </c>
      <c r="D35" s="111">
        <v>-1.7</v>
      </c>
      <c r="E35" s="111">
        <v>-1.5</v>
      </c>
      <c r="F35" s="111">
        <v>-1.2</v>
      </c>
      <c r="G35" s="111">
        <v>0.1</v>
      </c>
      <c r="H35" s="111">
        <v>-3.7</v>
      </c>
      <c r="I35" s="111">
        <v>-3.8</v>
      </c>
      <c r="J35" s="111">
        <v>-3.8</v>
      </c>
      <c r="K35" s="111">
        <v>-3.9</v>
      </c>
    </row>
    <row r="36" spans="2:160" outlineLevel="1" x14ac:dyDescent="0.2">
      <c r="B36" s="110" t="s">
        <v>290</v>
      </c>
      <c r="C36" s="93">
        <v>0.5</v>
      </c>
      <c r="D36" s="93">
        <v>-0.4</v>
      </c>
      <c r="E36" s="93">
        <v>-0.2</v>
      </c>
      <c r="F36" s="93">
        <v>-0.9</v>
      </c>
      <c r="G36" s="93">
        <v>-0.4</v>
      </c>
      <c r="H36" s="93">
        <v>0</v>
      </c>
      <c r="I36" s="93">
        <v>0</v>
      </c>
      <c r="J36" s="93">
        <v>0</v>
      </c>
      <c r="K36" s="93">
        <v>0</v>
      </c>
    </row>
    <row r="37" spans="2:160" outlineLevel="1" x14ac:dyDescent="0.2">
      <c r="B37" s="110" t="s">
        <v>291</v>
      </c>
      <c r="C37" s="93">
        <v>1.4</v>
      </c>
      <c r="D37" s="93">
        <v>1.6</v>
      </c>
      <c r="E37" s="93">
        <v>1.7</v>
      </c>
      <c r="F37" s="93">
        <v>1.9</v>
      </c>
      <c r="G37" s="93">
        <v>0</v>
      </c>
      <c r="H37" s="93">
        <v>0</v>
      </c>
      <c r="I37" s="93">
        <v>0</v>
      </c>
      <c r="J37" s="93">
        <v>0</v>
      </c>
      <c r="K37" s="93">
        <v>0</v>
      </c>
      <c r="FD37" s="106"/>
    </row>
    <row r="38" spans="2:160" outlineLevel="1" x14ac:dyDescent="0.2">
      <c r="B38" s="110" t="s">
        <v>272</v>
      </c>
      <c r="C38" s="93">
        <v>0.5</v>
      </c>
      <c r="D38" s="93">
        <v>2</v>
      </c>
      <c r="E38" s="93">
        <v>2.2000000000000002</v>
      </c>
      <c r="F38" s="93">
        <v>1.2</v>
      </c>
      <c r="G38" s="93">
        <v>1.3</v>
      </c>
      <c r="H38" s="93">
        <v>0</v>
      </c>
      <c r="I38" s="93">
        <v>0</v>
      </c>
      <c r="J38" s="93">
        <v>0</v>
      </c>
      <c r="K38" s="93">
        <v>0</v>
      </c>
    </row>
    <row r="39" spans="2:160" outlineLevel="1" x14ac:dyDescent="0.2">
      <c r="B39" s="108" t="s">
        <v>266</v>
      </c>
      <c r="C39" s="109">
        <v>18.2</v>
      </c>
      <c r="D39" s="109">
        <v>20.100000000000001</v>
      </c>
      <c r="E39" s="109">
        <v>20.2</v>
      </c>
      <c r="F39" s="109">
        <v>19.8</v>
      </c>
      <c r="G39" s="109">
        <v>19</v>
      </c>
      <c r="H39" s="109">
        <v>20</v>
      </c>
      <c r="I39" s="109">
        <v>20.399999999999999</v>
      </c>
      <c r="J39" s="109">
        <v>21</v>
      </c>
      <c r="K39" s="109">
        <v>21.6</v>
      </c>
    </row>
    <row r="40" spans="2:160" outlineLevel="1" x14ac:dyDescent="0.2">
      <c r="B40" s="110" t="s">
        <v>267</v>
      </c>
      <c r="C40" s="93">
        <v>6.8</v>
      </c>
      <c r="D40" s="93">
        <v>6.5</v>
      </c>
      <c r="E40" s="93">
        <v>6.6</v>
      </c>
      <c r="F40" s="93">
        <v>6.6</v>
      </c>
      <c r="G40" s="93">
        <v>6.6</v>
      </c>
      <c r="H40" s="93">
        <v>6.3</v>
      </c>
      <c r="I40" s="93">
        <v>6.1</v>
      </c>
      <c r="J40" s="93">
        <v>6.1</v>
      </c>
      <c r="K40" s="93">
        <v>6.1</v>
      </c>
    </row>
    <row r="41" spans="2:160" outlineLevel="1" x14ac:dyDescent="0.2">
      <c r="B41" s="110" t="s">
        <v>292</v>
      </c>
      <c r="C41" s="93">
        <v>1.9</v>
      </c>
      <c r="D41" s="93">
        <v>2</v>
      </c>
      <c r="E41" s="93">
        <v>1.9</v>
      </c>
      <c r="F41" s="93">
        <v>1.8</v>
      </c>
      <c r="G41" s="93">
        <v>1.8</v>
      </c>
      <c r="H41" s="93">
        <v>1.9</v>
      </c>
      <c r="I41" s="93">
        <v>2</v>
      </c>
      <c r="J41" s="93">
        <v>2.1</v>
      </c>
      <c r="K41" s="93">
        <v>2.2000000000000002</v>
      </c>
      <c r="FD41" s="106"/>
    </row>
    <row r="42" spans="2:160" outlineLevel="1" x14ac:dyDescent="0.2">
      <c r="B42" s="110" t="s">
        <v>270</v>
      </c>
      <c r="C42" s="93">
        <v>9</v>
      </c>
      <c r="D42" s="93">
        <v>9.5</v>
      </c>
      <c r="E42" s="93">
        <v>10</v>
      </c>
      <c r="F42" s="93">
        <v>10.5</v>
      </c>
      <c r="G42" s="93">
        <v>11</v>
      </c>
      <c r="H42" s="93">
        <v>11.6</v>
      </c>
      <c r="I42" s="93">
        <v>12.1</v>
      </c>
      <c r="J42" s="93">
        <v>12.7</v>
      </c>
      <c r="K42" s="93">
        <v>13.2</v>
      </c>
    </row>
    <row r="43" spans="2:160" outlineLevel="1" x14ac:dyDescent="0.2">
      <c r="B43" s="110" t="s">
        <v>293</v>
      </c>
      <c r="C43" s="93">
        <v>-1.4</v>
      </c>
      <c r="D43" s="93">
        <v>-1.4</v>
      </c>
      <c r="E43" s="93">
        <v>-1.4</v>
      </c>
      <c r="F43" s="93">
        <v>-1.4</v>
      </c>
      <c r="G43" s="93">
        <v>-1.4</v>
      </c>
      <c r="H43" s="93">
        <v>-1.5</v>
      </c>
      <c r="I43" s="93">
        <v>-1.5</v>
      </c>
      <c r="J43" s="93">
        <v>-1.6</v>
      </c>
      <c r="K43" s="93">
        <v>-1.6</v>
      </c>
    </row>
    <row r="44" spans="2:160" outlineLevel="1" x14ac:dyDescent="0.2">
      <c r="B44" s="110" t="s">
        <v>272</v>
      </c>
      <c r="C44" s="111">
        <v>2</v>
      </c>
      <c r="D44" s="111">
        <v>3.6</v>
      </c>
      <c r="E44" s="111">
        <v>3.2</v>
      </c>
      <c r="F44" s="111">
        <v>2.2999999999999998</v>
      </c>
      <c r="G44" s="111">
        <v>0.9</v>
      </c>
      <c r="H44" s="111">
        <v>1.7</v>
      </c>
      <c r="I44" s="111">
        <v>1.7</v>
      </c>
      <c r="J44" s="111">
        <v>1.7</v>
      </c>
      <c r="K44" s="111">
        <v>1.7</v>
      </c>
    </row>
    <row r="45" spans="2:160" outlineLevel="1" x14ac:dyDescent="0.2">
      <c r="B45" s="108" t="s">
        <v>278</v>
      </c>
      <c r="C45" s="109">
        <v>0.4</v>
      </c>
      <c r="D45" s="109">
        <v>0.3</v>
      </c>
      <c r="E45" s="109">
        <v>0.5</v>
      </c>
      <c r="F45" s="109">
        <v>0.8</v>
      </c>
      <c r="G45" s="109">
        <v>0.5</v>
      </c>
      <c r="H45" s="109">
        <v>0.5</v>
      </c>
      <c r="I45" s="109">
        <v>0.5</v>
      </c>
      <c r="J45" s="109">
        <v>0.5</v>
      </c>
      <c r="K45" s="109">
        <v>0.5</v>
      </c>
    </row>
    <row r="46" spans="2:160" outlineLevel="1" x14ac:dyDescent="0.2">
      <c r="B46" s="110" t="s">
        <v>294</v>
      </c>
      <c r="C46" s="93">
        <v>0.4</v>
      </c>
      <c r="D46" s="93">
        <v>0.4</v>
      </c>
      <c r="E46" s="93">
        <v>0.5</v>
      </c>
      <c r="F46" s="93">
        <v>0.6</v>
      </c>
      <c r="G46" s="93">
        <v>0.5</v>
      </c>
      <c r="H46" s="93">
        <v>0.5</v>
      </c>
      <c r="I46" s="93">
        <v>0.5</v>
      </c>
      <c r="J46" s="93">
        <v>0.5</v>
      </c>
      <c r="K46" s="93">
        <v>0.5</v>
      </c>
    </row>
    <row r="47" spans="2:160" outlineLevel="1" x14ac:dyDescent="0.2">
      <c r="B47" s="110" t="s">
        <v>272</v>
      </c>
      <c r="C47" s="111">
        <v>0</v>
      </c>
      <c r="D47" s="111">
        <v>-0.1</v>
      </c>
      <c r="E47" s="111">
        <v>0</v>
      </c>
      <c r="F47" s="111">
        <v>0.2</v>
      </c>
      <c r="G47" s="111">
        <v>0</v>
      </c>
      <c r="H47" s="111">
        <v>0</v>
      </c>
      <c r="I47" s="111">
        <v>0</v>
      </c>
      <c r="J47" s="111">
        <v>0</v>
      </c>
      <c r="K47" s="111">
        <v>0</v>
      </c>
    </row>
    <row r="48" spans="2:160" outlineLevel="1" x14ac:dyDescent="0.2">
      <c r="B48" s="108" t="s">
        <v>295</v>
      </c>
      <c r="C48" s="109">
        <v>-0.9</v>
      </c>
      <c r="D48" s="109">
        <v>-1</v>
      </c>
      <c r="E48" s="109">
        <v>-1</v>
      </c>
      <c r="F48" s="109">
        <v>-1.1000000000000001</v>
      </c>
      <c r="G48" s="109">
        <v>-1.2</v>
      </c>
      <c r="H48" s="109">
        <v>-1.2</v>
      </c>
      <c r="I48" s="109">
        <v>-1.2</v>
      </c>
      <c r="J48" s="109">
        <v>-1.2</v>
      </c>
      <c r="K48" s="109">
        <v>-1.2</v>
      </c>
    </row>
    <row r="49" spans="2:160" outlineLevel="1" x14ac:dyDescent="0.2">
      <c r="B49" s="110" t="s">
        <v>296</v>
      </c>
      <c r="C49" s="111">
        <v>0.1</v>
      </c>
      <c r="D49" s="111">
        <v>0</v>
      </c>
      <c r="E49" s="111">
        <v>0.1</v>
      </c>
      <c r="F49" s="111">
        <v>0</v>
      </c>
      <c r="G49" s="111">
        <v>0</v>
      </c>
      <c r="H49" s="111">
        <v>0</v>
      </c>
      <c r="I49" s="111">
        <v>0</v>
      </c>
      <c r="J49" s="111">
        <v>0</v>
      </c>
      <c r="K49" s="111">
        <v>0</v>
      </c>
    </row>
    <row r="50" spans="2:160" outlineLevel="1" x14ac:dyDescent="0.2">
      <c r="B50" s="110" t="s">
        <v>272</v>
      </c>
      <c r="C50" s="111">
        <v>-1</v>
      </c>
      <c r="D50" s="111">
        <v>-1</v>
      </c>
      <c r="E50" s="111">
        <v>-1.1000000000000001</v>
      </c>
      <c r="F50" s="111">
        <v>-1.1000000000000001</v>
      </c>
      <c r="G50" s="111">
        <v>-1.2</v>
      </c>
      <c r="H50" s="111">
        <v>-1.2</v>
      </c>
      <c r="I50" s="111">
        <v>-1.2</v>
      </c>
      <c r="J50" s="111">
        <v>-1.2</v>
      </c>
      <c r="K50" s="111">
        <v>-1.2</v>
      </c>
    </row>
    <row r="51" spans="2:160" outlineLevel="1" x14ac:dyDescent="0.2">
      <c r="B51" s="108" t="s">
        <v>297</v>
      </c>
      <c r="C51" s="109">
        <v>-0.1</v>
      </c>
      <c r="D51" s="109">
        <v>0</v>
      </c>
      <c r="E51" s="109">
        <v>0.1</v>
      </c>
      <c r="F51" s="109">
        <v>0.1</v>
      </c>
      <c r="G51" s="109">
        <v>0.1</v>
      </c>
      <c r="H51" s="109">
        <v>0.1</v>
      </c>
      <c r="I51" s="109">
        <v>0.1</v>
      </c>
      <c r="J51" s="109">
        <v>0.1</v>
      </c>
      <c r="K51" s="109">
        <v>0.1</v>
      </c>
    </row>
    <row r="52" spans="2:160" outlineLevel="1" x14ac:dyDescent="0.2">
      <c r="B52" s="99" t="s">
        <v>298</v>
      </c>
      <c r="C52" s="98">
        <v>14.3</v>
      </c>
      <c r="D52" s="98">
        <v>15.5</v>
      </c>
      <c r="E52" s="98">
        <v>16.899999999999999</v>
      </c>
      <c r="F52" s="98">
        <v>16.899999999999999</v>
      </c>
      <c r="G52" s="98">
        <v>16.100000000000001</v>
      </c>
      <c r="H52" s="98">
        <v>12.1</v>
      </c>
      <c r="I52" s="98">
        <v>12.4</v>
      </c>
      <c r="J52" s="98">
        <v>13</v>
      </c>
      <c r="K52" s="98">
        <v>13.5</v>
      </c>
      <c r="FD52" s="94"/>
    </row>
    <row r="53" spans="2:160" outlineLevel="1" x14ac:dyDescent="0.2">
      <c r="B53" s="107" t="s">
        <v>299</v>
      </c>
      <c r="C53" s="93"/>
      <c r="D53" s="93"/>
      <c r="E53" s="93"/>
      <c r="F53" s="93"/>
      <c r="G53" s="93"/>
      <c r="H53" s="93"/>
      <c r="I53" s="93"/>
      <c r="J53" s="93"/>
      <c r="K53" s="93"/>
    </row>
    <row r="54" spans="2:160" outlineLevel="1" x14ac:dyDescent="0.2">
      <c r="B54" s="87" t="s">
        <v>300</v>
      </c>
      <c r="C54" s="93">
        <v>3</v>
      </c>
      <c r="D54" s="93">
        <v>3</v>
      </c>
      <c r="E54" s="93">
        <v>3.1</v>
      </c>
      <c r="F54" s="93">
        <v>2.9</v>
      </c>
      <c r="G54" s="93">
        <v>2.8</v>
      </c>
      <c r="H54" s="93">
        <v>3.3</v>
      </c>
      <c r="I54" s="93">
        <v>3.5</v>
      </c>
      <c r="J54" s="93">
        <v>3.8</v>
      </c>
      <c r="K54" s="93">
        <v>4</v>
      </c>
    </row>
    <row r="55" spans="2:160" outlineLevel="1" x14ac:dyDescent="0.2">
      <c r="B55" s="87" t="s">
        <v>301</v>
      </c>
      <c r="C55" s="93">
        <v>-8.8000000000000007</v>
      </c>
      <c r="D55" s="93">
        <v>-12.1</v>
      </c>
      <c r="E55" s="93">
        <v>-12.6</v>
      </c>
      <c r="F55" s="93">
        <v>-12.4</v>
      </c>
      <c r="G55" s="93">
        <v>-11.7</v>
      </c>
      <c r="H55" s="93">
        <v>-12.4</v>
      </c>
      <c r="I55" s="93">
        <v>-12.4</v>
      </c>
      <c r="J55" s="93">
        <v>-11.7</v>
      </c>
      <c r="K55" s="93">
        <v>-11</v>
      </c>
    </row>
    <row r="56" spans="2:160" outlineLevel="1" x14ac:dyDescent="0.2">
      <c r="B56" s="87" t="s">
        <v>237</v>
      </c>
      <c r="C56" s="93">
        <v>-2.5</v>
      </c>
      <c r="D56" s="93">
        <v>-2.4</v>
      </c>
      <c r="E56" s="93">
        <v>-2.2000000000000002</v>
      </c>
      <c r="F56" s="93">
        <v>-2.2999999999999998</v>
      </c>
      <c r="G56" s="93">
        <v>-2.8</v>
      </c>
      <c r="H56" s="93">
        <v>9.1999999999999993</v>
      </c>
      <c r="I56" s="93">
        <v>9.3000000000000007</v>
      </c>
      <c r="J56" s="93">
        <v>8.5</v>
      </c>
      <c r="K56" s="93">
        <v>7.7</v>
      </c>
    </row>
    <row r="57" spans="2:160" outlineLevel="1" x14ac:dyDescent="0.2">
      <c r="B57" s="104" t="s">
        <v>302</v>
      </c>
      <c r="C57" s="105">
        <v>-8.1999999999999993</v>
      </c>
      <c r="D57" s="105">
        <v>-11.5</v>
      </c>
      <c r="E57" s="105">
        <v>-11.7</v>
      </c>
      <c r="F57" s="105">
        <v>-11.9</v>
      </c>
      <c r="G57" s="105">
        <v>-11.7</v>
      </c>
      <c r="H57" s="105">
        <v>0.2</v>
      </c>
      <c r="I57" s="105">
        <v>0.4</v>
      </c>
      <c r="J57" s="105">
        <v>0.5</v>
      </c>
      <c r="K57" s="105">
        <v>0.6</v>
      </c>
    </row>
    <row r="58" spans="2:160" outlineLevel="1" x14ac:dyDescent="0.2">
      <c r="B58" s="99" t="s">
        <v>303</v>
      </c>
      <c r="C58" s="98">
        <v>-20</v>
      </c>
      <c r="D58" s="98">
        <v>-18.899999999999999</v>
      </c>
      <c r="E58" s="98">
        <v>-31.2</v>
      </c>
      <c r="F58" s="98">
        <v>11.6</v>
      </c>
      <c r="G58" s="98">
        <v>-151.80000000000001</v>
      </c>
      <c r="H58" s="98">
        <v>-42.4</v>
      </c>
      <c r="I58" s="98">
        <v>-37.700000000000003</v>
      </c>
      <c r="J58" s="98">
        <v>-34.700000000000003</v>
      </c>
      <c r="K58" s="98">
        <v>-34.799999999999997</v>
      </c>
    </row>
    <row r="59" spans="2:160" outlineLevel="1" x14ac:dyDescent="0.2">
      <c r="B59" s="112" t="s">
        <v>52</v>
      </c>
      <c r="C59" s="86" t="s">
        <v>1</v>
      </c>
      <c r="D59" s="86" t="s">
        <v>1</v>
      </c>
      <c r="E59" s="86" t="s">
        <v>1</v>
      </c>
      <c r="F59" s="86" t="s">
        <v>1</v>
      </c>
      <c r="G59" s="86" t="s">
        <v>1</v>
      </c>
      <c r="H59" s="86" t="s">
        <v>1</v>
      </c>
      <c r="I59" s="86" t="s">
        <v>1</v>
      </c>
      <c r="J59" s="86" t="s">
        <v>1</v>
      </c>
      <c r="K59" s="86" t="s">
        <v>1</v>
      </c>
    </row>
    <row r="60" spans="2:160" outlineLevel="1" x14ac:dyDescent="0.2">
      <c r="B60" s="95" t="s">
        <v>304</v>
      </c>
      <c r="C60" s="86" t="s">
        <v>1</v>
      </c>
      <c r="D60" s="86" t="s">
        <v>1</v>
      </c>
      <c r="E60" s="86" t="s">
        <v>1</v>
      </c>
      <c r="F60" s="86" t="s">
        <v>1</v>
      </c>
      <c r="G60" s="86" t="s">
        <v>1</v>
      </c>
      <c r="H60" s="86" t="s">
        <v>1</v>
      </c>
      <c r="I60" s="86" t="s">
        <v>1</v>
      </c>
      <c r="J60" s="86" t="s">
        <v>1</v>
      </c>
      <c r="K60" s="86" t="s">
        <v>1</v>
      </c>
    </row>
    <row r="61" spans="2:160" outlineLevel="1" x14ac:dyDescent="0.2">
      <c r="B61" s="113" t="s">
        <v>305</v>
      </c>
      <c r="C61" s="93">
        <v>9.3000000000000007</v>
      </c>
      <c r="D61" s="93">
        <v>5.8</v>
      </c>
      <c r="E61" s="93">
        <v>6.7</v>
      </c>
      <c r="F61" s="93">
        <v>4.5</v>
      </c>
      <c r="G61" s="93">
        <v>-1.4</v>
      </c>
      <c r="H61" s="93">
        <v>0</v>
      </c>
      <c r="I61" s="93">
        <v>0</v>
      </c>
      <c r="J61" s="93">
        <v>0</v>
      </c>
      <c r="K61" s="93">
        <v>0</v>
      </c>
    </row>
    <row r="62" spans="2:160" outlineLevel="1" x14ac:dyDescent="0.2">
      <c r="B62" s="113" t="s">
        <v>306</v>
      </c>
      <c r="C62" s="93">
        <v>0.5</v>
      </c>
      <c r="D62" s="93">
        <v>1.9</v>
      </c>
      <c r="E62" s="93">
        <v>1.5</v>
      </c>
      <c r="F62" s="93">
        <v>0.5</v>
      </c>
      <c r="G62" s="93">
        <v>-1.1000000000000001</v>
      </c>
      <c r="H62" s="93">
        <v>0</v>
      </c>
      <c r="I62" s="93">
        <v>0</v>
      </c>
      <c r="J62" s="93">
        <v>0</v>
      </c>
      <c r="K62" s="93">
        <v>0</v>
      </c>
    </row>
    <row r="63" spans="2:160" outlineLevel="1" x14ac:dyDescent="0.2"/>
    <row r="64" spans="2:160" outlineLevel="1" x14ac:dyDescent="0.2"/>
    <row r="65" spans="2:11" outlineLevel="1" x14ac:dyDescent="0.2"/>
    <row r="66" spans="2:11" outlineLevel="1" x14ac:dyDescent="0.2"/>
    <row r="67" spans="2:11" outlineLevel="1" x14ac:dyDescent="0.2">
      <c r="B67" s="86" t="s">
        <v>1</v>
      </c>
    </row>
    <row r="68" spans="2:11" ht="22.5" customHeight="1" outlineLevel="1" x14ac:dyDescent="0.2">
      <c r="B68" s="146" t="s">
        <v>1</v>
      </c>
      <c r="C68" s="146"/>
    </row>
    <row r="69" spans="2:11" ht="22.5" customHeight="1" outlineLevel="1" x14ac:dyDescent="0.2">
      <c r="B69" s="147" t="s">
        <v>1</v>
      </c>
      <c r="C69" s="147"/>
    </row>
    <row r="71" spans="2:11" hidden="1" outlineLevel="1" x14ac:dyDescent="0.2">
      <c r="B71" s="114" t="s">
        <v>307</v>
      </c>
      <c r="C71" s="115"/>
      <c r="D71" s="115"/>
      <c r="E71" s="115"/>
      <c r="F71" s="115"/>
      <c r="G71" s="115"/>
      <c r="H71" s="115"/>
      <c r="I71" s="115"/>
      <c r="J71" s="115"/>
      <c r="K71" s="115"/>
    </row>
    <row r="72" spans="2:11" hidden="1" outlineLevel="1" x14ac:dyDescent="0.2">
      <c r="B72" s="116" t="s">
        <v>308</v>
      </c>
      <c r="C72" s="93">
        <f>+[4]NAAs!C264</f>
        <v>0</v>
      </c>
      <c r="D72" s="93">
        <f>+[4]NAAs!D264</f>
        <v>0</v>
      </c>
      <c r="E72" s="93">
        <f>+[4]NAAs!E264</f>
        <v>0</v>
      </c>
      <c r="F72" s="93">
        <f>+[4]NAAs!F264</f>
        <v>0</v>
      </c>
      <c r="G72" s="93">
        <f>+[4]NAAs!G264</f>
        <v>0</v>
      </c>
      <c r="H72" s="93">
        <f>+[4]NAAs!H264</f>
        <v>0</v>
      </c>
      <c r="I72" s="93">
        <f>+[4]NAAs!I264</f>
        <v>0</v>
      </c>
      <c r="J72" s="93">
        <f>+[4]NAAs!J264</f>
        <v>0</v>
      </c>
      <c r="K72" s="93">
        <f>+[4]NAAs!K264</f>
        <v>0</v>
      </c>
    </row>
    <row r="73" spans="2:11" hidden="1" outlineLevel="1" x14ac:dyDescent="0.2">
      <c r="B73" s="116" t="s">
        <v>309</v>
      </c>
      <c r="C73" s="93">
        <f>+[4]NAAs!C244</f>
        <v>25.380215</v>
      </c>
      <c r="D73" s="93">
        <f>+[4]NAAs!D244</f>
        <v>20.117062000000001</v>
      </c>
      <c r="E73" s="93">
        <f>+[4]NAAs!E244</f>
        <v>23.367312999999999</v>
      </c>
      <c r="F73" s="93">
        <f>+[4]NAAs!F244</f>
        <v>25.307979</v>
      </c>
      <c r="G73" s="93">
        <f>+[4]NAAs!G244</f>
        <v>10.078887000000016</v>
      </c>
      <c r="H73" s="93">
        <f>+[4]NAAs!H244</f>
        <v>24.039236127057492</v>
      </c>
      <c r="I73" s="93">
        <f>+[4]NAAs!I244</f>
        <v>24.442416882528327</v>
      </c>
      <c r="J73" s="93">
        <f>+[4]NAAs!J244</f>
        <v>24.798244923055908</v>
      </c>
      <c r="K73" s="93">
        <f>+[4]NAAs!K244</f>
        <v>25.792876496500273</v>
      </c>
    </row>
    <row r="74" spans="2:11" hidden="1" outlineLevel="1" x14ac:dyDescent="0.2">
      <c r="B74" s="116" t="s">
        <v>310</v>
      </c>
      <c r="C74" s="93">
        <f>+[4]NAAs!C277</f>
        <v>4.085</v>
      </c>
      <c r="D74" s="93">
        <f>+[4]NAAs!D277</f>
        <v>2.6560000000000001</v>
      </c>
      <c r="E74" s="93">
        <f>+[4]NAAs!E277</f>
        <v>2.1040000000000001</v>
      </c>
      <c r="F74" s="93">
        <f>+[4]NAAs!F277</f>
        <v>2.044</v>
      </c>
      <c r="G74" s="93">
        <f>+[4]NAAs!G277</f>
        <v>201.67699999999999</v>
      </c>
      <c r="H74" s="93" t="str">
        <f>+[4]NAAs!H277</f>
        <v xml:space="preserve"> </v>
      </c>
      <c r="I74" s="93" t="str">
        <f>+[4]NAAs!I277</f>
        <v xml:space="preserve"> </v>
      </c>
      <c r="J74" s="93" t="str">
        <f>+[4]NAAs!J277</f>
        <v xml:space="preserve"> </v>
      </c>
      <c r="K74" s="93" t="str">
        <f>+[4]NAAs!K277</f>
        <v xml:space="preserve"> </v>
      </c>
    </row>
    <row r="75" spans="2:11" hidden="1" outlineLevel="1" x14ac:dyDescent="0.2">
      <c r="B75" s="116" t="s">
        <v>311</v>
      </c>
      <c r="C75" s="93">
        <f>+'[4]NAA PEF data'!H51/1000</f>
        <v>-2.9000000000000001E-2</v>
      </c>
      <c r="D75" s="93">
        <f>+'[4]NAA PEF data'!I51/1000</f>
        <v>0</v>
      </c>
      <c r="E75" s="93">
        <f>+'[4]NAA PEF data'!J51/1000</f>
        <v>-7.8E-2</v>
      </c>
      <c r="F75" s="93">
        <f>+'[4]NAA PEF data'!K51/1000</f>
        <v>0</v>
      </c>
      <c r="G75" s="93">
        <f>+'[4]NAA PEF data'!L51/1000</f>
        <v>0</v>
      </c>
      <c r="H75" s="93">
        <f>+'[4]NAA PEF data'!M51/1000</f>
        <v>0</v>
      </c>
      <c r="I75" s="93">
        <f>+'[4]NAA PEF data'!N51/1000</f>
        <v>0</v>
      </c>
      <c r="J75" s="93">
        <f>+'[4]NAA PEF data'!O51/1000</f>
        <v>0</v>
      </c>
      <c r="K75" s="93">
        <f>+'[4]NAA PEF data'!P51/1000</f>
        <v>0</v>
      </c>
    </row>
    <row r="76" spans="2:11" hidden="1" outlineLevel="1" x14ac:dyDescent="0.2">
      <c r="B76" s="116" t="s">
        <v>312</v>
      </c>
      <c r="C76" s="93">
        <f>+'[4]NAA PEF data'!H56/1000</f>
        <v>1.3120000000000001</v>
      </c>
      <c r="D76" s="93">
        <f>+'[4]NAA PEF data'!I56/1000</f>
        <v>1.361</v>
      </c>
      <c r="E76" s="93">
        <f>+'[4]NAA PEF data'!J56/1000</f>
        <v>1.5069999999999999</v>
      </c>
      <c r="F76" s="93">
        <f>+'[4]NAA PEF data'!K56/1000</f>
        <v>1.9159999999999999</v>
      </c>
      <c r="G76" s="93">
        <f>+'[4]NAA PEF data'!L56/1000</f>
        <v>0.79716120981122429</v>
      </c>
      <c r="H76" s="93">
        <f>+'[4]NAA PEF data'!M56/1000</f>
        <v>0.8214111864769178</v>
      </c>
      <c r="I76" s="93">
        <f>+'[4]NAA PEF data'!N56/1000</f>
        <v>0.85234756170928605</v>
      </c>
      <c r="J76" s="93">
        <f>+'[4]NAA PEF data'!O56/1000</f>
        <v>0.88400786923476793</v>
      </c>
      <c r="K76" s="93">
        <f>+'[4]NAA PEF data'!P56/1000</f>
        <v>0.88400000000000001</v>
      </c>
    </row>
    <row r="77" spans="2:11" hidden="1" outlineLevel="1" x14ac:dyDescent="0.2">
      <c r="B77" s="107"/>
      <c r="C77" s="93"/>
      <c r="D77" s="93"/>
      <c r="E77" s="93"/>
      <c r="F77" s="93"/>
      <c r="G77" s="93"/>
      <c r="H77" s="93"/>
      <c r="I77" s="93"/>
      <c r="J77" s="93"/>
      <c r="K77" s="93"/>
    </row>
    <row r="78" spans="2:11" hidden="1" outlineLevel="1" x14ac:dyDescent="0.2">
      <c r="B78" s="117" t="s">
        <v>313</v>
      </c>
      <c r="C78" s="118"/>
      <c r="D78" s="118"/>
      <c r="E78" s="118"/>
      <c r="F78" s="118"/>
      <c r="G78" s="118"/>
      <c r="H78" s="118"/>
      <c r="I78" s="118"/>
      <c r="J78" s="118"/>
      <c r="K78" s="118"/>
    </row>
    <row r="79" spans="2:11" hidden="1" outlineLevel="1" x14ac:dyDescent="0.2">
      <c r="B79" s="116" t="s">
        <v>314</v>
      </c>
      <c r="C79" s="93"/>
      <c r="D79" s="93"/>
      <c r="E79" s="93"/>
      <c r="F79" s="93"/>
      <c r="G79" s="93"/>
      <c r="H79" s="93"/>
      <c r="I79" s="93"/>
      <c r="J79" s="93"/>
      <c r="K79" s="93"/>
    </row>
    <row r="80" spans="2:11" hidden="1" outlineLevel="1" x14ac:dyDescent="0.2">
      <c r="B80" s="119" t="s">
        <v>315</v>
      </c>
      <c r="C80" s="93"/>
      <c r="D80" s="93"/>
      <c r="E80" s="93"/>
      <c r="F80" s="93"/>
      <c r="G80" s="93"/>
      <c r="H80" s="93"/>
      <c r="I80" s="93"/>
      <c r="J80" s="93"/>
      <c r="K80" s="93"/>
    </row>
    <row r="81" spans="2:11" hidden="1" outlineLevel="1" x14ac:dyDescent="0.2">
      <c r="B81" s="119" t="s">
        <v>316</v>
      </c>
      <c r="C81" s="93"/>
      <c r="D81" s="93"/>
      <c r="E81" s="93"/>
      <c r="F81" s="93"/>
      <c r="G81" s="93"/>
      <c r="H81" s="93"/>
      <c r="I81" s="93"/>
      <c r="J81" s="93"/>
      <c r="K81" s="93"/>
    </row>
    <row r="82" spans="2:11" hidden="1" outlineLevel="1" x14ac:dyDescent="0.2">
      <c r="B82" s="119" t="s">
        <v>317</v>
      </c>
      <c r="C82" s="93"/>
      <c r="D82" s="93"/>
      <c r="E82" s="93"/>
      <c r="F82" s="93"/>
      <c r="G82" s="93"/>
      <c r="H82" s="93"/>
      <c r="I82" s="93"/>
      <c r="J82" s="93"/>
      <c r="K82" s="93"/>
    </row>
    <row r="83" spans="2:11" hidden="1" outlineLevel="1" x14ac:dyDescent="0.2">
      <c r="B83" s="116" t="s">
        <v>318</v>
      </c>
      <c r="C83" s="93"/>
      <c r="D83" s="93"/>
      <c r="E83" s="93"/>
      <c r="F83" s="93"/>
      <c r="G83" s="93"/>
      <c r="H83" s="93"/>
      <c r="I83" s="93"/>
      <c r="J83" s="93"/>
      <c r="K83" s="93"/>
    </row>
    <row r="84" spans="2:11" hidden="1" outlineLevel="1" x14ac:dyDescent="0.2">
      <c r="B84" s="116" t="s">
        <v>319</v>
      </c>
      <c r="C84" s="93"/>
      <c r="D84" s="93"/>
      <c r="E84" s="93"/>
      <c r="F84" s="93"/>
      <c r="G84" s="93"/>
      <c r="H84" s="93"/>
      <c r="I84" s="93"/>
      <c r="J84" s="93"/>
      <c r="K84" s="93"/>
    </row>
    <row r="85" spans="2:11" hidden="1" outlineLevel="1" x14ac:dyDescent="0.2">
      <c r="B85" s="116" t="s">
        <v>320</v>
      </c>
      <c r="C85" s="93"/>
      <c r="D85" s="93"/>
      <c r="E85" s="93"/>
      <c r="F85" s="93"/>
      <c r="G85" s="93"/>
      <c r="H85" s="93"/>
      <c r="I85" s="93"/>
      <c r="J85" s="93"/>
      <c r="K85" s="93"/>
    </row>
    <row r="86" spans="2:11" hidden="1" outlineLevel="1" x14ac:dyDescent="0.2">
      <c r="B86" s="116" t="s">
        <v>321</v>
      </c>
      <c r="C86" s="93"/>
      <c r="D86" s="93"/>
      <c r="E86" s="93"/>
      <c r="F86" s="93"/>
      <c r="G86" s="93"/>
      <c r="H86" s="93"/>
      <c r="I86" s="93"/>
      <c r="J86" s="93"/>
      <c r="K86" s="93"/>
    </row>
    <row r="87" spans="2:11" hidden="1" outlineLevel="1" x14ac:dyDescent="0.2">
      <c r="B87" s="116" t="s">
        <v>322</v>
      </c>
      <c r="C87" s="93"/>
      <c r="D87" s="93"/>
      <c r="E87" s="93"/>
      <c r="F87" s="93"/>
      <c r="G87" s="93"/>
      <c r="H87" s="93"/>
      <c r="I87" s="93"/>
      <c r="J87" s="93"/>
      <c r="K87" s="93"/>
    </row>
    <row r="88" spans="2:11" hidden="1" outlineLevel="1" x14ac:dyDescent="0.2">
      <c r="B88" s="116" t="s">
        <v>323</v>
      </c>
      <c r="C88" s="93"/>
      <c r="D88" s="93"/>
      <c r="E88" s="93"/>
      <c r="F88" s="93"/>
      <c r="G88" s="93"/>
      <c r="H88" s="93"/>
      <c r="I88" s="93"/>
      <c r="J88" s="93"/>
      <c r="K88" s="93"/>
    </row>
    <row r="89" spans="2:11" hidden="1" outlineLevel="1" x14ac:dyDescent="0.2">
      <c r="B89" s="116" t="s">
        <v>324</v>
      </c>
      <c r="C89" s="93"/>
      <c r="D89" s="93"/>
      <c r="E89" s="93"/>
      <c r="F89" s="93"/>
      <c r="G89" s="93"/>
      <c r="H89" s="93"/>
      <c r="I89" s="93"/>
      <c r="J89" s="93"/>
      <c r="K89" s="93"/>
    </row>
    <row r="90" spans="2:11" hidden="1" outlineLevel="1" x14ac:dyDescent="0.2">
      <c r="B90" s="116" t="s">
        <v>325</v>
      </c>
      <c r="C90" s="93"/>
      <c r="D90" s="93"/>
      <c r="E90" s="93"/>
      <c r="F90" s="93"/>
      <c r="G90" s="93"/>
      <c r="H90" s="93"/>
      <c r="I90" s="93"/>
      <c r="J90" s="93"/>
      <c r="K90" s="93"/>
    </row>
    <row r="91" spans="2:11" hidden="1" outlineLevel="1" x14ac:dyDescent="0.2">
      <c r="B91" s="116" t="s">
        <v>326</v>
      </c>
      <c r="C91" s="93"/>
      <c r="D91" s="93"/>
      <c r="E91" s="93"/>
      <c r="F91" s="93"/>
      <c r="G91" s="93"/>
      <c r="H91" s="93"/>
      <c r="I91" s="93"/>
      <c r="J91" s="93"/>
      <c r="K91" s="93"/>
    </row>
    <row r="92" spans="2:11" hidden="1" outlineLevel="1" x14ac:dyDescent="0.2">
      <c r="B92" s="116" t="s">
        <v>327</v>
      </c>
      <c r="C92" s="93"/>
      <c r="D92" s="93"/>
      <c r="E92" s="93"/>
      <c r="F92" s="93"/>
      <c r="G92" s="93"/>
      <c r="H92" s="93"/>
      <c r="I92" s="93"/>
      <c r="J92" s="93"/>
      <c r="K92" s="93"/>
    </row>
    <row r="93" spans="2:11" hidden="1" outlineLevel="1" x14ac:dyDescent="0.2">
      <c r="B93" s="116" t="s">
        <v>328</v>
      </c>
      <c r="C93" s="93"/>
      <c r="D93" s="93"/>
      <c r="E93" s="93"/>
      <c r="F93" s="93"/>
      <c r="G93" s="93"/>
      <c r="H93" s="93"/>
      <c r="I93" s="93"/>
      <c r="J93" s="93"/>
      <c r="K93" s="93"/>
    </row>
    <row r="94" spans="2:11" hidden="1" outlineLevel="1" x14ac:dyDescent="0.2">
      <c r="B94" s="116" t="s">
        <v>329</v>
      </c>
      <c r="C94" s="93"/>
      <c r="D94" s="93"/>
      <c r="E94" s="93"/>
      <c r="F94" s="93"/>
      <c r="G94" s="93"/>
      <c r="H94" s="93"/>
      <c r="I94" s="93"/>
      <c r="J94" s="93"/>
      <c r="K94" s="93"/>
    </row>
    <row r="95" spans="2:11" hidden="1" outlineLevel="1" x14ac:dyDescent="0.2">
      <c r="B95" s="116" t="s">
        <v>330</v>
      </c>
      <c r="C95" s="93"/>
      <c r="D95" s="93"/>
      <c r="E95" s="93"/>
      <c r="F95" s="93"/>
      <c r="G95" s="93"/>
      <c r="H95" s="93"/>
      <c r="I95" s="93"/>
      <c r="J95" s="93"/>
      <c r="K95" s="93"/>
    </row>
    <row r="96" spans="2:11" hidden="1" outlineLevel="1" x14ac:dyDescent="0.2">
      <c r="B96" s="116" t="s">
        <v>331</v>
      </c>
      <c r="C96" s="93"/>
      <c r="D96" s="93"/>
      <c r="E96" s="93"/>
      <c r="F96" s="93"/>
      <c r="G96" s="93"/>
      <c r="H96" s="93"/>
      <c r="I96" s="93"/>
      <c r="J96" s="93"/>
      <c r="K96" s="93"/>
    </row>
    <row r="97" spans="2:11" hidden="1" outlineLevel="1" x14ac:dyDescent="0.2">
      <c r="B97" s="116" t="s">
        <v>332</v>
      </c>
      <c r="C97" s="93"/>
      <c r="D97" s="93"/>
      <c r="E97" s="93"/>
      <c r="F97" s="93"/>
      <c r="G97" s="93"/>
      <c r="H97" s="93"/>
      <c r="I97" s="93"/>
      <c r="J97" s="93"/>
      <c r="K97" s="93"/>
    </row>
    <row r="98" spans="2:11" hidden="1" outlineLevel="1" x14ac:dyDescent="0.2">
      <c r="B98" s="114" t="s">
        <v>333</v>
      </c>
      <c r="C98" s="121"/>
      <c r="D98" s="121"/>
      <c r="E98" s="121"/>
      <c r="F98" s="93"/>
      <c r="G98" s="93"/>
      <c r="H98" s="93"/>
      <c r="I98" s="93"/>
      <c r="J98" s="93"/>
      <c r="K98" s="93"/>
    </row>
    <row r="99" spans="2:11" hidden="1" outlineLevel="1" x14ac:dyDescent="0.2">
      <c r="B99" s="116" t="s">
        <v>334</v>
      </c>
      <c r="C99" s="93"/>
      <c r="D99" s="93"/>
      <c r="E99" s="93"/>
      <c r="F99" s="93"/>
      <c r="G99" s="93"/>
      <c r="H99" s="93"/>
      <c r="I99" s="93"/>
      <c r="J99" s="93"/>
      <c r="K99" s="93"/>
    </row>
    <row r="100" spans="2:11" hidden="1" outlineLevel="1" x14ac:dyDescent="0.2">
      <c r="B100" s="116" t="s">
        <v>335</v>
      </c>
      <c r="C100" s="93"/>
      <c r="D100" s="93"/>
      <c r="E100" s="93"/>
      <c r="F100" s="93"/>
      <c r="G100" s="93"/>
      <c r="H100" s="93"/>
      <c r="I100" s="93"/>
      <c r="J100" s="93"/>
      <c r="K100" s="93"/>
    </row>
    <row r="101" spans="2:11" hidden="1" outlineLevel="1" x14ac:dyDescent="0.2">
      <c r="B101" s="116" t="s">
        <v>336</v>
      </c>
      <c r="C101" s="93"/>
      <c r="D101" s="93"/>
      <c r="E101" s="93"/>
      <c r="F101" s="93"/>
      <c r="G101" s="93"/>
      <c r="H101" s="93"/>
      <c r="I101" s="93"/>
      <c r="J101" s="93"/>
      <c r="K101" s="93"/>
    </row>
    <row r="102" spans="2:11" hidden="1" outlineLevel="1" x14ac:dyDescent="0.2">
      <c r="B102" s="116" t="s">
        <v>337</v>
      </c>
      <c r="C102" s="93"/>
      <c r="D102" s="93"/>
      <c r="E102" s="93"/>
      <c r="F102" s="93"/>
      <c r="G102" s="93"/>
      <c r="H102" s="93"/>
      <c r="I102" s="93"/>
      <c r="J102" s="93"/>
      <c r="K102" s="93"/>
    </row>
    <row r="103" spans="2:11" hidden="1" outlineLevel="1" x14ac:dyDescent="0.2">
      <c r="B103" s="116" t="s">
        <v>338</v>
      </c>
      <c r="C103" s="93"/>
      <c r="D103" s="93"/>
      <c r="E103" s="93"/>
      <c r="F103" s="93"/>
      <c r="G103" s="93"/>
      <c r="H103" s="93"/>
      <c r="I103" s="93"/>
      <c r="J103" s="93"/>
      <c r="K103" s="93"/>
    </row>
    <row r="104" spans="2:11" hidden="1" outlineLevel="1" x14ac:dyDescent="0.2">
      <c r="B104" s="116" t="s">
        <v>339</v>
      </c>
      <c r="C104" s="93"/>
      <c r="D104" s="93"/>
      <c r="E104" s="93"/>
      <c r="F104" s="93"/>
      <c r="G104" s="93"/>
      <c r="H104" s="93"/>
      <c r="I104" s="93"/>
      <c r="J104" s="93"/>
      <c r="K104" s="93"/>
    </row>
    <row r="105" spans="2:11" hidden="1" outlineLevel="1" x14ac:dyDescent="0.2">
      <c r="B105" s="114" t="s">
        <v>340</v>
      </c>
      <c r="C105" s="121"/>
      <c r="D105" s="121"/>
      <c r="E105" s="121"/>
      <c r="F105" s="93"/>
      <c r="G105" s="93"/>
      <c r="H105" s="93"/>
      <c r="I105" s="93"/>
      <c r="J105" s="93"/>
      <c r="K105" s="93"/>
    </row>
    <row r="106" spans="2:11" hidden="1" outlineLevel="1" x14ac:dyDescent="0.2">
      <c r="B106" s="116" t="s">
        <v>341</v>
      </c>
      <c r="C106" s="93"/>
      <c r="D106" s="93"/>
      <c r="E106" s="93"/>
      <c r="F106" s="93"/>
      <c r="G106" s="93"/>
      <c r="H106" s="93"/>
      <c r="I106" s="93"/>
      <c r="J106" s="93"/>
      <c r="K106" s="93"/>
    </row>
    <row r="107" spans="2:11" hidden="1" outlineLevel="1" x14ac:dyDescent="0.2">
      <c r="B107" s="116" t="s">
        <v>342</v>
      </c>
      <c r="C107" s="93"/>
      <c r="D107" s="93"/>
      <c r="E107" s="93"/>
      <c r="F107" s="93"/>
      <c r="G107" s="93"/>
      <c r="H107" s="93"/>
      <c r="I107" s="93"/>
      <c r="J107" s="93"/>
      <c r="K107" s="93"/>
    </row>
    <row r="108" spans="2:11" hidden="1" outlineLevel="1" x14ac:dyDescent="0.2">
      <c r="B108" s="116" t="s">
        <v>337</v>
      </c>
      <c r="C108" s="93"/>
      <c r="D108" s="93"/>
      <c r="E108" s="93"/>
      <c r="F108" s="93"/>
      <c r="G108" s="93"/>
      <c r="H108" s="93"/>
      <c r="I108" s="93"/>
      <c r="J108" s="93"/>
      <c r="K108" s="93"/>
    </row>
    <row r="109" spans="2:11" hidden="1" outlineLevel="1" x14ac:dyDescent="0.2">
      <c r="B109" s="116" t="s">
        <v>343</v>
      </c>
      <c r="C109" s="93"/>
      <c r="D109" s="93"/>
      <c r="E109" s="93"/>
      <c r="F109" s="93"/>
      <c r="G109" s="93"/>
      <c r="H109" s="93"/>
      <c r="I109" s="93"/>
      <c r="J109" s="93"/>
      <c r="K109" s="93"/>
    </row>
    <row r="110" spans="2:11" hidden="1" outlineLevel="1" x14ac:dyDescent="0.2">
      <c r="B110" s="116" t="s">
        <v>344</v>
      </c>
      <c r="C110" s="93"/>
      <c r="D110" s="93"/>
      <c r="E110" s="93"/>
      <c r="F110" s="93"/>
      <c r="G110" s="93"/>
      <c r="H110" s="93"/>
      <c r="I110" s="93"/>
      <c r="J110" s="93"/>
      <c r="K110" s="93"/>
    </row>
    <row r="111" spans="2:11" hidden="1" outlineLevel="1" x14ac:dyDescent="0.2">
      <c r="B111" s="114" t="s">
        <v>345</v>
      </c>
      <c r="C111" s="121"/>
      <c r="D111" s="121"/>
      <c r="E111" s="121"/>
      <c r="F111" s="93"/>
      <c r="G111" s="93"/>
      <c r="H111" s="93"/>
      <c r="I111" s="93"/>
      <c r="J111" s="93"/>
      <c r="K111" s="93"/>
    </row>
    <row r="112" spans="2:11" hidden="1" outlineLevel="1" x14ac:dyDescent="0.2">
      <c r="B112" s="116" t="s">
        <v>346</v>
      </c>
      <c r="C112" s="93"/>
      <c r="D112" s="93"/>
      <c r="E112" s="93"/>
      <c r="F112" s="93"/>
      <c r="G112" s="93"/>
      <c r="H112" s="93"/>
      <c r="I112" s="93"/>
      <c r="J112" s="93"/>
      <c r="K112" s="93"/>
    </row>
    <row r="113" spans="2:11" hidden="1" outlineLevel="1" x14ac:dyDescent="0.2">
      <c r="B113" s="116" t="s">
        <v>347</v>
      </c>
      <c r="C113" s="93"/>
      <c r="D113" s="93"/>
      <c r="E113" s="93"/>
      <c r="F113" s="93"/>
      <c r="G113" s="93"/>
      <c r="H113" s="93"/>
      <c r="I113" s="93"/>
      <c r="J113" s="93"/>
      <c r="K113" s="93"/>
    </row>
    <row r="114" spans="2:11" hidden="1" outlineLevel="1" x14ac:dyDescent="0.2">
      <c r="B114" s="116" t="s">
        <v>348</v>
      </c>
      <c r="C114" s="93"/>
      <c r="D114" s="93"/>
      <c r="E114" s="93"/>
      <c r="F114" s="93"/>
      <c r="G114" s="93"/>
      <c r="H114" s="93"/>
      <c r="I114" s="93"/>
      <c r="J114" s="93"/>
      <c r="K114" s="93"/>
    </row>
    <row r="115" spans="2:11" hidden="1" outlineLevel="1" x14ac:dyDescent="0.2">
      <c r="B115" s="116" t="s">
        <v>337</v>
      </c>
      <c r="C115" s="93"/>
      <c r="D115" s="93"/>
      <c r="E115" s="93"/>
      <c r="F115" s="93"/>
      <c r="G115" s="93"/>
      <c r="H115" s="93"/>
      <c r="I115" s="93"/>
      <c r="J115" s="93"/>
      <c r="K115" s="93"/>
    </row>
    <row r="116" spans="2:11" hidden="1" outlineLevel="1" x14ac:dyDescent="0.2">
      <c r="B116" s="116" t="s">
        <v>349</v>
      </c>
      <c r="C116" s="93"/>
      <c r="D116" s="93"/>
      <c r="E116" s="93"/>
      <c r="F116" s="93"/>
      <c r="G116" s="93"/>
      <c r="H116" s="93"/>
      <c r="I116" s="93"/>
      <c r="J116" s="93"/>
      <c r="K116" s="93"/>
    </row>
    <row r="117" spans="2:11" hidden="1" outlineLevel="1" x14ac:dyDescent="0.2">
      <c r="B117" s="116" t="s">
        <v>350</v>
      </c>
      <c r="C117" s="93"/>
      <c r="D117" s="93"/>
      <c r="E117" s="93"/>
      <c r="F117" s="93"/>
      <c r="G117" s="93"/>
      <c r="H117" s="93"/>
      <c r="I117" s="93"/>
      <c r="J117" s="93"/>
      <c r="K117" s="93"/>
    </row>
    <row r="118" spans="2:11" hidden="1" outlineLevel="1" x14ac:dyDescent="0.2">
      <c r="B118" s="114" t="s">
        <v>351</v>
      </c>
      <c r="C118" s="121"/>
      <c r="D118" s="121"/>
      <c r="E118" s="121"/>
      <c r="F118" s="93"/>
      <c r="G118" s="93"/>
      <c r="H118" s="93"/>
      <c r="I118" s="93"/>
      <c r="J118" s="93"/>
      <c r="K118" s="93"/>
    </row>
    <row r="119" spans="2:11" hidden="1" outlineLevel="1" x14ac:dyDescent="0.2">
      <c r="B119" s="116" t="s">
        <v>352</v>
      </c>
      <c r="C119" s="93"/>
      <c r="D119" s="93"/>
      <c r="E119" s="93"/>
      <c r="F119" s="93"/>
      <c r="G119" s="93"/>
      <c r="H119" s="93"/>
      <c r="I119" s="93"/>
      <c r="J119" s="93"/>
      <c r="K119" s="93"/>
    </row>
    <row r="120" spans="2:11" hidden="1" outlineLevel="1" x14ac:dyDescent="0.2">
      <c r="B120" s="122" t="s">
        <v>337</v>
      </c>
      <c r="C120" s="123"/>
      <c r="D120" s="123"/>
      <c r="E120" s="123"/>
      <c r="F120" s="93"/>
      <c r="G120" s="93"/>
      <c r="H120" s="93"/>
      <c r="I120" s="93"/>
      <c r="J120" s="93"/>
      <c r="K120" s="93"/>
    </row>
    <row r="121" spans="2:11" collapsed="1" x14ac:dyDescent="0.2">
      <c r="B121" s="107"/>
      <c r="C121" s="93"/>
      <c r="D121" s="93"/>
      <c r="E121" s="93"/>
      <c r="F121" s="93"/>
      <c r="G121" s="93"/>
      <c r="H121" s="93"/>
      <c r="I121" s="93"/>
      <c r="J121" s="93"/>
      <c r="K121" s="93"/>
    </row>
    <row r="123" spans="2:11" hidden="1" outlineLevel="1" x14ac:dyDescent="0.2">
      <c r="B123" s="120" t="s">
        <v>353</v>
      </c>
      <c r="C123" s="124" t="e">
        <f>#REF!-SUM(#REF!)</f>
        <v>#REF!</v>
      </c>
      <c r="D123" s="124" t="e">
        <f>#REF!-SUM(#REF!)</f>
        <v>#REF!</v>
      </c>
      <c r="E123" s="124" t="e">
        <f>#REF!-SUM(#REF!)</f>
        <v>#REF!</v>
      </c>
      <c r="F123" s="124" t="e">
        <f>#REF!-SUM(#REF!)</f>
        <v>#REF!</v>
      </c>
      <c r="G123" s="124" t="e">
        <f>#REF!-SUM(#REF!)</f>
        <v>#REF!</v>
      </c>
      <c r="H123" s="124" t="e">
        <f>#REF!-SUM(#REF!)</f>
        <v>#REF!</v>
      </c>
      <c r="I123" s="124" t="e">
        <f>#REF!-SUM(#REF!)</f>
        <v>#REF!</v>
      </c>
      <c r="J123" s="124" t="e">
        <f>#REF!-SUM(#REF!)</f>
        <v>#REF!</v>
      </c>
      <c r="K123" s="124" t="e">
        <f>#REF!-SUM(#REF!)</f>
        <v>#REF!</v>
      </c>
    </row>
    <row r="124" spans="2:11" hidden="1" outlineLevel="1" x14ac:dyDescent="0.2">
      <c r="C124" s="124" t="e">
        <f>#REF!-SUM(#REF!)</f>
        <v>#REF!</v>
      </c>
      <c r="D124" s="124" t="e">
        <f>#REF!-SUM(#REF!)</f>
        <v>#REF!</v>
      </c>
      <c r="E124" s="124" t="e">
        <f>#REF!-SUM(#REF!)</f>
        <v>#REF!</v>
      </c>
      <c r="F124" s="124" t="e">
        <f>#REF!-SUM(#REF!)</f>
        <v>#REF!</v>
      </c>
      <c r="G124" s="124" t="e">
        <f>#REF!-SUM(#REF!)</f>
        <v>#REF!</v>
      </c>
      <c r="H124" s="124" t="e">
        <f>#REF!-SUM(#REF!)</f>
        <v>#REF!</v>
      </c>
      <c r="I124" s="124" t="e">
        <f>#REF!-SUM(#REF!)</f>
        <v>#REF!</v>
      </c>
      <c r="J124" s="124" t="e">
        <f>#REF!-SUM(#REF!)</f>
        <v>#REF!</v>
      </c>
      <c r="K124" s="124" t="e">
        <f>#REF!-SUM(#REF!)</f>
        <v>#REF!</v>
      </c>
    </row>
    <row r="125" spans="2:11" hidden="1" outlineLevel="1" x14ac:dyDescent="0.2">
      <c r="C125" s="124" t="e">
        <f>#REF!-#REF!-#REF!-#REF!</f>
        <v>#REF!</v>
      </c>
      <c r="D125" s="124" t="e">
        <f>#REF!-#REF!-#REF!-#REF!</f>
        <v>#REF!</v>
      </c>
      <c r="E125" s="124" t="e">
        <f>#REF!-#REF!-#REF!-#REF!</f>
        <v>#REF!</v>
      </c>
      <c r="F125" s="124" t="e">
        <f>#REF!-#REF!-#REF!-#REF!</f>
        <v>#REF!</v>
      </c>
      <c r="G125" s="124" t="e">
        <f>#REF!-#REF!-#REF!-#REF!</f>
        <v>#REF!</v>
      </c>
      <c r="H125" s="124" t="e">
        <f>#REF!-#REF!-#REF!-#REF!</f>
        <v>#REF!</v>
      </c>
      <c r="I125" s="124" t="e">
        <f>#REF!-#REF!-#REF!-#REF!</f>
        <v>#REF!</v>
      </c>
      <c r="J125" s="124" t="e">
        <f>#REF!-#REF!-#REF!-#REF!</f>
        <v>#REF!</v>
      </c>
      <c r="K125" s="124" t="e">
        <f>#REF!-#REF!-#REF!-#REF!</f>
        <v>#REF!</v>
      </c>
    </row>
    <row r="126" spans="2:11" hidden="1" outlineLevel="1" x14ac:dyDescent="0.2">
      <c r="C126" s="124" t="e">
        <f>#REF!-SUM(#REF!)</f>
        <v>#REF!</v>
      </c>
      <c r="D126" s="124" t="e">
        <f>#REF!-SUM(#REF!)</f>
        <v>#REF!</v>
      </c>
      <c r="E126" s="124" t="e">
        <f>#REF!-SUM(#REF!)</f>
        <v>#REF!</v>
      </c>
      <c r="F126" s="124" t="e">
        <f>#REF!-SUM(#REF!)</f>
        <v>#REF!</v>
      </c>
      <c r="G126" s="124" t="e">
        <f>#REF!-SUM(#REF!)</f>
        <v>#REF!</v>
      </c>
      <c r="H126" s="124" t="e">
        <f>#REF!-SUM(#REF!)</f>
        <v>#REF!</v>
      </c>
      <c r="I126" s="124" t="e">
        <f>#REF!-SUM(#REF!)</f>
        <v>#REF!</v>
      </c>
      <c r="J126" s="124" t="e">
        <f>#REF!-SUM(#REF!)</f>
        <v>#REF!</v>
      </c>
      <c r="K126" s="124" t="e">
        <f>#REF!-SUM(#REF!)</f>
        <v>#REF!</v>
      </c>
    </row>
    <row r="127" spans="2:11" hidden="1" outlineLevel="1" x14ac:dyDescent="0.2">
      <c r="C127" s="124" t="e">
        <f>#REF!-SUM(#REF!)</f>
        <v>#REF!</v>
      </c>
      <c r="D127" s="124" t="e">
        <f>#REF!-SUM(#REF!)</f>
        <v>#REF!</v>
      </c>
      <c r="E127" s="124" t="e">
        <f>#REF!-SUM(#REF!)</f>
        <v>#REF!</v>
      </c>
      <c r="F127" s="124" t="e">
        <f>#REF!-SUM(#REF!)</f>
        <v>#REF!</v>
      </c>
      <c r="G127" s="124" t="e">
        <f>#REF!-SUM(#REF!)</f>
        <v>#REF!</v>
      </c>
      <c r="H127" s="124" t="e">
        <f>#REF!-SUM(#REF!)</f>
        <v>#REF!</v>
      </c>
      <c r="I127" s="124" t="e">
        <f>#REF!-SUM(#REF!)</f>
        <v>#REF!</v>
      </c>
      <c r="J127" s="124" t="e">
        <f>#REF!-SUM(#REF!)</f>
        <v>#REF!</v>
      </c>
      <c r="K127" s="124" t="e">
        <f>#REF!-SUM(#REF!)</f>
        <v>#REF!</v>
      </c>
    </row>
    <row r="128" spans="2:11" hidden="1" outlineLevel="1" x14ac:dyDescent="0.2">
      <c r="C128" s="124" t="e">
        <f>#REF!-#REF!-#REF!</f>
        <v>#REF!</v>
      </c>
      <c r="D128" s="124" t="e">
        <f>#REF!-#REF!-#REF!</f>
        <v>#REF!</v>
      </c>
      <c r="E128" s="124" t="e">
        <f>#REF!-#REF!-#REF!</f>
        <v>#REF!</v>
      </c>
      <c r="F128" s="124" t="e">
        <f>#REF!-#REF!-#REF!</f>
        <v>#REF!</v>
      </c>
      <c r="G128" s="124" t="e">
        <f>#REF!-#REF!-#REF!</f>
        <v>#REF!</v>
      </c>
      <c r="H128" s="124" t="e">
        <f>#REF!-#REF!-#REF!</f>
        <v>#REF!</v>
      </c>
      <c r="I128" s="124" t="e">
        <f>#REF!-#REF!-#REF!</f>
        <v>#REF!</v>
      </c>
      <c r="J128" s="124" t="e">
        <f>#REF!-#REF!-#REF!</f>
        <v>#REF!</v>
      </c>
      <c r="K128" s="124" t="e">
        <f>#REF!-#REF!-#REF!</f>
        <v>#REF!</v>
      </c>
    </row>
    <row r="129" spans="3:11" hidden="1" outlineLevel="1" x14ac:dyDescent="0.2">
      <c r="C129" s="124">
        <f t="shared" ref="C129:K129" si="0">C5-SUM(C6:C11)</f>
        <v>-9.9999999999997868E-2</v>
      </c>
      <c r="D129" s="124">
        <f t="shared" si="0"/>
        <v>0</v>
      </c>
      <c r="E129" s="124">
        <f t="shared" si="0"/>
        <v>0</v>
      </c>
      <c r="F129" s="124">
        <f t="shared" si="0"/>
        <v>0</v>
      </c>
      <c r="G129" s="124">
        <f t="shared" si="0"/>
        <v>0</v>
      </c>
      <c r="H129" s="124">
        <f t="shared" si="0"/>
        <v>-0.10000000000000497</v>
      </c>
      <c r="I129" s="124">
        <f t="shared" si="0"/>
        <v>0</v>
      </c>
      <c r="J129" s="124">
        <f t="shared" si="0"/>
        <v>0</v>
      </c>
      <c r="K129" s="124">
        <f t="shared" si="0"/>
        <v>0.10000000000000142</v>
      </c>
    </row>
    <row r="130" spans="3:11" hidden="1" outlineLevel="1" x14ac:dyDescent="0.2">
      <c r="C130" s="124">
        <f t="shared" ref="C130:K130" si="1">C15-SUM(C16:C18)</f>
        <v>0</v>
      </c>
      <c r="D130" s="124">
        <f t="shared" si="1"/>
        <v>0</v>
      </c>
      <c r="E130" s="124">
        <f t="shared" si="1"/>
        <v>0</v>
      </c>
      <c r="F130" s="124">
        <f t="shared" si="1"/>
        <v>0</v>
      </c>
      <c r="G130" s="124">
        <f t="shared" si="1"/>
        <v>0</v>
      </c>
      <c r="H130" s="124">
        <f t="shared" si="1"/>
        <v>0</v>
      </c>
      <c r="I130" s="124">
        <f t="shared" si="1"/>
        <v>0</v>
      </c>
      <c r="J130" s="124">
        <f t="shared" si="1"/>
        <v>0</v>
      </c>
      <c r="K130" s="124">
        <f t="shared" si="1"/>
        <v>0</v>
      </c>
    </row>
    <row r="131" spans="3:11" hidden="1" outlineLevel="1" x14ac:dyDescent="0.2">
      <c r="C131" s="124">
        <f t="shared" ref="C131:K131" si="2">C22-SUM(C23:C26)</f>
        <v>0</v>
      </c>
      <c r="D131" s="124">
        <f t="shared" si="2"/>
        <v>-9.9999999999999645E-2</v>
      </c>
      <c r="E131" s="124">
        <f t="shared" si="2"/>
        <v>0.10000000000000009</v>
      </c>
      <c r="F131" s="124">
        <f t="shared" si="2"/>
        <v>0</v>
      </c>
      <c r="G131" s="124">
        <f t="shared" si="2"/>
        <v>0</v>
      </c>
      <c r="H131" s="124">
        <f t="shared" si="2"/>
        <v>0</v>
      </c>
      <c r="I131" s="124">
        <f t="shared" si="2"/>
        <v>0</v>
      </c>
      <c r="J131" s="124">
        <f t="shared" si="2"/>
        <v>0</v>
      </c>
      <c r="K131" s="124">
        <f t="shared" si="2"/>
        <v>0</v>
      </c>
    </row>
    <row r="132" spans="3:11" hidden="1" outlineLevel="1" x14ac:dyDescent="0.2">
      <c r="C132" s="124">
        <f t="shared" ref="C132:K132" si="3">C27-C5-C12-C15-C19-C22</f>
        <v>0</v>
      </c>
      <c r="D132" s="124">
        <f t="shared" si="3"/>
        <v>0</v>
      </c>
      <c r="E132" s="124">
        <f t="shared" si="3"/>
        <v>0</v>
      </c>
      <c r="F132" s="124">
        <f t="shared" si="3"/>
        <v>-9.9999999999997868E-2</v>
      </c>
      <c r="G132" s="124">
        <f t="shared" si="3"/>
        <v>0</v>
      </c>
      <c r="H132" s="124">
        <f t="shared" si="3"/>
        <v>0.10000000000000231</v>
      </c>
      <c r="I132" s="124">
        <f t="shared" si="3"/>
        <v>0</v>
      </c>
      <c r="J132" s="124">
        <f t="shared" si="3"/>
        <v>0</v>
      </c>
      <c r="K132" s="124">
        <f t="shared" si="3"/>
        <v>0</v>
      </c>
    </row>
    <row r="133" spans="3:11" hidden="1" outlineLevel="1" x14ac:dyDescent="0.2">
      <c r="C133" s="124">
        <f t="shared" ref="C133:K133" si="4">C29-SUM(C30:C33)</f>
        <v>9.9999999999999645E-2</v>
      </c>
      <c r="D133" s="124">
        <f t="shared" si="4"/>
        <v>-9.9999999999999645E-2</v>
      </c>
      <c r="E133" s="124">
        <f t="shared" si="4"/>
        <v>-0.10000000000000053</v>
      </c>
      <c r="F133" s="124">
        <f t="shared" si="4"/>
        <v>0</v>
      </c>
      <c r="G133" s="124">
        <f t="shared" si="4"/>
        <v>9.9999999999999645E-2</v>
      </c>
      <c r="H133" s="124">
        <f t="shared" si="4"/>
        <v>0</v>
      </c>
      <c r="I133" s="124">
        <f t="shared" si="4"/>
        <v>0.10000000000000009</v>
      </c>
      <c r="J133" s="124">
        <f t="shared" si="4"/>
        <v>0</v>
      </c>
      <c r="K133" s="124">
        <f t="shared" si="4"/>
        <v>0</v>
      </c>
    </row>
    <row r="134" spans="3:11" hidden="1" outlineLevel="1" x14ac:dyDescent="0.2">
      <c r="C134" s="96">
        <f t="shared" ref="C134:K134" si="5">C34-SUM(C35:C38)</f>
        <v>0</v>
      </c>
      <c r="D134" s="96">
        <f t="shared" si="5"/>
        <v>0.10000000000000009</v>
      </c>
      <c r="E134" s="96">
        <f t="shared" si="5"/>
        <v>0</v>
      </c>
      <c r="F134" s="96">
        <f t="shared" si="5"/>
        <v>-9.9999999999999756E-2</v>
      </c>
      <c r="G134" s="96">
        <f t="shared" si="5"/>
        <v>0</v>
      </c>
      <c r="H134" s="96">
        <f t="shared" si="5"/>
        <v>0</v>
      </c>
      <c r="I134" s="96">
        <f t="shared" si="5"/>
        <v>0</v>
      </c>
      <c r="J134" s="96">
        <f t="shared" si="5"/>
        <v>0</v>
      </c>
      <c r="K134" s="96">
        <f t="shared" si="5"/>
        <v>0</v>
      </c>
    </row>
    <row r="135" spans="3:11" hidden="1" outlineLevel="1" x14ac:dyDescent="0.2">
      <c r="C135" s="124">
        <f t="shared" ref="C135:K135" si="6">C39-SUM(C40:C44)</f>
        <v>-0.10000000000000142</v>
      </c>
      <c r="D135" s="124">
        <f t="shared" si="6"/>
        <v>-0.10000000000000142</v>
      </c>
      <c r="E135" s="124">
        <f t="shared" si="6"/>
        <v>-0.10000000000000142</v>
      </c>
      <c r="F135" s="124">
        <f t="shared" si="6"/>
        <v>0</v>
      </c>
      <c r="G135" s="124">
        <f t="shared" si="6"/>
        <v>0.10000000000000142</v>
      </c>
      <c r="H135" s="124">
        <f t="shared" si="6"/>
        <v>0</v>
      </c>
      <c r="I135" s="124">
        <f t="shared" si="6"/>
        <v>0</v>
      </c>
      <c r="J135" s="124">
        <f t="shared" si="6"/>
        <v>0</v>
      </c>
      <c r="K135" s="124">
        <f t="shared" si="6"/>
        <v>0</v>
      </c>
    </row>
    <row r="136" spans="3:11" hidden="1" outlineLevel="1" x14ac:dyDescent="0.2">
      <c r="C136" s="124">
        <f t="shared" ref="C136:K136" si="7">C45-SUM(C46:C47)</f>
        <v>0</v>
      </c>
      <c r="D136" s="124">
        <f t="shared" si="7"/>
        <v>0</v>
      </c>
      <c r="E136" s="124">
        <f t="shared" si="7"/>
        <v>0</v>
      </c>
      <c r="F136" s="124">
        <f t="shared" si="7"/>
        <v>0</v>
      </c>
      <c r="G136" s="124">
        <f t="shared" si="7"/>
        <v>0</v>
      </c>
      <c r="H136" s="124">
        <f t="shared" si="7"/>
        <v>0</v>
      </c>
      <c r="I136" s="124">
        <f t="shared" si="7"/>
        <v>0</v>
      </c>
      <c r="J136" s="124">
        <f t="shared" si="7"/>
        <v>0</v>
      </c>
      <c r="K136" s="124">
        <f t="shared" si="7"/>
        <v>0</v>
      </c>
    </row>
    <row r="137" spans="3:11" hidden="1" outlineLevel="1" x14ac:dyDescent="0.2">
      <c r="C137" s="124">
        <f t="shared" ref="C137:K137" si="8">C48-SUM(C49:C50)</f>
        <v>0</v>
      </c>
      <c r="D137" s="124">
        <f t="shared" si="8"/>
        <v>0</v>
      </c>
      <c r="E137" s="124">
        <f t="shared" si="8"/>
        <v>0</v>
      </c>
      <c r="F137" s="124">
        <f t="shared" si="8"/>
        <v>0</v>
      </c>
      <c r="G137" s="124">
        <f t="shared" si="8"/>
        <v>0</v>
      </c>
      <c r="H137" s="124">
        <f t="shared" si="8"/>
        <v>0</v>
      </c>
      <c r="I137" s="124">
        <f t="shared" si="8"/>
        <v>0</v>
      </c>
      <c r="J137" s="124">
        <f t="shared" si="8"/>
        <v>0</v>
      </c>
      <c r="K137" s="124">
        <f t="shared" si="8"/>
        <v>0</v>
      </c>
    </row>
    <row r="138" spans="3:11" hidden="1" outlineLevel="1" x14ac:dyDescent="0.2">
      <c r="C138" s="124">
        <f t="shared" ref="C138:K138" si="9">C52-C29-C34-C39-C45-C48-C51</f>
        <v>0.10000000000000356</v>
      </c>
      <c r="D138" s="124">
        <f t="shared" si="9"/>
        <v>9.9999999999998535E-2</v>
      </c>
      <c r="E138" s="124">
        <f t="shared" si="9"/>
        <v>9.9999999999999284E-2</v>
      </c>
      <c r="F138" s="124">
        <f t="shared" si="9"/>
        <v>-0.10000000000000067</v>
      </c>
      <c r="G138" s="124">
        <f t="shared" si="9"/>
        <v>2.0816681711721685E-15</v>
      </c>
      <c r="H138" s="124">
        <f t="shared" si="9"/>
        <v>-9.9999999999999339E-2</v>
      </c>
      <c r="I138" s="124">
        <f t="shared" si="9"/>
        <v>-9.9999999999999339E-2</v>
      </c>
      <c r="J138" s="124">
        <f t="shared" si="9"/>
        <v>2.0816681711721685E-15</v>
      </c>
      <c r="K138" s="124">
        <f t="shared" si="9"/>
        <v>-1.4710455076283324E-15</v>
      </c>
    </row>
    <row r="139" spans="3:11" hidden="1" outlineLevel="1" x14ac:dyDescent="0.2">
      <c r="C139" s="124">
        <f t="shared" ref="C139:K139" si="10">C57-SUM(C54:C56)</f>
        <v>0.10000000000000142</v>
      </c>
      <c r="D139" s="124">
        <f t="shared" si="10"/>
        <v>0</v>
      </c>
      <c r="E139" s="124">
        <f t="shared" si="10"/>
        <v>0</v>
      </c>
      <c r="F139" s="124">
        <f t="shared" si="10"/>
        <v>-9.9999999999999645E-2</v>
      </c>
      <c r="G139" s="124">
        <f t="shared" si="10"/>
        <v>0</v>
      </c>
      <c r="H139" s="124">
        <f t="shared" si="10"/>
        <v>0.10000000000000214</v>
      </c>
      <c r="I139" s="124">
        <f t="shared" si="10"/>
        <v>0</v>
      </c>
      <c r="J139" s="124">
        <f t="shared" si="10"/>
        <v>-0.10000000000000053</v>
      </c>
      <c r="K139" s="124">
        <f t="shared" si="10"/>
        <v>-0.1000000000000002</v>
      </c>
    </row>
    <row r="140" spans="3:11" hidden="1" outlineLevel="1" x14ac:dyDescent="0.2">
      <c r="C140" s="124" t="e">
        <f>C58-#REF!-#REF!-C27-C52-C57</f>
        <v>#REF!</v>
      </c>
      <c r="D140" s="124" t="e">
        <f>D58-#REF!-#REF!-D27-D52-D57</f>
        <v>#REF!</v>
      </c>
      <c r="E140" s="124" t="e">
        <f>E58-#REF!-#REF!-E27-E52-E57</f>
        <v>#REF!</v>
      </c>
      <c r="F140" s="124" t="e">
        <f>F58-#REF!-#REF!-F27-F52-F57</f>
        <v>#REF!</v>
      </c>
      <c r="G140" s="124" t="e">
        <f>G58-#REF!-#REF!-G27-G52-G57</f>
        <v>#REF!</v>
      </c>
      <c r="H140" s="124" t="e">
        <f>H58-#REF!-#REF!-H27-H52-H57</f>
        <v>#REF!</v>
      </c>
      <c r="I140" s="124" t="e">
        <f>I58-#REF!-#REF!-I27-I52-I57</f>
        <v>#REF!</v>
      </c>
      <c r="J140" s="124" t="e">
        <f>J58-#REF!-#REF!-J27-J52-J57</f>
        <v>#REF!</v>
      </c>
      <c r="K140" s="124" t="e">
        <f>K58-#REF!-#REF!-K27-K52-K57</f>
        <v>#REF!</v>
      </c>
    </row>
    <row r="141" spans="3:11" collapsed="1" x14ac:dyDescent="0.2"/>
    <row r="142" spans="3:11" x14ac:dyDescent="0.2">
      <c r="C142" s="126"/>
      <c r="D142" s="126"/>
      <c r="E142" s="126"/>
      <c r="F142" s="126"/>
      <c r="G142" s="126"/>
      <c r="H142" s="126"/>
      <c r="I142" s="126"/>
      <c r="J142" s="126"/>
      <c r="K142" s="126"/>
    </row>
  </sheetData>
  <mergeCells count="4">
    <mergeCell ref="B1:C1"/>
    <mergeCell ref="B68:C68"/>
    <mergeCell ref="B69:C69"/>
    <mergeCell ref="D1:E1"/>
  </mergeCells>
  <pageMargins left="0.70866141732283472" right="0.70866141732283472" top="0.74803149606299213" bottom="0.74803149606299213" header="0.31496062992125984" footer="0.31496062992125984"/>
  <pageSetup paperSize="9" scale="66" orientation="portrait" r:id="rId1"/>
  <headerFooter>
    <oddHeader>&amp;C&amp;"Calibri,"&amp;11UNCLASSIFIED&amp;""</oddHeader>
    <oddFooter>&amp;C&amp;"Calibri,"&amp;11UNCLASSIFIED&amp;""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CP72"/>
  <sheetViews>
    <sheetView showGridLines="0" zoomScaleNormal="100" workbookViewId="0">
      <pane ySplit="3" topLeftCell="A37" activePane="bottomLeft" state="frozen"/>
      <selection pane="bottomLeft" activeCell="I73" sqref="I73"/>
    </sheetView>
  </sheetViews>
  <sheetFormatPr defaultColWidth="10.6640625" defaultRowHeight="11.25" outlineLevelRow="1" x14ac:dyDescent="0.2"/>
  <cols>
    <col min="1" max="1" width="2.5" style="86" customWidth="1"/>
    <col min="2" max="2" width="65.1640625" style="86" customWidth="1"/>
    <col min="3" max="3" width="11.83203125" style="86" customWidth="1"/>
    <col min="4" max="16384" width="10.6640625" style="86"/>
  </cols>
  <sheetData>
    <row r="1" spans="2:11 16318:16318" ht="15.75" customHeight="1" x14ac:dyDescent="0.25">
      <c r="B1" s="145" t="s">
        <v>390</v>
      </c>
      <c r="C1" s="145"/>
      <c r="D1" s="145" t="s">
        <v>357</v>
      </c>
      <c r="E1" s="145"/>
    </row>
    <row r="2" spans="2:11 16318:16318" x14ac:dyDescent="0.2">
      <c r="B2" s="87"/>
      <c r="F2" s="127"/>
      <c r="G2" s="127"/>
      <c r="H2" s="127"/>
      <c r="I2" s="127"/>
      <c r="J2" s="127"/>
      <c r="K2" s="127" t="s">
        <v>222</v>
      </c>
    </row>
    <row r="3" spans="2:11 16318:16318" ht="22.5" x14ac:dyDescent="0.2">
      <c r="B3" s="128"/>
      <c r="C3" s="90" t="s">
        <v>223</v>
      </c>
      <c r="D3" s="90" t="s">
        <v>224</v>
      </c>
      <c r="E3" s="90" t="s">
        <v>225</v>
      </c>
      <c r="F3" s="90" t="s">
        <v>226</v>
      </c>
      <c r="G3" s="90" t="s">
        <v>227</v>
      </c>
      <c r="H3" s="90" t="s">
        <v>228</v>
      </c>
      <c r="I3" s="90" t="s">
        <v>229</v>
      </c>
      <c r="J3" s="90" t="s">
        <v>230</v>
      </c>
      <c r="K3" s="90" t="s">
        <v>231</v>
      </c>
    </row>
    <row r="4" spans="2:11 16318:16318" outlineLevel="1" x14ac:dyDescent="0.2">
      <c r="B4" s="148" t="s">
        <v>359</v>
      </c>
      <c r="C4" s="148"/>
    </row>
    <row r="5" spans="2:11 16318:16318" outlineLevel="1" x14ac:dyDescent="0.2">
      <c r="B5" s="129" t="s">
        <v>40</v>
      </c>
      <c r="C5" s="93"/>
    </row>
    <row r="6" spans="2:11 16318:16318" outlineLevel="1" x14ac:dyDescent="0.2">
      <c r="B6" s="95" t="s">
        <v>360</v>
      </c>
      <c r="C6" s="93">
        <v>0</v>
      </c>
      <c r="D6" s="93">
        <v>0</v>
      </c>
      <c r="E6" s="93">
        <v>0</v>
      </c>
      <c r="F6" s="93">
        <v>0.1</v>
      </c>
      <c r="G6" s="93">
        <v>0</v>
      </c>
      <c r="H6" s="93">
        <v>-0.4</v>
      </c>
      <c r="I6" s="93">
        <v>-0.6</v>
      </c>
      <c r="J6" s="93">
        <v>-1</v>
      </c>
      <c r="K6" s="93">
        <v>-0.8</v>
      </c>
    </row>
    <row r="7" spans="2:11 16318:16318" outlineLevel="1" x14ac:dyDescent="0.2">
      <c r="B7" s="95" t="s">
        <v>361</v>
      </c>
      <c r="C7" s="93">
        <v>-0.1</v>
      </c>
      <c r="D7" s="93">
        <v>-0.1</v>
      </c>
      <c r="E7" s="93">
        <v>0</v>
      </c>
      <c r="F7" s="93">
        <v>0</v>
      </c>
      <c r="G7" s="93">
        <v>0</v>
      </c>
      <c r="H7" s="93">
        <v>0</v>
      </c>
      <c r="I7" s="93">
        <v>0</v>
      </c>
      <c r="J7" s="93">
        <v>0</v>
      </c>
      <c r="K7" s="93">
        <v>0</v>
      </c>
    </row>
    <row r="8" spans="2:11 16318:16318" outlineLevel="1" x14ac:dyDescent="0.2">
      <c r="B8" s="99" t="s">
        <v>41</v>
      </c>
      <c r="C8" s="98">
        <v>-0.2</v>
      </c>
      <c r="D8" s="98">
        <v>-0.1</v>
      </c>
      <c r="E8" s="98">
        <v>0</v>
      </c>
      <c r="F8" s="98">
        <v>0.1</v>
      </c>
      <c r="G8" s="98">
        <v>-0.1</v>
      </c>
      <c r="H8" s="98">
        <v>-0.4</v>
      </c>
      <c r="I8" s="98">
        <v>-0.6</v>
      </c>
      <c r="J8" s="98">
        <v>-1</v>
      </c>
      <c r="K8" s="98">
        <v>-0.8</v>
      </c>
    </row>
    <row r="9" spans="2:11 16318:16318" outlineLevel="1" x14ac:dyDescent="0.2">
      <c r="B9" s="100" t="s">
        <v>362</v>
      </c>
      <c r="C9" s="93">
        <v>0</v>
      </c>
      <c r="D9" s="93">
        <v>0</v>
      </c>
      <c r="E9" s="93">
        <v>0</v>
      </c>
      <c r="F9" s="93">
        <v>0</v>
      </c>
      <c r="G9" s="93">
        <v>0</v>
      </c>
      <c r="H9" s="93">
        <v>-5.3</v>
      </c>
      <c r="I9" s="93">
        <v>-4</v>
      </c>
      <c r="J9" s="93">
        <v>-0.5</v>
      </c>
      <c r="K9" s="93">
        <v>-2.6</v>
      </c>
    </row>
    <row r="10" spans="2:11 16318:16318" outlineLevel="1" x14ac:dyDescent="0.2">
      <c r="B10" s="101" t="s">
        <v>243</v>
      </c>
      <c r="C10" s="93">
        <v>0</v>
      </c>
      <c r="D10" s="93">
        <v>0</v>
      </c>
      <c r="E10" s="93">
        <v>0</v>
      </c>
      <c r="F10" s="93">
        <v>0</v>
      </c>
      <c r="G10" s="93">
        <v>0</v>
      </c>
      <c r="H10" s="93">
        <v>-8.5</v>
      </c>
      <c r="I10" s="93">
        <v>-7.8</v>
      </c>
      <c r="J10" s="93">
        <v>-7.1</v>
      </c>
      <c r="K10" s="93">
        <v>-7.9</v>
      </c>
    </row>
    <row r="11" spans="2:11 16318:16318" outlineLevel="1" x14ac:dyDescent="0.2">
      <c r="B11" s="101" t="s">
        <v>244</v>
      </c>
      <c r="C11" s="93">
        <v>0</v>
      </c>
      <c r="D11" s="93">
        <v>0</v>
      </c>
      <c r="E11" s="93">
        <v>0</v>
      </c>
      <c r="F11" s="93">
        <v>0</v>
      </c>
      <c r="G11" s="93">
        <v>0</v>
      </c>
      <c r="H11" s="93">
        <v>3.1</v>
      </c>
      <c r="I11" s="93">
        <v>3.8</v>
      </c>
      <c r="J11" s="93">
        <v>6.7</v>
      </c>
      <c r="K11" s="93">
        <v>5.2</v>
      </c>
    </row>
    <row r="12" spans="2:11 16318:16318" outlineLevel="1" x14ac:dyDescent="0.2">
      <c r="B12" s="97" t="s">
        <v>363</v>
      </c>
      <c r="C12" s="98">
        <v>-0.2</v>
      </c>
      <c r="D12" s="98">
        <v>-0.1</v>
      </c>
      <c r="E12" s="98">
        <v>0</v>
      </c>
      <c r="F12" s="98">
        <v>0.1</v>
      </c>
      <c r="G12" s="98">
        <v>-0.1</v>
      </c>
      <c r="H12" s="98">
        <v>-5.7</v>
      </c>
      <c r="I12" s="98">
        <v>-4.5999999999999996</v>
      </c>
      <c r="J12" s="98">
        <v>-1.4</v>
      </c>
      <c r="K12" s="98">
        <v>-3.4</v>
      </c>
    </row>
    <row r="13" spans="2:11 16318:16318" ht="11.25" customHeight="1" outlineLevel="1" x14ac:dyDescent="0.2">
      <c r="B13" s="130" t="s">
        <v>364</v>
      </c>
      <c r="C13" s="86" t="s">
        <v>1</v>
      </c>
      <c r="D13" s="86" t="s">
        <v>1</v>
      </c>
      <c r="E13" s="86" t="s">
        <v>1</v>
      </c>
      <c r="F13" s="86" t="s">
        <v>1</v>
      </c>
      <c r="G13" s="86" t="s">
        <v>1</v>
      </c>
      <c r="H13" s="86" t="s">
        <v>1</v>
      </c>
      <c r="I13" s="86" t="s">
        <v>1</v>
      </c>
      <c r="J13" s="86" t="s">
        <v>1</v>
      </c>
      <c r="K13" s="86" t="s">
        <v>1</v>
      </c>
    </row>
    <row r="14" spans="2:11 16318:16318" outlineLevel="1" x14ac:dyDescent="0.2">
      <c r="B14" s="129" t="s">
        <v>40</v>
      </c>
      <c r="C14" s="86" t="s">
        <v>1</v>
      </c>
      <c r="D14" s="86" t="s">
        <v>1</v>
      </c>
      <c r="E14" s="86" t="s">
        <v>1</v>
      </c>
      <c r="F14" s="86" t="s">
        <v>1</v>
      </c>
      <c r="G14" s="86" t="s">
        <v>1</v>
      </c>
      <c r="H14" s="86" t="s">
        <v>1</v>
      </c>
      <c r="I14" s="86" t="s">
        <v>1</v>
      </c>
      <c r="J14" s="86" t="s">
        <v>1</v>
      </c>
      <c r="K14" s="86" t="s">
        <v>1</v>
      </c>
      <c r="XCP14" s="94"/>
    </row>
    <row r="15" spans="2:11 16318:16318" outlineLevel="1" x14ac:dyDescent="0.2">
      <c r="B15" s="95" t="s">
        <v>365</v>
      </c>
      <c r="C15" s="93">
        <v>-2.1</v>
      </c>
      <c r="D15" s="93">
        <v>-1.6</v>
      </c>
      <c r="E15" s="93">
        <v>-3</v>
      </c>
      <c r="F15" s="93">
        <v>-3.1</v>
      </c>
      <c r="G15" s="93">
        <v>-2</v>
      </c>
      <c r="H15" s="93">
        <v>-4.7</v>
      </c>
      <c r="I15" s="93">
        <v>-4.9000000000000004</v>
      </c>
      <c r="J15" s="93">
        <v>-3.7</v>
      </c>
      <c r="K15" s="93">
        <v>-3.9</v>
      </c>
    </row>
    <row r="16" spans="2:11 16318:16318" outlineLevel="1" x14ac:dyDescent="0.2">
      <c r="B16" s="95" t="s">
        <v>366</v>
      </c>
      <c r="C16" s="93">
        <v>0.1</v>
      </c>
      <c r="D16" s="93">
        <v>0</v>
      </c>
      <c r="E16" s="93">
        <v>0.4</v>
      </c>
      <c r="F16" s="93">
        <v>0.9</v>
      </c>
      <c r="G16" s="93">
        <v>-0.1</v>
      </c>
      <c r="H16" s="93">
        <v>-0.1</v>
      </c>
      <c r="I16" s="93">
        <v>0</v>
      </c>
      <c r="J16" s="93">
        <v>0</v>
      </c>
      <c r="K16" s="93">
        <v>0</v>
      </c>
    </row>
    <row r="17" spans="2:11" outlineLevel="1" x14ac:dyDescent="0.2">
      <c r="B17" s="95" t="s">
        <v>367</v>
      </c>
      <c r="C17" s="93">
        <v>0</v>
      </c>
      <c r="D17" s="93">
        <v>0</v>
      </c>
      <c r="E17" s="93">
        <v>0</v>
      </c>
      <c r="F17" s="93">
        <v>0</v>
      </c>
      <c r="G17" s="93">
        <v>-0.3</v>
      </c>
      <c r="H17" s="93">
        <v>-0.2</v>
      </c>
      <c r="I17" s="93">
        <v>-0.3</v>
      </c>
      <c r="J17" s="93">
        <v>-0.1</v>
      </c>
      <c r="K17" s="93">
        <v>0</v>
      </c>
    </row>
    <row r="18" spans="2:11" outlineLevel="1" x14ac:dyDescent="0.2">
      <c r="B18" s="95" t="s">
        <v>368</v>
      </c>
      <c r="C18" s="93">
        <v>0.4</v>
      </c>
      <c r="D18" s="93">
        <v>0.2</v>
      </c>
      <c r="E18" s="93">
        <v>0.2</v>
      </c>
      <c r="F18" s="93">
        <v>0.3</v>
      </c>
      <c r="G18" s="93">
        <v>0.6</v>
      </c>
      <c r="H18" s="93">
        <v>0.7</v>
      </c>
      <c r="I18" s="93">
        <v>0.6</v>
      </c>
      <c r="J18" s="93">
        <v>0.5</v>
      </c>
      <c r="K18" s="93">
        <v>0.6</v>
      </c>
    </row>
    <row r="19" spans="2:11" outlineLevel="1" x14ac:dyDescent="0.2">
      <c r="B19" s="95" t="s">
        <v>237</v>
      </c>
      <c r="C19" s="103">
        <v>0.3</v>
      </c>
      <c r="D19" s="103">
        <v>0.1</v>
      </c>
      <c r="E19" s="103">
        <v>0</v>
      </c>
      <c r="F19" s="103">
        <v>0.9</v>
      </c>
      <c r="G19" s="103">
        <v>-1.1000000000000001</v>
      </c>
      <c r="H19" s="103">
        <v>0.2</v>
      </c>
      <c r="I19" s="103">
        <v>-0.5</v>
      </c>
      <c r="J19" s="103">
        <v>-0.6</v>
      </c>
      <c r="K19" s="103">
        <v>0</v>
      </c>
    </row>
    <row r="20" spans="2:11" outlineLevel="1" x14ac:dyDescent="0.2">
      <c r="B20" s="97" t="s">
        <v>369</v>
      </c>
      <c r="C20" s="98">
        <v>-1.4</v>
      </c>
      <c r="D20" s="98">
        <v>-1.3</v>
      </c>
      <c r="E20" s="98">
        <v>-2.4</v>
      </c>
      <c r="F20" s="98">
        <v>-0.9</v>
      </c>
      <c r="G20" s="98">
        <v>-2.9</v>
      </c>
      <c r="H20" s="98">
        <v>-4.2</v>
      </c>
      <c r="I20" s="98">
        <v>-5.0999999999999996</v>
      </c>
      <c r="J20" s="98">
        <v>-4</v>
      </c>
      <c r="K20" s="98">
        <v>-3.4</v>
      </c>
    </row>
    <row r="21" spans="2:11" outlineLevel="1" x14ac:dyDescent="0.2">
      <c r="B21" s="129" t="s">
        <v>42</v>
      </c>
      <c r="C21" s="93" t="s">
        <v>1</v>
      </c>
      <c r="D21" s="93" t="s">
        <v>1</v>
      </c>
      <c r="E21" s="93" t="s">
        <v>1</v>
      </c>
      <c r="F21" s="93" t="s">
        <v>1</v>
      </c>
      <c r="G21" s="93" t="s">
        <v>1</v>
      </c>
      <c r="H21" s="93" t="s">
        <v>1</v>
      </c>
      <c r="I21" s="93" t="s">
        <v>1</v>
      </c>
      <c r="J21" s="93" t="s">
        <v>1</v>
      </c>
      <c r="K21" s="93" t="s">
        <v>1</v>
      </c>
    </row>
    <row r="22" spans="2:11" outlineLevel="1" x14ac:dyDescent="0.2">
      <c r="B22" s="95" t="s">
        <v>365</v>
      </c>
      <c r="C22" s="93">
        <v>-1.2</v>
      </c>
      <c r="D22" s="93">
        <v>-3.3</v>
      </c>
      <c r="E22" s="93">
        <v>4.5</v>
      </c>
      <c r="F22" s="93">
        <v>2.2999999999999998</v>
      </c>
      <c r="G22" s="93">
        <v>17.5</v>
      </c>
      <c r="H22" s="93">
        <v>-13.1</v>
      </c>
      <c r="I22" s="93">
        <v>-17.100000000000001</v>
      </c>
      <c r="J22" s="93">
        <v>-20</v>
      </c>
      <c r="K22" s="93">
        <v>-22.9</v>
      </c>
    </row>
    <row r="23" spans="2:11" outlineLevel="1" x14ac:dyDescent="0.2">
      <c r="B23" s="95" t="s">
        <v>366</v>
      </c>
      <c r="C23" s="93">
        <v>-0.1</v>
      </c>
      <c r="D23" s="93">
        <v>0.2</v>
      </c>
      <c r="E23" s="93">
        <v>0.8</v>
      </c>
      <c r="F23" s="93">
        <v>-0.3</v>
      </c>
      <c r="G23" s="93">
        <v>0</v>
      </c>
      <c r="H23" s="93">
        <v>0</v>
      </c>
      <c r="I23" s="93">
        <v>0</v>
      </c>
      <c r="J23" s="93">
        <v>0</v>
      </c>
      <c r="K23" s="93">
        <v>0</v>
      </c>
    </row>
    <row r="24" spans="2:11" outlineLevel="1" x14ac:dyDescent="0.2">
      <c r="B24" s="95" t="s">
        <v>370</v>
      </c>
      <c r="C24" s="93">
        <v>0</v>
      </c>
      <c r="D24" s="93">
        <v>0</v>
      </c>
      <c r="E24" s="93">
        <v>0</v>
      </c>
      <c r="F24" s="93">
        <v>0</v>
      </c>
      <c r="G24" s="93">
        <v>0</v>
      </c>
      <c r="H24" s="93">
        <v>0</v>
      </c>
      <c r="I24" s="93">
        <v>0</v>
      </c>
      <c r="J24" s="93">
        <v>0</v>
      </c>
      <c r="K24" s="93">
        <v>0</v>
      </c>
    </row>
    <row r="25" spans="2:11" outlineLevel="1" x14ac:dyDescent="0.2">
      <c r="B25" s="95" t="s">
        <v>371</v>
      </c>
      <c r="C25" s="93">
        <v>0</v>
      </c>
      <c r="D25" s="93">
        <v>0</v>
      </c>
      <c r="E25" s="93">
        <v>0</v>
      </c>
      <c r="F25" s="93">
        <v>0</v>
      </c>
      <c r="G25" s="93">
        <v>0</v>
      </c>
      <c r="H25" s="93">
        <v>0</v>
      </c>
      <c r="I25" s="93">
        <v>0</v>
      </c>
      <c r="J25" s="93">
        <v>0</v>
      </c>
      <c r="K25" s="93">
        <v>0</v>
      </c>
    </row>
    <row r="26" spans="2:11" outlineLevel="1" x14ac:dyDescent="0.2">
      <c r="B26" s="95" t="s">
        <v>368</v>
      </c>
      <c r="C26" s="93">
        <v>-0.4</v>
      </c>
      <c r="D26" s="93">
        <v>-0.1</v>
      </c>
      <c r="E26" s="93">
        <v>-0.2</v>
      </c>
      <c r="F26" s="93">
        <v>-0.2</v>
      </c>
      <c r="G26" s="93">
        <v>-0.5</v>
      </c>
      <c r="H26" s="93">
        <v>-0.7</v>
      </c>
      <c r="I26" s="93">
        <v>-0.3</v>
      </c>
      <c r="J26" s="93">
        <v>-0.2</v>
      </c>
      <c r="K26" s="93">
        <v>-0.2</v>
      </c>
    </row>
    <row r="27" spans="2:11" outlineLevel="1" x14ac:dyDescent="0.2">
      <c r="B27" s="95" t="s">
        <v>237</v>
      </c>
      <c r="C27" s="103">
        <v>0.1</v>
      </c>
      <c r="D27" s="103">
        <v>0.2</v>
      </c>
      <c r="E27" s="103">
        <v>0.6</v>
      </c>
      <c r="F27" s="103">
        <v>-6.5</v>
      </c>
      <c r="G27" s="103">
        <v>0</v>
      </c>
      <c r="H27" s="103">
        <v>0.1</v>
      </c>
      <c r="I27" s="103">
        <v>0.1</v>
      </c>
      <c r="J27" s="103">
        <v>0.1</v>
      </c>
      <c r="K27" s="103">
        <v>0.1</v>
      </c>
    </row>
    <row r="28" spans="2:11" outlineLevel="1" x14ac:dyDescent="0.2">
      <c r="B28" s="104" t="s">
        <v>43</v>
      </c>
      <c r="C28" s="105">
        <v>-1.7</v>
      </c>
      <c r="D28" s="105">
        <v>-3</v>
      </c>
      <c r="E28" s="105">
        <v>5.6</v>
      </c>
      <c r="F28" s="105">
        <v>-4.7</v>
      </c>
      <c r="G28" s="105">
        <v>17</v>
      </c>
      <c r="H28" s="105">
        <v>-13.7</v>
      </c>
      <c r="I28" s="105">
        <v>-17.3</v>
      </c>
      <c r="J28" s="105">
        <v>-20.100000000000001</v>
      </c>
      <c r="K28" s="105">
        <v>-23</v>
      </c>
    </row>
    <row r="29" spans="2:11" outlineLevel="1" x14ac:dyDescent="0.2">
      <c r="B29" s="97" t="s">
        <v>372</v>
      </c>
      <c r="C29" s="98">
        <v>-3.1</v>
      </c>
      <c r="D29" s="98">
        <v>-4.3</v>
      </c>
      <c r="E29" s="98">
        <v>3.3</v>
      </c>
      <c r="F29" s="98">
        <v>-5.7</v>
      </c>
      <c r="G29" s="98">
        <v>14.1</v>
      </c>
      <c r="H29" s="98">
        <v>-17.8</v>
      </c>
      <c r="I29" s="98">
        <v>-22.4</v>
      </c>
      <c r="J29" s="98">
        <v>-24.1</v>
      </c>
      <c r="K29" s="98">
        <v>-26.4</v>
      </c>
    </row>
    <row r="30" spans="2:11" outlineLevel="1" x14ac:dyDescent="0.2">
      <c r="B30" s="107" t="s">
        <v>373</v>
      </c>
      <c r="C30" s="87" t="s">
        <v>1</v>
      </c>
      <c r="D30" s="87" t="s">
        <v>1</v>
      </c>
      <c r="E30" s="87" t="s">
        <v>1</v>
      </c>
      <c r="F30" s="87" t="s">
        <v>1</v>
      </c>
      <c r="G30" s="87" t="s">
        <v>1</v>
      </c>
      <c r="H30" s="87" t="s">
        <v>1</v>
      </c>
      <c r="I30" s="87" t="s">
        <v>1</v>
      </c>
      <c r="J30" s="87" t="s">
        <v>1</v>
      </c>
      <c r="K30" s="87" t="s">
        <v>1</v>
      </c>
    </row>
    <row r="31" spans="2:11" outlineLevel="1" x14ac:dyDescent="0.2">
      <c r="B31" s="108" t="s">
        <v>374</v>
      </c>
      <c r="C31" s="109">
        <v>5.2</v>
      </c>
      <c r="D31" s="109">
        <v>4.8</v>
      </c>
      <c r="E31" s="109">
        <v>6.8</v>
      </c>
      <c r="F31" s="109">
        <v>3.4</v>
      </c>
      <c r="G31" s="109">
        <v>0</v>
      </c>
      <c r="H31" s="109">
        <v>6.5</v>
      </c>
      <c r="I31" s="109">
        <v>5.7</v>
      </c>
      <c r="J31" s="109">
        <v>3.2</v>
      </c>
      <c r="K31" s="109">
        <v>4.5999999999999996</v>
      </c>
    </row>
    <row r="32" spans="2:11" outlineLevel="1" x14ac:dyDescent="0.2">
      <c r="B32" s="110" t="s">
        <v>375</v>
      </c>
      <c r="C32" s="93">
        <v>-0.1</v>
      </c>
      <c r="D32" s="93">
        <v>0</v>
      </c>
      <c r="E32" s="93">
        <v>0.8</v>
      </c>
      <c r="F32" s="93">
        <v>-0.2</v>
      </c>
      <c r="G32" s="93">
        <v>-0.4</v>
      </c>
      <c r="H32" s="93">
        <v>-0.1</v>
      </c>
      <c r="I32" s="93">
        <v>-0.6</v>
      </c>
      <c r="J32" s="93">
        <v>-1.3</v>
      </c>
      <c r="K32" s="93">
        <v>0</v>
      </c>
    </row>
    <row r="33" spans="1:11" outlineLevel="1" x14ac:dyDescent="0.2">
      <c r="B33" s="101" t="s">
        <v>271</v>
      </c>
      <c r="C33" s="133">
        <v>4.5999999999999996</v>
      </c>
      <c r="D33" s="133">
        <v>4.9000000000000004</v>
      </c>
      <c r="E33" s="133">
        <v>6.4</v>
      </c>
      <c r="F33" s="133">
        <v>6.4</v>
      </c>
      <c r="G33" s="133">
        <v>6.6</v>
      </c>
      <c r="H33" s="133">
        <v>7.1</v>
      </c>
      <c r="I33" s="133">
        <v>6.8</v>
      </c>
      <c r="J33" s="133">
        <v>4.9000000000000004</v>
      </c>
      <c r="K33" s="133">
        <v>5.0999999999999996</v>
      </c>
    </row>
    <row r="34" spans="1:11" outlineLevel="1" x14ac:dyDescent="0.2">
      <c r="B34" s="101" t="s">
        <v>268</v>
      </c>
      <c r="C34" s="133">
        <v>-0.4</v>
      </c>
      <c r="D34" s="133">
        <v>-0.3</v>
      </c>
      <c r="E34" s="133">
        <v>-0.3</v>
      </c>
      <c r="F34" s="133">
        <v>-0.3</v>
      </c>
      <c r="G34" s="133">
        <v>-0.3</v>
      </c>
      <c r="H34" s="133">
        <v>-0.3</v>
      </c>
      <c r="I34" s="133">
        <v>-0.3</v>
      </c>
      <c r="J34" s="133">
        <v>-0.3</v>
      </c>
      <c r="K34" s="133">
        <v>-0.3</v>
      </c>
    </row>
    <row r="35" spans="1:11" outlineLevel="1" x14ac:dyDescent="0.2">
      <c r="B35" s="110" t="s">
        <v>272</v>
      </c>
      <c r="C35" s="93">
        <v>1.1000000000000001</v>
      </c>
      <c r="D35" s="93">
        <v>0.2</v>
      </c>
      <c r="E35" s="93">
        <v>0</v>
      </c>
      <c r="F35" s="93">
        <v>-2.5</v>
      </c>
      <c r="G35" s="93">
        <v>-5.9</v>
      </c>
      <c r="H35" s="93">
        <v>-0.2</v>
      </c>
      <c r="I35" s="93">
        <v>-0.2</v>
      </c>
      <c r="J35" s="93">
        <v>-0.2</v>
      </c>
      <c r="K35" s="93">
        <v>-0.2</v>
      </c>
    </row>
    <row r="36" spans="1:11" outlineLevel="1" x14ac:dyDescent="0.2">
      <c r="B36" s="108" t="s">
        <v>376</v>
      </c>
      <c r="C36" s="109">
        <v>-5.7</v>
      </c>
      <c r="D36" s="109">
        <v>3.3</v>
      </c>
      <c r="E36" s="109">
        <v>-5.6</v>
      </c>
      <c r="F36" s="109">
        <v>-5.3</v>
      </c>
      <c r="G36" s="109">
        <v>-2.9</v>
      </c>
      <c r="H36" s="109">
        <v>0</v>
      </c>
      <c r="I36" s="109">
        <v>0.2</v>
      </c>
      <c r="J36" s="109">
        <v>0.3</v>
      </c>
      <c r="K36" s="109">
        <v>0.4</v>
      </c>
    </row>
    <row r="37" spans="1:11" outlineLevel="1" x14ac:dyDescent="0.2">
      <c r="B37" s="110" t="s">
        <v>267</v>
      </c>
      <c r="C37" s="93">
        <v>0.1</v>
      </c>
      <c r="D37" s="93">
        <v>0.1</v>
      </c>
      <c r="E37" s="93">
        <v>0.1</v>
      </c>
      <c r="F37" s="93">
        <v>0.1</v>
      </c>
      <c r="G37" s="93">
        <v>0.1</v>
      </c>
      <c r="H37" s="93">
        <v>0.1</v>
      </c>
      <c r="I37" s="93">
        <v>0.1</v>
      </c>
      <c r="J37" s="93">
        <v>0.1</v>
      </c>
      <c r="K37" s="93">
        <v>0.1</v>
      </c>
    </row>
    <row r="38" spans="1:11" outlineLevel="1" x14ac:dyDescent="0.2">
      <c r="B38" s="101" t="s">
        <v>377</v>
      </c>
      <c r="C38" s="133">
        <v>0</v>
      </c>
      <c r="D38" s="133">
        <v>9.5</v>
      </c>
      <c r="E38" s="133">
        <v>0</v>
      </c>
      <c r="F38" s="133">
        <v>0</v>
      </c>
      <c r="G38" s="133">
        <v>0</v>
      </c>
      <c r="H38" s="133">
        <v>0</v>
      </c>
      <c r="I38" s="133">
        <v>0</v>
      </c>
      <c r="J38" s="133">
        <v>0</v>
      </c>
      <c r="K38" s="133">
        <v>0</v>
      </c>
    </row>
    <row r="39" spans="1:11" outlineLevel="1" x14ac:dyDescent="0.2">
      <c r="A39" s="134"/>
      <c r="B39" s="101" t="s">
        <v>271</v>
      </c>
      <c r="C39" s="133">
        <v>-3.9</v>
      </c>
      <c r="D39" s="133">
        <v>-4</v>
      </c>
      <c r="E39" s="133">
        <v>-3.6</v>
      </c>
      <c r="F39" s="133">
        <v>-4.0999999999999996</v>
      </c>
      <c r="G39" s="133">
        <v>0</v>
      </c>
      <c r="H39" s="133">
        <v>0</v>
      </c>
      <c r="I39" s="133">
        <v>0</v>
      </c>
      <c r="J39" s="133">
        <v>0</v>
      </c>
      <c r="K39" s="133">
        <v>0</v>
      </c>
    </row>
    <row r="40" spans="1:11" outlineLevel="1" x14ac:dyDescent="0.2">
      <c r="A40" s="134"/>
      <c r="B40" s="110" t="s">
        <v>272</v>
      </c>
      <c r="C40" s="111">
        <v>-1.9</v>
      </c>
      <c r="D40" s="111">
        <v>-2.2000000000000002</v>
      </c>
      <c r="E40" s="111">
        <v>-2.1</v>
      </c>
      <c r="F40" s="111">
        <v>-1.3</v>
      </c>
      <c r="G40" s="111">
        <v>-3</v>
      </c>
      <c r="H40" s="111">
        <v>-0.1</v>
      </c>
      <c r="I40" s="111">
        <v>0.1</v>
      </c>
      <c r="J40" s="111">
        <v>0.2</v>
      </c>
      <c r="K40" s="111">
        <v>0.3</v>
      </c>
    </row>
    <row r="41" spans="1:11" outlineLevel="1" x14ac:dyDescent="0.2">
      <c r="A41" s="134"/>
      <c r="B41" s="99" t="s">
        <v>378</v>
      </c>
      <c r="C41" s="98">
        <v>-0.6</v>
      </c>
      <c r="D41" s="98">
        <v>8.1</v>
      </c>
      <c r="E41" s="98">
        <v>1.1000000000000001</v>
      </c>
      <c r="F41" s="98">
        <v>-2</v>
      </c>
      <c r="G41" s="98">
        <v>-2.9</v>
      </c>
      <c r="H41" s="98">
        <v>6.6</v>
      </c>
      <c r="I41" s="98">
        <v>6</v>
      </c>
      <c r="J41" s="98">
        <v>3.5</v>
      </c>
      <c r="K41" s="98">
        <v>4.9000000000000004</v>
      </c>
    </row>
    <row r="42" spans="1:11" outlineLevel="1" x14ac:dyDescent="0.2">
      <c r="B42" s="107" t="s">
        <v>283</v>
      </c>
      <c r="C42" s="87" t="s">
        <v>1</v>
      </c>
      <c r="D42" s="87" t="s">
        <v>1</v>
      </c>
      <c r="E42" s="87" t="s">
        <v>1</v>
      </c>
      <c r="F42" s="87" t="s">
        <v>1</v>
      </c>
      <c r="G42" s="87" t="s">
        <v>1</v>
      </c>
      <c r="H42" s="87" t="s">
        <v>1</v>
      </c>
      <c r="I42" s="87" t="s">
        <v>1</v>
      </c>
      <c r="J42" s="87" t="s">
        <v>1</v>
      </c>
      <c r="K42" s="87" t="s">
        <v>1</v>
      </c>
    </row>
    <row r="43" spans="1:11" outlineLevel="1" x14ac:dyDescent="0.2">
      <c r="B43" s="108" t="s">
        <v>288</v>
      </c>
      <c r="C43" s="131">
        <v>-4.0999999999999996</v>
      </c>
      <c r="D43" s="131">
        <v>-1.8</v>
      </c>
      <c r="E43" s="131">
        <v>-2.6</v>
      </c>
      <c r="F43" s="131">
        <v>-3.6</v>
      </c>
      <c r="G43" s="131">
        <v>1</v>
      </c>
      <c r="H43" s="131">
        <v>-3</v>
      </c>
      <c r="I43" s="131">
        <v>-2.9</v>
      </c>
      <c r="J43" s="131">
        <v>-2.1</v>
      </c>
      <c r="K43" s="131">
        <v>-1.7</v>
      </c>
    </row>
    <row r="44" spans="1:11" outlineLevel="1" x14ac:dyDescent="0.2">
      <c r="B44" s="110" t="s">
        <v>379</v>
      </c>
      <c r="C44" s="93">
        <v>-0.2</v>
      </c>
      <c r="D44" s="93">
        <v>0</v>
      </c>
      <c r="E44" s="93">
        <v>0</v>
      </c>
      <c r="F44" s="93">
        <v>-0.1</v>
      </c>
      <c r="G44" s="93">
        <v>-0.2</v>
      </c>
      <c r="H44" s="93">
        <v>0</v>
      </c>
      <c r="I44" s="93">
        <v>0</v>
      </c>
      <c r="J44" s="93">
        <v>0</v>
      </c>
      <c r="K44" s="93">
        <v>0</v>
      </c>
    </row>
    <row r="45" spans="1:11" outlineLevel="1" x14ac:dyDescent="0.2">
      <c r="B45" s="110" t="s">
        <v>289</v>
      </c>
      <c r="C45" s="132">
        <v>-1.3</v>
      </c>
      <c r="D45" s="132">
        <v>1.2</v>
      </c>
      <c r="E45" s="132">
        <v>0.4</v>
      </c>
      <c r="F45" s="132">
        <v>0.7</v>
      </c>
      <c r="G45" s="132">
        <v>3.5</v>
      </c>
      <c r="H45" s="132">
        <v>0</v>
      </c>
      <c r="I45" s="132">
        <v>0</v>
      </c>
      <c r="J45" s="132">
        <v>0</v>
      </c>
      <c r="K45" s="132">
        <v>0</v>
      </c>
    </row>
    <row r="46" spans="1:11" outlineLevel="1" x14ac:dyDescent="0.2">
      <c r="B46" s="110" t="s">
        <v>380</v>
      </c>
      <c r="C46" s="93">
        <v>-1.8</v>
      </c>
      <c r="D46" s="93">
        <v>-2.1</v>
      </c>
      <c r="E46" s="93">
        <v>-2.1</v>
      </c>
      <c r="F46" s="93">
        <v>-2.7</v>
      </c>
      <c r="G46" s="93">
        <v>-1.3</v>
      </c>
      <c r="H46" s="93">
        <v>-2.2999999999999998</v>
      </c>
      <c r="I46" s="93">
        <v>-2.2000000000000002</v>
      </c>
      <c r="J46" s="93">
        <v>-1.4</v>
      </c>
      <c r="K46" s="93">
        <v>-1</v>
      </c>
    </row>
    <row r="47" spans="1:11" outlineLevel="1" x14ac:dyDescent="0.2">
      <c r="B47" s="110" t="s">
        <v>381</v>
      </c>
      <c r="C47" s="93">
        <v>-0.9</v>
      </c>
      <c r="D47" s="93">
        <v>-0.9</v>
      </c>
      <c r="E47" s="93">
        <v>-0.9</v>
      </c>
      <c r="F47" s="93">
        <v>-1.4</v>
      </c>
      <c r="G47" s="93">
        <v>-1</v>
      </c>
      <c r="H47" s="93">
        <v>-0.7</v>
      </c>
      <c r="I47" s="93">
        <v>-0.7</v>
      </c>
      <c r="J47" s="93">
        <v>-0.7</v>
      </c>
      <c r="K47" s="93">
        <v>-0.7</v>
      </c>
    </row>
    <row r="48" spans="1:11" outlineLevel="1" x14ac:dyDescent="0.2">
      <c r="B48" s="108" t="s">
        <v>374</v>
      </c>
      <c r="C48" s="109">
        <v>3.2</v>
      </c>
      <c r="D48" s="109">
        <v>3.5</v>
      </c>
      <c r="E48" s="109">
        <v>3.4</v>
      </c>
      <c r="F48" s="109">
        <v>3.4</v>
      </c>
      <c r="G48" s="109">
        <v>-1.3</v>
      </c>
      <c r="H48" s="109">
        <v>2.2999999999999998</v>
      </c>
      <c r="I48" s="109">
        <v>2.2999999999999998</v>
      </c>
      <c r="J48" s="109">
        <v>2.2000000000000002</v>
      </c>
      <c r="K48" s="109">
        <v>2.2000000000000002</v>
      </c>
    </row>
    <row r="49" spans="2:11" outlineLevel="1" x14ac:dyDescent="0.2">
      <c r="B49" s="110" t="s">
        <v>267</v>
      </c>
      <c r="C49" s="93">
        <v>2.1</v>
      </c>
      <c r="D49" s="93">
        <v>2.1</v>
      </c>
      <c r="E49" s="93">
        <v>2.1</v>
      </c>
      <c r="F49" s="93">
        <v>2</v>
      </c>
      <c r="G49" s="93">
        <v>2.1</v>
      </c>
      <c r="H49" s="93">
        <v>2.2999999999999998</v>
      </c>
      <c r="I49" s="93">
        <v>2.2999999999999998</v>
      </c>
      <c r="J49" s="93">
        <v>2.2000000000000002</v>
      </c>
      <c r="K49" s="93">
        <v>2.2000000000000002</v>
      </c>
    </row>
    <row r="50" spans="2:11" outlineLevel="1" x14ac:dyDescent="0.2">
      <c r="B50" s="110" t="s">
        <v>382</v>
      </c>
      <c r="C50" s="93">
        <v>0</v>
      </c>
      <c r="D50" s="93">
        <v>0</v>
      </c>
      <c r="E50" s="93">
        <v>0</v>
      </c>
      <c r="F50" s="93">
        <v>0</v>
      </c>
      <c r="G50" s="93">
        <v>0</v>
      </c>
      <c r="H50" s="93">
        <v>0</v>
      </c>
      <c r="I50" s="93">
        <v>0</v>
      </c>
      <c r="J50" s="93">
        <v>0</v>
      </c>
      <c r="K50" s="93">
        <v>0</v>
      </c>
    </row>
    <row r="51" spans="2:11" outlineLevel="1" x14ac:dyDescent="0.2">
      <c r="B51" s="110" t="s">
        <v>272</v>
      </c>
      <c r="C51" s="111">
        <v>1.1000000000000001</v>
      </c>
      <c r="D51" s="111">
        <v>1.4</v>
      </c>
      <c r="E51" s="111">
        <v>1.3</v>
      </c>
      <c r="F51" s="111">
        <v>1.4</v>
      </c>
      <c r="G51" s="111">
        <v>-3.4</v>
      </c>
      <c r="H51" s="111">
        <v>0</v>
      </c>
      <c r="I51" s="111">
        <v>0</v>
      </c>
      <c r="J51" s="111">
        <v>0</v>
      </c>
      <c r="K51" s="111">
        <v>0</v>
      </c>
    </row>
    <row r="52" spans="2:11" outlineLevel="1" x14ac:dyDescent="0.2">
      <c r="B52" s="108" t="s">
        <v>383</v>
      </c>
      <c r="C52" s="109">
        <v>0.1</v>
      </c>
      <c r="D52" s="109">
        <v>0.1</v>
      </c>
      <c r="E52" s="109">
        <v>-0.1</v>
      </c>
      <c r="F52" s="109">
        <v>-0.1</v>
      </c>
      <c r="G52" s="109">
        <v>-1.4</v>
      </c>
      <c r="H52" s="109">
        <v>0</v>
      </c>
      <c r="I52" s="109">
        <v>0</v>
      </c>
      <c r="J52" s="109">
        <v>0</v>
      </c>
      <c r="K52" s="109">
        <v>0</v>
      </c>
    </row>
    <row r="53" spans="2:11" outlineLevel="1" x14ac:dyDescent="0.2">
      <c r="B53" s="110" t="s">
        <v>384</v>
      </c>
      <c r="C53" s="93">
        <v>0</v>
      </c>
      <c r="D53" s="93">
        <v>0</v>
      </c>
      <c r="E53" s="93">
        <v>0</v>
      </c>
      <c r="F53" s="93">
        <v>0</v>
      </c>
      <c r="G53" s="93">
        <v>0</v>
      </c>
      <c r="H53" s="93">
        <v>0</v>
      </c>
      <c r="I53" s="93">
        <v>0</v>
      </c>
      <c r="J53" s="93">
        <v>0</v>
      </c>
      <c r="K53" s="93">
        <v>0</v>
      </c>
    </row>
    <row r="54" spans="2:11" outlineLevel="1" x14ac:dyDescent="0.2">
      <c r="B54" s="110" t="s">
        <v>272</v>
      </c>
      <c r="C54" s="111">
        <v>0.1</v>
      </c>
      <c r="D54" s="111">
        <v>0.1</v>
      </c>
      <c r="E54" s="111">
        <v>-0.1</v>
      </c>
      <c r="F54" s="111">
        <v>-0.1</v>
      </c>
      <c r="G54" s="111">
        <v>-1.4</v>
      </c>
      <c r="H54" s="111">
        <v>0</v>
      </c>
      <c r="I54" s="111">
        <v>0</v>
      </c>
      <c r="J54" s="111">
        <v>0</v>
      </c>
      <c r="K54" s="111">
        <v>0</v>
      </c>
    </row>
    <row r="55" spans="2:11" outlineLevel="1" x14ac:dyDescent="0.2">
      <c r="B55" s="99" t="s">
        <v>385</v>
      </c>
      <c r="C55" s="98">
        <v>-0.8</v>
      </c>
      <c r="D55" s="98">
        <v>1.7</v>
      </c>
      <c r="E55" s="98">
        <v>0.7</v>
      </c>
      <c r="F55" s="98">
        <v>-0.3</v>
      </c>
      <c r="G55" s="98">
        <v>-1.7</v>
      </c>
      <c r="H55" s="98">
        <v>-0.7</v>
      </c>
      <c r="I55" s="98">
        <v>-0.5</v>
      </c>
      <c r="J55" s="98">
        <v>0.1</v>
      </c>
      <c r="K55" s="98">
        <v>0.5</v>
      </c>
    </row>
    <row r="56" spans="2:11" outlineLevel="1" x14ac:dyDescent="0.2">
      <c r="B56" s="107" t="s">
        <v>386</v>
      </c>
      <c r="C56" s="87" t="s">
        <v>1</v>
      </c>
      <c r="D56" s="87" t="s">
        <v>1</v>
      </c>
      <c r="E56" s="87" t="s">
        <v>1</v>
      </c>
      <c r="F56" s="87" t="s">
        <v>1</v>
      </c>
      <c r="G56" s="87" t="s">
        <v>1</v>
      </c>
      <c r="H56" s="87" t="s">
        <v>1</v>
      </c>
      <c r="I56" s="87" t="s">
        <v>1</v>
      </c>
      <c r="J56" s="87" t="s">
        <v>1</v>
      </c>
      <c r="K56" s="87" t="s">
        <v>1</v>
      </c>
    </row>
    <row r="57" spans="2:11" outlineLevel="1" x14ac:dyDescent="0.2">
      <c r="B57" s="87" t="s">
        <v>300</v>
      </c>
      <c r="C57" s="93">
        <v>0.1</v>
      </c>
      <c r="D57" s="93">
        <v>-0.2</v>
      </c>
      <c r="E57" s="93">
        <v>-1.2</v>
      </c>
      <c r="F57" s="93">
        <v>-0.7</v>
      </c>
      <c r="G57" s="93">
        <v>0.2</v>
      </c>
      <c r="H57" s="93">
        <v>0</v>
      </c>
      <c r="I57" s="93">
        <v>0</v>
      </c>
      <c r="J57" s="93">
        <v>0</v>
      </c>
      <c r="K57" s="93">
        <v>0</v>
      </c>
    </row>
    <row r="58" spans="2:11" outlineLevel="1" x14ac:dyDescent="0.2">
      <c r="B58" s="87" t="s">
        <v>387</v>
      </c>
      <c r="C58" s="93">
        <v>-8.1</v>
      </c>
      <c r="D58" s="93">
        <v>0</v>
      </c>
      <c r="E58" s="93">
        <v>0</v>
      </c>
      <c r="F58" s="93">
        <v>0</v>
      </c>
      <c r="G58" s="93">
        <v>-0.9</v>
      </c>
      <c r="H58" s="93">
        <v>0</v>
      </c>
      <c r="I58" s="93">
        <v>0</v>
      </c>
      <c r="J58" s="93">
        <v>0</v>
      </c>
      <c r="K58" s="93">
        <v>0</v>
      </c>
    </row>
    <row r="59" spans="2:11" outlineLevel="1" x14ac:dyDescent="0.2">
      <c r="B59" s="87" t="s">
        <v>237</v>
      </c>
      <c r="C59" s="93">
        <v>0.2</v>
      </c>
      <c r="D59" s="93">
        <v>0</v>
      </c>
      <c r="E59" s="93">
        <v>0</v>
      </c>
      <c r="F59" s="93">
        <v>0</v>
      </c>
      <c r="G59" s="93">
        <v>1</v>
      </c>
      <c r="H59" s="93">
        <v>0</v>
      </c>
      <c r="I59" s="93">
        <v>0</v>
      </c>
      <c r="J59" s="93">
        <v>0</v>
      </c>
      <c r="K59" s="93">
        <v>0</v>
      </c>
    </row>
    <row r="60" spans="2:11" outlineLevel="1" x14ac:dyDescent="0.2">
      <c r="B60" s="104" t="s">
        <v>388</v>
      </c>
      <c r="C60" s="105">
        <v>-7.8</v>
      </c>
      <c r="D60" s="105">
        <v>-0.1</v>
      </c>
      <c r="E60" s="105">
        <v>-1.2</v>
      </c>
      <c r="F60" s="105">
        <v>-0.6</v>
      </c>
      <c r="G60" s="105">
        <v>0.2</v>
      </c>
      <c r="H60" s="105">
        <v>0</v>
      </c>
      <c r="I60" s="105">
        <v>0</v>
      </c>
      <c r="J60" s="105">
        <v>0</v>
      </c>
      <c r="K60" s="105">
        <v>0</v>
      </c>
    </row>
    <row r="61" spans="2:11" outlineLevel="1" x14ac:dyDescent="0.2">
      <c r="B61" s="99" t="s">
        <v>389</v>
      </c>
      <c r="C61" s="98">
        <v>-12.4</v>
      </c>
      <c r="D61" s="98">
        <v>5.2</v>
      </c>
      <c r="E61" s="98">
        <v>4</v>
      </c>
      <c r="F61" s="98">
        <v>-8.5</v>
      </c>
      <c r="G61" s="98">
        <v>9.6</v>
      </c>
      <c r="H61" s="98">
        <v>-17.600000000000001</v>
      </c>
      <c r="I61" s="98">
        <v>-21.6</v>
      </c>
      <c r="J61" s="98">
        <v>-21.9</v>
      </c>
      <c r="K61" s="98">
        <v>-24.3</v>
      </c>
    </row>
    <row r="62" spans="2:11" outlineLevel="1" x14ac:dyDescent="0.2">
      <c r="B62" s="112" t="s">
        <v>52</v>
      </c>
      <c r="C62" s="87" t="s">
        <v>1</v>
      </c>
      <c r="D62" s="87" t="s">
        <v>1</v>
      </c>
      <c r="E62" s="87" t="s">
        <v>1</v>
      </c>
      <c r="F62" s="87" t="s">
        <v>1</v>
      </c>
      <c r="G62" s="87" t="s">
        <v>1</v>
      </c>
      <c r="H62" s="87" t="s">
        <v>1</v>
      </c>
      <c r="I62" s="87" t="s">
        <v>1</v>
      </c>
      <c r="J62" s="87" t="s">
        <v>1</v>
      </c>
      <c r="K62" s="87" t="s">
        <v>1</v>
      </c>
    </row>
    <row r="63" spans="2:11" outlineLevel="1" x14ac:dyDescent="0.2">
      <c r="B63" s="95" t="s">
        <v>304</v>
      </c>
      <c r="C63" s="87" t="s">
        <v>1</v>
      </c>
      <c r="D63" s="87" t="s">
        <v>1</v>
      </c>
      <c r="E63" s="87" t="s">
        <v>1</v>
      </c>
      <c r="F63" s="87" t="s">
        <v>1</v>
      </c>
      <c r="G63" s="87" t="s">
        <v>1</v>
      </c>
      <c r="H63" s="87" t="s">
        <v>1</v>
      </c>
      <c r="I63" s="87" t="s">
        <v>1</v>
      </c>
      <c r="J63" s="87" t="s">
        <v>1</v>
      </c>
      <c r="K63" s="87" t="s">
        <v>1</v>
      </c>
    </row>
    <row r="64" spans="2:11" outlineLevel="1" x14ac:dyDescent="0.2">
      <c r="B64" s="113" t="s">
        <v>305</v>
      </c>
      <c r="C64" s="93">
        <v>-0.6</v>
      </c>
      <c r="D64" s="93">
        <v>-1.9</v>
      </c>
      <c r="E64" s="93">
        <v>-1.3</v>
      </c>
      <c r="F64" s="93">
        <v>-3.2</v>
      </c>
      <c r="G64" s="93">
        <v>-8.9</v>
      </c>
      <c r="H64" s="93">
        <v>0</v>
      </c>
      <c r="I64" s="93">
        <v>0</v>
      </c>
      <c r="J64" s="93">
        <v>0</v>
      </c>
      <c r="K64" s="93">
        <v>0</v>
      </c>
    </row>
    <row r="65" spans="2:11" outlineLevel="1" x14ac:dyDescent="0.2">
      <c r="B65" s="113" t="s">
        <v>306</v>
      </c>
      <c r="C65" s="103">
        <v>-0.2</v>
      </c>
      <c r="D65" s="103">
        <v>-0.1</v>
      </c>
      <c r="E65" s="103">
        <v>0.2</v>
      </c>
      <c r="F65" s="103">
        <v>0.1</v>
      </c>
      <c r="G65" s="103">
        <v>-0.7</v>
      </c>
      <c r="H65" s="103">
        <v>0</v>
      </c>
      <c r="I65" s="103">
        <v>0</v>
      </c>
      <c r="J65" s="103">
        <v>0</v>
      </c>
      <c r="K65" s="103">
        <v>0</v>
      </c>
    </row>
    <row r="66" spans="2:11" outlineLevel="1" x14ac:dyDescent="0.2"/>
    <row r="67" spans="2:11" outlineLevel="1" x14ac:dyDescent="0.2">
      <c r="B67" s="135" t="s">
        <v>391</v>
      </c>
      <c r="C67" s="135"/>
      <c r="D67" s="135"/>
      <c r="E67" s="135"/>
      <c r="F67" s="136"/>
      <c r="G67" s="136"/>
      <c r="H67" s="136"/>
      <c r="I67" s="136"/>
      <c r="J67" s="136"/>
      <c r="K67" s="136"/>
    </row>
    <row r="68" spans="2:11" outlineLevel="1" x14ac:dyDescent="0.2">
      <c r="B68" s="149" t="s">
        <v>392</v>
      </c>
      <c r="C68" s="150"/>
      <c r="D68" s="150"/>
      <c r="E68" s="150"/>
      <c r="F68" s="150"/>
      <c r="G68" s="150"/>
      <c r="H68" s="150"/>
      <c r="I68" s="150"/>
      <c r="J68" s="150"/>
      <c r="K68" s="150"/>
    </row>
    <row r="69" spans="2:11" ht="26.25" customHeight="1" outlineLevel="1" x14ac:dyDescent="0.2">
      <c r="B69" s="149" t="s">
        <v>397</v>
      </c>
      <c r="C69" s="150"/>
      <c r="D69" s="150"/>
      <c r="E69" s="150"/>
      <c r="F69" s="150"/>
      <c r="G69" s="150"/>
      <c r="H69" s="150"/>
      <c r="I69" s="150"/>
      <c r="J69" s="150"/>
      <c r="K69" s="150"/>
    </row>
    <row r="70" spans="2:11" ht="12.75" customHeight="1" x14ac:dyDescent="0.2"/>
    <row r="71" spans="2:11" ht="29.25" customHeight="1" x14ac:dyDescent="0.2"/>
    <row r="72" spans="2:11" x14ac:dyDescent="0.2">
      <c r="E72" s="125"/>
      <c r="F72" s="125"/>
      <c r="G72" s="125"/>
      <c r="H72" s="125"/>
      <c r="I72" s="125"/>
      <c r="J72" s="125"/>
      <c r="K72" s="125"/>
    </row>
  </sheetData>
  <mergeCells count="5">
    <mergeCell ref="B1:C1"/>
    <mergeCell ref="B4:C4"/>
    <mergeCell ref="D1:E1"/>
    <mergeCell ref="B68:K68"/>
    <mergeCell ref="B69:K69"/>
  </mergeCells>
  <pageMargins left="0.70866141732283472" right="0.70866141732283472" top="0.74803149606299213" bottom="0.74803149606299213" header="0.31496062992125984" footer="0.31496062992125984"/>
  <pageSetup paperSize="9" scale="67" orientation="portrait" r:id="rId1"/>
  <headerFooter>
    <oddHeader>&amp;C&amp;"Calibri,"&amp;11UNCLASSIFIED&amp;""</oddHeader>
    <oddFooter>&amp;C&amp;"Calibri,"&amp;11UNCLASSIFIED&amp;""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GridLines="0" tabSelected="1" zoomScaleNormal="100" workbookViewId="0">
      <selection activeCell="O21" sqref="O21"/>
    </sheetView>
  </sheetViews>
  <sheetFormatPr defaultColWidth="9.33203125" defaultRowHeight="11.25" x14ac:dyDescent="0.2"/>
  <cols>
    <col min="1" max="1" width="9.33203125" style="65"/>
    <col min="2" max="2" width="47.33203125" style="65" customWidth="1"/>
    <col min="3" max="4" width="10.83203125" style="65" customWidth="1"/>
    <col min="5" max="16384" width="9.33203125" style="65"/>
  </cols>
  <sheetData>
    <row r="1" spans="2:12" ht="20.100000000000001" customHeight="1" x14ac:dyDescent="0.2">
      <c r="B1" s="64" t="s">
        <v>197</v>
      </c>
      <c r="C1" s="64"/>
      <c r="D1" s="64"/>
    </row>
    <row r="2" spans="2:12" ht="5.0999999999999996" customHeight="1" thickBot="1" x14ac:dyDescent="0.25">
      <c r="B2" s="66"/>
      <c r="C2" s="66"/>
      <c r="D2" s="66"/>
    </row>
    <row r="3" spans="2:12" x14ac:dyDescent="0.2">
      <c r="B3" s="67"/>
      <c r="C3" s="68"/>
      <c r="D3" s="68"/>
      <c r="E3" s="68"/>
      <c r="F3" s="68"/>
      <c r="K3" s="69" t="s">
        <v>2</v>
      </c>
    </row>
    <row r="4" spans="2:12" ht="11.25" customHeight="1" x14ac:dyDescent="0.2">
      <c r="B4" s="70"/>
      <c r="C4" s="70"/>
      <c r="D4" s="70"/>
      <c r="E4" s="70"/>
      <c r="F4" s="70"/>
      <c r="G4" s="71"/>
      <c r="H4" s="71"/>
      <c r="I4" s="71"/>
      <c r="J4" s="71"/>
      <c r="K4" s="71"/>
    </row>
    <row r="5" spans="2:12" x14ac:dyDescent="0.2">
      <c r="B5" s="70"/>
      <c r="C5" s="71" t="s">
        <v>4</v>
      </c>
      <c r="D5" s="71" t="s">
        <v>5</v>
      </c>
      <c r="E5" s="71" t="s">
        <v>6</v>
      </c>
      <c r="F5" s="71" t="s">
        <v>7</v>
      </c>
      <c r="G5" s="71" t="s">
        <v>8</v>
      </c>
      <c r="H5" s="71" t="s">
        <v>9</v>
      </c>
      <c r="I5" s="71" t="s">
        <v>10</v>
      </c>
      <c r="J5" s="71" t="s">
        <v>11</v>
      </c>
      <c r="K5" s="71" t="s">
        <v>12</v>
      </c>
    </row>
    <row r="6" spans="2:12" x14ac:dyDescent="0.2">
      <c r="B6" s="70"/>
      <c r="C6" s="72" t="s">
        <v>13</v>
      </c>
      <c r="D6" s="72" t="s">
        <v>13</v>
      </c>
      <c r="E6" s="72" t="s">
        <v>13</v>
      </c>
      <c r="F6" s="72" t="s">
        <v>13</v>
      </c>
      <c r="G6" s="72" t="s">
        <v>13</v>
      </c>
      <c r="H6" s="72" t="s">
        <v>14</v>
      </c>
      <c r="I6" s="72" t="s">
        <v>14</v>
      </c>
      <c r="J6" s="72" t="s">
        <v>14</v>
      </c>
      <c r="K6" s="72" t="s">
        <v>14</v>
      </c>
    </row>
    <row r="7" spans="2:12" ht="12.75" customHeight="1" x14ac:dyDescent="0.2">
      <c r="B7" s="73" t="s">
        <v>198</v>
      </c>
      <c r="C7" s="74"/>
      <c r="D7" s="74"/>
      <c r="E7" s="74"/>
      <c r="F7" s="74"/>
      <c r="G7" s="74"/>
      <c r="H7" s="74"/>
      <c r="I7" s="74"/>
      <c r="J7" s="74"/>
      <c r="K7" s="74"/>
    </row>
    <row r="8" spans="2:12" ht="11.25" customHeight="1" x14ac:dyDescent="0.2">
      <c r="B8" s="75" t="s">
        <v>215</v>
      </c>
      <c r="C8" s="76">
        <v>262267</v>
      </c>
      <c r="D8" s="76">
        <v>260131</v>
      </c>
      <c r="E8" s="76">
        <v>269507</v>
      </c>
      <c r="F8" s="76">
        <v>275538</v>
      </c>
      <c r="G8" s="76">
        <v>274057</v>
      </c>
      <c r="H8" s="76">
        <v>281162</v>
      </c>
      <c r="I8" s="76">
        <v>293419</v>
      </c>
      <c r="J8" s="76">
        <v>298567</v>
      </c>
      <c r="K8" s="76">
        <v>303585</v>
      </c>
    </row>
    <row r="9" spans="2:12" ht="11.25" customHeight="1" x14ac:dyDescent="0.2">
      <c r="B9" s="77" t="s">
        <v>216</v>
      </c>
      <c r="C9" s="76">
        <v>223345</v>
      </c>
      <c r="D9" s="76">
        <v>233881</v>
      </c>
      <c r="E9" s="76">
        <v>241317</v>
      </c>
      <c r="F9" s="76">
        <v>221535</v>
      </c>
      <c r="G9" s="76">
        <v>372557</v>
      </c>
      <c r="H9" s="76">
        <v>302486</v>
      </c>
      <c r="I9" s="76">
        <v>300220</v>
      </c>
      <c r="J9" s="76">
        <v>305574</v>
      </c>
      <c r="K9" s="76">
        <v>315302</v>
      </c>
    </row>
    <row r="10" spans="2:12" ht="11.25" customHeight="1" x14ac:dyDescent="0.2">
      <c r="B10" s="77" t="s">
        <v>200</v>
      </c>
      <c r="C10" s="76">
        <v>588</v>
      </c>
      <c r="D10" s="76">
        <v>621</v>
      </c>
      <c r="E10" s="76">
        <v>632</v>
      </c>
      <c r="F10" s="76">
        <v>661</v>
      </c>
      <c r="G10" s="76">
        <v>652</v>
      </c>
      <c r="H10" s="76">
        <v>585</v>
      </c>
      <c r="I10" s="76">
        <v>585</v>
      </c>
      <c r="J10" s="76">
        <v>585</v>
      </c>
      <c r="K10" s="76">
        <v>585</v>
      </c>
    </row>
    <row r="11" spans="2:12" ht="11.25" customHeight="1" x14ac:dyDescent="0.2">
      <c r="B11" s="77" t="s">
        <v>32</v>
      </c>
      <c r="C11" s="76">
        <v>9978.3689999999988</v>
      </c>
      <c r="D11" s="76">
        <v>11528.862000000001</v>
      </c>
      <c r="E11" s="76">
        <v>11878.800999999999</v>
      </c>
      <c r="F11" s="76">
        <v>11657.981</v>
      </c>
      <c r="G11" s="76">
        <v>11252.659000000001</v>
      </c>
      <c r="H11" s="76">
        <v>12400.736999999999</v>
      </c>
      <c r="I11" s="76">
        <v>10080.342000000001</v>
      </c>
      <c r="J11" s="76">
        <v>11810.903999999999</v>
      </c>
      <c r="K11" s="76">
        <v>12281.526</v>
      </c>
    </row>
    <row r="12" spans="2:12" ht="11.25" customHeight="1" x14ac:dyDescent="0.2">
      <c r="B12" s="77" t="s">
        <v>201</v>
      </c>
      <c r="C12" s="78">
        <v>49704</v>
      </c>
      <c r="D12" s="78">
        <v>48856</v>
      </c>
      <c r="E12" s="78">
        <v>48668</v>
      </c>
      <c r="F12" s="78">
        <v>45241</v>
      </c>
      <c r="G12" s="78">
        <v>44942</v>
      </c>
      <c r="H12" s="78">
        <v>47805</v>
      </c>
      <c r="I12" s="78">
        <v>51001</v>
      </c>
      <c r="J12" s="78">
        <v>54137</v>
      </c>
      <c r="K12" s="78">
        <v>54379</v>
      </c>
    </row>
    <row r="13" spans="2:12" ht="11.25" customHeight="1" x14ac:dyDescent="0.2">
      <c r="B13" s="77" t="s">
        <v>217</v>
      </c>
      <c r="C13" s="76">
        <v>-12780.368999999948</v>
      </c>
      <c r="D13" s="76">
        <v>-705.86199999996461</v>
      </c>
      <c r="E13" s="76">
        <v>-13193.800999999978</v>
      </c>
      <c r="F13" s="76">
        <v>12782.018999999971</v>
      </c>
      <c r="G13" s="76">
        <v>-129509.65899999999</v>
      </c>
      <c r="H13" s="76">
        <v>-47975.736999999965</v>
      </c>
      <c r="I13" s="76">
        <v>-47213.341999999946</v>
      </c>
      <c r="J13" s="76">
        <v>-47217.90399999998</v>
      </c>
      <c r="K13" s="76">
        <v>-55463.525999999954</v>
      </c>
    </row>
    <row r="14" spans="2:12" x14ac:dyDescent="0.2">
      <c r="B14" s="79" t="s">
        <v>203</v>
      </c>
      <c r="C14" s="80">
        <v>533102</v>
      </c>
      <c r="D14" s="80">
        <v>554312</v>
      </c>
      <c r="E14" s="80">
        <v>558809</v>
      </c>
      <c r="F14" s="80">
        <v>567415</v>
      </c>
      <c r="G14" s="80">
        <v>573951</v>
      </c>
      <c r="H14" s="80">
        <v>596463</v>
      </c>
      <c r="I14" s="80">
        <v>608092</v>
      </c>
      <c r="J14" s="80">
        <v>623456</v>
      </c>
      <c r="K14" s="80">
        <v>630669</v>
      </c>
      <c r="L14" s="81"/>
    </row>
    <row r="15" spans="2:12" ht="12.75" customHeight="1" x14ac:dyDescent="0.2">
      <c r="B15" s="82" t="s">
        <v>204</v>
      </c>
      <c r="C15" s="83" t="s">
        <v>1</v>
      </c>
      <c r="D15" s="83" t="s">
        <v>1</v>
      </c>
      <c r="E15" s="83" t="s">
        <v>1</v>
      </c>
      <c r="F15" s="83" t="s">
        <v>1</v>
      </c>
      <c r="G15" s="83" t="s">
        <v>1</v>
      </c>
      <c r="H15" s="83" t="s">
        <v>1</v>
      </c>
      <c r="I15" s="83" t="s">
        <v>1</v>
      </c>
      <c r="J15" s="83" t="s">
        <v>1</v>
      </c>
      <c r="K15" s="83" t="s">
        <v>1</v>
      </c>
    </row>
    <row r="16" spans="2:12" ht="11.25" customHeight="1" x14ac:dyDescent="0.2">
      <c r="B16" s="75" t="s">
        <v>205</v>
      </c>
      <c r="C16" s="76">
        <v>101715</v>
      </c>
      <c r="D16" s="76">
        <v>95773</v>
      </c>
      <c r="E16" s="76">
        <v>88848</v>
      </c>
      <c r="F16" s="76">
        <v>86299</v>
      </c>
      <c r="G16" s="76">
        <v>80895</v>
      </c>
      <c r="H16" s="76">
        <v>77666</v>
      </c>
      <c r="I16" s="76">
        <v>75581</v>
      </c>
      <c r="J16" s="76">
        <v>74006</v>
      </c>
      <c r="K16" s="76">
        <v>70858</v>
      </c>
    </row>
    <row r="17" spans="2:12" ht="11.25" customHeight="1" x14ac:dyDescent="0.2">
      <c r="B17" s="77" t="s">
        <v>206</v>
      </c>
      <c r="C17" s="76">
        <v>29702</v>
      </c>
      <c r="D17" s="76">
        <v>30255</v>
      </c>
      <c r="E17" s="76">
        <v>36685</v>
      </c>
      <c r="F17" s="76">
        <v>37641</v>
      </c>
      <c r="G17" s="76">
        <v>37794</v>
      </c>
      <c r="H17" s="76">
        <v>36760</v>
      </c>
      <c r="I17" s="76">
        <v>37280</v>
      </c>
      <c r="J17" s="76">
        <v>37691</v>
      </c>
      <c r="K17" s="76">
        <v>38191</v>
      </c>
    </row>
    <row r="18" spans="2:12" ht="11.25" customHeight="1" x14ac:dyDescent="0.2">
      <c r="B18" s="77" t="s">
        <v>207</v>
      </c>
      <c r="C18" s="76">
        <v>2182</v>
      </c>
      <c r="D18" s="76">
        <v>2263</v>
      </c>
      <c r="E18" s="76">
        <v>2435</v>
      </c>
      <c r="F18" s="76">
        <v>2650</v>
      </c>
      <c r="G18" s="76">
        <v>2789</v>
      </c>
      <c r="H18" s="76">
        <v>2769</v>
      </c>
      <c r="I18" s="76">
        <v>2800</v>
      </c>
      <c r="J18" s="76">
        <v>2800</v>
      </c>
      <c r="K18" s="76">
        <v>2800</v>
      </c>
    </row>
    <row r="19" spans="2:12" ht="11.25" customHeight="1" x14ac:dyDescent="0.2">
      <c r="B19" s="77" t="s">
        <v>208</v>
      </c>
      <c r="C19" s="137" t="s">
        <v>393</v>
      </c>
      <c r="D19" s="137" t="s">
        <v>393</v>
      </c>
      <c r="E19" s="137" t="s">
        <v>393</v>
      </c>
      <c r="F19" s="137" t="s">
        <v>393</v>
      </c>
      <c r="G19" s="76">
        <v>956</v>
      </c>
      <c r="H19" s="76">
        <v>977</v>
      </c>
      <c r="I19" s="76">
        <v>1012</v>
      </c>
      <c r="J19" s="76">
        <v>1040</v>
      </c>
      <c r="K19" s="76">
        <v>1074</v>
      </c>
    </row>
    <row r="20" spans="2:12" ht="11.25" customHeight="1" x14ac:dyDescent="0.2">
      <c r="B20" s="77" t="s">
        <v>209</v>
      </c>
      <c r="C20" s="76">
        <v>35465</v>
      </c>
      <c r="D20" s="76">
        <v>26515</v>
      </c>
      <c r="E20" s="76">
        <v>27099</v>
      </c>
      <c r="F20" s="76">
        <v>29290</v>
      </c>
      <c r="G20" s="76">
        <v>32859</v>
      </c>
      <c r="H20" s="76">
        <v>32864</v>
      </c>
      <c r="I20" s="76">
        <v>34335</v>
      </c>
      <c r="J20" s="76">
        <v>34271</v>
      </c>
      <c r="K20" s="76">
        <v>36287</v>
      </c>
    </row>
    <row r="21" spans="2:12" ht="11.25" customHeight="1" x14ac:dyDescent="0.2">
      <c r="B21" s="77" t="s">
        <v>202</v>
      </c>
      <c r="C21" s="76">
        <v>5151</v>
      </c>
      <c r="D21" s="76">
        <v>17101</v>
      </c>
      <c r="E21" s="76">
        <v>17461</v>
      </c>
      <c r="F21" s="76">
        <v>16685</v>
      </c>
      <c r="G21" s="76">
        <v>15387</v>
      </c>
      <c r="H21" s="76">
        <v>18699</v>
      </c>
      <c r="I21" s="76">
        <v>20757</v>
      </c>
      <c r="J21" s="76">
        <v>22705</v>
      </c>
      <c r="K21" s="76">
        <v>25574</v>
      </c>
    </row>
    <row r="22" spans="2:12" x14ac:dyDescent="0.2">
      <c r="B22" s="79" t="s">
        <v>210</v>
      </c>
      <c r="C22" s="80">
        <v>174215</v>
      </c>
      <c r="D22" s="80">
        <v>171907</v>
      </c>
      <c r="E22" s="80">
        <v>172528</v>
      </c>
      <c r="F22" s="80">
        <v>172565</v>
      </c>
      <c r="G22" s="80">
        <v>170680</v>
      </c>
      <c r="H22" s="80">
        <v>169735</v>
      </c>
      <c r="I22" s="80">
        <v>171765</v>
      </c>
      <c r="J22" s="80">
        <v>172513</v>
      </c>
      <c r="K22" s="80">
        <v>174784</v>
      </c>
      <c r="L22" s="81"/>
    </row>
    <row r="23" spans="2:12" ht="12.75" customHeight="1" x14ac:dyDescent="0.2">
      <c r="B23" s="82" t="s">
        <v>211</v>
      </c>
      <c r="C23" s="83" t="s">
        <v>1</v>
      </c>
      <c r="D23" s="83" t="s">
        <v>1</v>
      </c>
      <c r="E23" s="83" t="s">
        <v>1</v>
      </c>
      <c r="F23" s="83" t="s">
        <v>1</v>
      </c>
      <c r="G23" s="83" t="s">
        <v>1</v>
      </c>
      <c r="H23" s="83" t="s">
        <v>1</v>
      </c>
      <c r="I23" s="83" t="s">
        <v>1</v>
      </c>
      <c r="J23" s="83" t="s">
        <v>1</v>
      </c>
      <c r="K23" s="83" t="s">
        <v>1</v>
      </c>
    </row>
    <row r="24" spans="2:12" ht="11.25" customHeight="1" x14ac:dyDescent="0.2">
      <c r="B24" s="75" t="s">
        <v>199</v>
      </c>
      <c r="C24" s="76">
        <v>72</v>
      </c>
      <c r="D24" s="76">
        <v>124</v>
      </c>
      <c r="E24" s="76">
        <v>-252</v>
      </c>
      <c r="F24" s="76">
        <v>-816</v>
      </c>
      <c r="G24" s="76">
        <v>182</v>
      </c>
      <c r="H24" s="76">
        <v>150</v>
      </c>
      <c r="I24" s="76">
        <v>10</v>
      </c>
      <c r="J24" s="76">
        <v>36</v>
      </c>
      <c r="K24" s="76">
        <v>44</v>
      </c>
    </row>
    <row r="25" spans="2:12" ht="11.25" customHeight="1" x14ac:dyDescent="0.2">
      <c r="B25" s="77" t="s">
        <v>218</v>
      </c>
      <c r="C25" s="76">
        <v>106</v>
      </c>
      <c r="D25" s="76">
        <v>-457</v>
      </c>
      <c r="E25" s="76">
        <v>-992</v>
      </c>
      <c r="F25" s="76">
        <v>150</v>
      </c>
      <c r="G25" s="76">
        <v>-159</v>
      </c>
      <c r="H25" s="76">
        <v>-154</v>
      </c>
      <c r="I25" s="76">
        <v>-55</v>
      </c>
      <c r="J25" s="76">
        <v>-55</v>
      </c>
      <c r="K25" s="76">
        <v>-55</v>
      </c>
    </row>
    <row r="26" spans="2:12" ht="11.25" customHeight="1" x14ac:dyDescent="0.2">
      <c r="B26" s="77" t="s">
        <v>45</v>
      </c>
      <c r="C26" s="76">
        <v>13128.75</v>
      </c>
      <c r="D26" s="76">
        <v>13519.306</v>
      </c>
      <c r="E26" s="76">
        <v>14950.646000000001</v>
      </c>
      <c r="F26" s="76">
        <v>16503.169999999998</v>
      </c>
      <c r="G26" s="76">
        <v>16850.464</v>
      </c>
      <c r="H26" s="76">
        <v>14668.348</v>
      </c>
      <c r="I26" s="76">
        <v>13509.976000000001</v>
      </c>
      <c r="J26" s="76">
        <v>12797.504000000001</v>
      </c>
      <c r="K26" s="76">
        <v>11870.78</v>
      </c>
    </row>
    <row r="27" spans="2:12" ht="11.25" customHeight="1" x14ac:dyDescent="0.2">
      <c r="B27" s="77" t="s">
        <v>202</v>
      </c>
      <c r="C27" s="76">
        <v>3208.25</v>
      </c>
      <c r="D27" s="76">
        <v>3432.6939999999995</v>
      </c>
      <c r="E27" s="76">
        <v>3405.3539999999994</v>
      </c>
      <c r="F27" s="76">
        <v>3145.8300000000017</v>
      </c>
      <c r="G27" s="76">
        <v>3178.5360000000001</v>
      </c>
      <c r="H27" s="76">
        <v>3443.652</v>
      </c>
      <c r="I27" s="76">
        <v>3687.0239999999994</v>
      </c>
      <c r="J27" s="76">
        <v>3962.4959999999992</v>
      </c>
      <c r="K27" s="76">
        <v>4155.2199999999993</v>
      </c>
    </row>
    <row r="28" spans="2:12" x14ac:dyDescent="0.2">
      <c r="B28" s="79" t="s">
        <v>212</v>
      </c>
      <c r="C28" s="80">
        <v>16515</v>
      </c>
      <c r="D28" s="80">
        <v>16619</v>
      </c>
      <c r="E28" s="80">
        <v>17112</v>
      </c>
      <c r="F28" s="80">
        <v>18983</v>
      </c>
      <c r="G28" s="80">
        <v>20052</v>
      </c>
      <c r="H28" s="80">
        <v>18108</v>
      </c>
      <c r="I28" s="80">
        <v>17152</v>
      </c>
      <c r="J28" s="80">
        <v>16741</v>
      </c>
      <c r="K28" s="80">
        <v>16015</v>
      </c>
      <c r="L28" s="81"/>
    </row>
    <row r="29" spans="2:12" ht="12" x14ac:dyDescent="0.2">
      <c r="B29" s="79" t="s">
        <v>214</v>
      </c>
      <c r="C29" s="80">
        <v>-8728</v>
      </c>
      <c r="D29" s="80">
        <v>-12018</v>
      </c>
      <c r="E29" s="80">
        <v>-12537</v>
      </c>
      <c r="F29" s="80">
        <v>-12355</v>
      </c>
      <c r="G29" s="80">
        <v>-11661</v>
      </c>
      <c r="H29" s="80">
        <v>-12362</v>
      </c>
      <c r="I29" s="80">
        <v>-12431</v>
      </c>
      <c r="J29" s="80">
        <v>-11749</v>
      </c>
      <c r="K29" s="80">
        <v>-11021</v>
      </c>
      <c r="L29" s="81"/>
    </row>
    <row r="30" spans="2:12" ht="12" thickBot="1" x14ac:dyDescent="0.25">
      <c r="B30" s="84" t="s">
        <v>213</v>
      </c>
      <c r="C30" s="85">
        <v>715104</v>
      </c>
      <c r="D30" s="85">
        <v>730820</v>
      </c>
      <c r="E30" s="85">
        <v>735912</v>
      </c>
      <c r="F30" s="85">
        <v>746608</v>
      </c>
      <c r="G30" s="85">
        <v>753022</v>
      </c>
      <c r="H30" s="85">
        <v>771900</v>
      </c>
      <c r="I30" s="85">
        <v>784600</v>
      </c>
      <c r="J30" s="85">
        <v>801000</v>
      </c>
      <c r="K30" s="85">
        <v>810400</v>
      </c>
      <c r="L30" s="81"/>
    </row>
    <row r="31" spans="2:12" ht="5.0999999999999996" customHeight="1" x14ac:dyDescent="0.2"/>
    <row r="32" spans="2:12" ht="11.25" customHeight="1" x14ac:dyDescent="0.2"/>
    <row r="33" spans="2:11" ht="11.25" customHeight="1" x14ac:dyDescent="0.2">
      <c r="B33" s="151" t="s">
        <v>219</v>
      </c>
      <c r="C33" s="152"/>
      <c r="D33" s="152"/>
      <c r="E33" s="152"/>
      <c r="F33" s="152"/>
      <c r="G33" s="152"/>
      <c r="H33" s="152"/>
      <c r="I33" s="152"/>
      <c r="J33" s="152"/>
      <c r="K33" s="152"/>
    </row>
    <row r="34" spans="2:11" ht="11.25" customHeight="1" x14ac:dyDescent="0.2">
      <c r="B34" s="151" t="s">
        <v>220</v>
      </c>
      <c r="C34" s="152"/>
      <c r="D34" s="152"/>
      <c r="E34" s="152"/>
      <c r="F34" s="152"/>
      <c r="G34" s="152"/>
      <c r="H34" s="152"/>
      <c r="I34" s="152"/>
      <c r="J34" s="152"/>
      <c r="K34" s="152"/>
    </row>
    <row r="35" spans="2:11" ht="11.25" customHeight="1" x14ac:dyDescent="0.2">
      <c r="B35" s="151" t="s">
        <v>221</v>
      </c>
      <c r="C35" s="152"/>
      <c r="D35" s="152"/>
      <c r="E35" s="152"/>
      <c r="F35" s="152"/>
      <c r="G35" s="152"/>
      <c r="H35" s="152"/>
      <c r="I35" s="152"/>
      <c r="J35" s="152"/>
      <c r="K35" s="152"/>
    </row>
  </sheetData>
  <mergeCells count="3">
    <mergeCell ref="B33:K33"/>
    <mergeCell ref="B34:K34"/>
    <mergeCell ref="B35:K35"/>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topLeftCell="A34" zoomScaleNormal="100" workbookViewId="0">
      <selection activeCell="D13" sqref="D13"/>
    </sheetView>
  </sheetViews>
  <sheetFormatPr defaultRowHeight="11.25" x14ac:dyDescent="0.2"/>
  <cols>
    <col min="1" max="1" width="66" bestFit="1" customWidth="1"/>
  </cols>
  <sheetData>
    <row r="1" spans="1:10" ht="16.5" x14ac:dyDescent="0.2">
      <c r="A1" s="1" t="s">
        <v>157</v>
      </c>
      <c r="B1" s="1"/>
      <c r="C1" s="1"/>
      <c r="D1" s="1"/>
      <c r="E1" s="1"/>
    </row>
    <row r="2" spans="1:10" ht="16.5" thickBot="1" x14ac:dyDescent="0.25">
      <c r="A2" s="2" t="s">
        <v>1</v>
      </c>
      <c r="B2" s="3"/>
      <c r="C2" s="4"/>
      <c r="D2" s="3"/>
      <c r="J2" s="5" t="s">
        <v>2</v>
      </c>
    </row>
    <row r="3" spans="1:10"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ht="17.100000000000001" customHeight="1" x14ac:dyDescent="0.2">
      <c r="A6" s="11" t="s">
        <v>15</v>
      </c>
      <c r="B6" s="12"/>
      <c r="C6" s="12"/>
      <c r="D6" s="12"/>
      <c r="E6" s="12"/>
    </row>
    <row r="7" spans="1:10" ht="17.100000000000001" customHeight="1" x14ac:dyDescent="0.2">
      <c r="A7" s="13" t="s">
        <v>16</v>
      </c>
      <c r="B7" s="14"/>
      <c r="C7" s="14"/>
      <c r="D7" s="14"/>
      <c r="E7" s="14"/>
    </row>
    <row r="8" spans="1:10" ht="17.100000000000001" customHeight="1" x14ac:dyDescent="0.2">
      <c r="A8" s="15" t="s">
        <v>17</v>
      </c>
      <c r="B8" s="16">
        <v>331545</v>
      </c>
      <c r="C8" s="16">
        <v>319939</v>
      </c>
      <c r="D8" s="16">
        <v>313425</v>
      </c>
      <c r="E8" s="16">
        <v>308068</v>
      </c>
      <c r="F8" s="16">
        <v>306875</v>
      </c>
      <c r="G8" s="16">
        <v>303100</v>
      </c>
      <c r="H8" s="16">
        <v>306500</v>
      </c>
      <c r="I8" s="16">
        <v>302500</v>
      </c>
      <c r="J8" s="16">
        <v>296300</v>
      </c>
    </row>
    <row r="9" spans="1:10" ht="17.100000000000001" customHeight="1" x14ac:dyDescent="0.2">
      <c r="A9" s="15" t="s">
        <v>18</v>
      </c>
      <c r="B9" s="16">
        <v>20328</v>
      </c>
      <c r="C9" s="16">
        <v>22218</v>
      </c>
      <c r="D9" s="16">
        <v>22665</v>
      </c>
      <c r="E9" s="16">
        <v>17183</v>
      </c>
      <c r="F9" s="16">
        <v>18734</v>
      </c>
      <c r="G9" s="16">
        <v>20300</v>
      </c>
      <c r="H9" s="16">
        <v>21200</v>
      </c>
      <c r="I9" s="16">
        <v>21600</v>
      </c>
      <c r="J9" s="16">
        <v>21700</v>
      </c>
    </row>
    <row r="10" spans="1:10" ht="17.100000000000001" customHeight="1" x14ac:dyDescent="0.2">
      <c r="A10" s="18" t="s">
        <v>19</v>
      </c>
      <c r="B10" s="19">
        <v>351872</v>
      </c>
      <c r="C10" s="19">
        <v>342158</v>
      </c>
      <c r="D10" s="19">
        <v>336090</v>
      </c>
      <c r="E10" s="19">
        <v>325251</v>
      </c>
      <c r="F10" s="19">
        <v>325608</v>
      </c>
      <c r="G10" s="19">
        <v>323400</v>
      </c>
      <c r="H10" s="19">
        <v>327800</v>
      </c>
      <c r="I10" s="19">
        <v>324100</v>
      </c>
      <c r="J10" s="19">
        <v>318000</v>
      </c>
    </row>
    <row r="11" spans="1:10" ht="17.100000000000001" customHeight="1" x14ac:dyDescent="0.2">
      <c r="A11" s="13" t="s">
        <v>20</v>
      </c>
      <c r="B11" s="14"/>
      <c r="C11" s="14"/>
      <c r="D11" s="14"/>
      <c r="E11" s="14"/>
      <c r="F11" s="14"/>
      <c r="G11" s="14"/>
      <c r="H11" s="14"/>
      <c r="I11" s="14"/>
      <c r="J11" s="14"/>
    </row>
    <row r="12" spans="1:10" ht="17.100000000000001" customHeight="1" x14ac:dyDescent="0.2">
      <c r="A12" s="15" t="s">
        <v>21</v>
      </c>
      <c r="B12" s="16">
        <v>185116</v>
      </c>
      <c r="C12" s="16">
        <v>189170</v>
      </c>
      <c r="D12" s="16">
        <v>182552</v>
      </c>
      <c r="E12" s="16">
        <v>184335</v>
      </c>
      <c r="F12" s="16">
        <v>187584</v>
      </c>
      <c r="G12" s="16">
        <v>187192</v>
      </c>
      <c r="H12" s="16">
        <v>184861</v>
      </c>
      <c r="I12" s="16">
        <v>183598</v>
      </c>
      <c r="J12" s="16">
        <v>183373</v>
      </c>
    </row>
    <row r="13" spans="1:10" ht="17.100000000000001" customHeight="1" x14ac:dyDescent="0.2">
      <c r="A13" s="20" t="s">
        <v>150</v>
      </c>
      <c r="B13" s="16">
        <v>31622</v>
      </c>
      <c r="C13" s="16">
        <v>30749</v>
      </c>
      <c r="D13" s="16">
        <v>29877</v>
      </c>
      <c r="E13" s="16">
        <v>29210</v>
      </c>
      <c r="F13" s="16">
        <v>28482</v>
      </c>
      <c r="G13" s="16">
        <v>28154</v>
      </c>
      <c r="H13" s="16">
        <v>27282</v>
      </c>
      <c r="I13" s="16">
        <v>26510</v>
      </c>
      <c r="J13" s="16">
        <v>25619</v>
      </c>
    </row>
    <row r="14" spans="1:10" ht="17.100000000000001" customHeight="1" x14ac:dyDescent="0.2">
      <c r="A14" s="20" t="s">
        <v>23</v>
      </c>
      <c r="B14" s="16">
        <v>6342</v>
      </c>
      <c r="C14" s="16">
        <v>5123</v>
      </c>
      <c r="D14" s="16">
        <v>5530</v>
      </c>
      <c r="E14" s="16">
        <v>9612</v>
      </c>
      <c r="F14" s="16">
        <v>12174</v>
      </c>
      <c r="G14" s="16">
        <v>8765</v>
      </c>
      <c r="H14" s="16">
        <v>8682</v>
      </c>
      <c r="I14" s="16">
        <v>8535</v>
      </c>
      <c r="J14" s="16">
        <v>8414</v>
      </c>
    </row>
    <row r="15" spans="1:10" ht="17.100000000000001" customHeight="1" x14ac:dyDescent="0.2">
      <c r="A15" s="15" t="s">
        <v>24</v>
      </c>
      <c r="B15" s="16">
        <v>1408</v>
      </c>
      <c r="C15" s="16">
        <v>751</v>
      </c>
      <c r="D15" s="16">
        <v>1229</v>
      </c>
      <c r="E15" s="16">
        <v>1441</v>
      </c>
      <c r="F15" s="16">
        <v>1121</v>
      </c>
      <c r="G15" s="16">
        <v>1034</v>
      </c>
      <c r="H15" s="16">
        <v>1016</v>
      </c>
      <c r="I15" s="16">
        <v>995</v>
      </c>
      <c r="J15" s="16">
        <v>977</v>
      </c>
    </row>
    <row r="16" spans="1:10" ht="17.100000000000001" customHeight="1" x14ac:dyDescent="0.2">
      <c r="A16" s="15" t="s">
        <v>151</v>
      </c>
      <c r="B16" s="16">
        <v>3178</v>
      </c>
      <c r="C16" s="16">
        <v>3380</v>
      </c>
      <c r="D16" s="16">
        <v>3257</v>
      </c>
      <c r="E16" s="16">
        <v>3536</v>
      </c>
      <c r="F16" s="16">
        <v>3608</v>
      </c>
      <c r="G16" s="16">
        <v>3670</v>
      </c>
      <c r="H16" s="16">
        <v>3670</v>
      </c>
      <c r="I16" s="16">
        <v>3471</v>
      </c>
      <c r="J16" s="16">
        <v>3353</v>
      </c>
    </row>
    <row r="17" spans="1:10" ht="17.100000000000001" customHeight="1" x14ac:dyDescent="0.2">
      <c r="A17" s="15" t="s">
        <v>26</v>
      </c>
      <c r="B17" s="16">
        <v>-678</v>
      </c>
      <c r="C17" s="16">
        <v>-789</v>
      </c>
      <c r="D17" s="16">
        <v>-1114</v>
      </c>
      <c r="E17" s="16">
        <v>-1580</v>
      </c>
      <c r="F17" s="16">
        <v>-1683</v>
      </c>
      <c r="G17" s="16">
        <v>-2029</v>
      </c>
      <c r="H17" s="16">
        <v>-2731</v>
      </c>
      <c r="I17" s="16">
        <v>-3696</v>
      </c>
      <c r="J17" s="16">
        <v>-4995</v>
      </c>
    </row>
    <row r="18" spans="1:10" ht="17.100000000000001" customHeight="1" x14ac:dyDescent="0.2">
      <c r="A18" s="15" t="s">
        <v>27</v>
      </c>
      <c r="B18" s="16">
        <v>54129</v>
      </c>
      <c r="C18" s="16">
        <v>54926</v>
      </c>
      <c r="D18" s="16">
        <v>44258</v>
      </c>
      <c r="E18" s="16">
        <v>61079</v>
      </c>
      <c r="F18" s="16">
        <v>185946</v>
      </c>
      <c r="G18" s="16">
        <v>61346</v>
      </c>
      <c r="H18" s="16">
        <v>58131</v>
      </c>
      <c r="I18" s="16">
        <v>59848</v>
      </c>
      <c r="J18" s="16">
        <v>61040</v>
      </c>
    </row>
    <row r="19" spans="1:10" ht="17.100000000000001" customHeight="1" x14ac:dyDescent="0.2">
      <c r="A19" s="15" t="s">
        <v>28</v>
      </c>
      <c r="B19" s="16">
        <v>-17030</v>
      </c>
      <c r="C19" s="16">
        <v>-18995</v>
      </c>
      <c r="D19" s="16">
        <v>8518</v>
      </c>
      <c r="E19" s="16">
        <v>-48709</v>
      </c>
      <c r="F19" s="16">
        <v>-12492</v>
      </c>
      <c r="G19" s="16">
        <v>-172</v>
      </c>
      <c r="H19" s="16">
        <v>-81</v>
      </c>
      <c r="I19" s="16">
        <v>-80</v>
      </c>
      <c r="J19" s="16">
        <v>-78</v>
      </c>
    </row>
    <row r="20" spans="1:10" ht="17.100000000000001" customHeight="1" x14ac:dyDescent="0.2">
      <c r="A20" s="15" t="s">
        <v>29</v>
      </c>
      <c r="B20" s="16">
        <v>281</v>
      </c>
      <c r="C20" s="16">
        <v>4393</v>
      </c>
      <c r="D20" s="16">
        <v>13748</v>
      </c>
      <c r="E20" s="16">
        <v>15583</v>
      </c>
      <c r="F20" s="16">
        <v>14788</v>
      </c>
      <c r="G20" s="16">
        <v>25085</v>
      </c>
      <c r="H20" s="16">
        <v>21623</v>
      </c>
      <c r="I20" s="16">
        <v>20836</v>
      </c>
      <c r="J20" s="16">
        <v>23093</v>
      </c>
    </row>
    <row r="21" spans="1:10" ht="17.100000000000001" customHeight="1" x14ac:dyDescent="0.2">
      <c r="A21" s="18" t="s">
        <v>30</v>
      </c>
      <c r="B21" s="19">
        <v>264368</v>
      </c>
      <c r="C21" s="19">
        <v>268709</v>
      </c>
      <c r="D21" s="19">
        <v>287856</v>
      </c>
      <c r="E21" s="19">
        <v>254508</v>
      </c>
      <c r="F21" s="19">
        <v>419528</v>
      </c>
      <c r="G21" s="19">
        <v>313046</v>
      </c>
      <c r="H21" s="19">
        <v>302453</v>
      </c>
      <c r="I21" s="19">
        <v>300018</v>
      </c>
      <c r="J21" s="19">
        <v>300796</v>
      </c>
    </row>
    <row r="22" spans="1:10" ht="17.100000000000001" customHeight="1" x14ac:dyDescent="0.2">
      <c r="A22" s="13" t="s">
        <v>31</v>
      </c>
      <c r="B22" s="21"/>
      <c r="C22" s="21"/>
      <c r="D22" s="21"/>
      <c r="E22" s="21"/>
      <c r="F22" s="21"/>
      <c r="G22" s="21"/>
      <c r="H22" s="21"/>
      <c r="I22" s="21"/>
      <c r="J22" s="21"/>
    </row>
    <row r="23" spans="1:10" ht="17.100000000000001" customHeight="1" x14ac:dyDescent="0.2">
      <c r="A23" s="22" t="s">
        <v>32</v>
      </c>
      <c r="B23" s="16">
        <v>10526</v>
      </c>
      <c r="C23" s="16">
        <v>11912</v>
      </c>
      <c r="D23" s="16">
        <v>12074</v>
      </c>
      <c r="E23" s="16">
        <v>11667</v>
      </c>
      <c r="F23" s="16">
        <v>11253</v>
      </c>
      <c r="G23" s="16">
        <v>12217</v>
      </c>
      <c r="H23" s="16">
        <v>9756</v>
      </c>
      <c r="I23" s="16">
        <v>11196</v>
      </c>
      <c r="J23" s="16">
        <v>11425</v>
      </c>
    </row>
    <row r="24" spans="1:10" ht="17.100000000000001" customHeight="1" x14ac:dyDescent="0.2">
      <c r="A24" s="22" t="s">
        <v>33</v>
      </c>
      <c r="B24" s="16">
        <v>23326</v>
      </c>
      <c r="C24" s="16">
        <v>24220</v>
      </c>
      <c r="D24" s="16">
        <v>23569</v>
      </c>
      <c r="E24" s="16">
        <v>25561</v>
      </c>
      <c r="F24" s="16">
        <v>29969</v>
      </c>
      <c r="G24" s="16">
        <v>29878</v>
      </c>
      <c r="H24" s="16">
        <v>30437</v>
      </c>
      <c r="I24" s="16">
        <v>31192</v>
      </c>
      <c r="J24" s="16">
        <v>31931</v>
      </c>
    </row>
    <row r="25" spans="1:10" ht="17.100000000000001" customHeight="1" x14ac:dyDescent="0.2">
      <c r="A25" s="15" t="s">
        <v>34</v>
      </c>
      <c r="B25" s="16">
        <v>52433</v>
      </c>
      <c r="C25" s="16">
        <v>50479</v>
      </c>
      <c r="D25" s="16">
        <v>49468</v>
      </c>
      <c r="E25" s="16">
        <v>45278</v>
      </c>
      <c r="F25" s="16">
        <v>44942</v>
      </c>
      <c r="G25" s="16">
        <v>47099</v>
      </c>
      <c r="H25" s="16">
        <v>49359</v>
      </c>
      <c r="I25" s="16">
        <v>51316</v>
      </c>
      <c r="J25" s="16">
        <v>50585</v>
      </c>
    </row>
    <row r="26" spans="1:10" ht="17.100000000000001" customHeight="1" x14ac:dyDescent="0.2">
      <c r="A26" s="15" t="s">
        <v>152</v>
      </c>
      <c r="B26" s="16">
        <v>-21092</v>
      </c>
      <c r="C26" s="16">
        <v>-19565</v>
      </c>
      <c r="D26" s="16">
        <v>-31672</v>
      </c>
      <c r="E26" s="16">
        <v>11564</v>
      </c>
      <c r="F26" s="16">
        <v>-151783</v>
      </c>
      <c r="G26" s="16">
        <v>-41752</v>
      </c>
      <c r="H26" s="16">
        <v>-36479</v>
      </c>
      <c r="I26" s="16">
        <v>-32873</v>
      </c>
      <c r="J26" s="16">
        <v>-32411</v>
      </c>
    </row>
    <row r="27" spans="1:10" ht="17.100000000000001" customHeight="1" thickBot="1" x14ac:dyDescent="0.25">
      <c r="A27" s="23" t="s">
        <v>36</v>
      </c>
      <c r="B27" s="24">
        <v>65193</v>
      </c>
      <c r="C27" s="24">
        <v>67047</v>
      </c>
      <c r="D27" s="24">
        <v>53439</v>
      </c>
      <c r="E27" s="24">
        <v>94070</v>
      </c>
      <c r="F27" s="24">
        <v>-65620</v>
      </c>
      <c r="G27" s="24">
        <v>47442</v>
      </c>
      <c r="H27" s="24">
        <v>53073</v>
      </c>
      <c r="I27" s="24">
        <v>60831</v>
      </c>
      <c r="J27" s="24">
        <v>61529</v>
      </c>
    </row>
    <row r="28" spans="1:10" ht="17.100000000000001" customHeight="1" thickBot="1" x14ac:dyDescent="0.25">
      <c r="A28" s="25" t="s">
        <v>37</v>
      </c>
      <c r="B28" s="24">
        <v>329560</v>
      </c>
      <c r="C28" s="24">
        <v>335755</v>
      </c>
      <c r="D28" s="24">
        <v>341295</v>
      </c>
      <c r="E28" s="24">
        <v>348578</v>
      </c>
      <c r="F28" s="24">
        <v>353908</v>
      </c>
      <c r="G28" s="24">
        <v>360488</v>
      </c>
      <c r="H28" s="24">
        <v>355526</v>
      </c>
      <c r="I28" s="24">
        <v>360849</v>
      </c>
      <c r="J28" s="24">
        <v>362325</v>
      </c>
    </row>
    <row r="29" spans="1:10" ht="17.100000000000001" customHeight="1" thickBot="1" x14ac:dyDescent="0.25">
      <c r="A29" s="18" t="s">
        <v>38</v>
      </c>
      <c r="B29" s="24">
        <v>681433</v>
      </c>
      <c r="C29" s="24">
        <v>677913</v>
      </c>
      <c r="D29" s="24">
        <v>677385</v>
      </c>
      <c r="E29" s="24">
        <v>673829</v>
      </c>
      <c r="F29" s="24">
        <v>679516</v>
      </c>
      <c r="G29" s="19">
        <v>683900</v>
      </c>
      <c r="H29" s="19">
        <v>683300</v>
      </c>
      <c r="I29" s="19">
        <v>684900</v>
      </c>
      <c r="J29" s="19">
        <v>680300</v>
      </c>
    </row>
    <row r="30" spans="1:10" ht="17.100000000000001" customHeight="1" x14ac:dyDescent="0.2">
      <c r="A30" s="26" t="s">
        <v>39</v>
      </c>
      <c r="B30" s="27"/>
      <c r="C30" s="27"/>
      <c r="D30" s="27"/>
      <c r="E30" s="27"/>
      <c r="F30" s="27"/>
      <c r="G30" s="27"/>
      <c r="H30" s="27"/>
      <c r="I30" s="27"/>
      <c r="J30" s="27"/>
    </row>
    <row r="31" spans="1:10" ht="17.100000000000001" customHeight="1" x14ac:dyDescent="0.2">
      <c r="A31" s="13" t="s">
        <v>40</v>
      </c>
      <c r="B31" s="14"/>
      <c r="C31" s="14"/>
      <c r="D31" s="14"/>
      <c r="E31" s="14"/>
      <c r="F31" s="14"/>
      <c r="G31" s="14"/>
      <c r="H31" s="14"/>
      <c r="I31" s="14"/>
      <c r="J31" s="14"/>
    </row>
    <row r="32" spans="1:10" ht="17.100000000000001" customHeight="1" x14ac:dyDescent="0.2">
      <c r="A32" s="18" t="s">
        <v>41</v>
      </c>
      <c r="B32" s="19">
        <v>52498</v>
      </c>
      <c r="C32" s="19">
        <v>47915</v>
      </c>
      <c r="D32" s="19">
        <v>50567</v>
      </c>
      <c r="E32" s="19">
        <v>53246</v>
      </c>
      <c r="F32" s="19">
        <v>48208</v>
      </c>
      <c r="G32" s="19">
        <v>51700</v>
      </c>
      <c r="H32" s="19">
        <v>52700</v>
      </c>
      <c r="I32" s="19">
        <v>52100</v>
      </c>
      <c r="J32" s="19">
        <v>51200</v>
      </c>
    </row>
    <row r="33" spans="1:10" ht="17.100000000000001" customHeight="1" x14ac:dyDescent="0.2">
      <c r="A33" s="13" t="s">
        <v>42</v>
      </c>
      <c r="B33" s="17"/>
      <c r="C33" s="17"/>
      <c r="D33" s="17"/>
      <c r="E33" s="17"/>
      <c r="F33" s="17"/>
      <c r="G33" s="17"/>
      <c r="H33" s="17"/>
      <c r="I33" s="17"/>
      <c r="J33" s="17"/>
    </row>
    <row r="34" spans="1:10" ht="17.100000000000001" customHeight="1" x14ac:dyDescent="0.2">
      <c r="A34" s="15" t="s">
        <v>24</v>
      </c>
      <c r="B34" s="16">
        <v>401</v>
      </c>
      <c r="C34" s="16">
        <v>530</v>
      </c>
      <c r="D34" s="16">
        <v>500</v>
      </c>
      <c r="E34" s="16">
        <v>585</v>
      </c>
      <c r="F34" s="16">
        <v>454</v>
      </c>
      <c r="G34" s="16">
        <v>401</v>
      </c>
      <c r="H34" s="16">
        <v>394</v>
      </c>
      <c r="I34" s="16">
        <v>386</v>
      </c>
      <c r="J34" s="16">
        <v>379</v>
      </c>
    </row>
    <row r="35" spans="1:10" ht="17.100000000000001" customHeight="1" x14ac:dyDescent="0.2">
      <c r="A35" s="15" t="s">
        <v>151</v>
      </c>
      <c r="B35" s="16">
        <v>181</v>
      </c>
      <c r="C35" s="16">
        <v>125</v>
      </c>
      <c r="D35" s="16">
        <v>85</v>
      </c>
      <c r="E35" s="16">
        <v>111</v>
      </c>
      <c r="F35" s="16">
        <v>117</v>
      </c>
      <c r="G35" s="16">
        <v>95</v>
      </c>
      <c r="H35" s="16">
        <v>122</v>
      </c>
      <c r="I35" s="16">
        <v>187</v>
      </c>
      <c r="J35" s="16">
        <v>158</v>
      </c>
    </row>
    <row r="36" spans="1:10" ht="17.100000000000001" customHeight="1" x14ac:dyDescent="0.2">
      <c r="A36" s="15" t="s">
        <v>26</v>
      </c>
      <c r="B36" s="16">
        <v>6179</v>
      </c>
      <c r="C36" s="16">
        <v>7085</v>
      </c>
      <c r="D36" s="16">
        <v>9444</v>
      </c>
      <c r="E36" s="16">
        <v>11486</v>
      </c>
      <c r="F36" s="16">
        <v>12596</v>
      </c>
      <c r="G36" s="16">
        <v>14193</v>
      </c>
      <c r="H36" s="16">
        <v>16345</v>
      </c>
      <c r="I36" s="16">
        <v>18641</v>
      </c>
      <c r="J36" s="16">
        <v>20947</v>
      </c>
    </row>
    <row r="37" spans="1:10" ht="17.100000000000001" customHeight="1" x14ac:dyDescent="0.2">
      <c r="A37" s="15" t="s">
        <v>28</v>
      </c>
      <c r="B37" s="16">
        <v>-4822</v>
      </c>
      <c r="C37" s="16">
        <v>-3720</v>
      </c>
      <c r="D37" s="16">
        <v>-5019</v>
      </c>
      <c r="E37" s="16">
        <v>-3032</v>
      </c>
      <c r="F37" s="16">
        <v>-11315</v>
      </c>
      <c r="G37" s="16">
        <v>30</v>
      </c>
      <c r="H37" s="16">
        <v>0</v>
      </c>
      <c r="I37" s="16">
        <v>0</v>
      </c>
      <c r="J37" s="16">
        <v>0</v>
      </c>
    </row>
    <row r="38" spans="1:10" ht="17.100000000000001" customHeight="1" x14ac:dyDescent="0.2">
      <c r="A38" s="28" t="s">
        <v>29</v>
      </c>
      <c r="B38" s="16">
        <v>747</v>
      </c>
      <c r="C38" s="16">
        <v>-291</v>
      </c>
      <c r="D38" s="16">
        <v>-11301</v>
      </c>
      <c r="E38" s="16">
        <v>-4121</v>
      </c>
      <c r="F38" s="16">
        <v>-11189</v>
      </c>
      <c r="G38" s="16">
        <v>6317</v>
      </c>
      <c r="H38" s="16">
        <v>7266</v>
      </c>
      <c r="I38" s="16">
        <v>6095</v>
      </c>
      <c r="J38" s="16">
        <v>6495</v>
      </c>
    </row>
    <row r="39" spans="1:10" ht="17.100000000000001" customHeight="1" x14ac:dyDescent="0.2">
      <c r="A39" s="18" t="s">
        <v>43</v>
      </c>
      <c r="B39" s="19">
        <v>2686</v>
      </c>
      <c r="C39" s="19">
        <v>3729</v>
      </c>
      <c r="D39" s="19">
        <v>-6291</v>
      </c>
      <c r="E39" s="19">
        <v>5028</v>
      </c>
      <c r="F39" s="19">
        <v>-9336</v>
      </c>
      <c r="G39" s="19">
        <v>21036</v>
      </c>
      <c r="H39" s="19">
        <v>24127</v>
      </c>
      <c r="I39" s="19">
        <v>25309</v>
      </c>
      <c r="J39" s="19">
        <v>27979</v>
      </c>
    </row>
    <row r="40" spans="1:10" ht="17.100000000000001" customHeight="1" x14ac:dyDescent="0.2">
      <c r="A40" s="13" t="s">
        <v>44</v>
      </c>
      <c r="B40" s="17"/>
      <c r="C40" s="17"/>
      <c r="D40" s="17"/>
      <c r="E40" s="17"/>
      <c r="F40" s="17"/>
      <c r="G40" s="17"/>
      <c r="H40" s="17"/>
      <c r="I40" s="17"/>
      <c r="J40" s="17"/>
    </row>
    <row r="41" spans="1:10" ht="17.100000000000001" customHeight="1" x14ac:dyDescent="0.2">
      <c r="A41" s="15" t="s">
        <v>33</v>
      </c>
      <c r="B41" s="16">
        <v>17009</v>
      </c>
      <c r="C41" s="16">
        <v>6155</v>
      </c>
      <c r="D41" s="16">
        <v>7094</v>
      </c>
      <c r="E41" s="16">
        <v>7066</v>
      </c>
      <c r="F41" s="16">
        <v>8206</v>
      </c>
      <c r="G41" s="16">
        <v>6767</v>
      </c>
      <c r="H41" s="16">
        <v>7048</v>
      </c>
      <c r="I41" s="16">
        <v>5488</v>
      </c>
      <c r="J41" s="16">
        <v>5972</v>
      </c>
    </row>
    <row r="42" spans="1:10" ht="17.100000000000001" customHeight="1" x14ac:dyDescent="0.2">
      <c r="A42" s="22" t="s">
        <v>45</v>
      </c>
      <c r="B42" s="16">
        <v>13850</v>
      </c>
      <c r="C42" s="16">
        <v>13968</v>
      </c>
      <c r="D42" s="16">
        <v>15197</v>
      </c>
      <c r="E42" s="16">
        <v>16517</v>
      </c>
      <c r="F42" s="16">
        <v>16850</v>
      </c>
      <c r="G42" s="16">
        <v>14452</v>
      </c>
      <c r="H42" s="16">
        <v>13075</v>
      </c>
      <c r="I42" s="16">
        <v>12131</v>
      </c>
      <c r="J42" s="16">
        <v>11042</v>
      </c>
    </row>
    <row r="43" spans="1:10" ht="17.100000000000001" customHeight="1" x14ac:dyDescent="0.2">
      <c r="A43" s="15" t="s">
        <v>152</v>
      </c>
      <c r="B43" s="16">
        <v>-13106</v>
      </c>
      <c r="C43" s="16">
        <v>5416</v>
      </c>
      <c r="D43" s="16">
        <v>4063</v>
      </c>
      <c r="E43" s="16">
        <v>-8472</v>
      </c>
      <c r="F43" s="16">
        <v>9578</v>
      </c>
      <c r="G43" s="16">
        <v>-17366</v>
      </c>
      <c r="H43" s="16">
        <v>-20907</v>
      </c>
      <c r="I43" s="16">
        <v>-20733</v>
      </c>
      <c r="J43" s="16">
        <v>-22598</v>
      </c>
    </row>
    <row r="44" spans="1:10" ht="17.100000000000001" customHeight="1" thickBot="1" x14ac:dyDescent="0.25">
      <c r="A44" s="23" t="s">
        <v>46</v>
      </c>
      <c r="B44" s="24">
        <v>17752</v>
      </c>
      <c r="C44" s="24">
        <v>25539</v>
      </c>
      <c r="D44" s="24">
        <v>26354</v>
      </c>
      <c r="E44" s="24">
        <v>15110</v>
      </c>
      <c r="F44" s="24">
        <v>34634</v>
      </c>
      <c r="G44" s="24">
        <v>3852</v>
      </c>
      <c r="H44" s="24">
        <v>-783</v>
      </c>
      <c r="I44" s="24">
        <v>-3115</v>
      </c>
      <c r="J44" s="24">
        <v>-5583</v>
      </c>
    </row>
    <row r="45" spans="1:10" ht="17.100000000000001" customHeight="1" thickBot="1" x14ac:dyDescent="0.25">
      <c r="A45" s="23" t="s">
        <v>47</v>
      </c>
      <c r="B45" s="24">
        <v>20438</v>
      </c>
      <c r="C45" s="24">
        <v>29268</v>
      </c>
      <c r="D45" s="24">
        <v>20063</v>
      </c>
      <c r="E45" s="24">
        <v>20138</v>
      </c>
      <c r="F45" s="24">
        <v>25298</v>
      </c>
      <c r="G45" s="24">
        <v>24888</v>
      </c>
      <c r="H45" s="24">
        <v>23343</v>
      </c>
      <c r="I45" s="24">
        <v>22195</v>
      </c>
      <c r="J45" s="24">
        <v>22396</v>
      </c>
    </row>
    <row r="46" spans="1:10" ht="17.100000000000001" customHeight="1" thickBot="1" x14ac:dyDescent="0.25">
      <c r="A46" s="18" t="s">
        <v>153</v>
      </c>
      <c r="B46" s="24">
        <v>72936</v>
      </c>
      <c r="C46" s="24">
        <v>77183</v>
      </c>
      <c r="D46" s="24">
        <v>70630</v>
      </c>
      <c r="E46" s="24">
        <v>73384</v>
      </c>
      <c r="F46" s="24">
        <v>73506</v>
      </c>
      <c r="G46" s="24">
        <v>76600</v>
      </c>
      <c r="H46" s="24">
        <v>76000</v>
      </c>
      <c r="I46" s="24">
        <v>74300</v>
      </c>
      <c r="J46" s="24">
        <v>73600</v>
      </c>
    </row>
    <row r="47" spans="1:10" ht="17.100000000000001" customHeight="1" x14ac:dyDescent="0.2">
      <c r="A47" s="29" t="s">
        <v>49</v>
      </c>
      <c r="B47" s="16">
        <v>36943</v>
      </c>
      <c r="C47" s="16">
        <v>37368</v>
      </c>
      <c r="D47" s="16">
        <v>38180</v>
      </c>
      <c r="E47" s="16">
        <v>38613</v>
      </c>
      <c r="F47" s="16">
        <v>39675</v>
      </c>
      <c r="G47" s="16">
        <v>40780</v>
      </c>
      <c r="H47" s="16">
        <v>41835</v>
      </c>
      <c r="I47" s="16">
        <v>42797</v>
      </c>
      <c r="J47" s="16">
        <v>43668</v>
      </c>
    </row>
    <row r="48" spans="1:10" ht="17.100000000000001" customHeight="1" thickBot="1" x14ac:dyDescent="0.25">
      <c r="A48" s="23" t="s">
        <v>154</v>
      </c>
      <c r="B48" s="24">
        <v>35993</v>
      </c>
      <c r="C48" s="24">
        <v>39815</v>
      </c>
      <c r="D48" s="24">
        <v>32450</v>
      </c>
      <c r="E48" s="24">
        <v>34771</v>
      </c>
      <c r="F48" s="24">
        <v>33831</v>
      </c>
      <c r="G48" s="24">
        <v>35800</v>
      </c>
      <c r="H48" s="24">
        <v>34200</v>
      </c>
      <c r="I48" s="24">
        <v>31500</v>
      </c>
      <c r="J48" s="24">
        <v>29900</v>
      </c>
    </row>
    <row r="49" spans="1:10" ht="17.100000000000001" customHeight="1" thickBot="1" x14ac:dyDescent="0.25">
      <c r="A49" s="30" t="s">
        <v>155</v>
      </c>
      <c r="B49" s="24">
        <v>754369</v>
      </c>
      <c r="C49" s="24">
        <v>755096</v>
      </c>
      <c r="D49" s="24">
        <v>748015</v>
      </c>
      <c r="E49" s="24">
        <v>747213</v>
      </c>
      <c r="F49" s="24">
        <v>753022</v>
      </c>
      <c r="G49" s="24">
        <v>760500</v>
      </c>
      <c r="H49" s="24">
        <v>759300</v>
      </c>
      <c r="I49" s="24">
        <v>759200</v>
      </c>
      <c r="J49" s="24">
        <v>753900</v>
      </c>
    </row>
    <row r="50" spans="1:10" ht="17.100000000000001" customHeight="1" x14ac:dyDescent="0.2">
      <c r="A50" s="29" t="s">
        <v>52</v>
      </c>
      <c r="B50" s="17"/>
      <c r="C50" s="17"/>
      <c r="D50" s="17"/>
      <c r="E50" s="17"/>
      <c r="F50" s="17"/>
      <c r="G50" s="17"/>
      <c r="H50" s="17"/>
      <c r="I50" s="17"/>
      <c r="J50" s="17"/>
    </row>
    <row r="51" spans="1:10" ht="17.100000000000001" customHeight="1" x14ac:dyDescent="0.2">
      <c r="A51" s="15" t="s">
        <v>53</v>
      </c>
      <c r="B51" s="16">
        <v>384043</v>
      </c>
      <c r="C51" s="16">
        <v>367854</v>
      </c>
      <c r="D51" s="16">
        <v>363992</v>
      </c>
      <c r="E51" s="16">
        <v>361314</v>
      </c>
      <c r="F51" s="16">
        <v>355083</v>
      </c>
      <c r="G51" s="16">
        <v>354800</v>
      </c>
      <c r="H51" s="16">
        <v>359200</v>
      </c>
      <c r="I51" s="16">
        <v>354600</v>
      </c>
      <c r="J51" s="16">
        <v>347500</v>
      </c>
    </row>
    <row r="52" spans="1:10" ht="17.100000000000001" customHeight="1" x14ac:dyDescent="0.2">
      <c r="A52" s="15" t="s">
        <v>54</v>
      </c>
      <c r="B52" s="16">
        <v>267053</v>
      </c>
      <c r="C52" s="16">
        <v>272438</v>
      </c>
      <c r="D52" s="16">
        <v>281565</v>
      </c>
      <c r="E52" s="16">
        <v>259536</v>
      </c>
      <c r="F52" s="16">
        <v>410192</v>
      </c>
      <c r="G52" s="16">
        <v>334081</v>
      </c>
      <c r="H52" s="16">
        <v>326580</v>
      </c>
      <c r="I52" s="16">
        <v>325327</v>
      </c>
      <c r="J52" s="16">
        <v>328775</v>
      </c>
    </row>
    <row r="53" spans="1:10" ht="17.100000000000001" customHeight="1" thickBot="1" x14ac:dyDescent="0.25">
      <c r="A53" s="31" t="s">
        <v>55</v>
      </c>
      <c r="B53" s="32">
        <v>103273</v>
      </c>
      <c r="C53" s="32">
        <v>114804</v>
      </c>
      <c r="D53" s="32">
        <v>102458</v>
      </c>
      <c r="E53" s="32">
        <v>126363</v>
      </c>
      <c r="F53" s="32">
        <v>-12253</v>
      </c>
      <c r="G53" s="32">
        <v>71630</v>
      </c>
      <c r="H53" s="32">
        <v>73514</v>
      </c>
      <c r="I53" s="32">
        <v>79321</v>
      </c>
      <c r="J53" s="32">
        <v>77614</v>
      </c>
    </row>
    <row r="55" spans="1:10" ht="24.75" customHeight="1" x14ac:dyDescent="0.2">
      <c r="A55" s="139" t="s">
        <v>156</v>
      </c>
      <c r="B55" s="139"/>
      <c r="C55" s="139"/>
      <c r="D55" s="139"/>
      <c r="E55" s="139"/>
      <c r="F55" s="139"/>
      <c r="G55" s="139"/>
      <c r="H55" s="139"/>
      <c r="I55" s="139"/>
      <c r="J55" s="139"/>
    </row>
    <row r="56" spans="1:10" ht="24.75" customHeight="1" x14ac:dyDescent="0.2">
      <c r="A56" s="139" t="s">
        <v>396</v>
      </c>
      <c r="B56" s="139"/>
      <c r="C56" s="139"/>
      <c r="D56" s="139"/>
      <c r="E56" s="139"/>
      <c r="F56" s="139"/>
      <c r="G56" s="139"/>
      <c r="H56" s="139"/>
      <c r="I56" s="139"/>
      <c r="J56" s="139"/>
    </row>
    <row r="57" spans="1:10" ht="18" customHeight="1" x14ac:dyDescent="0.2">
      <c r="A57" s="142" t="s">
        <v>147</v>
      </c>
      <c r="B57" s="139"/>
      <c r="C57" s="139"/>
      <c r="D57" s="139"/>
      <c r="E57" s="139"/>
      <c r="F57" s="139"/>
      <c r="G57" s="139"/>
      <c r="H57" s="139"/>
      <c r="I57" s="139"/>
      <c r="J57" s="139"/>
    </row>
    <row r="58" spans="1:10" ht="14.25" customHeight="1" x14ac:dyDescent="0.2">
      <c r="A58" s="142" t="s">
        <v>121</v>
      </c>
      <c r="B58" s="139"/>
      <c r="C58" s="139"/>
      <c r="D58" s="139"/>
      <c r="E58" s="139"/>
      <c r="F58" s="139"/>
      <c r="G58" s="139"/>
      <c r="H58" s="139"/>
      <c r="I58" s="139"/>
      <c r="J58" s="139"/>
    </row>
    <row r="59" spans="1:10" ht="13.5" customHeight="1" x14ac:dyDescent="0.2">
      <c r="A59" s="142" t="s">
        <v>148</v>
      </c>
      <c r="B59" s="139"/>
      <c r="C59" s="139"/>
      <c r="D59" s="139"/>
      <c r="E59" s="139"/>
      <c r="F59" s="139"/>
      <c r="G59" s="139"/>
      <c r="H59" s="139"/>
      <c r="I59" s="139"/>
      <c r="J59" s="139"/>
    </row>
    <row r="60" spans="1:10" ht="18.75" customHeight="1" x14ac:dyDescent="0.2">
      <c r="A60" s="142" t="s">
        <v>149</v>
      </c>
      <c r="B60" s="139"/>
      <c r="C60" s="139"/>
      <c r="D60" s="139"/>
      <c r="E60" s="139"/>
      <c r="F60" s="139"/>
      <c r="G60" s="139"/>
      <c r="H60" s="139"/>
      <c r="I60" s="139"/>
      <c r="J60" s="139"/>
    </row>
  </sheetData>
  <mergeCells count="7">
    <mergeCell ref="A60:J60"/>
    <mergeCell ref="A55:J55"/>
    <mergeCell ref="B3:F3"/>
    <mergeCell ref="A56:J56"/>
    <mergeCell ref="A57:J57"/>
    <mergeCell ref="A58:J58"/>
    <mergeCell ref="A59:J59"/>
  </mergeCells>
  <pageMargins left="0" right="0" top="0" bottom="0"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43" zoomScaleNormal="100" workbookViewId="0">
      <selection activeCell="E15" sqref="E15"/>
    </sheetView>
  </sheetViews>
  <sheetFormatPr defaultRowHeight="11.25" x14ac:dyDescent="0.2"/>
  <cols>
    <col min="1" max="1" width="54.6640625" bestFit="1" customWidth="1"/>
  </cols>
  <sheetData>
    <row r="1" spans="1:10" ht="15" x14ac:dyDescent="0.2">
      <c r="A1" s="33" t="s">
        <v>60</v>
      </c>
      <c r="B1" s="33"/>
      <c r="C1" s="33"/>
      <c r="D1" s="33"/>
      <c r="E1" s="34"/>
    </row>
    <row r="2" spans="1:10" ht="16.5" thickBot="1" x14ac:dyDescent="0.25">
      <c r="A2" s="2" t="s">
        <v>1</v>
      </c>
      <c r="B2" s="4"/>
      <c r="C2" s="3"/>
      <c r="D2" s="35" t="s">
        <v>1</v>
      </c>
      <c r="E2" s="4"/>
      <c r="J2" s="5" t="s">
        <v>2</v>
      </c>
    </row>
    <row r="3" spans="1:10" ht="11.25" customHeight="1"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ht="17.100000000000001" customHeight="1" x14ac:dyDescent="0.2">
      <c r="A6" s="36" t="s">
        <v>61</v>
      </c>
      <c r="B6" s="37"/>
      <c r="C6" s="37"/>
      <c r="D6" s="37"/>
      <c r="E6" s="38"/>
    </row>
    <row r="7" spans="1:10" ht="17.100000000000001" customHeight="1" x14ac:dyDescent="0.2">
      <c r="A7" s="39" t="s">
        <v>62</v>
      </c>
      <c r="B7" s="16">
        <v>37196</v>
      </c>
      <c r="C7" s="16">
        <v>34987</v>
      </c>
      <c r="D7" s="16">
        <v>35536</v>
      </c>
      <c r="E7" s="16">
        <v>34155</v>
      </c>
      <c r="F7" s="16">
        <v>34424</v>
      </c>
      <c r="G7" s="16">
        <v>35320</v>
      </c>
      <c r="H7" s="16">
        <v>35943</v>
      </c>
      <c r="I7" s="16">
        <v>36696</v>
      </c>
      <c r="J7" s="16">
        <v>37547</v>
      </c>
    </row>
    <row r="8" spans="1:10" ht="17.100000000000001" customHeight="1" x14ac:dyDescent="0.2">
      <c r="A8" s="39" t="s">
        <v>63</v>
      </c>
      <c r="B8" s="16">
        <v>1830</v>
      </c>
      <c r="C8" s="16">
        <v>1945</v>
      </c>
      <c r="D8" s="16">
        <v>1965</v>
      </c>
      <c r="E8" s="16">
        <v>2016</v>
      </c>
      <c r="F8" s="16">
        <v>2159</v>
      </c>
      <c r="G8" s="16">
        <v>2201</v>
      </c>
      <c r="H8" s="16">
        <v>2144</v>
      </c>
      <c r="I8" s="16">
        <v>2276</v>
      </c>
      <c r="J8" s="16">
        <v>2398</v>
      </c>
    </row>
    <row r="9" spans="1:10" ht="17.100000000000001" customHeight="1" x14ac:dyDescent="0.2">
      <c r="A9" s="39" t="s">
        <v>64</v>
      </c>
      <c r="B9" s="16">
        <v>12225</v>
      </c>
      <c r="C9" s="16">
        <v>11447</v>
      </c>
      <c r="D9" s="16">
        <v>11052</v>
      </c>
      <c r="E9" s="16">
        <v>11439</v>
      </c>
      <c r="F9" s="16">
        <v>10690</v>
      </c>
      <c r="G9" s="16">
        <v>11061</v>
      </c>
      <c r="H9" s="16">
        <v>11131</v>
      </c>
      <c r="I9" s="16">
        <v>11083</v>
      </c>
      <c r="J9" s="16">
        <v>11002</v>
      </c>
    </row>
    <row r="10" spans="1:10" ht="17.100000000000001" customHeight="1" x14ac:dyDescent="0.2">
      <c r="A10" s="39" t="s">
        <v>65</v>
      </c>
      <c r="B10" s="16">
        <v>2175</v>
      </c>
      <c r="C10" s="16">
        <v>2152</v>
      </c>
      <c r="D10" s="16">
        <v>2156</v>
      </c>
      <c r="E10" s="16">
        <v>1864</v>
      </c>
      <c r="F10" s="16">
        <v>1956</v>
      </c>
      <c r="G10" s="16">
        <v>2024</v>
      </c>
      <c r="H10" s="16">
        <v>1323</v>
      </c>
      <c r="I10" s="16">
        <v>1339</v>
      </c>
      <c r="J10" s="16">
        <v>1356</v>
      </c>
    </row>
    <row r="11" spans="1:10" ht="17.100000000000001" customHeight="1" x14ac:dyDescent="0.2">
      <c r="A11" s="39" t="s">
        <v>66</v>
      </c>
      <c r="B11" s="16">
        <v>5962</v>
      </c>
      <c r="C11" s="16">
        <v>5899</v>
      </c>
      <c r="D11" s="16">
        <v>7783</v>
      </c>
      <c r="E11" s="16">
        <v>7017</v>
      </c>
      <c r="F11" s="16">
        <v>6859</v>
      </c>
      <c r="G11" s="16">
        <v>7445</v>
      </c>
      <c r="H11" s="16">
        <v>8076</v>
      </c>
      <c r="I11" s="16">
        <v>9333</v>
      </c>
      <c r="J11" s="16">
        <v>8877</v>
      </c>
    </row>
    <row r="12" spans="1:10" ht="17.100000000000001" customHeight="1" x14ac:dyDescent="0.2">
      <c r="A12" s="39" t="s">
        <v>67</v>
      </c>
      <c r="B12" s="16">
        <v>99368</v>
      </c>
      <c r="C12" s="16">
        <v>101646</v>
      </c>
      <c r="D12" s="16">
        <v>105478</v>
      </c>
      <c r="E12" s="16">
        <v>109534</v>
      </c>
      <c r="F12" s="16">
        <v>113661</v>
      </c>
      <c r="G12" s="16">
        <v>116312</v>
      </c>
      <c r="H12" s="16">
        <v>119334</v>
      </c>
      <c r="I12" s="16">
        <v>121992</v>
      </c>
      <c r="J12" s="16">
        <v>124777</v>
      </c>
    </row>
    <row r="13" spans="1:10" ht="17.100000000000001" customHeight="1" x14ac:dyDescent="0.2">
      <c r="A13" s="39" t="s">
        <v>68</v>
      </c>
      <c r="B13" s="16">
        <v>7619</v>
      </c>
      <c r="C13" s="16">
        <v>7493</v>
      </c>
      <c r="D13" s="16">
        <v>7611</v>
      </c>
      <c r="E13" s="16">
        <v>7148</v>
      </c>
      <c r="F13" s="16">
        <v>6472</v>
      </c>
      <c r="G13" s="16">
        <v>6265</v>
      </c>
      <c r="H13" s="16">
        <v>6475</v>
      </c>
      <c r="I13" s="16">
        <v>6111</v>
      </c>
      <c r="J13" s="16">
        <v>5583</v>
      </c>
    </row>
    <row r="14" spans="1:10" ht="17.100000000000001" customHeight="1" x14ac:dyDescent="0.2">
      <c r="A14" s="39" t="s">
        <v>69</v>
      </c>
      <c r="B14" s="16">
        <v>50204</v>
      </c>
      <c r="C14" s="16">
        <v>50850</v>
      </c>
      <c r="D14" s="16">
        <v>51914</v>
      </c>
      <c r="E14" s="16">
        <v>53665</v>
      </c>
      <c r="F14" s="16">
        <v>54419</v>
      </c>
      <c r="G14" s="16">
        <v>55802</v>
      </c>
      <c r="H14" s="16">
        <v>57573</v>
      </c>
      <c r="I14" s="16">
        <v>58747</v>
      </c>
      <c r="J14" s="16">
        <v>59714</v>
      </c>
    </row>
    <row r="15" spans="1:10" ht="17.100000000000001" customHeight="1" x14ac:dyDescent="0.2">
      <c r="A15" s="39" t="s">
        <v>70</v>
      </c>
      <c r="B15" s="16">
        <v>14882</v>
      </c>
      <c r="C15" s="16">
        <v>14243</v>
      </c>
      <c r="D15" s="16">
        <v>15132</v>
      </c>
      <c r="E15" s="16">
        <v>9749</v>
      </c>
      <c r="F15" s="16">
        <v>10986</v>
      </c>
      <c r="G15" s="16">
        <v>11126</v>
      </c>
      <c r="H15" s="16">
        <v>10707</v>
      </c>
      <c r="I15" s="16">
        <v>10672</v>
      </c>
      <c r="J15" s="16">
        <v>10891</v>
      </c>
    </row>
    <row r="16" spans="1:10" ht="17.100000000000001" customHeight="1" x14ac:dyDescent="0.2">
      <c r="A16" s="39" t="s">
        <v>71</v>
      </c>
      <c r="B16" s="16">
        <v>5487</v>
      </c>
      <c r="C16" s="16">
        <v>5191</v>
      </c>
      <c r="D16" s="16">
        <v>4702</v>
      </c>
      <c r="E16" s="16">
        <v>3460</v>
      </c>
      <c r="F16" s="16">
        <v>3019</v>
      </c>
      <c r="G16" s="16">
        <v>3167</v>
      </c>
      <c r="H16" s="16">
        <v>3619</v>
      </c>
      <c r="I16" s="16">
        <v>3721</v>
      </c>
      <c r="J16" s="16">
        <v>3327</v>
      </c>
    </row>
    <row r="17" spans="1:10" ht="17.100000000000001" customHeight="1" x14ac:dyDescent="0.2">
      <c r="A17" s="40" t="s">
        <v>72</v>
      </c>
      <c r="B17" s="16">
        <v>1160</v>
      </c>
      <c r="C17" s="16">
        <v>1129</v>
      </c>
      <c r="D17" s="16">
        <v>1173</v>
      </c>
      <c r="E17" s="16">
        <v>1405</v>
      </c>
      <c r="F17" s="16">
        <v>1404</v>
      </c>
      <c r="G17" s="16">
        <v>912</v>
      </c>
      <c r="H17" s="16">
        <v>953</v>
      </c>
      <c r="I17" s="16">
        <v>957</v>
      </c>
      <c r="J17" s="16">
        <v>847</v>
      </c>
    </row>
    <row r="18" spans="1:10" ht="17.100000000000001" customHeight="1" x14ac:dyDescent="0.2">
      <c r="A18" s="39" t="s">
        <v>73</v>
      </c>
      <c r="B18" s="16">
        <v>1561</v>
      </c>
      <c r="C18" s="16">
        <v>3490</v>
      </c>
      <c r="D18" s="16">
        <v>1222</v>
      </c>
      <c r="E18" s="16">
        <v>1288</v>
      </c>
      <c r="F18" s="16">
        <v>1259</v>
      </c>
      <c r="G18" s="16">
        <v>1345</v>
      </c>
      <c r="H18" s="16">
        <v>1317</v>
      </c>
      <c r="I18" s="16">
        <v>1332</v>
      </c>
      <c r="J18" s="16">
        <v>1305</v>
      </c>
    </row>
    <row r="19" spans="1:10" ht="17.100000000000001" customHeight="1" x14ac:dyDescent="0.2">
      <c r="A19" s="40" t="s">
        <v>74</v>
      </c>
      <c r="B19" s="16">
        <v>1840</v>
      </c>
      <c r="C19" s="16">
        <v>1393</v>
      </c>
      <c r="D19" s="16">
        <v>1985</v>
      </c>
      <c r="E19" s="16">
        <v>2047</v>
      </c>
      <c r="F19" s="16">
        <v>2190</v>
      </c>
      <c r="G19" s="16">
        <v>2827</v>
      </c>
      <c r="H19" s="16">
        <v>2951</v>
      </c>
      <c r="I19" s="16">
        <v>2451</v>
      </c>
      <c r="J19" s="16">
        <v>2232</v>
      </c>
    </row>
    <row r="20" spans="1:10" ht="17.100000000000001" customHeight="1" x14ac:dyDescent="0.2">
      <c r="A20" s="39" t="s">
        <v>75</v>
      </c>
      <c r="B20" s="16">
        <v>25389</v>
      </c>
      <c r="C20" s="16">
        <v>23189</v>
      </c>
      <c r="D20" s="16">
        <v>16481</v>
      </c>
      <c r="E20" s="16">
        <v>13657</v>
      </c>
      <c r="F20" s="16">
        <v>10758</v>
      </c>
      <c r="G20" s="16">
        <v>8206</v>
      </c>
      <c r="H20" s="16">
        <v>6596</v>
      </c>
      <c r="I20" s="16">
        <v>5767</v>
      </c>
      <c r="J20" s="16">
        <v>5052</v>
      </c>
    </row>
    <row r="21" spans="1:10" ht="17.100000000000001" customHeight="1" x14ac:dyDescent="0.2">
      <c r="A21" s="39" t="s">
        <v>76</v>
      </c>
      <c r="B21" s="16">
        <v>25399</v>
      </c>
      <c r="C21" s="16">
        <v>25712</v>
      </c>
      <c r="D21" s="16">
        <v>26091</v>
      </c>
      <c r="E21" s="16">
        <v>26373</v>
      </c>
      <c r="F21" s="16">
        <v>26391</v>
      </c>
      <c r="G21" s="16">
        <v>21554</v>
      </c>
      <c r="H21" s="16">
        <v>27507</v>
      </c>
      <c r="I21" s="16">
        <v>27618</v>
      </c>
      <c r="J21" s="16">
        <v>27784</v>
      </c>
    </row>
    <row r="22" spans="1:10" ht="17.100000000000001" customHeight="1" x14ac:dyDescent="0.2">
      <c r="A22" s="39" t="s">
        <v>77</v>
      </c>
      <c r="B22" s="16">
        <v>13660</v>
      </c>
      <c r="C22" s="16">
        <v>13654</v>
      </c>
      <c r="D22" s="16">
        <v>14466</v>
      </c>
      <c r="E22" s="16">
        <v>14202</v>
      </c>
      <c r="F22" s="16">
        <v>13335</v>
      </c>
      <c r="G22" s="16">
        <v>13689</v>
      </c>
      <c r="H22" s="16">
        <v>13913</v>
      </c>
      <c r="I22" s="16">
        <v>14014</v>
      </c>
      <c r="J22" s="16">
        <v>14133</v>
      </c>
    </row>
    <row r="23" spans="1:10" ht="17.100000000000001" customHeight="1" x14ac:dyDescent="0.2">
      <c r="A23" s="39" t="s">
        <v>78</v>
      </c>
      <c r="B23" s="16">
        <v>9847</v>
      </c>
      <c r="C23" s="16">
        <v>10027</v>
      </c>
      <c r="D23" s="16">
        <v>10161</v>
      </c>
      <c r="E23" s="16">
        <v>10189</v>
      </c>
      <c r="F23" s="16">
        <v>10164</v>
      </c>
      <c r="G23" s="16">
        <v>10300</v>
      </c>
      <c r="H23" s="16">
        <v>10469</v>
      </c>
      <c r="I23" s="16">
        <v>10495</v>
      </c>
      <c r="J23" s="16">
        <v>10533</v>
      </c>
    </row>
    <row r="24" spans="1:10" ht="17.100000000000001" customHeight="1" x14ac:dyDescent="0.2">
      <c r="A24" s="39" t="s">
        <v>79</v>
      </c>
      <c r="B24" s="16">
        <v>9027</v>
      </c>
      <c r="C24" s="16">
        <v>8724</v>
      </c>
      <c r="D24" s="16">
        <v>7965</v>
      </c>
      <c r="E24" s="16">
        <v>7593</v>
      </c>
      <c r="F24" s="16">
        <v>7171</v>
      </c>
      <c r="G24" s="16">
        <v>7174</v>
      </c>
      <c r="H24" s="16">
        <v>6910</v>
      </c>
      <c r="I24" s="16">
        <v>6407</v>
      </c>
      <c r="J24" s="16">
        <v>6276</v>
      </c>
    </row>
    <row r="25" spans="1:10" ht="17.100000000000001" customHeight="1" x14ac:dyDescent="0.2">
      <c r="A25" s="39" t="s">
        <v>80</v>
      </c>
      <c r="B25" s="16">
        <v>621</v>
      </c>
      <c r="C25" s="16">
        <v>599</v>
      </c>
      <c r="D25" s="16">
        <v>581</v>
      </c>
      <c r="E25" s="16">
        <v>554</v>
      </c>
      <c r="F25" s="16">
        <v>546</v>
      </c>
      <c r="G25" s="16">
        <v>546</v>
      </c>
      <c r="H25" s="16">
        <v>548</v>
      </c>
      <c r="I25" s="16">
        <v>563</v>
      </c>
      <c r="J25" s="16">
        <v>563</v>
      </c>
    </row>
    <row r="26" spans="1:10" ht="17.100000000000001" customHeight="1" x14ac:dyDescent="0.2">
      <c r="A26" s="39" t="s">
        <v>81</v>
      </c>
      <c r="B26" s="16">
        <v>2115</v>
      </c>
      <c r="C26" s="16">
        <v>1978</v>
      </c>
      <c r="D26" s="16">
        <v>1883</v>
      </c>
      <c r="E26" s="16">
        <v>1855</v>
      </c>
      <c r="F26" s="16">
        <v>1747</v>
      </c>
      <c r="G26" s="16">
        <v>1911</v>
      </c>
      <c r="H26" s="16">
        <v>1862</v>
      </c>
      <c r="I26" s="16">
        <v>1732</v>
      </c>
      <c r="J26" s="16">
        <v>1663</v>
      </c>
    </row>
    <row r="27" spans="1:10" ht="17.100000000000001" customHeight="1" x14ac:dyDescent="0.2">
      <c r="A27" s="41" t="s">
        <v>82</v>
      </c>
      <c r="B27" s="16">
        <v>3706</v>
      </c>
      <c r="C27" s="16">
        <v>3663</v>
      </c>
      <c r="D27" s="16">
        <v>3645</v>
      </c>
      <c r="E27" s="16">
        <v>3464</v>
      </c>
      <c r="F27" s="16">
        <v>3576</v>
      </c>
      <c r="G27" s="16">
        <v>3882</v>
      </c>
      <c r="H27" s="16">
        <v>3751</v>
      </c>
      <c r="I27" s="16">
        <v>3488</v>
      </c>
      <c r="J27" s="16">
        <v>3293</v>
      </c>
    </row>
    <row r="28" spans="1:10" ht="17.100000000000001" customHeight="1" x14ac:dyDescent="0.2">
      <c r="A28" s="41" t="s">
        <v>83</v>
      </c>
      <c r="B28" s="16">
        <v>156</v>
      </c>
      <c r="C28" s="16">
        <v>-185</v>
      </c>
      <c r="D28" s="16">
        <v>-243</v>
      </c>
      <c r="E28" s="16">
        <v>137</v>
      </c>
      <c r="F28" s="16">
        <v>137</v>
      </c>
      <c r="G28" s="16">
        <v>185</v>
      </c>
      <c r="H28" s="16">
        <v>162</v>
      </c>
      <c r="I28" s="16">
        <v>153</v>
      </c>
      <c r="J28" s="16">
        <v>147</v>
      </c>
    </row>
    <row r="29" spans="1:10" ht="17.100000000000001" customHeight="1" x14ac:dyDescent="0.2">
      <c r="A29" s="39" t="s">
        <v>84</v>
      </c>
      <c r="B29" s="16">
        <v>449</v>
      </c>
      <c r="C29" s="16">
        <v>473</v>
      </c>
      <c r="D29" s="16">
        <v>419</v>
      </c>
      <c r="E29" s="16">
        <v>649</v>
      </c>
      <c r="F29" s="16">
        <v>576</v>
      </c>
      <c r="G29" s="16">
        <v>763</v>
      </c>
      <c r="H29" s="16">
        <v>610</v>
      </c>
      <c r="I29" s="16">
        <v>591</v>
      </c>
      <c r="J29" s="16">
        <v>653</v>
      </c>
    </row>
    <row r="30" spans="1:10" ht="17.100000000000001" customHeight="1" x14ac:dyDescent="0.2">
      <c r="A30" s="39" t="s">
        <v>85</v>
      </c>
      <c r="B30" s="16">
        <v>1677</v>
      </c>
      <c r="C30" s="16">
        <v>1456</v>
      </c>
      <c r="D30" s="16">
        <v>1492</v>
      </c>
      <c r="E30" s="16">
        <v>1528</v>
      </c>
      <c r="F30" s="16">
        <v>1707</v>
      </c>
      <c r="G30" s="16">
        <v>1850</v>
      </c>
      <c r="H30" s="16">
        <v>1724</v>
      </c>
      <c r="I30" s="16">
        <v>1689</v>
      </c>
      <c r="J30" s="16">
        <v>1673</v>
      </c>
    </row>
    <row r="31" spans="1:10" ht="17.100000000000001" customHeight="1" x14ac:dyDescent="0.2">
      <c r="A31" s="42" t="s">
        <v>86</v>
      </c>
      <c r="B31" s="16" t="s">
        <v>393</v>
      </c>
      <c r="C31" s="16" t="s">
        <v>393</v>
      </c>
      <c r="D31" s="16" t="s">
        <v>393</v>
      </c>
      <c r="E31" s="16" t="s">
        <v>393</v>
      </c>
      <c r="F31" s="16" t="s">
        <v>393</v>
      </c>
      <c r="G31" s="16">
        <v>3000</v>
      </c>
      <c r="H31" s="16">
        <v>3600</v>
      </c>
      <c r="I31" s="16">
        <v>3700</v>
      </c>
      <c r="J31" s="16">
        <v>4200</v>
      </c>
    </row>
    <row r="32" spans="1:10" ht="17.100000000000001" customHeight="1" x14ac:dyDescent="0.2">
      <c r="A32" s="42" t="s">
        <v>87</v>
      </c>
      <c r="B32" s="16" t="s">
        <v>393</v>
      </c>
      <c r="C32" s="16" t="s">
        <v>393</v>
      </c>
      <c r="D32" s="16" t="s">
        <v>393</v>
      </c>
      <c r="E32" s="16" t="s">
        <v>393</v>
      </c>
      <c r="F32" s="16" t="s">
        <v>393</v>
      </c>
      <c r="G32" s="16">
        <v>-500</v>
      </c>
      <c r="H32" s="16">
        <v>-500</v>
      </c>
      <c r="I32" s="16">
        <v>-1000</v>
      </c>
      <c r="J32" s="16">
        <v>-500</v>
      </c>
    </row>
    <row r="33" spans="1:10" ht="17.100000000000001" customHeight="1" x14ac:dyDescent="0.2">
      <c r="A33" s="43" t="s">
        <v>88</v>
      </c>
      <c r="B33" s="16" t="s">
        <v>393</v>
      </c>
      <c r="C33" s="16" t="s">
        <v>393</v>
      </c>
      <c r="D33" s="16" t="s">
        <v>393</v>
      </c>
      <c r="E33" s="16" t="s">
        <v>393</v>
      </c>
      <c r="F33" s="16" t="s">
        <v>393</v>
      </c>
      <c r="G33" s="16">
        <v>-100</v>
      </c>
      <c r="H33" s="16" t="s">
        <v>393</v>
      </c>
      <c r="I33" s="16" t="s">
        <v>393</v>
      </c>
      <c r="J33" s="16" t="s">
        <v>393</v>
      </c>
    </row>
    <row r="34" spans="1:10" ht="17.100000000000001" customHeight="1" x14ac:dyDescent="0.2">
      <c r="A34" s="43" t="s">
        <v>394</v>
      </c>
      <c r="B34" s="16" t="s">
        <v>393</v>
      </c>
      <c r="C34" s="16" t="s">
        <v>393</v>
      </c>
      <c r="D34" s="16" t="s">
        <v>393</v>
      </c>
      <c r="E34" s="16" t="s">
        <v>393</v>
      </c>
      <c r="F34" s="16" t="s">
        <v>393</v>
      </c>
      <c r="G34" s="16" t="s">
        <v>393</v>
      </c>
      <c r="H34" s="16" t="s">
        <v>393</v>
      </c>
      <c r="I34" s="16" t="s">
        <v>393</v>
      </c>
      <c r="J34" s="16">
        <v>-3500</v>
      </c>
    </row>
    <row r="35" spans="1:10" ht="17.100000000000001" customHeight="1" x14ac:dyDescent="0.2">
      <c r="A35" s="44" t="s">
        <v>19</v>
      </c>
      <c r="B35" s="19">
        <v>333557</v>
      </c>
      <c r="C35" s="19">
        <v>331157</v>
      </c>
      <c r="D35" s="19">
        <v>330652</v>
      </c>
      <c r="E35" s="19">
        <v>324987</v>
      </c>
      <c r="F35" s="19">
        <v>325608</v>
      </c>
      <c r="G35" s="19">
        <v>328300</v>
      </c>
      <c r="H35" s="19">
        <v>338700</v>
      </c>
      <c r="I35" s="19">
        <v>341900</v>
      </c>
      <c r="J35" s="19">
        <v>341900</v>
      </c>
    </row>
    <row r="36" spans="1:10" ht="17.100000000000001" customHeight="1" x14ac:dyDescent="0.2">
      <c r="A36" s="36" t="s">
        <v>89</v>
      </c>
      <c r="B36" s="37" t="s">
        <v>1</v>
      </c>
      <c r="C36" s="37" t="s">
        <v>1</v>
      </c>
      <c r="D36" s="37" t="s">
        <v>1</v>
      </c>
      <c r="E36" s="37" t="s">
        <v>1</v>
      </c>
      <c r="F36" s="37" t="s">
        <v>1</v>
      </c>
      <c r="G36" s="37" t="s">
        <v>1</v>
      </c>
      <c r="H36" s="37" t="s">
        <v>1</v>
      </c>
      <c r="I36" s="37" t="s">
        <v>1</v>
      </c>
      <c r="J36" s="37" t="s">
        <v>1</v>
      </c>
    </row>
    <row r="37" spans="1:10" ht="17.100000000000001" customHeight="1" x14ac:dyDescent="0.2">
      <c r="A37" s="39" t="s">
        <v>62</v>
      </c>
      <c r="B37" s="16">
        <v>8039</v>
      </c>
      <c r="C37" s="16">
        <v>7360</v>
      </c>
      <c r="D37" s="16">
        <v>6377</v>
      </c>
      <c r="E37" s="16">
        <v>8311</v>
      </c>
      <c r="F37" s="16">
        <v>12020</v>
      </c>
      <c r="G37" s="16">
        <v>6578</v>
      </c>
      <c r="H37" s="16">
        <v>5491</v>
      </c>
      <c r="I37" s="16">
        <v>5642</v>
      </c>
      <c r="J37" s="16">
        <v>5798</v>
      </c>
    </row>
    <row r="38" spans="1:10" ht="17.100000000000001" customHeight="1" x14ac:dyDescent="0.2">
      <c r="A38" s="39" t="s">
        <v>63</v>
      </c>
      <c r="B38" s="16">
        <v>18</v>
      </c>
      <c r="C38" s="16">
        <v>41</v>
      </c>
      <c r="D38" s="16">
        <v>19</v>
      </c>
      <c r="E38" s="16">
        <v>41</v>
      </c>
      <c r="F38" s="16">
        <v>135</v>
      </c>
      <c r="G38" s="16">
        <v>39</v>
      </c>
      <c r="H38" s="16">
        <v>39</v>
      </c>
      <c r="I38" s="16">
        <v>39</v>
      </c>
      <c r="J38" s="16">
        <v>39</v>
      </c>
    </row>
    <row r="39" spans="1:10" ht="17.100000000000001" customHeight="1" x14ac:dyDescent="0.2">
      <c r="A39" s="39" t="s">
        <v>64</v>
      </c>
      <c r="B39" s="16">
        <v>1377</v>
      </c>
      <c r="C39" s="16">
        <v>1659</v>
      </c>
      <c r="D39" s="16">
        <v>1872</v>
      </c>
      <c r="E39" s="16">
        <v>2457</v>
      </c>
      <c r="F39" s="16">
        <v>1536</v>
      </c>
      <c r="G39" s="16">
        <v>2285</v>
      </c>
      <c r="H39" s="16">
        <v>2462</v>
      </c>
      <c r="I39" s="16">
        <v>2613</v>
      </c>
      <c r="J39" s="16">
        <v>2758</v>
      </c>
    </row>
    <row r="40" spans="1:10" ht="17.100000000000001" customHeight="1" x14ac:dyDescent="0.2">
      <c r="A40" s="39" t="s">
        <v>65</v>
      </c>
      <c r="B40" s="16">
        <v>61</v>
      </c>
      <c r="C40" s="16">
        <v>88</v>
      </c>
      <c r="D40" s="16">
        <v>66</v>
      </c>
      <c r="E40" s="16">
        <v>-70</v>
      </c>
      <c r="F40" s="16">
        <v>39</v>
      </c>
      <c r="G40" s="16">
        <v>100</v>
      </c>
      <c r="H40" s="16">
        <v>100</v>
      </c>
      <c r="I40" s="16">
        <v>100</v>
      </c>
      <c r="J40" s="16">
        <v>100</v>
      </c>
    </row>
    <row r="41" spans="1:10" ht="17.100000000000001" customHeight="1" x14ac:dyDescent="0.2">
      <c r="A41" s="40" t="s">
        <v>66</v>
      </c>
      <c r="B41" s="16">
        <v>104</v>
      </c>
      <c r="C41" s="16">
        <v>191</v>
      </c>
      <c r="D41" s="16">
        <v>109</v>
      </c>
      <c r="E41" s="16">
        <v>151</v>
      </c>
      <c r="F41" s="16">
        <v>171</v>
      </c>
      <c r="G41" s="16">
        <v>185</v>
      </c>
      <c r="H41" s="16">
        <v>183</v>
      </c>
      <c r="I41" s="16">
        <v>182</v>
      </c>
      <c r="J41" s="16">
        <v>181</v>
      </c>
    </row>
    <row r="42" spans="1:10" ht="17.100000000000001" customHeight="1" x14ac:dyDescent="0.2">
      <c r="A42" s="45" t="s">
        <v>67</v>
      </c>
      <c r="B42" s="16">
        <v>19582</v>
      </c>
      <c r="C42" s="16">
        <v>18878</v>
      </c>
      <c r="D42" s="16">
        <v>18194</v>
      </c>
      <c r="E42" s="16">
        <v>21952</v>
      </c>
      <c r="F42" s="16">
        <v>48649</v>
      </c>
      <c r="G42" s="16">
        <v>25907</v>
      </c>
      <c r="H42" s="16">
        <v>27114</v>
      </c>
      <c r="I42" s="16">
        <v>28416</v>
      </c>
      <c r="J42" s="16">
        <v>29766</v>
      </c>
    </row>
    <row r="43" spans="1:10" ht="17.100000000000001" customHeight="1" x14ac:dyDescent="0.2">
      <c r="A43" s="39" t="s">
        <v>68</v>
      </c>
      <c r="B43" s="16">
        <v>159167</v>
      </c>
      <c r="C43" s="16">
        <v>165506</v>
      </c>
      <c r="D43" s="16">
        <v>163072</v>
      </c>
      <c r="E43" s="16">
        <v>167639</v>
      </c>
      <c r="F43" s="16">
        <v>173400</v>
      </c>
      <c r="G43" s="16">
        <v>173572</v>
      </c>
      <c r="H43" s="16">
        <v>174343</v>
      </c>
      <c r="I43" s="16">
        <v>176800</v>
      </c>
      <c r="J43" s="16">
        <v>179754</v>
      </c>
    </row>
    <row r="44" spans="1:10" ht="17.100000000000001" customHeight="1" x14ac:dyDescent="0.2">
      <c r="A44" s="39" t="s">
        <v>69</v>
      </c>
      <c r="B44" s="16">
        <v>11783</v>
      </c>
      <c r="C44" s="16">
        <v>10720</v>
      </c>
      <c r="D44" s="16">
        <v>11050</v>
      </c>
      <c r="E44" s="16">
        <v>14047</v>
      </c>
      <c r="F44" s="16">
        <v>12880</v>
      </c>
      <c r="G44" s="16">
        <v>12996</v>
      </c>
      <c r="H44" s="16">
        <v>11864</v>
      </c>
      <c r="I44" s="16">
        <v>12186</v>
      </c>
      <c r="J44" s="16">
        <v>12507</v>
      </c>
    </row>
    <row r="45" spans="1:10" ht="17.100000000000001" customHeight="1" x14ac:dyDescent="0.2">
      <c r="A45" s="39" t="s">
        <v>70</v>
      </c>
      <c r="B45" s="16">
        <v>-1157</v>
      </c>
      <c r="C45" s="16">
        <v>-92</v>
      </c>
      <c r="D45" s="16">
        <v>-102</v>
      </c>
      <c r="E45" s="16">
        <v>-663</v>
      </c>
      <c r="F45" s="16">
        <v>-7556</v>
      </c>
      <c r="G45" s="16">
        <v>-784</v>
      </c>
      <c r="H45" s="16">
        <v>-1860</v>
      </c>
      <c r="I45" s="16">
        <v>-2828</v>
      </c>
      <c r="J45" s="16">
        <v>-3186</v>
      </c>
    </row>
    <row r="46" spans="1:10" ht="17.100000000000001" customHeight="1" x14ac:dyDescent="0.2">
      <c r="A46" s="46" t="s">
        <v>90</v>
      </c>
      <c r="B46" s="16">
        <v>876</v>
      </c>
      <c r="C46" s="16">
        <v>590</v>
      </c>
      <c r="D46" s="16">
        <v>-5207</v>
      </c>
      <c r="E46" s="16">
        <v>-264</v>
      </c>
      <c r="F46" s="16">
        <v>7543</v>
      </c>
      <c r="G46" s="16">
        <v>8557</v>
      </c>
      <c r="H46" s="16">
        <v>8007</v>
      </c>
      <c r="I46" s="16">
        <v>7185</v>
      </c>
      <c r="J46" s="16">
        <v>8618</v>
      </c>
    </row>
    <row r="47" spans="1:10" ht="17.100000000000001" customHeight="1" x14ac:dyDescent="0.2">
      <c r="A47" s="39" t="s">
        <v>72</v>
      </c>
      <c r="B47" s="16">
        <v>3742</v>
      </c>
      <c r="C47" s="16">
        <v>5388</v>
      </c>
      <c r="D47" s="16">
        <v>4963</v>
      </c>
      <c r="E47" s="16">
        <v>8473</v>
      </c>
      <c r="F47" s="16">
        <v>101581</v>
      </c>
      <c r="G47" s="16">
        <v>813</v>
      </c>
      <c r="H47" s="16">
        <v>1496</v>
      </c>
      <c r="I47" s="16">
        <v>1862</v>
      </c>
      <c r="J47" s="16">
        <v>1946</v>
      </c>
    </row>
    <row r="48" spans="1:10" ht="17.100000000000001" customHeight="1" x14ac:dyDescent="0.2">
      <c r="A48" s="39" t="s">
        <v>73</v>
      </c>
      <c r="B48" s="16">
        <v>3774</v>
      </c>
      <c r="C48" s="16">
        <v>4635</v>
      </c>
      <c r="D48" s="16">
        <v>4517</v>
      </c>
      <c r="E48" s="16">
        <v>4933</v>
      </c>
      <c r="F48" s="16">
        <v>4561</v>
      </c>
      <c r="G48" s="16">
        <v>4644</v>
      </c>
      <c r="H48" s="16">
        <v>4981</v>
      </c>
      <c r="I48" s="16">
        <v>4851</v>
      </c>
      <c r="J48" s="16">
        <v>4793</v>
      </c>
    </row>
    <row r="49" spans="1:10" ht="17.100000000000001" customHeight="1" x14ac:dyDescent="0.2">
      <c r="A49" s="39" t="s">
        <v>74</v>
      </c>
      <c r="B49" s="16">
        <v>-666</v>
      </c>
      <c r="C49" s="16">
        <v>10</v>
      </c>
      <c r="D49" s="16">
        <v>-48</v>
      </c>
      <c r="E49" s="16">
        <v>47</v>
      </c>
      <c r="F49" s="16">
        <v>56</v>
      </c>
      <c r="G49" s="16">
        <v>418</v>
      </c>
      <c r="H49" s="16">
        <v>541</v>
      </c>
      <c r="I49" s="16">
        <v>653</v>
      </c>
      <c r="J49" s="16">
        <v>720</v>
      </c>
    </row>
    <row r="50" spans="1:10" ht="17.100000000000001" customHeight="1" x14ac:dyDescent="0.2">
      <c r="A50" s="39" t="s">
        <v>75</v>
      </c>
      <c r="B50" s="16">
        <v>732</v>
      </c>
      <c r="C50" s="16">
        <v>144</v>
      </c>
      <c r="D50" s="16">
        <v>11123</v>
      </c>
      <c r="E50" s="16">
        <v>11662</v>
      </c>
      <c r="F50" s="16">
        <v>12163</v>
      </c>
      <c r="G50" s="16">
        <v>12352</v>
      </c>
      <c r="H50" s="16">
        <v>12628</v>
      </c>
      <c r="I50" s="16">
        <v>13000</v>
      </c>
      <c r="J50" s="16">
        <v>13422</v>
      </c>
    </row>
    <row r="51" spans="1:10" ht="17.100000000000001" customHeight="1" x14ac:dyDescent="0.2">
      <c r="A51" s="39" t="s">
        <v>91</v>
      </c>
      <c r="B51" s="16">
        <v>3073</v>
      </c>
      <c r="C51" s="16">
        <v>2760</v>
      </c>
      <c r="D51" s="16">
        <v>2669</v>
      </c>
      <c r="E51" s="16">
        <v>3858</v>
      </c>
      <c r="F51" s="16">
        <v>3936</v>
      </c>
      <c r="G51" s="16">
        <v>8860</v>
      </c>
      <c r="H51" s="16">
        <v>3408</v>
      </c>
      <c r="I51" s="16">
        <v>3559</v>
      </c>
      <c r="J51" s="16">
        <v>3713</v>
      </c>
    </row>
    <row r="52" spans="1:10" ht="17.100000000000001" customHeight="1" x14ac:dyDescent="0.2">
      <c r="A52" s="39" t="s">
        <v>77</v>
      </c>
      <c r="B52" s="16">
        <v>72</v>
      </c>
      <c r="C52" s="16">
        <v>141</v>
      </c>
      <c r="D52" s="16">
        <v>0</v>
      </c>
      <c r="E52" s="16">
        <v>32</v>
      </c>
      <c r="F52" s="16">
        <v>-309</v>
      </c>
      <c r="G52" s="16">
        <v>143</v>
      </c>
      <c r="H52" s="16">
        <v>91</v>
      </c>
      <c r="I52" s="16">
        <v>201</v>
      </c>
      <c r="J52" s="16">
        <v>159</v>
      </c>
    </row>
    <row r="53" spans="1:10" ht="17.100000000000001" customHeight="1" x14ac:dyDescent="0.2">
      <c r="A53" s="39" t="s">
        <v>78</v>
      </c>
      <c r="B53" s="16">
        <v>7511</v>
      </c>
      <c r="C53" s="16">
        <v>7764</v>
      </c>
      <c r="D53" s="16">
        <v>7463</v>
      </c>
      <c r="E53" s="16">
        <v>8285</v>
      </c>
      <c r="F53" s="16">
        <v>8395</v>
      </c>
      <c r="G53" s="16">
        <v>8728</v>
      </c>
      <c r="H53" s="16">
        <v>8646</v>
      </c>
      <c r="I53" s="16">
        <v>8866</v>
      </c>
      <c r="J53" s="16">
        <v>9185</v>
      </c>
    </row>
    <row r="54" spans="1:10" ht="17.100000000000001" customHeight="1" x14ac:dyDescent="0.2">
      <c r="A54" s="39" t="s">
        <v>79</v>
      </c>
      <c r="B54" s="16">
        <v>-45</v>
      </c>
      <c r="C54" s="16">
        <v>934</v>
      </c>
      <c r="D54" s="16">
        <v>-239</v>
      </c>
      <c r="E54" s="16">
        <v>-144</v>
      </c>
      <c r="F54" s="16">
        <v>543</v>
      </c>
      <c r="G54" s="16">
        <v>503</v>
      </c>
      <c r="H54" s="16">
        <v>503</v>
      </c>
      <c r="I54" s="16">
        <v>503</v>
      </c>
      <c r="J54" s="16">
        <v>503</v>
      </c>
    </row>
    <row r="55" spans="1:10" ht="17.100000000000001" customHeight="1" x14ac:dyDescent="0.2">
      <c r="A55" s="39" t="s">
        <v>80</v>
      </c>
      <c r="B55" s="16">
        <v>5</v>
      </c>
      <c r="C55" s="16">
        <v>5</v>
      </c>
      <c r="D55" s="16">
        <v>7</v>
      </c>
      <c r="E55" s="16">
        <v>13</v>
      </c>
      <c r="F55" s="16">
        <v>-9</v>
      </c>
      <c r="G55" s="16">
        <v>5</v>
      </c>
      <c r="H55" s="16">
        <v>4</v>
      </c>
      <c r="I55" s="16">
        <v>4</v>
      </c>
      <c r="J55" s="16">
        <v>4</v>
      </c>
    </row>
    <row r="56" spans="1:10" ht="17.100000000000001" customHeight="1" x14ac:dyDescent="0.2">
      <c r="A56" s="39" t="s">
        <v>81</v>
      </c>
      <c r="B56" s="16">
        <v>-53</v>
      </c>
      <c r="C56" s="16">
        <v>85</v>
      </c>
      <c r="D56" s="16">
        <v>-92</v>
      </c>
      <c r="E56" s="16">
        <v>78</v>
      </c>
      <c r="F56" s="16">
        <v>366</v>
      </c>
      <c r="G56" s="16">
        <v>84</v>
      </c>
      <c r="H56" s="16">
        <v>105</v>
      </c>
      <c r="I56" s="16">
        <v>149</v>
      </c>
      <c r="J56" s="16">
        <v>168</v>
      </c>
    </row>
    <row r="57" spans="1:10" ht="17.100000000000001" customHeight="1" x14ac:dyDescent="0.2">
      <c r="A57" s="41" t="s">
        <v>82</v>
      </c>
      <c r="B57" s="16">
        <v>42781</v>
      </c>
      <c r="C57" s="16">
        <v>42690</v>
      </c>
      <c r="D57" s="16">
        <v>42574</v>
      </c>
      <c r="E57" s="16">
        <v>42931</v>
      </c>
      <c r="F57" s="16">
        <v>43194</v>
      </c>
      <c r="G57" s="16">
        <v>42967</v>
      </c>
      <c r="H57" s="16">
        <v>43073</v>
      </c>
      <c r="I57" s="16">
        <v>42996</v>
      </c>
      <c r="J57" s="16">
        <v>42700</v>
      </c>
    </row>
    <row r="58" spans="1:10" ht="17.100000000000001" customHeight="1" x14ac:dyDescent="0.2">
      <c r="A58" s="41" t="s">
        <v>92</v>
      </c>
      <c r="B58" s="16">
        <v>-18741</v>
      </c>
      <c r="C58" s="16">
        <v>-18710</v>
      </c>
      <c r="D58" s="16">
        <v>6210</v>
      </c>
      <c r="E58" s="16">
        <v>-49912</v>
      </c>
      <c r="F58" s="16">
        <v>-13781</v>
      </c>
      <c r="G58" s="16">
        <v>-695</v>
      </c>
      <c r="H58" s="16">
        <v>-203</v>
      </c>
      <c r="I58" s="16">
        <v>-197</v>
      </c>
      <c r="J58" s="16">
        <v>-197</v>
      </c>
    </row>
    <row r="59" spans="1:10" ht="17.100000000000001" customHeight="1" x14ac:dyDescent="0.2">
      <c r="A59" s="39" t="s">
        <v>84</v>
      </c>
      <c r="B59" s="16">
        <v>8720</v>
      </c>
      <c r="C59" s="16">
        <v>9390</v>
      </c>
      <c r="D59" s="16">
        <v>8641</v>
      </c>
      <c r="E59" s="16">
        <v>10573</v>
      </c>
      <c r="F59" s="16">
        <v>10346</v>
      </c>
      <c r="G59" s="16">
        <v>9300</v>
      </c>
      <c r="H59" s="16">
        <v>9473</v>
      </c>
      <c r="I59" s="16">
        <v>9709</v>
      </c>
      <c r="J59" s="16">
        <v>9890</v>
      </c>
    </row>
    <row r="60" spans="1:10" ht="17.100000000000001" customHeight="1" x14ac:dyDescent="0.2">
      <c r="A60" s="39" t="s">
        <v>85</v>
      </c>
      <c r="B60" s="16">
        <v>-147</v>
      </c>
      <c r="C60" s="16">
        <v>-109</v>
      </c>
      <c r="D60" s="16">
        <v>-38</v>
      </c>
      <c r="E60" s="16">
        <v>-129</v>
      </c>
      <c r="F60" s="16">
        <v>-333</v>
      </c>
      <c r="G60" s="16">
        <v>184</v>
      </c>
      <c r="H60" s="16">
        <v>26</v>
      </c>
      <c r="I60" s="16">
        <v>19</v>
      </c>
      <c r="J60" s="16">
        <v>19</v>
      </c>
    </row>
    <row r="61" spans="1:10" ht="17.100000000000001" customHeight="1" x14ac:dyDescent="0.2">
      <c r="A61" s="47" t="s">
        <v>30</v>
      </c>
      <c r="B61" s="48">
        <v>250607</v>
      </c>
      <c r="C61" s="48">
        <v>260070</v>
      </c>
      <c r="D61" s="48">
        <v>283199</v>
      </c>
      <c r="E61" s="48">
        <v>254302</v>
      </c>
      <c r="F61" s="48">
        <v>419528</v>
      </c>
      <c r="G61" s="48">
        <v>317741</v>
      </c>
      <c r="H61" s="48">
        <v>312516</v>
      </c>
      <c r="I61" s="48">
        <v>316510</v>
      </c>
      <c r="J61" s="48">
        <v>323360</v>
      </c>
    </row>
    <row r="62" spans="1:10" ht="17.100000000000001" customHeight="1" thickBot="1" x14ac:dyDescent="0.25">
      <c r="A62" s="49" t="s">
        <v>93</v>
      </c>
      <c r="B62" s="50">
        <v>584165</v>
      </c>
      <c r="C62" s="50">
        <v>591227</v>
      </c>
      <c r="D62" s="50">
        <v>613851</v>
      </c>
      <c r="E62" s="50">
        <v>579289</v>
      </c>
      <c r="F62" s="50">
        <v>745136</v>
      </c>
      <c r="G62" s="50">
        <v>646034</v>
      </c>
      <c r="H62" s="50">
        <v>651186</v>
      </c>
      <c r="I62" s="50">
        <v>658422</v>
      </c>
      <c r="J62" s="50">
        <v>665218</v>
      </c>
    </row>
    <row r="63" spans="1:10" ht="17.100000000000001" customHeight="1" x14ac:dyDescent="0.2">
      <c r="A63" s="51"/>
      <c r="B63" s="51"/>
      <c r="C63" s="51"/>
      <c r="D63" s="51"/>
      <c r="E63" s="52"/>
    </row>
    <row r="64" spans="1:10" ht="28.5" customHeight="1" x14ac:dyDescent="0.2">
      <c r="A64" s="139" t="s">
        <v>94</v>
      </c>
      <c r="B64" s="139"/>
      <c r="C64" s="139"/>
      <c r="D64" s="139"/>
      <c r="E64" s="139"/>
      <c r="F64" s="139"/>
      <c r="G64" s="139"/>
      <c r="H64" s="139"/>
      <c r="I64" s="139"/>
      <c r="J64" s="139"/>
    </row>
    <row r="65" spans="1:10" ht="38.25" customHeight="1" x14ac:dyDescent="0.2">
      <c r="A65" s="138" t="s">
        <v>95</v>
      </c>
      <c r="B65" s="139"/>
      <c r="C65" s="139"/>
      <c r="D65" s="139"/>
      <c r="E65" s="139"/>
      <c r="F65" s="139"/>
      <c r="G65" s="139"/>
      <c r="H65" s="139"/>
      <c r="I65" s="139"/>
      <c r="J65" s="139"/>
    </row>
    <row r="66" spans="1:10" ht="29.25" customHeight="1" x14ac:dyDescent="0.2">
      <c r="A66" s="138" t="s">
        <v>96</v>
      </c>
      <c r="B66" s="139"/>
      <c r="C66" s="139"/>
      <c r="D66" s="139"/>
      <c r="E66" s="139"/>
      <c r="F66" s="139"/>
      <c r="G66" s="139"/>
      <c r="H66" s="139"/>
      <c r="I66" s="139"/>
      <c r="J66" s="139"/>
    </row>
    <row r="67" spans="1:10" ht="27.75" customHeight="1" x14ac:dyDescent="0.2">
      <c r="A67" s="138" t="s">
        <v>97</v>
      </c>
      <c r="B67" s="139"/>
      <c r="C67" s="139"/>
      <c r="D67" s="139"/>
      <c r="E67" s="139"/>
      <c r="F67" s="139"/>
      <c r="G67" s="139"/>
      <c r="H67" s="139"/>
      <c r="I67" s="139"/>
      <c r="J67" s="139"/>
    </row>
    <row r="68" spans="1:10" x14ac:dyDescent="0.2">
      <c r="A68" s="138" t="s">
        <v>98</v>
      </c>
      <c r="B68" s="139"/>
      <c r="C68" s="139"/>
      <c r="D68" s="139"/>
      <c r="E68" s="139"/>
      <c r="F68" s="139"/>
      <c r="G68" s="139"/>
      <c r="H68" s="139"/>
      <c r="I68" s="139"/>
      <c r="J68" s="139"/>
    </row>
  </sheetData>
  <mergeCells count="6">
    <mergeCell ref="A68:J68"/>
    <mergeCell ref="B3:F3"/>
    <mergeCell ref="A64:J64"/>
    <mergeCell ref="A65:J65"/>
    <mergeCell ref="A66:J66"/>
    <mergeCell ref="A67:J67"/>
  </mergeCells>
  <pageMargins left="0" right="0" top="0" bottom="0"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zoomScaleNormal="100" workbookViewId="0">
      <selection activeCell="F14" sqref="F14"/>
    </sheetView>
  </sheetViews>
  <sheetFormatPr defaultRowHeight="11.25" x14ac:dyDescent="0.2"/>
  <cols>
    <col min="1" max="1" width="54.6640625" bestFit="1" customWidth="1"/>
  </cols>
  <sheetData>
    <row r="1" spans="1:10" ht="16.5" x14ac:dyDescent="0.2">
      <c r="A1" s="33" t="s">
        <v>158</v>
      </c>
      <c r="B1" s="33"/>
      <c r="C1" s="33"/>
      <c r="D1" s="33"/>
      <c r="E1" s="34"/>
    </row>
    <row r="2" spans="1:10" ht="16.5" thickBot="1" x14ac:dyDescent="0.25">
      <c r="A2" s="2" t="s">
        <v>1</v>
      </c>
      <c r="B2" s="4"/>
      <c r="C2" s="3"/>
      <c r="D2" s="35" t="s">
        <v>1</v>
      </c>
      <c r="E2" s="4"/>
      <c r="J2" s="5" t="s">
        <v>2</v>
      </c>
    </row>
    <row r="3" spans="1:10" ht="11.25" customHeight="1"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ht="17.100000000000001" customHeight="1" x14ac:dyDescent="0.2">
      <c r="A6" s="36" t="s">
        <v>61</v>
      </c>
      <c r="B6" s="37"/>
      <c r="C6" s="37"/>
      <c r="D6" s="37"/>
      <c r="E6" s="38"/>
    </row>
    <row r="7" spans="1:10" ht="17.100000000000001" customHeight="1" x14ac:dyDescent="0.2">
      <c r="A7" s="39" t="s">
        <v>62</v>
      </c>
      <c r="B7" s="16">
        <v>39239</v>
      </c>
      <c r="C7" s="16">
        <v>36149</v>
      </c>
      <c r="D7" s="16">
        <v>36120</v>
      </c>
      <c r="E7" s="16">
        <v>34183</v>
      </c>
      <c r="F7" s="16">
        <v>34424</v>
      </c>
      <c r="G7" s="16">
        <v>34798</v>
      </c>
      <c r="H7" s="16">
        <v>34786</v>
      </c>
      <c r="I7" s="16">
        <v>34784</v>
      </c>
      <c r="J7" s="16">
        <v>34927</v>
      </c>
    </row>
    <row r="8" spans="1:10" ht="17.100000000000001" customHeight="1" x14ac:dyDescent="0.2">
      <c r="A8" s="39" t="s">
        <v>63</v>
      </c>
      <c r="B8" s="16">
        <v>1930</v>
      </c>
      <c r="C8" s="16">
        <v>2009</v>
      </c>
      <c r="D8" s="16">
        <v>1998</v>
      </c>
      <c r="E8" s="16">
        <v>2017</v>
      </c>
      <c r="F8" s="16">
        <v>2159</v>
      </c>
      <c r="G8" s="16">
        <v>2169</v>
      </c>
      <c r="H8" s="16">
        <v>2075</v>
      </c>
      <c r="I8" s="16">
        <v>2158</v>
      </c>
      <c r="J8" s="16">
        <v>2231</v>
      </c>
    </row>
    <row r="9" spans="1:10" ht="17.100000000000001" customHeight="1" x14ac:dyDescent="0.2">
      <c r="A9" s="39" t="s">
        <v>64</v>
      </c>
      <c r="B9" s="16">
        <v>12896</v>
      </c>
      <c r="C9" s="16">
        <v>11827</v>
      </c>
      <c r="D9" s="16">
        <v>11234</v>
      </c>
      <c r="E9" s="16">
        <v>11449</v>
      </c>
      <c r="F9" s="16">
        <v>10690</v>
      </c>
      <c r="G9" s="16">
        <v>10898</v>
      </c>
      <c r="H9" s="16">
        <v>10773</v>
      </c>
      <c r="I9" s="16">
        <v>10506</v>
      </c>
      <c r="J9" s="16">
        <v>10234</v>
      </c>
    </row>
    <row r="10" spans="1:10" ht="17.100000000000001" customHeight="1" x14ac:dyDescent="0.2">
      <c r="A10" s="39" t="s">
        <v>65</v>
      </c>
      <c r="B10" s="16">
        <v>2295</v>
      </c>
      <c r="C10" s="16">
        <v>2224</v>
      </c>
      <c r="D10" s="16">
        <v>2191</v>
      </c>
      <c r="E10" s="16">
        <v>1866</v>
      </c>
      <c r="F10" s="16">
        <v>1956</v>
      </c>
      <c r="G10" s="16">
        <v>1994</v>
      </c>
      <c r="H10" s="16">
        <v>1281</v>
      </c>
      <c r="I10" s="16">
        <v>1269</v>
      </c>
      <c r="J10" s="16">
        <v>1261</v>
      </c>
    </row>
    <row r="11" spans="1:10" ht="17.100000000000001" customHeight="1" x14ac:dyDescent="0.2">
      <c r="A11" s="39" t="s">
        <v>66</v>
      </c>
      <c r="B11" s="16">
        <v>6289</v>
      </c>
      <c r="C11" s="16">
        <v>6095</v>
      </c>
      <c r="D11" s="16">
        <v>7911</v>
      </c>
      <c r="E11" s="16">
        <v>7023</v>
      </c>
      <c r="F11" s="16">
        <v>6859</v>
      </c>
      <c r="G11" s="16">
        <v>7335</v>
      </c>
      <c r="H11" s="16">
        <v>7816</v>
      </c>
      <c r="I11" s="16">
        <v>8847</v>
      </c>
      <c r="J11" s="16">
        <v>8258</v>
      </c>
    </row>
    <row r="12" spans="1:10" ht="17.100000000000001" customHeight="1" x14ac:dyDescent="0.2">
      <c r="A12" s="39" t="s">
        <v>67</v>
      </c>
      <c r="B12" s="16">
        <v>104824</v>
      </c>
      <c r="C12" s="16">
        <v>105022</v>
      </c>
      <c r="D12" s="16">
        <v>107212</v>
      </c>
      <c r="E12" s="16">
        <v>109623</v>
      </c>
      <c r="F12" s="16">
        <v>113661</v>
      </c>
      <c r="G12" s="16">
        <v>114593</v>
      </c>
      <c r="H12" s="16">
        <v>115492</v>
      </c>
      <c r="I12" s="16">
        <v>115636</v>
      </c>
      <c r="J12" s="16">
        <v>116070</v>
      </c>
    </row>
    <row r="13" spans="1:10" ht="17.100000000000001" customHeight="1" x14ac:dyDescent="0.2">
      <c r="A13" s="39" t="s">
        <v>68</v>
      </c>
      <c r="B13" s="16">
        <v>8038</v>
      </c>
      <c r="C13" s="16">
        <v>7742</v>
      </c>
      <c r="D13" s="16">
        <v>7736</v>
      </c>
      <c r="E13" s="16">
        <v>7154</v>
      </c>
      <c r="F13" s="16">
        <v>6472</v>
      </c>
      <c r="G13" s="16">
        <v>6172</v>
      </c>
      <c r="H13" s="16">
        <v>6267</v>
      </c>
      <c r="I13" s="16">
        <v>5792</v>
      </c>
      <c r="J13" s="16">
        <v>5194</v>
      </c>
    </row>
    <row r="14" spans="1:10" ht="17.100000000000001" customHeight="1" x14ac:dyDescent="0.2">
      <c r="A14" s="39" t="s">
        <v>69</v>
      </c>
      <c r="B14" s="16">
        <v>52961</v>
      </c>
      <c r="C14" s="16">
        <v>52539</v>
      </c>
      <c r="D14" s="16">
        <v>52767</v>
      </c>
      <c r="E14" s="16">
        <v>53708</v>
      </c>
      <c r="F14" s="16">
        <v>54419</v>
      </c>
      <c r="G14" s="16">
        <v>54977</v>
      </c>
      <c r="H14" s="16">
        <v>55719</v>
      </c>
      <c r="I14" s="16">
        <v>55686</v>
      </c>
      <c r="J14" s="16">
        <v>55547</v>
      </c>
    </row>
    <row r="15" spans="1:10" ht="17.100000000000001" customHeight="1" x14ac:dyDescent="0.2">
      <c r="A15" s="39" t="s">
        <v>70</v>
      </c>
      <c r="B15" s="16">
        <v>15699</v>
      </c>
      <c r="C15" s="16">
        <v>14716</v>
      </c>
      <c r="D15" s="16">
        <v>15381</v>
      </c>
      <c r="E15" s="16">
        <v>9757</v>
      </c>
      <c r="F15" s="16">
        <v>10986</v>
      </c>
      <c r="G15" s="16">
        <v>10962</v>
      </c>
      <c r="H15" s="16">
        <v>10362</v>
      </c>
      <c r="I15" s="16">
        <v>10116</v>
      </c>
      <c r="J15" s="16">
        <v>10131</v>
      </c>
    </row>
    <row r="16" spans="1:10" ht="17.100000000000001" customHeight="1" x14ac:dyDescent="0.2">
      <c r="A16" s="39" t="s">
        <v>71</v>
      </c>
      <c r="B16" s="16">
        <v>5788</v>
      </c>
      <c r="C16" s="16">
        <v>5364</v>
      </c>
      <c r="D16" s="16">
        <v>4779</v>
      </c>
      <c r="E16" s="16">
        <v>3463</v>
      </c>
      <c r="F16" s="16">
        <v>3019</v>
      </c>
      <c r="G16" s="16">
        <v>3120</v>
      </c>
      <c r="H16" s="16">
        <v>3502</v>
      </c>
      <c r="I16" s="16">
        <v>3527</v>
      </c>
      <c r="J16" s="16">
        <v>3095</v>
      </c>
    </row>
    <row r="17" spans="1:10" ht="17.100000000000001" customHeight="1" x14ac:dyDescent="0.2">
      <c r="A17" s="40" t="s">
        <v>72</v>
      </c>
      <c r="B17" s="16">
        <v>1224</v>
      </c>
      <c r="C17" s="16">
        <v>1167</v>
      </c>
      <c r="D17" s="16">
        <v>1193</v>
      </c>
      <c r="E17" s="16">
        <v>1406</v>
      </c>
      <c r="F17" s="16">
        <v>1404</v>
      </c>
      <c r="G17" s="16">
        <v>899</v>
      </c>
      <c r="H17" s="16">
        <v>922</v>
      </c>
      <c r="I17" s="16">
        <v>907</v>
      </c>
      <c r="J17" s="16">
        <v>788</v>
      </c>
    </row>
    <row r="18" spans="1:10" ht="17.100000000000001" customHeight="1" x14ac:dyDescent="0.2">
      <c r="A18" s="39" t="s">
        <v>73</v>
      </c>
      <c r="B18" s="16">
        <v>1647</v>
      </c>
      <c r="C18" s="16">
        <v>3606</v>
      </c>
      <c r="D18" s="16">
        <v>1242</v>
      </c>
      <c r="E18" s="16">
        <v>1289</v>
      </c>
      <c r="F18" s="16">
        <v>1259</v>
      </c>
      <c r="G18" s="16">
        <v>1325</v>
      </c>
      <c r="H18" s="16">
        <v>1275</v>
      </c>
      <c r="I18" s="16">
        <v>1262</v>
      </c>
      <c r="J18" s="16">
        <v>1214</v>
      </c>
    </row>
    <row r="19" spans="1:10" ht="17.100000000000001" customHeight="1" x14ac:dyDescent="0.2">
      <c r="A19" s="40" t="s">
        <v>74</v>
      </c>
      <c r="B19" s="16">
        <v>1941</v>
      </c>
      <c r="C19" s="16">
        <v>1439</v>
      </c>
      <c r="D19" s="16">
        <v>2017</v>
      </c>
      <c r="E19" s="16">
        <v>2048</v>
      </c>
      <c r="F19" s="16">
        <v>2190</v>
      </c>
      <c r="G19" s="16">
        <v>2785</v>
      </c>
      <c r="H19" s="16">
        <v>2856</v>
      </c>
      <c r="I19" s="16">
        <v>2324</v>
      </c>
      <c r="J19" s="16">
        <v>2076</v>
      </c>
    </row>
    <row r="20" spans="1:10" ht="17.100000000000001" customHeight="1" x14ac:dyDescent="0.2">
      <c r="A20" s="39" t="s">
        <v>164</v>
      </c>
      <c r="B20" s="16">
        <v>26783</v>
      </c>
      <c r="C20" s="16">
        <v>23959</v>
      </c>
      <c r="D20" s="16">
        <v>16752</v>
      </c>
      <c r="E20" s="16">
        <v>13668</v>
      </c>
      <c r="F20" s="16">
        <v>10758</v>
      </c>
      <c r="G20" s="16">
        <v>8084</v>
      </c>
      <c r="H20" s="16">
        <v>6384</v>
      </c>
      <c r="I20" s="16">
        <v>5466</v>
      </c>
      <c r="J20" s="16">
        <v>4700</v>
      </c>
    </row>
    <row r="21" spans="1:10" ht="17.100000000000001" customHeight="1" x14ac:dyDescent="0.2">
      <c r="A21" s="39" t="s">
        <v>165</v>
      </c>
      <c r="B21" s="16">
        <v>26793</v>
      </c>
      <c r="C21" s="16">
        <v>26566</v>
      </c>
      <c r="D21" s="16">
        <v>26520</v>
      </c>
      <c r="E21" s="16">
        <v>26394</v>
      </c>
      <c r="F21" s="16">
        <v>26391</v>
      </c>
      <c r="G21" s="16">
        <v>21235</v>
      </c>
      <c r="H21" s="16">
        <v>26621</v>
      </c>
      <c r="I21" s="16">
        <v>26179</v>
      </c>
      <c r="J21" s="16">
        <v>25845</v>
      </c>
    </row>
    <row r="22" spans="1:10" ht="17.100000000000001" customHeight="1" x14ac:dyDescent="0.2">
      <c r="A22" s="39" t="s">
        <v>77</v>
      </c>
      <c r="B22" s="16">
        <v>14410</v>
      </c>
      <c r="C22" s="16">
        <v>14107</v>
      </c>
      <c r="D22" s="16">
        <v>14704</v>
      </c>
      <c r="E22" s="16">
        <v>14214</v>
      </c>
      <c r="F22" s="16">
        <v>13335</v>
      </c>
      <c r="G22" s="16">
        <v>13487</v>
      </c>
      <c r="H22" s="16">
        <v>13465</v>
      </c>
      <c r="I22" s="16">
        <v>13284</v>
      </c>
      <c r="J22" s="16">
        <v>13147</v>
      </c>
    </row>
    <row r="23" spans="1:10" ht="17.100000000000001" customHeight="1" x14ac:dyDescent="0.2">
      <c r="A23" s="39" t="s">
        <v>78</v>
      </c>
      <c r="B23" s="16">
        <v>10388</v>
      </c>
      <c r="C23" s="16">
        <v>10360</v>
      </c>
      <c r="D23" s="16">
        <v>10328</v>
      </c>
      <c r="E23" s="16">
        <v>10197</v>
      </c>
      <c r="F23" s="16">
        <v>10164</v>
      </c>
      <c r="G23" s="16">
        <v>10148</v>
      </c>
      <c r="H23" s="16">
        <v>10132</v>
      </c>
      <c r="I23" s="16">
        <v>9948</v>
      </c>
      <c r="J23" s="16">
        <v>9798</v>
      </c>
    </row>
    <row r="24" spans="1:10" ht="17.100000000000001" customHeight="1" x14ac:dyDescent="0.2">
      <c r="A24" s="39" t="s">
        <v>79</v>
      </c>
      <c r="B24" s="16">
        <v>9523</v>
      </c>
      <c r="C24" s="16">
        <v>9013</v>
      </c>
      <c r="D24" s="16">
        <v>8096</v>
      </c>
      <c r="E24" s="16">
        <v>7600</v>
      </c>
      <c r="F24" s="16">
        <v>7171</v>
      </c>
      <c r="G24" s="16">
        <v>7068</v>
      </c>
      <c r="H24" s="16">
        <v>6687</v>
      </c>
      <c r="I24" s="16">
        <v>6074</v>
      </c>
      <c r="J24" s="16">
        <v>5838</v>
      </c>
    </row>
    <row r="25" spans="1:10" ht="17.100000000000001" customHeight="1" x14ac:dyDescent="0.2">
      <c r="A25" s="39" t="s">
        <v>80</v>
      </c>
      <c r="B25" s="16">
        <v>655</v>
      </c>
      <c r="C25" s="16">
        <v>619</v>
      </c>
      <c r="D25" s="16">
        <v>591</v>
      </c>
      <c r="E25" s="16">
        <v>554</v>
      </c>
      <c r="F25" s="16">
        <v>546</v>
      </c>
      <c r="G25" s="16">
        <v>538</v>
      </c>
      <c r="H25" s="16">
        <v>531</v>
      </c>
      <c r="I25" s="16">
        <v>533</v>
      </c>
      <c r="J25" s="16">
        <v>524</v>
      </c>
    </row>
    <row r="26" spans="1:10" ht="17.100000000000001" customHeight="1" x14ac:dyDescent="0.2">
      <c r="A26" s="39" t="s">
        <v>81</v>
      </c>
      <c r="B26" s="16">
        <v>2231</v>
      </c>
      <c r="C26" s="16">
        <v>2044</v>
      </c>
      <c r="D26" s="16">
        <v>1914</v>
      </c>
      <c r="E26" s="16">
        <v>1856</v>
      </c>
      <c r="F26" s="16">
        <v>1747</v>
      </c>
      <c r="G26" s="16">
        <v>1883</v>
      </c>
      <c r="H26" s="16">
        <v>1802</v>
      </c>
      <c r="I26" s="16">
        <v>1641</v>
      </c>
      <c r="J26" s="16">
        <v>1547</v>
      </c>
    </row>
    <row r="27" spans="1:10" ht="17.100000000000001" customHeight="1" x14ac:dyDescent="0.2">
      <c r="A27" s="41" t="s">
        <v>82</v>
      </c>
      <c r="B27" s="16">
        <v>3909</v>
      </c>
      <c r="C27" s="16">
        <v>3785</v>
      </c>
      <c r="D27" s="16">
        <v>3705</v>
      </c>
      <c r="E27" s="16">
        <v>3467</v>
      </c>
      <c r="F27" s="16">
        <v>3576</v>
      </c>
      <c r="G27" s="16">
        <v>3825</v>
      </c>
      <c r="H27" s="16">
        <v>3630</v>
      </c>
      <c r="I27" s="16">
        <v>3306</v>
      </c>
      <c r="J27" s="16">
        <v>3063</v>
      </c>
    </row>
    <row r="28" spans="1:10" ht="17.100000000000001" customHeight="1" x14ac:dyDescent="0.2">
      <c r="A28" s="41" t="s">
        <v>83</v>
      </c>
      <c r="B28" s="16">
        <v>165</v>
      </c>
      <c r="C28" s="16">
        <v>-191</v>
      </c>
      <c r="D28" s="16">
        <v>-247</v>
      </c>
      <c r="E28" s="16">
        <v>137</v>
      </c>
      <c r="F28" s="16">
        <v>137</v>
      </c>
      <c r="G28" s="16">
        <v>182</v>
      </c>
      <c r="H28" s="16">
        <v>157</v>
      </c>
      <c r="I28" s="16">
        <v>145</v>
      </c>
      <c r="J28" s="16">
        <v>136</v>
      </c>
    </row>
    <row r="29" spans="1:10" ht="17.100000000000001" customHeight="1" x14ac:dyDescent="0.2">
      <c r="A29" s="39" t="s">
        <v>84</v>
      </c>
      <c r="B29" s="16">
        <v>473</v>
      </c>
      <c r="C29" s="16">
        <v>489</v>
      </c>
      <c r="D29" s="16">
        <v>426</v>
      </c>
      <c r="E29" s="16">
        <v>650</v>
      </c>
      <c r="F29" s="16">
        <v>576</v>
      </c>
      <c r="G29" s="16">
        <v>752</v>
      </c>
      <c r="H29" s="16">
        <v>590</v>
      </c>
      <c r="I29" s="16">
        <v>560</v>
      </c>
      <c r="J29" s="16">
        <v>608</v>
      </c>
    </row>
    <row r="30" spans="1:10" ht="17.100000000000001" customHeight="1" x14ac:dyDescent="0.2">
      <c r="A30" s="39" t="s">
        <v>85</v>
      </c>
      <c r="B30" s="16">
        <v>1770</v>
      </c>
      <c r="C30" s="16">
        <v>1504</v>
      </c>
      <c r="D30" s="16">
        <v>1516</v>
      </c>
      <c r="E30" s="16">
        <v>1529</v>
      </c>
      <c r="F30" s="16">
        <v>1707</v>
      </c>
      <c r="G30" s="16">
        <v>1823</v>
      </c>
      <c r="H30" s="16">
        <v>1668</v>
      </c>
      <c r="I30" s="16">
        <v>1601</v>
      </c>
      <c r="J30" s="16">
        <v>1556</v>
      </c>
    </row>
    <row r="31" spans="1:10" ht="17.100000000000001" customHeight="1" x14ac:dyDescent="0.2">
      <c r="A31" s="42" t="s">
        <v>86</v>
      </c>
      <c r="B31" s="16" t="s">
        <v>393</v>
      </c>
      <c r="C31" s="16" t="s">
        <v>393</v>
      </c>
      <c r="D31" s="16" t="s">
        <v>393</v>
      </c>
      <c r="E31" s="16" t="s">
        <v>393</v>
      </c>
      <c r="F31" s="16" t="s">
        <v>393</v>
      </c>
      <c r="G31" s="16">
        <v>3000</v>
      </c>
      <c r="H31" s="16">
        <v>3500</v>
      </c>
      <c r="I31" s="16">
        <v>3500</v>
      </c>
      <c r="J31" s="16">
        <v>3900</v>
      </c>
    </row>
    <row r="32" spans="1:10" ht="17.100000000000001" customHeight="1" x14ac:dyDescent="0.2">
      <c r="A32" s="42" t="s">
        <v>87</v>
      </c>
      <c r="B32" s="16" t="s">
        <v>393</v>
      </c>
      <c r="C32" s="16" t="s">
        <v>393</v>
      </c>
      <c r="D32" s="16" t="s">
        <v>393</v>
      </c>
      <c r="E32" s="16" t="s">
        <v>393</v>
      </c>
      <c r="F32" s="16" t="s">
        <v>393</v>
      </c>
      <c r="G32" s="16">
        <v>-500</v>
      </c>
      <c r="H32" s="16">
        <v>-500</v>
      </c>
      <c r="I32" s="16">
        <v>-900</v>
      </c>
      <c r="J32" s="16">
        <v>-500</v>
      </c>
    </row>
    <row r="33" spans="1:10" ht="17.100000000000001" customHeight="1" x14ac:dyDescent="0.2">
      <c r="A33" s="43" t="s">
        <v>166</v>
      </c>
      <c r="B33" s="16" t="s">
        <v>393</v>
      </c>
      <c r="C33" s="16" t="s">
        <v>393</v>
      </c>
      <c r="D33" s="16" t="s">
        <v>393</v>
      </c>
      <c r="E33" s="16" t="s">
        <v>393</v>
      </c>
      <c r="F33" s="16" t="s">
        <v>393</v>
      </c>
      <c r="G33" s="16">
        <v>-100</v>
      </c>
      <c r="H33" s="16">
        <v>0</v>
      </c>
      <c r="I33" s="16" t="s">
        <v>393</v>
      </c>
      <c r="J33" s="16" t="s">
        <v>393</v>
      </c>
    </row>
    <row r="34" spans="1:10" ht="17.100000000000001" customHeight="1" x14ac:dyDescent="0.2">
      <c r="A34" s="43" t="s">
        <v>394</v>
      </c>
      <c r="B34" s="16" t="s">
        <v>393</v>
      </c>
      <c r="C34" s="16" t="s">
        <v>393</v>
      </c>
      <c r="D34" s="16" t="s">
        <v>393</v>
      </c>
      <c r="E34" s="16" t="s">
        <v>393</v>
      </c>
      <c r="F34" s="16" t="s">
        <v>393</v>
      </c>
      <c r="G34" s="16" t="s">
        <v>393</v>
      </c>
      <c r="H34" s="16">
        <v>0</v>
      </c>
      <c r="I34" s="16" t="s">
        <v>393</v>
      </c>
      <c r="J34" s="16">
        <v>-3300</v>
      </c>
    </row>
    <row r="35" spans="1:10" ht="17.100000000000001" customHeight="1" x14ac:dyDescent="0.2">
      <c r="A35" s="44" t="s">
        <v>19</v>
      </c>
      <c r="B35" s="19">
        <v>351872</v>
      </c>
      <c r="C35" s="19">
        <v>342158</v>
      </c>
      <c r="D35" s="19">
        <v>336090</v>
      </c>
      <c r="E35" s="19">
        <v>325251</v>
      </c>
      <c r="F35" s="19">
        <v>325608</v>
      </c>
      <c r="G35" s="19">
        <v>323400</v>
      </c>
      <c r="H35" s="19">
        <v>327800</v>
      </c>
      <c r="I35" s="19">
        <v>324100</v>
      </c>
      <c r="J35" s="19">
        <v>318000</v>
      </c>
    </row>
    <row r="36" spans="1:10" ht="17.100000000000001" customHeight="1" x14ac:dyDescent="0.2">
      <c r="A36" s="36" t="s">
        <v>89</v>
      </c>
      <c r="B36" s="37" t="s">
        <v>1</v>
      </c>
      <c r="C36" s="37" t="s">
        <v>1</v>
      </c>
      <c r="D36" s="37" t="s">
        <v>1</v>
      </c>
      <c r="E36" s="37" t="s">
        <v>1</v>
      </c>
      <c r="F36" s="37" t="s">
        <v>1</v>
      </c>
      <c r="G36" s="37" t="s">
        <v>1</v>
      </c>
      <c r="H36" s="37" t="s">
        <v>1</v>
      </c>
      <c r="I36" s="37" t="s">
        <v>1</v>
      </c>
      <c r="J36" s="37" t="s">
        <v>1</v>
      </c>
    </row>
    <row r="37" spans="1:10" ht="17.100000000000001" customHeight="1" x14ac:dyDescent="0.2">
      <c r="A37" s="39" t="s">
        <v>62</v>
      </c>
      <c r="B37" s="16">
        <v>8480</v>
      </c>
      <c r="C37" s="16">
        <v>7605</v>
      </c>
      <c r="D37" s="16">
        <v>6482</v>
      </c>
      <c r="E37" s="16">
        <v>8317</v>
      </c>
      <c r="F37" s="16">
        <v>12020</v>
      </c>
      <c r="G37" s="16">
        <v>6481</v>
      </c>
      <c r="H37" s="16">
        <v>5314</v>
      </c>
      <c r="I37" s="16">
        <v>5348</v>
      </c>
      <c r="J37" s="16">
        <v>5393</v>
      </c>
    </row>
    <row r="38" spans="1:10" ht="17.100000000000001" customHeight="1" x14ac:dyDescent="0.2">
      <c r="A38" s="39" t="s">
        <v>63</v>
      </c>
      <c r="B38" s="16">
        <v>19</v>
      </c>
      <c r="C38" s="16">
        <v>42</v>
      </c>
      <c r="D38" s="16">
        <v>19</v>
      </c>
      <c r="E38" s="16">
        <v>41</v>
      </c>
      <c r="F38" s="16">
        <v>135</v>
      </c>
      <c r="G38" s="16">
        <v>38</v>
      </c>
      <c r="H38" s="16">
        <v>38</v>
      </c>
      <c r="I38" s="16">
        <v>37</v>
      </c>
      <c r="J38" s="16">
        <v>36</v>
      </c>
    </row>
    <row r="39" spans="1:10" ht="17.100000000000001" customHeight="1" x14ac:dyDescent="0.2">
      <c r="A39" s="39" t="s">
        <v>64</v>
      </c>
      <c r="B39" s="16">
        <v>1453</v>
      </c>
      <c r="C39" s="16">
        <v>1714</v>
      </c>
      <c r="D39" s="16">
        <v>1903</v>
      </c>
      <c r="E39" s="16">
        <v>2459</v>
      </c>
      <c r="F39" s="16">
        <v>1536</v>
      </c>
      <c r="G39" s="16">
        <v>2251</v>
      </c>
      <c r="H39" s="16">
        <v>2383</v>
      </c>
      <c r="I39" s="16">
        <v>2477</v>
      </c>
      <c r="J39" s="16">
        <v>2565</v>
      </c>
    </row>
    <row r="40" spans="1:10" ht="17.100000000000001" customHeight="1" x14ac:dyDescent="0.2">
      <c r="A40" s="39" t="s">
        <v>65</v>
      </c>
      <c r="B40" s="16">
        <v>64</v>
      </c>
      <c r="C40" s="16">
        <v>91</v>
      </c>
      <c r="D40" s="16">
        <v>67</v>
      </c>
      <c r="E40" s="16">
        <v>-70</v>
      </c>
      <c r="F40" s="16">
        <v>39</v>
      </c>
      <c r="G40" s="16">
        <v>99</v>
      </c>
      <c r="H40" s="16">
        <v>97</v>
      </c>
      <c r="I40" s="16">
        <v>95</v>
      </c>
      <c r="J40" s="16">
        <v>93</v>
      </c>
    </row>
    <row r="41" spans="1:10" ht="17.100000000000001" customHeight="1" x14ac:dyDescent="0.2">
      <c r="A41" s="40" t="s">
        <v>66</v>
      </c>
      <c r="B41" s="16">
        <v>110</v>
      </c>
      <c r="C41" s="16">
        <v>197</v>
      </c>
      <c r="D41" s="16">
        <v>111</v>
      </c>
      <c r="E41" s="16">
        <v>152</v>
      </c>
      <c r="F41" s="16">
        <v>171</v>
      </c>
      <c r="G41" s="16">
        <v>183</v>
      </c>
      <c r="H41" s="16">
        <v>177</v>
      </c>
      <c r="I41" s="16">
        <v>172</v>
      </c>
      <c r="J41" s="16">
        <v>168</v>
      </c>
    </row>
    <row r="42" spans="1:10" ht="17.100000000000001" customHeight="1" x14ac:dyDescent="0.2">
      <c r="A42" s="45" t="s">
        <v>67</v>
      </c>
      <c r="B42" s="16">
        <v>20657</v>
      </c>
      <c r="C42" s="16">
        <v>19506</v>
      </c>
      <c r="D42" s="16">
        <v>18493</v>
      </c>
      <c r="E42" s="16">
        <v>21970</v>
      </c>
      <c r="F42" s="16">
        <v>48649</v>
      </c>
      <c r="G42" s="16">
        <v>25524</v>
      </c>
      <c r="H42" s="16">
        <v>26241</v>
      </c>
      <c r="I42" s="16">
        <v>26935</v>
      </c>
      <c r="J42" s="16">
        <v>27689</v>
      </c>
    </row>
    <row r="43" spans="1:10" ht="17.100000000000001" customHeight="1" x14ac:dyDescent="0.2">
      <c r="A43" s="39" t="s">
        <v>68</v>
      </c>
      <c r="B43" s="16">
        <v>167906</v>
      </c>
      <c r="C43" s="16">
        <v>171003</v>
      </c>
      <c r="D43" s="16">
        <v>165754</v>
      </c>
      <c r="E43" s="16">
        <v>167775</v>
      </c>
      <c r="F43" s="16">
        <v>173400</v>
      </c>
      <c r="G43" s="16">
        <v>171006</v>
      </c>
      <c r="H43" s="16">
        <v>168730</v>
      </c>
      <c r="I43" s="16">
        <v>167588</v>
      </c>
      <c r="J43" s="16">
        <v>167211</v>
      </c>
    </row>
    <row r="44" spans="1:10" ht="17.100000000000001" customHeight="1" x14ac:dyDescent="0.2">
      <c r="A44" s="39" t="s">
        <v>69</v>
      </c>
      <c r="B44" s="16">
        <v>12430</v>
      </c>
      <c r="C44" s="16">
        <v>11076</v>
      </c>
      <c r="D44" s="16">
        <v>11231</v>
      </c>
      <c r="E44" s="16">
        <v>14059</v>
      </c>
      <c r="F44" s="16">
        <v>12880</v>
      </c>
      <c r="G44" s="16">
        <v>12804</v>
      </c>
      <c r="H44" s="16">
        <v>11482</v>
      </c>
      <c r="I44" s="16">
        <v>11551</v>
      </c>
      <c r="J44" s="16">
        <v>11634</v>
      </c>
    </row>
    <row r="45" spans="1:10" ht="17.100000000000001" customHeight="1" x14ac:dyDescent="0.2">
      <c r="A45" s="39" t="s">
        <v>70</v>
      </c>
      <c r="B45" s="16">
        <v>-1221</v>
      </c>
      <c r="C45" s="16">
        <v>-95</v>
      </c>
      <c r="D45" s="16">
        <v>-104</v>
      </c>
      <c r="E45" s="16">
        <v>-664</v>
      </c>
      <c r="F45" s="16">
        <v>-7556</v>
      </c>
      <c r="G45" s="16">
        <v>-773</v>
      </c>
      <c r="H45" s="16">
        <v>-1801</v>
      </c>
      <c r="I45" s="16">
        <v>-2681</v>
      </c>
      <c r="J45" s="16">
        <v>-2964</v>
      </c>
    </row>
    <row r="46" spans="1:10" ht="17.100000000000001" customHeight="1" x14ac:dyDescent="0.2">
      <c r="A46" s="46" t="s">
        <v>167</v>
      </c>
      <c r="B46" s="16">
        <v>924</v>
      </c>
      <c r="C46" s="16">
        <v>610</v>
      </c>
      <c r="D46" s="16">
        <v>-5293</v>
      </c>
      <c r="E46" s="16">
        <v>-264</v>
      </c>
      <c r="F46" s="16">
        <v>7543</v>
      </c>
      <c r="G46" s="16">
        <v>8430</v>
      </c>
      <c r="H46" s="16">
        <v>7749</v>
      </c>
      <c r="I46" s="16">
        <v>6810</v>
      </c>
      <c r="J46" s="16">
        <v>8017</v>
      </c>
    </row>
    <row r="47" spans="1:10" ht="17.100000000000001" customHeight="1" x14ac:dyDescent="0.2">
      <c r="A47" s="39" t="s">
        <v>72</v>
      </c>
      <c r="B47" s="16">
        <v>3948</v>
      </c>
      <c r="C47" s="16">
        <v>5567</v>
      </c>
      <c r="D47" s="16">
        <v>5045</v>
      </c>
      <c r="E47" s="16">
        <v>8480</v>
      </c>
      <c r="F47" s="16">
        <v>101581</v>
      </c>
      <c r="G47" s="16">
        <v>801</v>
      </c>
      <c r="H47" s="16">
        <v>1448</v>
      </c>
      <c r="I47" s="16">
        <v>1765</v>
      </c>
      <c r="J47" s="16">
        <v>1810</v>
      </c>
    </row>
    <row r="48" spans="1:10" ht="17.100000000000001" customHeight="1" x14ac:dyDescent="0.2">
      <c r="A48" s="39" t="s">
        <v>73</v>
      </c>
      <c r="B48" s="16">
        <v>3982</v>
      </c>
      <c r="C48" s="16">
        <v>4789</v>
      </c>
      <c r="D48" s="16">
        <v>4591</v>
      </c>
      <c r="E48" s="16">
        <v>4937</v>
      </c>
      <c r="F48" s="16">
        <v>4561</v>
      </c>
      <c r="G48" s="16">
        <v>4575</v>
      </c>
      <c r="H48" s="16">
        <v>4821</v>
      </c>
      <c r="I48" s="16">
        <v>4598</v>
      </c>
      <c r="J48" s="16">
        <v>4459</v>
      </c>
    </row>
    <row r="49" spans="1:10" ht="17.100000000000001" customHeight="1" x14ac:dyDescent="0.2">
      <c r="A49" s="39" t="s">
        <v>74</v>
      </c>
      <c r="B49" s="16">
        <v>-702</v>
      </c>
      <c r="C49" s="16">
        <v>10</v>
      </c>
      <c r="D49" s="16">
        <v>-49</v>
      </c>
      <c r="E49" s="16">
        <v>47</v>
      </c>
      <c r="F49" s="16">
        <v>56</v>
      </c>
      <c r="G49" s="16">
        <v>412</v>
      </c>
      <c r="H49" s="16">
        <v>524</v>
      </c>
      <c r="I49" s="16">
        <v>619</v>
      </c>
      <c r="J49" s="16">
        <v>670</v>
      </c>
    </row>
    <row r="50" spans="1:10" ht="17.100000000000001" customHeight="1" x14ac:dyDescent="0.2">
      <c r="A50" s="39" t="s">
        <v>164</v>
      </c>
      <c r="B50" s="16">
        <v>773</v>
      </c>
      <c r="C50" s="16">
        <v>149</v>
      </c>
      <c r="D50" s="16">
        <v>11306</v>
      </c>
      <c r="E50" s="16">
        <v>11671</v>
      </c>
      <c r="F50" s="16">
        <v>12163</v>
      </c>
      <c r="G50" s="16">
        <v>12170</v>
      </c>
      <c r="H50" s="16">
        <v>12221</v>
      </c>
      <c r="I50" s="16">
        <v>12323</v>
      </c>
      <c r="J50" s="16">
        <v>12485</v>
      </c>
    </row>
    <row r="51" spans="1:10" ht="17.100000000000001" customHeight="1" x14ac:dyDescent="0.2">
      <c r="A51" s="39" t="s">
        <v>168</v>
      </c>
      <c r="B51" s="16">
        <v>3242</v>
      </c>
      <c r="C51" s="16">
        <v>2852</v>
      </c>
      <c r="D51" s="16">
        <v>2713</v>
      </c>
      <c r="E51" s="16">
        <v>3861</v>
      </c>
      <c r="F51" s="16">
        <v>3936</v>
      </c>
      <c r="G51" s="16">
        <v>8729</v>
      </c>
      <c r="H51" s="16">
        <v>3298</v>
      </c>
      <c r="I51" s="16">
        <v>3374</v>
      </c>
      <c r="J51" s="16">
        <v>3454</v>
      </c>
    </row>
    <row r="52" spans="1:10" ht="17.100000000000001" customHeight="1" x14ac:dyDescent="0.2">
      <c r="A52" s="39" t="s">
        <v>77</v>
      </c>
      <c r="B52" s="16">
        <v>76</v>
      </c>
      <c r="C52" s="16">
        <v>146</v>
      </c>
      <c r="D52" s="16">
        <v>0</v>
      </c>
      <c r="E52" s="16">
        <v>32</v>
      </c>
      <c r="F52" s="16">
        <v>-309</v>
      </c>
      <c r="G52" s="16">
        <v>141</v>
      </c>
      <c r="H52" s="16">
        <v>88</v>
      </c>
      <c r="I52" s="16">
        <v>191</v>
      </c>
      <c r="J52" s="16">
        <v>148</v>
      </c>
    </row>
    <row r="53" spans="1:10" ht="17.100000000000001" customHeight="1" x14ac:dyDescent="0.2">
      <c r="A53" s="39" t="s">
        <v>78</v>
      </c>
      <c r="B53" s="16">
        <v>7924</v>
      </c>
      <c r="C53" s="16">
        <v>8022</v>
      </c>
      <c r="D53" s="16">
        <v>7586</v>
      </c>
      <c r="E53" s="16">
        <v>8292</v>
      </c>
      <c r="F53" s="16">
        <v>8395</v>
      </c>
      <c r="G53" s="16">
        <v>8599</v>
      </c>
      <c r="H53" s="16">
        <v>8367</v>
      </c>
      <c r="I53" s="16">
        <v>8404</v>
      </c>
      <c r="J53" s="16">
        <v>8545</v>
      </c>
    </row>
    <row r="54" spans="1:10" ht="17.100000000000001" customHeight="1" x14ac:dyDescent="0.2">
      <c r="A54" s="39" t="s">
        <v>79</v>
      </c>
      <c r="B54" s="16">
        <v>-48</v>
      </c>
      <c r="C54" s="16">
        <v>965</v>
      </c>
      <c r="D54" s="16">
        <v>-243</v>
      </c>
      <c r="E54" s="16">
        <v>-145</v>
      </c>
      <c r="F54" s="16">
        <v>543</v>
      </c>
      <c r="G54" s="16">
        <v>496</v>
      </c>
      <c r="H54" s="16">
        <v>487</v>
      </c>
      <c r="I54" s="16">
        <v>477</v>
      </c>
      <c r="J54" s="16">
        <v>468</v>
      </c>
    </row>
    <row r="55" spans="1:10" ht="17.100000000000001" customHeight="1" x14ac:dyDescent="0.2">
      <c r="A55" s="39" t="s">
        <v>80</v>
      </c>
      <c r="B55" s="16">
        <v>5</v>
      </c>
      <c r="C55" s="16">
        <v>6</v>
      </c>
      <c r="D55" s="16">
        <v>7</v>
      </c>
      <c r="E55" s="16">
        <v>13</v>
      </c>
      <c r="F55" s="16">
        <v>-9</v>
      </c>
      <c r="G55" s="16">
        <v>5</v>
      </c>
      <c r="H55" s="16">
        <v>4</v>
      </c>
      <c r="I55" s="16">
        <v>4</v>
      </c>
      <c r="J55" s="16">
        <v>4</v>
      </c>
    </row>
    <row r="56" spans="1:10" ht="17.100000000000001" customHeight="1" x14ac:dyDescent="0.2">
      <c r="A56" s="39" t="s">
        <v>81</v>
      </c>
      <c r="B56" s="16">
        <v>-56</v>
      </c>
      <c r="C56" s="16">
        <v>87</v>
      </c>
      <c r="D56" s="16">
        <v>-94</v>
      </c>
      <c r="E56" s="16">
        <v>78</v>
      </c>
      <c r="F56" s="16">
        <v>366</v>
      </c>
      <c r="G56" s="16">
        <v>83</v>
      </c>
      <c r="H56" s="16">
        <v>102</v>
      </c>
      <c r="I56" s="16">
        <v>141</v>
      </c>
      <c r="J56" s="16">
        <v>156</v>
      </c>
    </row>
    <row r="57" spans="1:10" ht="17.100000000000001" customHeight="1" x14ac:dyDescent="0.2">
      <c r="A57" s="41" t="s">
        <v>82</v>
      </c>
      <c r="B57" s="16">
        <v>45130</v>
      </c>
      <c r="C57" s="16">
        <v>44108</v>
      </c>
      <c r="D57" s="16">
        <v>43275</v>
      </c>
      <c r="E57" s="16">
        <v>42966</v>
      </c>
      <c r="F57" s="16">
        <v>43194</v>
      </c>
      <c r="G57" s="16">
        <v>42332</v>
      </c>
      <c r="H57" s="16">
        <v>41686</v>
      </c>
      <c r="I57" s="16">
        <v>40756</v>
      </c>
      <c r="J57" s="16">
        <v>39721</v>
      </c>
    </row>
    <row r="58" spans="1:10" ht="17.100000000000001" customHeight="1" x14ac:dyDescent="0.2">
      <c r="A58" s="41" t="s">
        <v>169</v>
      </c>
      <c r="B58" s="16">
        <v>-19770</v>
      </c>
      <c r="C58" s="16">
        <v>-19331</v>
      </c>
      <c r="D58" s="16">
        <v>6312</v>
      </c>
      <c r="E58" s="16">
        <v>-49953</v>
      </c>
      <c r="F58" s="16">
        <v>-13781</v>
      </c>
      <c r="G58" s="16">
        <v>-685</v>
      </c>
      <c r="H58" s="16">
        <v>-197</v>
      </c>
      <c r="I58" s="16">
        <v>-187</v>
      </c>
      <c r="J58" s="16">
        <v>-183</v>
      </c>
    </row>
    <row r="59" spans="1:10" ht="17.100000000000001" customHeight="1" x14ac:dyDescent="0.2">
      <c r="A59" s="39" t="s">
        <v>84</v>
      </c>
      <c r="B59" s="16">
        <v>9199</v>
      </c>
      <c r="C59" s="16">
        <v>9702</v>
      </c>
      <c r="D59" s="16">
        <v>8783</v>
      </c>
      <c r="E59" s="16">
        <v>10581</v>
      </c>
      <c r="F59" s="16">
        <v>10346</v>
      </c>
      <c r="G59" s="16">
        <v>9163</v>
      </c>
      <c r="H59" s="16">
        <v>9168</v>
      </c>
      <c r="I59" s="16">
        <v>9203</v>
      </c>
      <c r="J59" s="16">
        <v>9200</v>
      </c>
    </row>
    <row r="60" spans="1:10" ht="17.100000000000001" customHeight="1" x14ac:dyDescent="0.2">
      <c r="A60" s="39" t="s">
        <v>85</v>
      </c>
      <c r="B60" s="16">
        <v>-156</v>
      </c>
      <c r="C60" s="16">
        <v>-113</v>
      </c>
      <c r="D60" s="16">
        <v>-39</v>
      </c>
      <c r="E60" s="16">
        <v>-129</v>
      </c>
      <c r="F60" s="16">
        <v>-333</v>
      </c>
      <c r="G60" s="16">
        <v>181</v>
      </c>
      <c r="H60" s="16">
        <v>25</v>
      </c>
      <c r="I60" s="16">
        <v>18</v>
      </c>
      <c r="J60" s="16">
        <v>18</v>
      </c>
    </row>
    <row r="61" spans="1:10" ht="17.100000000000001" customHeight="1" x14ac:dyDescent="0.2">
      <c r="A61" s="47" t="s">
        <v>30</v>
      </c>
      <c r="B61" s="48">
        <v>264368</v>
      </c>
      <c r="C61" s="48">
        <v>268709</v>
      </c>
      <c r="D61" s="48">
        <v>287856</v>
      </c>
      <c r="E61" s="48">
        <v>254508</v>
      </c>
      <c r="F61" s="48">
        <v>419528</v>
      </c>
      <c r="G61" s="48">
        <v>313046</v>
      </c>
      <c r="H61" s="48">
        <v>302453</v>
      </c>
      <c r="I61" s="48">
        <v>300018</v>
      </c>
      <c r="J61" s="48">
        <v>300796</v>
      </c>
    </row>
    <row r="62" spans="1:10" ht="17.100000000000001" customHeight="1" thickBot="1" x14ac:dyDescent="0.25">
      <c r="A62" s="49" t="s">
        <v>93</v>
      </c>
      <c r="B62" s="50">
        <v>616240</v>
      </c>
      <c r="C62" s="50">
        <v>610866</v>
      </c>
      <c r="D62" s="50">
        <v>623946</v>
      </c>
      <c r="E62" s="50">
        <v>579758</v>
      </c>
      <c r="F62" s="50">
        <v>745136</v>
      </c>
      <c r="G62" s="50">
        <v>636500</v>
      </c>
      <c r="H62" s="50">
        <v>630200</v>
      </c>
      <c r="I62" s="50">
        <v>624100</v>
      </c>
      <c r="J62" s="50">
        <v>618800</v>
      </c>
    </row>
    <row r="63" spans="1:10" ht="17.100000000000001" customHeight="1" x14ac:dyDescent="0.2">
      <c r="A63" s="51"/>
      <c r="B63" s="51"/>
      <c r="C63" s="51"/>
      <c r="D63" s="51"/>
      <c r="E63" s="52"/>
    </row>
    <row r="64" spans="1:10" ht="27" customHeight="1" x14ac:dyDescent="0.2">
      <c r="A64" s="139" t="s">
        <v>156</v>
      </c>
      <c r="B64" s="139"/>
      <c r="C64" s="139"/>
      <c r="D64" s="139"/>
      <c r="E64" s="139"/>
      <c r="F64" s="139"/>
      <c r="G64" s="139"/>
      <c r="H64" s="139"/>
      <c r="I64" s="139"/>
      <c r="J64" s="139"/>
    </row>
    <row r="65" spans="1:10" ht="28.5" customHeight="1" x14ac:dyDescent="0.2">
      <c r="A65" s="139" t="s">
        <v>159</v>
      </c>
      <c r="B65" s="139"/>
      <c r="C65" s="139"/>
      <c r="D65" s="139"/>
      <c r="E65" s="139"/>
      <c r="F65" s="139"/>
      <c r="G65" s="139"/>
      <c r="H65" s="139"/>
      <c r="I65" s="139"/>
      <c r="J65" s="139"/>
    </row>
    <row r="66" spans="1:10" ht="38.25" customHeight="1" x14ac:dyDescent="0.2">
      <c r="A66" s="142" t="s">
        <v>160</v>
      </c>
      <c r="B66" s="139"/>
      <c r="C66" s="139"/>
      <c r="D66" s="139"/>
      <c r="E66" s="139"/>
      <c r="F66" s="139"/>
      <c r="G66" s="139"/>
      <c r="H66" s="139"/>
      <c r="I66" s="139"/>
      <c r="J66" s="139"/>
    </row>
    <row r="67" spans="1:10" ht="29.25" customHeight="1" x14ac:dyDescent="0.2">
      <c r="A67" s="142" t="s">
        <v>161</v>
      </c>
      <c r="B67" s="139"/>
      <c r="C67" s="139"/>
      <c r="D67" s="139"/>
      <c r="E67" s="139"/>
      <c r="F67" s="139"/>
      <c r="G67" s="139"/>
      <c r="H67" s="139"/>
      <c r="I67" s="139"/>
      <c r="J67" s="139"/>
    </row>
    <row r="68" spans="1:10" ht="27.75" customHeight="1" x14ac:dyDescent="0.2">
      <c r="A68" s="142" t="s">
        <v>162</v>
      </c>
      <c r="B68" s="139"/>
      <c r="C68" s="139"/>
      <c r="D68" s="139"/>
      <c r="E68" s="139"/>
      <c r="F68" s="139"/>
      <c r="G68" s="139"/>
      <c r="H68" s="139"/>
      <c r="I68" s="139"/>
      <c r="J68" s="139"/>
    </row>
    <row r="69" spans="1:10" x14ac:dyDescent="0.2">
      <c r="A69" s="142" t="s">
        <v>163</v>
      </c>
      <c r="B69" s="139"/>
      <c r="C69" s="139"/>
      <c r="D69" s="139"/>
      <c r="E69" s="139"/>
      <c r="F69" s="139"/>
      <c r="G69" s="139"/>
      <c r="H69" s="139"/>
      <c r="I69" s="139"/>
      <c r="J69" s="139"/>
    </row>
  </sheetData>
  <mergeCells count="7">
    <mergeCell ref="A69:J69"/>
    <mergeCell ref="A64:J64"/>
    <mergeCell ref="B3:F3"/>
    <mergeCell ref="A65:J65"/>
    <mergeCell ref="A66:J66"/>
    <mergeCell ref="A67:J67"/>
    <mergeCell ref="A68:J68"/>
  </mergeCells>
  <pageMargins left="0" right="0" top="0" bottom="0"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opLeftCell="A4" workbookViewId="0">
      <selection activeCell="F27" sqref="F27"/>
    </sheetView>
  </sheetViews>
  <sheetFormatPr defaultRowHeight="11.25" x14ac:dyDescent="0.2"/>
  <cols>
    <col min="1" max="1" width="47.1640625" customWidth="1"/>
  </cols>
  <sheetData>
    <row r="1" spans="1:10" ht="15" x14ac:dyDescent="0.2">
      <c r="A1" s="33" t="s">
        <v>170</v>
      </c>
      <c r="B1" s="33"/>
      <c r="C1" s="33"/>
      <c r="D1" s="34"/>
      <c r="E1" s="34"/>
    </row>
    <row r="2" spans="1:10" ht="16.5" thickBot="1" x14ac:dyDescent="0.25">
      <c r="A2" s="2" t="s">
        <v>1</v>
      </c>
      <c r="B2" s="53"/>
      <c r="C2" s="53"/>
      <c r="E2" s="53"/>
      <c r="J2" s="5" t="s">
        <v>2</v>
      </c>
    </row>
    <row r="3" spans="1:10"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x14ac:dyDescent="0.2">
      <c r="A6" s="36" t="s">
        <v>171</v>
      </c>
      <c r="B6" s="54"/>
      <c r="C6" s="54"/>
      <c r="D6" s="38"/>
      <c r="E6" s="38"/>
    </row>
    <row r="7" spans="1:10" ht="17.100000000000001" customHeight="1" x14ac:dyDescent="0.2">
      <c r="A7" s="39" t="s">
        <v>62</v>
      </c>
      <c r="B7" s="16">
        <v>27359</v>
      </c>
      <c r="C7" s="16">
        <v>25528</v>
      </c>
      <c r="D7" s="16">
        <v>26055</v>
      </c>
      <c r="E7" s="16">
        <v>25632</v>
      </c>
      <c r="F7" s="16">
        <v>26696</v>
      </c>
      <c r="G7" s="16">
        <v>26820</v>
      </c>
      <c r="H7" s="16">
        <v>27443</v>
      </c>
      <c r="I7" s="16">
        <v>28196</v>
      </c>
      <c r="J7" s="16">
        <v>29047</v>
      </c>
    </row>
    <row r="8" spans="1:10" ht="17.100000000000001" customHeight="1" x14ac:dyDescent="0.2">
      <c r="A8" s="39" t="s">
        <v>63</v>
      </c>
      <c r="B8" s="16">
        <v>1484</v>
      </c>
      <c r="C8" s="16">
        <v>1556</v>
      </c>
      <c r="D8" s="16">
        <v>1563</v>
      </c>
      <c r="E8" s="16">
        <v>1591</v>
      </c>
      <c r="F8" s="16">
        <v>1754</v>
      </c>
      <c r="G8" s="16">
        <v>1846</v>
      </c>
      <c r="H8" s="16">
        <v>1790</v>
      </c>
      <c r="I8" s="16">
        <v>1911</v>
      </c>
      <c r="J8" s="16">
        <v>2021</v>
      </c>
    </row>
    <row r="9" spans="1:10" ht="17.100000000000001" customHeight="1" x14ac:dyDescent="0.2">
      <c r="A9" s="39" t="s">
        <v>64</v>
      </c>
      <c r="B9" s="16">
        <v>11993</v>
      </c>
      <c r="C9" s="16">
        <v>11191</v>
      </c>
      <c r="D9" s="16">
        <v>10792</v>
      </c>
      <c r="E9" s="16">
        <v>11159</v>
      </c>
      <c r="F9" s="16">
        <v>10442</v>
      </c>
      <c r="G9" s="16">
        <v>10773</v>
      </c>
      <c r="H9" s="16">
        <v>10800</v>
      </c>
      <c r="I9" s="16">
        <v>10730</v>
      </c>
      <c r="J9" s="16">
        <v>10692</v>
      </c>
    </row>
    <row r="10" spans="1:10" ht="17.100000000000001" customHeight="1" x14ac:dyDescent="0.2">
      <c r="A10" s="39" t="s">
        <v>65</v>
      </c>
      <c r="B10" s="16">
        <v>2052</v>
      </c>
      <c r="C10" s="16">
        <v>1989</v>
      </c>
      <c r="D10" s="16">
        <v>1998</v>
      </c>
      <c r="E10" s="16">
        <v>1715</v>
      </c>
      <c r="F10" s="16">
        <v>1765</v>
      </c>
      <c r="G10" s="16">
        <v>1918</v>
      </c>
      <c r="H10" s="16">
        <v>1212</v>
      </c>
      <c r="I10" s="16">
        <v>1228</v>
      </c>
      <c r="J10" s="16">
        <v>1244</v>
      </c>
    </row>
    <row r="11" spans="1:10" ht="17.100000000000001" customHeight="1" x14ac:dyDescent="0.2">
      <c r="A11" s="39" t="s">
        <v>66</v>
      </c>
      <c r="B11" s="16">
        <v>5945</v>
      </c>
      <c r="C11" s="16">
        <v>5875</v>
      </c>
      <c r="D11" s="16">
        <v>7769</v>
      </c>
      <c r="E11" s="16">
        <v>7000</v>
      </c>
      <c r="F11" s="16">
        <v>6847</v>
      </c>
      <c r="G11" s="16">
        <v>7427</v>
      </c>
      <c r="H11" s="16">
        <v>8058</v>
      </c>
      <c r="I11" s="16">
        <v>9315</v>
      </c>
      <c r="J11" s="16">
        <v>8858</v>
      </c>
    </row>
    <row r="12" spans="1:10" ht="17.100000000000001" customHeight="1" x14ac:dyDescent="0.2">
      <c r="A12" s="39" t="s">
        <v>67</v>
      </c>
      <c r="B12" s="16">
        <v>98175</v>
      </c>
      <c r="C12" s="16">
        <v>100514</v>
      </c>
      <c r="D12" s="16">
        <v>104408</v>
      </c>
      <c r="E12" s="16">
        <v>108373</v>
      </c>
      <c r="F12" s="16">
        <v>112561</v>
      </c>
      <c r="G12" s="16">
        <v>114801</v>
      </c>
      <c r="H12" s="16">
        <v>117823</v>
      </c>
      <c r="I12" s="16">
        <v>120461</v>
      </c>
      <c r="J12" s="16">
        <v>123246</v>
      </c>
    </row>
    <row r="13" spans="1:10" ht="17.100000000000001" customHeight="1" x14ac:dyDescent="0.2">
      <c r="A13" s="39" t="s">
        <v>68</v>
      </c>
      <c r="B13" s="16">
        <v>7418</v>
      </c>
      <c r="C13" s="16">
        <v>7244</v>
      </c>
      <c r="D13" s="16">
        <v>7428</v>
      </c>
      <c r="E13" s="16">
        <v>6972</v>
      </c>
      <c r="F13" s="16">
        <v>6288</v>
      </c>
      <c r="G13" s="16">
        <v>6070</v>
      </c>
      <c r="H13" s="16">
        <v>6295</v>
      </c>
      <c r="I13" s="16">
        <v>5946</v>
      </c>
      <c r="J13" s="16">
        <v>5428</v>
      </c>
    </row>
    <row r="14" spans="1:10" ht="17.100000000000001" customHeight="1" x14ac:dyDescent="0.2">
      <c r="A14" s="39" t="s">
        <v>69</v>
      </c>
      <c r="B14" s="16">
        <v>50170</v>
      </c>
      <c r="C14" s="16">
        <v>50019</v>
      </c>
      <c r="D14" s="16">
        <v>50927</v>
      </c>
      <c r="E14" s="16">
        <v>52669</v>
      </c>
      <c r="F14" s="16">
        <v>53210</v>
      </c>
      <c r="G14" s="16">
        <v>54286</v>
      </c>
      <c r="H14" s="16">
        <v>55855</v>
      </c>
      <c r="I14" s="16">
        <v>56829</v>
      </c>
      <c r="J14" s="16">
        <v>57597</v>
      </c>
    </row>
    <row r="15" spans="1:10" ht="17.100000000000001" customHeight="1" x14ac:dyDescent="0.2">
      <c r="A15" s="39" t="s">
        <v>70</v>
      </c>
      <c r="B15" s="16">
        <v>11097</v>
      </c>
      <c r="C15" s="16">
        <v>10491</v>
      </c>
      <c r="D15" s="16">
        <v>9392</v>
      </c>
      <c r="E15" s="16">
        <v>8100</v>
      </c>
      <c r="F15" s="16">
        <v>7137</v>
      </c>
      <c r="G15" s="16">
        <v>7746</v>
      </c>
      <c r="H15" s="16">
        <v>6923</v>
      </c>
      <c r="I15" s="16">
        <v>6470</v>
      </c>
      <c r="J15" s="16">
        <v>6343</v>
      </c>
    </row>
    <row r="16" spans="1:10" ht="17.100000000000001" customHeight="1" x14ac:dyDescent="0.2">
      <c r="A16" s="39" t="s">
        <v>71</v>
      </c>
      <c r="B16" s="16">
        <v>4589</v>
      </c>
      <c r="C16" s="16">
        <v>4224</v>
      </c>
      <c r="D16" s="16">
        <v>3695</v>
      </c>
      <c r="E16" s="16">
        <v>2468</v>
      </c>
      <c r="F16" s="16">
        <v>1920</v>
      </c>
      <c r="G16" s="16">
        <v>1938</v>
      </c>
      <c r="H16" s="16">
        <v>1989</v>
      </c>
      <c r="I16" s="16">
        <v>2087</v>
      </c>
      <c r="J16" s="16">
        <v>1693</v>
      </c>
    </row>
    <row r="17" spans="1:10" ht="17.100000000000001" customHeight="1" x14ac:dyDescent="0.2">
      <c r="A17" s="40" t="s">
        <v>72</v>
      </c>
      <c r="B17" s="16">
        <v>1147</v>
      </c>
      <c r="C17" s="16">
        <v>1120</v>
      </c>
      <c r="D17" s="16">
        <v>1166</v>
      </c>
      <c r="E17" s="16">
        <v>1395</v>
      </c>
      <c r="F17" s="16">
        <v>1395</v>
      </c>
      <c r="G17" s="16">
        <v>907</v>
      </c>
      <c r="H17" s="16">
        <v>948</v>
      </c>
      <c r="I17" s="16">
        <v>952</v>
      </c>
      <c r="J17" s="16">
        <v>842</v>
      </c>
    </row>
    <row r="18" spans="1:10" ht="17.100000000000001" customHeight="1" x14ac:dyDescent="0.2">
      <c r="A18" s="39" t="s">
        <v>73</v>
      </c>
      <c r="B18" s="16">
        <v>1448</v>
      </c>
      <c r="C18" s="16">
        <v>2046</v>
      </c>
      <c r="D18" s="16">
        <v>1064</v>
      </c>
      <c r="E18" s="16">
        <v>1182</v>
      </c>
      <c r="F18" s="16">
        <v>1116</v>
      </c>
      <c r="G18" s="16">
        <v>1183</v>
      </c>
      <c r="H18" s="16">
        <v>1145</v>
      </c>
      <c r="I18" s="16">
        <v>1145</v>
      </c>
      <c r="J18" s="16">
        <v>1106</v>
      </c>
    </row>
    <row r="19" spans="1:10" ht="17.100000000000001" customHeight="1" x14ac:dyDescent="0.2">
      <c r="A19" s="40" t="s">
        <v>74</v>
      </c>
      <c r="B19" s="16">
        <v>1777</v>
      </c>
      <c r="C19" s="16">
        <v>1366</v>
      </c>
      <c r="D19" s="16">
        <v>1957</v>
      </c>
      <c r="E19" s="16">
        <v>2054</v>
      </c>
      <c r="F19" s="16">
        <v>2189</v>
      </c>
      <c r="G19" s="16">
        <v>2776</v>
      </c>
      <c r="H19" s="16">
        <v>2860</v>
      </c>
      <c r="I19" s="16">
        <v>2292</v>
      </c>
      <c r="J19" s="16">
        <v>2207</v>
      </c>
    </row>
    <row r="20" spans="1:10" ht="17.100000000000001" customHeight="1" x14ac:dyDescent="0.2">
      <c r="A20" s="39" t="s">
        <v>75</v>
      </c>
      <c r="B20" s="16">
        <v>25388</v>
      </c>
      <c r="C20" s="16">
        <v>23188</v>
      </c>
      <c r="D20" s="16">
        <v>16481</v>
      </c>
      <c r="E20" s="16">
        <v>13657</v>
      </c>
      <c r="F20" s="16">
        <v>10758</v>
      </c>
      <c r="G20" s="16">
        <v>8206</v>
      </c>
      <c r="H20" s="16">
        <v>6596</v>
      </c>
      <c r="I20" s="16">
        <v>5767</v>
      </c>
      <c r="J20" s="16">
        <v>5052</v>
      </c>
    </row>
    <row r="21" spans="1:10" ht="17.100000000000001" customHeight="1" x14ac:dyDescent="0.2">
      <c r="A21" s="39" t="s">
        <v>76</v>
      </c>
      <c r="B21" s="16">
        <v>24776</v>
      </c>
      <c r="C21" s="16">
        <v>24929</v>
      </c>
      <c r="D21" s="16">
        <v>25428</v>
      </c>
      <c r="E21" s="16">
        <v>25620</v>
      </c>
      <c r="F21" s="16">
        <v>25612</v>
      </c>
      <c r="G21" s="16">
        <v>20587</v>
      </c>
      <c r="H21" s="16">
        <v>26450</v>
      </c>
      <c r="I21" s="16">
        <v>26513</v>
      </c>
      <c r="J21" s="16">
        <v>26639</v>
      </c>
    </row>
    <row r="22" spans="1:10" ht="17.100000000000001" customHeight="1" x14ac:dyDescent="0.2">
      <c r="A22" s="39" t="s">
        <v>77</v>
      </c>
      <c r="B22" s="16">
        <v>13232</v>
      </c>
      <c r="C22" s="16">
        <v>13248</v>
      </c>
      <c r="D22" s="16">
        <v>13709</v>
      </c>
      <c r="E22" s="16">
        <v>13754</v>
      </c>
      <c r="F22" s="16">
        <v>12821</v>
      </c>
      <c r="G22" s="16">
        <v>13100</v>
      </c>
      <c r="H22" s="16">
        <v>13277</v>
      </c>
      <c r="I22" s="16">
        <v>13351</v>
      </c>
      <c r="J22" s="16">
        <v>13445</v>
      </c>
    </row>
    <row r="23" spans="1:10" ht="17.100000000000001" customHeight="1" x14ac:dyDescent="0.2">
      <c r="A23" s="39" t="s">
        <v>78</v>
      </c>
      <c r="B23" s="16">
        <v>9427</v>
      </c>
      <c r="C23" s="16">
        <v>9450</v>
      </c>
      <c r="D23" s="16">
        <v>9710</v>
      </c>
      <c r="E23" s="16">
        <v>9686</v>
      </c>
      <c r="F23" s="16">
        <v>9909</v>
      </c>
      <c r="G23" s="16">
        <v>9772</v>
      </c>
      <c r="H23" s="16">
        <v>9911</v>
      </c>
      <c r="I23" s="16">
        <v>9921</v>
      </c>
      <c r="J23" s="16">
        <v>9946</v>
      </c>
    </row>
    <row r="24" spans="1:10" ht="17.100000000000001" customHeight="1" x14ac:dyDescent="0.2">
      <c r="A24" s="39" t="s">
        <v>79</v>
      </c>
      <c r="B24" s="16">
        <v>8586</v>
      </c>
      <c r="C24" s="16">
        <v>8198</v>
      </c>
      <c r="D24" s="16">
        <v>7516</v>
      </c>
      <c r="E24" s="16">
        <v>7158</v>
      </c>
      <c r="F24" s="16">
        <v>6717</v>
      </c>
      <c r="G24" s="16">
        <v>6592</v>
      </c>
      <c r="H24" s="16">
        <v>6321</v>
      </c>
      <c r="I24" s="16">
        <v>5818</v>
      </c>
      <c r="J24" s="16">
        <v>5673</v>
      </c>
    </row>
    <row r="25" spans="1:10" ht="17.100000000000001" customHeight="1" x14ac:dyDescent="0.2">
      <c r="A25" s="39" t="s">
        <v>80</v>
      </c>
      <c r="B25" s="16">
        <v>611</v>
      </c>
      <c r="C25" s="16">
        <v>591</v>
      </c>
      <c r="D25" s="16">
        <v>575</v>
      </c>
      <c r="E25" s="16">
        <v>547</v>
      </c>
      <c r="F25" s="16">
        <v>540</v>
      </c>
      <c r="G25" s="16">
        <v>538</v>
      </c>
      <c r="H25" s="16">
        <v>537</v>
      </c>
      <c r="I25" s="16">
        <v>548</v>
      </c>
      <c r="J25" s="16">
        <v>548</v>
      </c>
    </row>
    <row r="26" spans="1:10" ht="17.100000000000001" customHeight="1" x14ac:dyDescent="0.2">
      <c r="A26" s="39" t="s">
        <v>81</v>
      </c>
      <c r="B26" s="16">
        <v>1905</v>
      </c>
      <c r="C26" s="16">
        <v>1789</v>
      </c>
      <c r="D26" s="16">
        <v>1687</v>
      </c>
      <c r="E26" s="16">
        <v>1664</v>
      </c>
      <c r="F26" s="16">
        <v>1579</v>
      </c>
      <c r="G26" s="16">
        <v>1701</v>
      </c>
      <c r="H26" s="16">
        <v>1619</v>
      </c>
      <c r="I26" s="16">
        <v>1491</v>
      </c>
      <c r="J26" s="16">
        <v>1424</v>
      </c>
    </row>
    <row r="27" spans="1:10" ht="17.100000000000001" customHeight="1" x14ac:dyDescent="0.2">
      <c r="A27" s="41" t="s">
        <v>82</v>
      </c>
      <c r="B27" s="16">
        <v>3488</v>
      </c>
      <c r="C27" s="16">
        <v>3437</v>
      </c>
      <c r="D27" s="16">
        <v>3411</v>
      </c>
      <c r="E27" s="16">
        <v>3188</v>
      </c>
      <c r="F27" s="16">
        <v>3303</v>
      </c>
      <c r="G27" s="16">
        <v>3562</v>
      </c>
      <c r="H27" s="16">
        <v>3427</v>
      </c>
      <c r="I27" s="16">
        <v>3136</v>
      </c>
      <c r="J27" s="16">
        <v>2914</v>
      </c>
    </row>
    <row r="28" spans="1:10" ht="17.100000000000001" customHeight="1" x14ac:dyDescent="0.2">
      <c r="A28" s="41" t="s">
        <v>83</v>
      </c>
      <c r="B28" s="16">
        <v>149</v>
      </c>
      <c r="C28" s="16">
        <v>-192</v>
      </c>
      <c r="D28" s="16">
        <v>-249</v>
      </c>
      <c r="E28" s="16">
        <v>131</v>
      </c>
      <c r="F28" s="16">
        <v>129</v>
      </c>
      <c r="G28" s="16">
        <v>179</v>
      </c>
      <c r="H28" s="16">
        <v>156</v>
      </c>
      <c r="I28" s="16">
        <v>148</v>
      </c>
      <c r="J28" s="16">
        <v>141</v>
      </c>
    </row>
    <row r="29" spans="1:10" ht="17.100000000000001" customHeight="1" x14ac:dyDescent="0.2">
      <c r="A29" s="39" t="s">
        <v>84</v>
      </c>
      <c r="B29" s="16">
        <v>441</v>
      </c>
      <c r="C29" s="16">
        <v>462</v>
      </c>
      <c r="D29" s="16">
        <v>405</v>
      </c>
      <c r="E29" s="16">
        <v>636</v>
      </c>
      <c r="F29" s="16">
        <v>558</v>
      </c>
      <c r="G29" s="16">
        <v>736</v>
      </c>
      <c r="H29" s="16">
        <v>595</v>
      </c>
      <c r="I29" s="16">
        <v>576</v>
      </c>
      <c r="J29" s="16">
        <v>638</v>
      </c>
    </row>
    <row r="30" spans="1:10" ht="17.100000000000001" customHeight="1" x14ac:dyDescent="0.2">
      <c r="A30" s="39" t="s">
        <v>85</v>
      </c>
      <c r="B30" s="16">
        <v>1632</v>
      </c>
      <c r="C30" s="16">
        <v>1392</v>
      </c>
      <c r="D30" s="16">
        <v>1467</v>
      </c>
      <c r="E30" s="16">
        <v>1466</v>
      </c>
      <c r="F30" s="16">
        <v>1631</v>
      </c>
      <c r="G30" s="16">
        <v>1763</v>
      </c>
      <c r="H30" s="16">
        <v>1639</v>
      </c>
      <c r="I30" s="16">
        <v>1604</v>
      </c>
      <c r="J30" s="16">
        <v>1588</v>
      </c>
    </row>
    <row r="31" spans="1:10" ht="17.100000000000001" customHeight="1" x14ac:dyDescent="0.2">
      <c r="A31" s="42" t="s">
        <v>86</v>
      </c>
      <c r="B31" s="16" t="s">
        <v>393</v>
      </c>
      <c r="C31" s="16" t="s">
        <v>393</v>
      </c>
      <c r="D31" s="16" t="s">
        <v>393</v>
      </c>
      <c r="E31" s="16" t="s">
        <v>393</v>
      </c>
      <c r="F31" s="16" t="s">
        <v>393</v>
      </c>
      <c r="G31" s="16">
        <v>3000</v>
      </c>
      <c r="H31" s="16">
        <v>3600</v>
      </c>
      <c r="I31" s="16">
        <v>3700</v>
      </c>
      <c r="J31" s="16">
        <v>4200</v>
      </c>
    </row>
    <row r="32" spans="1:10" ht="17.100000000000001" customHeight="1" x14ac:dyDescent="0.2">
      <c r="A32" s="42" t="s">
        <v>87</v>
      </c>
      <c r="B32" s="16" t="s">
        <v>393</v>
      </c>
      <c r="C32" s="16" t="s">
        <v>393</v>
      </c>
      <c r="D32" s="16" t="s">
        <v>393</v>
      </c>
      <c r="E32" s="16" t="s">
        <v>393</v>
      </c>
      <c r="F32" s="16" t="s">
        <v>393</v>
      </c>
      <c r="G32" s="16">
        <v>-500</v>
      </c>
      <c r="H32" s="16">
        <v>-500</v>
      </c>
      <c r="I32" s="16">
        <v>-1000</v>
      </c>
      <c r="J32" s="16">
        <v>-500</v>
      </c>
    </row>
    <row r="33" spans="1:10" ht="17.100000000000001" customHeight="1" x14ac:dyDescent="0.2">
      <c r="A33" s="42" t="s">
        <v>99</v>
      </c>
      <c r="B33" s="16" t="s">
        <v>393</v>
      </c>
      <c r="C33" s="16" t="s">
        <v>393</v>
      </c>
      <c r="D33" s="16" t="s">
        <v>393</v>
      </c>
      <c r="E33" s="16" t="s">
        <v>393</v>
      </c>
      <c r="F33" s="16" t="s">
        <v>393</v>
      </c>
      <c r="G33" s="16">
        <v>-100</v>
      </c>
      <c r="H33" s="16" t="s">
        <v>393</v>
      </c>
      <c r="I33" s="16" t="s">
        <v>393</v>
      </c>
      <c r="J33" s="16" t="s">
        <v>393</v>
      </c>
    </row>
    <row r="34" spans="1:10" ht="17.100000000000001" customHeight="1" x14ac:dyDescent="0.2">
      <c r="A34" s="43" t="s">
        <v>394</v>
      </c>
      <c r="B34" s="16" t="s">
        <v>393</v>
      </c>
      <c r="C34" s="16" t="s">
        <v>393</v>
      </c>
      <c r="D34" s="16" t="s">
        <v>393</v>
      </c>
      <c r="E34" s="16" t="s">
        <v>393</v>
      </c>
      <c r="F34" s="16" t="s">
        <v>393</v>
      </c>
      <c r="G34" s="16" t="s">
        <v>393</v>
      </c>
      <c r="H34" s="16" t="s">
        <v>393</v>
      </c>
      <c r="I34" s="16" t="s">
        <v>393</v>
      </c>
      <c r="J34" s="16">
        <v>-3500</v>
      </c>
    </row>
    <row r="35" spans="1:10" ht="17.100000000000001" customHeight="1" thickBot="1" x14ac:dyDescent="0.25">
      <c r="A35" s="49" t="s">
        <v>398</v>
      </c>
      <c r="B35" s="50">
        <v>314288</v>
      </c>
      <c r="C35" s="50">
        <v>309653</v>
      </c>
      <c r="D35" s="50">
        <v>308354</v>
      </c>
      <c r="E35" s="50">
        <v>307818</v>
      </c>
      <c r="F35" s="50">
        <v>306875</v>
      </c>
      <c r="G35" s="50">
        <v>307700</v>
      </c>
      <c r="H35" s="50">
        <v>316700</v>
      </c>
      <c r="I35" s="50">
        <v>319100</v>
      </c>
      <c r="J35" s="50">
        <v>318600</v>
      </c>
    </row>
    <row r="36" spans="1:10" x14ac:dyDescent="0.2">
      <c r="A36" s="51"/>
      <c r="B36" s="51"/>
      <c r="C36" s="51"/>
      <c r="D36" s="52"/>
      <c r="E36" s="52"/>
    </row>
    <row r="37" spans="1:10" ht="27" customHeight="1" x14ac:dyDescent="0.2">
      <c r="A37" s="139" t="s">
        <v>94</v>
      </c>
      <c r="B37" s="139"/>
      <c r="C37" s="139"/>
      <c r="D37" s="139"/>
      <c r="E37" s="139"/>
      <c r="F37" s="139"/>
      <c r="G37" s="139"/>
      <c r="H37" s="139"/>
      <c r="I37" s="139"/>
      <c r="J37" s="139"/>
    </row>
    <row r="38" spans="1:10" ht="40.5" customHeight="1" x14ac:dyDescent="0.2">
      <c r="A38" s="138" t="s">
        <v>95</v>
      </c>
      <c r="B38" s="139"/>
      <c r="C38" s="139"/>
      <c r="D38" s="139"/>
      <c r="E38" s="139"/>
      <c r="F38" s="139"/>
      <c r="G38" s="139"/>
      <c r="H38" s="139"/>
      <c r="I38" s="139"/>
      <c r="J38" s="139"/>
    </row>
    <row r="39" spans="1:10" ht="24.75" customHeight="1" x14ac:dyDescent="0.2">
      <c r="A39" s="138" t="s">
        <v>96</v>
      </c>
      <c r="B39" s="139"/>
      <c r="C39" s="139"/>
      <c r="D39" s="139"/>
      <c r="E39" s="139"/>
      <c r="F39" s="139"/>
      <c r="G39" s="139"/>
      <c r="H39" s="139"/>
      <c r="I39" s="139"/>
      <c r="J39" s="139"/>
    </row>
  </sheetData>
  <mergeCells count="4">
    <mergeCell ref="B3:F3"/>
    <mergeCell ref="A37:J37"/>
    <mergeCell ref="A38:J38"/>
    <mergeCell ref="A39:J39"/>
  </mergeCells>
  <conditionalFormatting sqref="B7:B35">
    <cfRule type="cellIs" dxfId="57" priority="3" operator="equal">
      <formula>0</formula>
    </cfRule>
  </conditionalFormatting>
  <conditionalFormatting sqref="C7:J35">
    <cfRule type="cellIs" dxfId="56" priority="1" operator="equal">
      <formula>0</formula>
    </cfRule>
  </conditionalFormatting>
  <pageMargins left="0" right="0" top="0" bottom="0"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13" workbookViewId="0">
      <selection activeCell="H33" sqref="H33"/>
    </sheetView>
  </sheetViews>
  <sheetFormatPr defaultRowHeight="11.25" x14ac:dyDescent="0.2"/>
  <cols>
    <col min="1" max="1" width="47.1640625" customWidth="1"/>
  </cols>
  <sheetData>
    <row r="1" spans="1:10" ht="16.5" x14ac:dyDescent="0.2">
      <c r="A1" s="33" t="s">
        <v>172</v>
      </c>
      <c r="B1" s="33"/>
      <c r="C1" s="33"/>
      <c r="D1" s="34"/>
      <c r="E1" s="34"/>
    </row>
    <row r="2" spans="1:10" ht="16.5" thickBot="1" x14ac:dyDescent="0.25">
      <c r="A2" s="2" t="s">
        <v>1</v>
      </c>
      <c r="B2" s="53"/>
      <c r="C2" s="53"/>
      <c r="E2" s="53"/>
      <c r="J2" s="5" t="s">
        <v>2</v>
      </c>
    </row>
    <row r="3" spans="1:10"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x14ac:dyDescent="0.2">
      <c r="A6" s="36" t="s">
        <v>171</v>
      </c>
      <c r="B6" s="54"/>
      <c r="C6" s="54"/>
      <c r="D6" s="38"/>
      <c r="E6" s="38"/>
    </row>
    <row r="7" spans="1:10" ht="17.100000000000001" customHeight="1" x14ac:dyDescent="0.2">
      <c r="A7" s="39" t="s">
        <v>62</v>
      </c>
      <c r="B7" s="16">
        <v>28861</v>
      </c>
      <c r="C7" s="16">
        <v>26376</v>
      </c>
      <c r="D7" s="16">
        <v>26484</v>
      </c>
      <c r="E7" s="16">
        <v>25653</v>
      </c>
      <c r="F7" s="16">
        <v>26696</v>
      </c>
      <c r="G7" s="16">
        <v>26424</v>
      </c>
      <c r="H7" s="16">
        <v>26559</v>
      </c>
      <c r="I7" s="16">
        <v>26727</v>
      </c>
      <c r="J7" s="16">
        <v>27020</v>
      </c>
    </row>
    <row r="8" spans="1:10" ht="17.100000000000001" customHeight="1" x14ac:dyDescent="0.2">
      <c r="A8" s="39" t="s">
        <v>63</v>
      </c>
      <c r="B8" s="16">
        <v>1565</v>
      </c>
      <c r="C8" s="16">
        <v>1608</v>
      </c>
      <c r="D8" s="16">
        <v>1588</v>
      </c>
      <c r="E8" s="16">
        <v>1592</v>
      </c>
      <c r="F8" s="16">
        <v>1754</v>
      </c>
      <c r="G8" s="16">
        <v>1819</v>
      </c>
      <c r="H8" s="16">
        <v>1732</v>
      </c>
      <c r="I8" s="16">
        <v>1812</v>
      </c>
      <c r="J8" s="16">
        <v>1880</v>
      </c>
    </row>
    <row r="9" spans="1:10" ht="17.100000000000001" customHeight="1" x14ac:dyDescent="0.2">
      <c r="A9" s="39" t="s">
        <v>64</v>
      </c>
      <c r="B9" s="16">
        <v>12651</v>
      </c>
      <c r="C9" s="16">
        <v>11563</v>
      </c>
      <c r="D9" s="16">
        <v>10969</v>
      </c>
      <c r="E9" s="16">
        <v>11168</v>
      </c>
      <c r="F9" s="16">
        <v>10442</v>
      </c>
      <c r="G9" s="16">
        <v>10614</v>
      </c>
      <c r="H9" s="16">
        <v>10453</v>
      </c>
      <c r="I9" s="16">
        <v>10171</v>
      </c>
      <c r="J9" s="16">
        <v>9946</v>
      </c>
    </row>
    <row r="10" spans="1:10" ht="17.100000000000001" customHeight="1" x14ac:dyDescent="0.2">
      <c r="A10" s="39" t="s">
        <v>65</v>
      </c>
      <c r="B10" s="16">
        <v>2164</v>
      </c>
      <c r="C10" s="16">
        <v>2055</v>
      </c>
      <c r="D10" s="16">
        <v>2031</v>
      </c>
      <c r="E10" s="16">
        <v>1717</v>
      </c>
      <c r="F10" s="16">
        <v>1765</v>
      </c>
      <c r="G10" s="16">
        <v>1890</v>
      </c>
      <c r="H10" s="16">
        <v>1173</v>
      </c>
      <c r="I10" s="16">
        <v>1164</v>
      </c>
      <c r="J10" s="16">
        <v>1157</v>
      </c>
    </row>
    <row r="11" spans="1:10" ht="17.100000000000001" customHeight="1" x14ac:dyDescent="0.2">
      <c r="A11" s="39" t="s">
        <v>66</v>
      </c>
      <c r="B11" s="16">
        <v>6272</v>
      </c>
      <c r="C11" s="16">
        <v>6070</v>
      </c>
      <c r="D11" s="16">
        <v>7897</v>
      </c>
      <c r="E11" s="16">
        <v>7005</v>
      </c>
      <c r="F11" s="16">
        <v>6847</v>
      </c>
      <c r="G11" s="16">
        <v>7317</v>
      </c>
      <c r="H11" s="16">
        <v>7799</v>
      </c>
      <c r="I11" s="16">
        <v>8830</v>
      </c>
      <c r="J11" s="16">
        <v>8240</v>
      </c>
    </row>
    <row r="12" spans="1:10" ht="17.100000000000001" customHeight="1" x14ac:dyDescent="0.2">
      <c r="A12" s="39" t="s">
        <v>67</v>
      </c>
      <c r="B12" s="16">
        <v>103566</v>
      </c>
      <c r="C12" s="16">
        <v>103853</v>
      </c>
      <c r="D12" s="16">
        <v>106125</v>
      </c>
      <c r="E12" s="16">
        <v>108461</v>
      </c>
      <c r="F12" s="16">
        <v>112561</v>
      </c>
      <c r="G12" s="16">
        <v>113104</v>
      </c>
      <c r="H12" s="16">
        <v>114029</v>
      </c>
      <c r="I12" s="16">
        <v>114185</v>
      </c>
      <c r="J12" s="16">
        <v>114646</v>
      </c>
    </row>
    <row r="13" spans="1:10" ht="17.100000000000001" customHeight="1" x14ac:dyDescent="0.2">
      <c r="A13" s="39" t="s">
        <v>68</v>
      </c>
      <c r="B13" s="16">
        <v>7825</v>
      </c>
      <c r="C13" s="16">
        <v>7485</v>
      </c>
      <c r="D13" s="16">
        <v>7550</v>
      </c>
      <c r="E13" s="16">
        <v>6978</v>
      </c>
      <c r="F13" s="16">
        <v>6288</v>
      </c>
      <c r="G13" s="16">
        <v>5980</v>
      </c>
      <c r="H13" s="16">
        <v>6093</v>
      </c>
      <c r="I13" s="16">
        <v>5636</v>
      </c>
      <c r="J13" s="16">
        <v>5050</v>
      </c>
    </row>
    <row r="14" spans="1:10" ht="17.100000000000001" customHeight="1" x14ac:dyDescent="0.2">
      <c r="A14" s="39" t="s">
        <v>69</v>
      </c>
      <c r="B14" s="16">
        <v>52925</v>
      </c>
      <c r="C14" s="16">
        <v>51680</v>
      </c>
      <c r="D14" s="16">
        <v>51765</v>
      </c>
      <c r="E14" s="16">
        <v>52711</v>
      </c>
      <c r="F14" s="16">
        <v>53210</v>
      </c>
      <c r="G14" s="16">
        <v>53484</v>
      </c>
      <c r="H14" s="16">
        <v>54057</v>
      </c>
      <c r="I14" s="16">
        <v>53868</v>
      </c>
      <c r="J14" s="16">
        <v>53578</v>
      </c>
    </row>
    <row r="15" spans="1:10" ht="17.100000000000001" customHeight="1" x14ac:dyDescent="0.2">
      <c r="A15" s="39" t="s">
        <v>70</v>
      </c>
      <c r="B15" s="16">
        <v>11707</v>
      </c>
      <c r="C15" s="16">
        <v>10839</v>
      </c>
      <c r="D15" s="16">
        <v>9547</v>
      </c>
      <c r="E15" s="16">
        <v>8106</v>
      </c>
      <c r="F15" s="16">
        <v>7137</v>
      </c>
      <c r="G15" s="16">
        <v>7632</v>
      </c>
      <c r="H15" s="16">
        <v>6700</v>
      </c>
      <c r="I15" s="16">
        <v>6133</v>
      </c>
      <c r="J15" s="16">
        <v>5901</v>
      </c>
    </row>
    <row r="16" spans="1:10" ht="17.100000000000001" customHeight="1" x14ac:dyDescent="0.2">
      <c r="A16" s="39" t="s">
        <v>71</v>
      </c>
      <c r="B16" s="16">
        <v>4841</v>
      </c>
      <c r="C16" s="16">
        <v>4364</v>
      </c>
      <c r="D16" s="16">
        <v>3755</v>
      </c>
      <c r="E16" s="16">
        <v>2470</v>
      </c>
      <c r="F16" s="16">
        <v>1920</v>
      </c>
      <c r="G16" s="16">
        <v>1909</v>
      </c>
      <c r="H16" s="16">
        <v>1925</v>
      </c>
      <c r="I16" s="16">
        <v>1978</v>
      </c>
      <c r="J16" s="16">
        <v>1574</v>
      </c>
    </row>
    <row r="17" spans="1:10" ht="17.100000000000001" customHeight="1" x14ac:dyDescent="0.2">
      <c r="A17" s="40" t="s">
        <v>72</v>
      </c>
      <c r="B17" s="16">
        <v>1210</v>
      </c>
      <c r="C17" s="16">
        <v>1157</v>
      </c>
      <c r="D17" s="16">
        <v>1185</v>
      </c>
      <c r="E17" s="16">
        <v>1396</v>
      </c>
      <c r="F17" s="16">
        <v>1395</v>
      </c>
      <c r="G17" s="16">
        <v>894</v>
      </c>
      <c r="H17" s="16">
        <v>918</v>
      </c>
      <c r="I17" s="16">
        <v>903</v>
      </c>
      <c r="J17" s="16">
        <v>784</v>
      </c>
    </row>
    <row r="18" spans="1:10" ht="17.100000000000001" customHeight="1" x14ac:dyDescent="0.2">
      <c r="A18" s="39" t="s">
        <v>73</v>
      </c>
      <c r="B18" s="16">
        <v>1528</v>
      </c>
      <c r="C18" s="16">
        <v>2113</v>
      </c>
      <c r="D18" s="16">
        <v>1081</v>
      </c>
      <c r="E18" s="16">
        <v>1183</v>
      </c>
      <c r="F18" s="16">
        <v>1116</v>
      </c>
      <c r="G18" s="16">
        <v>1165</v>
      </c>
      <c r="H18" s="16">
        <v>1108</v>
      </c>
      <c r="I18" s="16">
        <v>1086</v>
      </c>
      <c r="J18" s="16">
        <v>1029</v>
      </c>
    </row>
    <row r="19" spans="1:10" ht="17.100000000000001" customHeight="1" x14ac:dyDescent="0.2">
      <c r="A19" s="40" t="s">
        <v>74</v>
      </c>
      <c r="B19" s="16">
        <v>1874</v>
      </c>
      <c r="C19" s="16">
        <v>1411</v>
      </c>
      <c r="D19" s="16">
        <v>1990</v>
      </c>
      <c r="E19" s="16">
        <v>2056</v>
      </c>
      <c r="F19" s="16">
        <v>2189</v>
      </c>
      <c r="G19" s="16">
        <v>2735</v>
      </c>
      <c r="H19" s="16">
        <v>2768</v>
      </c>
      <c r="I19" s="16">
        <v>2173</v>
      </c>
      <c r="J19" s="16">
        <v>2053</v>
      </c>
    </row>
    <row r="20" spans="1:10" ht="17.100000000000001" customHeight="1" x14ac:dyDescent="0.2">
      <c r="A20" s="39" t="s">
        <v>164</v>
      </c>
      <c r="B20" s="16">
        <v>26782</v>
      </c>
      <c r="C20" s="16">
        <v>23959</v>
      </c>
      <c r="D20" s="16">
        <v>16752</v>
      </c>
      <c r="E20" s="16">
        <v>13668</v>
      </c>
      <c r="F20" s="16">
        <v>10758</v>
      </c>
      <c r="G20" s="16">
        <v>8084</v>
      </c>
      <c r="H20" s="16">
        <v>6384</v>
      </c>
      <c r="I20" s="16">
        <v>5466</v>
      </c>
      <c r="J20" s="16">
        <v>4700</v>
      </c>
    </row>
    <row r="21" spans="1:10" ht="17.100000000000001" customHeight="1" x14ac:dyDescent="0.2">
      <c r="A21" s="39" t="s">
        <v>165</v>
      </c>
      <c r="B21" s="16">
        <v>26136</v>
      </c>
      <c r="C21" s="16">
        <v>25758</v>
      </c>
      <c r="D21" s="16">
        <v>25846</v>
      </c>
      <c r="E21" s="16">
        <v>25640</v>
      </c>
      <c r="F21" s="16">
        <v>25612</v>
      </c>
      <c r="G21" s="16">
        <v>20283</v>
      </c>
      <c r="H21" s="16">
        <v>25599</v>
      </c>
      <c r="I21" s="16">
        <v>25131</v>
      </c>
      <c r="J21" s="16">
        <v>24780</v>
      </c>
    </row>
    <row r="22" spans="1:10" ht="17.100000000000001" customHeight="1" x14ac:dyDescent="0.2">
      <c r="A22" s="39" t="s">
        <v>77</v>
      </c>
      <c r="B22" s="16">
        <v>13959</v>
      </c>
      <c r="C22" s="16">
        <v>13688</v>
      </c>
      <c r="D22" s="16">
        <v>13935</v>
      </c>
      <c r="E22" s="16">
        <v>13765</v>
      </c>
      <c r="F22" s="16">
        <v>12821</v>
      </c>
      <c r="G22" s="16">
        <v>12906</v>
      </c>
      <c r="H22" s="16">
        <v>12850</v>
      </c>
      <c r="I22" s="16">
        <v>12655</v>
      </c>
      <c r="J22" s="16">
        <v>12507</v>
      </c>
    </row>
    <row r="23" spans="1:10" ht="17.100000000000001" customHeight="1" x14ac:dyDescent="0.2">
      <c r="A23" s="39" t="s">
        <v>78</v>
      </c>
      <c r="B23" s="16">
        <v>9945</v>
      </c>
      <c r="C23" s="16">
        <v>9764</v>
      </c>
      <c r="D23" s="16">
        <v>9870</v>
      </c>
      <c r="E23" s="16">
        <v>9694</v>
      </c>
      <c r="F23" s="16">
        <v>9909</v>
      </c>
      <c r="G23" s="16">
        <v>9628</v>
      </c>
      <c r="H23" s="16">
        <v>9592</v>
      </c>
      <c r="I23" s="16">
        <v>9404</v>
      </c>
      <c r="J23" s="16">
        <v>9252</v>
      </c>
    </row>
    <row r="24" spans="1:10" ht="17.100000000000001" customHeight="1" x14ac:dyDescent="0.2">
      <c r="A24" s="39" t="s">
        <v>79</v>
      </c>
      <c r="B24" s="16">
        <v>9057</v>
      </c>
      <c r="C24" s="16">
        <v>8470</v>
      </c>
      <c r="D24" s="16">
        <v>7640</v>
      </c>
      <c r="E24" s="16">
        <v>7164</v>
      </c>
      <c r="F24" s="16">
        <v>6717</v>
      </c>
      <c r="G24" s="16">
        <v>6494</v>
      </c>
      <c r="H24" s="16">
        <v>6117</v>
      </c>
      <c r="I24" s="16">
        <v>5515</v>
      </c>
      <c r="J24" s="16">
        <v>5277</v>
      </c>
    </row>
    <row r="25" spans="1:10" ht="17.100000000000001" customHeight="1" x14ac:dyDescent="0.2">
      <c r="A25" s="39" t="s">
        <v>80</v>
      </c>
      <c r="B25" s="16">
        <v>644</v>
      </c>
      <c r="C25" s="16">
        <v>610</v>
      </c>
      <c r="D25" s="16">
        <v>584</v>
      </c>
      <c r="E25" s="16">
        <v>548</v>
      </c>
      <c r="F25" s="16">
        <v>540</v>
      </c>
      <c r="G25" s="16">
        <v>530</v>
      </c>
      <c r="H25" s="16">
        <v>520</v>
      </c>
      <c r="I25" s="16">
        <v>519</v>
      </c>
      <c r="J25" s="16">
        <v>510</v>
      </c>
    </row>
    <row r="26" spans="1:10" ht="17.100000000000001" customHeight="1" x14ac:dyDescent="0.2">
      <c r="A26" s="39" t="s">
        <v>81</v>
      </c>
      <c r="B26" s="16">
        <v>2009</v>
      </c>
      <c r="C26" s="16">
        <v>1848</v>
      </c>
      <c r="D26" s="16">
        <v>1714</v>
      </c>
      <c r="E26" s="16">
        <v>1666</v>
      </c>
      <c r="F26" s="16">
        <v>1579</v>
      </c>
      <c r="G26" s="16">
        <v>1676</v>
      </c>
      <c r="H26" s="16">
        <v>1566</v>
      </c>
      <c r="I26" s="16">
        <v>1413</v>
      </c>
      <c r="J26" s="16">
        <v>1325</v>
      </c>
    </row>
    <row r="27" spans="1:10" ht="17.100000000000001" customHeight="1" x14ac:dyDescent="0.2">
      <c r="A27" s="41" t="s">
        <v>82</v>
      </c>
      <c r="B27" s="16">
        <v>3680</v>
      </c>
      <c r="C27" s="16">
        <v>3551</v>
      </c>
      <c r="D27" s="16">
        <v>3468</v>
      </c>
      <c r="E27" s="16">
        <v>3191</v>
      </c>
      <c r="F27" s="16">
        <v>3303</v>
      </c>
      <c r="G27" s="16">
        <v>3510</v>
      </c>
      <c r="H27" s="16">
        <v>3317</v>
      </c>
      <c r="I27" s="16">
        <v>2973</v>
      </c>
      <c r="J27" s="16">
        <v>2710</v>
      </c>
    </row>
    <row r="28" spans="1:10" ht="17.100000000000001" customHeight="1" x14ac:dyDescent="0.2">
      <c r="A28" s="41" t="s">
        <v>83</v>
      </c>
      <c r="B28" s="16">
        <v>158</v>
      </c>
      <c r="C28" s="16">
        <v>-199</v>
      </c>
      <c r="D28" s="16">
        <v>-253</v>
      </c>
      <c r="E28" s="16">
        <v>131</v>
      </c>
      <c r="F28" s="16">
        <v>129</v>
      </c>
      <c r="G28" s="16">
        <v>176</v>
      </c>
      <c r="H28" s="16">
        <v>151</v>
      </c>
      <c r="I28" s="16">
        <v>140</v>
      </c>
      <c r="J28" s="16">
        <v>131</v>
      </c>
    </row>
    <row r="29" spans="1:10" ht="17.100000000000001" customHeight="1" x14ac:dyDescent="0.2">
      <c r="A29" s="39" t="s">
        <v>84</v>
      </c>
      <c r="B29" s="16">
        <v>465</v>
      </c>
      <c r="C29" s="16">
        <v>477</v>
      </c>
      <c r="D29" s="16">
        <v>412</v>
      </c>
      <c r="E29" s="16">
        <v>637</v>
      </c>
      <c r="F29" s="16">
        <v>558</v>
      </c>
      <c r="G29" s="16">
        <v>725</v>
      </c>
      <c r="H29" s="16">
        <v>576</v>
      </c>
      <c r="I29" s="16">
        <v>546</v>
      </c>
      <c r="J29" s="16">
        <v>594</v>
      </c>
    </row>
    <row r="30" spans="1:10" ht="17.100000000000001" customHeight="1" x14ac:dyDescent="0.2">
      <c r="A30" s="39" t="s">
        <v>85</v>
      </c>
      <c r="B30" s="16">
        <v>1722</v>
      </c>
      <c r="C30" s="16">
        <v>1438</v>
      </c>
      <c r="D30" s="16">
        <v>1491</v>
      </c>
      <c r="E30" s="16">
        <v>1468</v>
      </c>
      <c r="F30" s="16">
        <v>1631</v>
      </c>
      <c r="G30" s="16">
        <v>1737</v>
      </c>
      <c r="H30" s="16">
        <v>1586</v>
      </c>
      <c r="I30" s="16">
        <v>1520</v>
      </c>
      <c r="J30" s="16">
        <v>1477</v>
      </c>
    </row>
    <row r="31" spans="1:10" ht="17.100000000000001" customHeight="1" x14ac:dyDescent="0.2">
      <c r="A31" s="42" t="s">
        <v>86</v>
      </c>
      <c r="B31" s="16" t="s">
        <v>393</v>
      </c>
      <c r="C31" s="16" t="s">
        <v>393</v>
      </c>
      <c r="D31" s="16" t="s">
        <v>393</v>
      </c>
      <c r="E31" s="16" t="s">
        <v>393</v>
      </c>
      <c r="F31" s="16" t="s">
        <v>393</v>
      </c>
      <c r="G31" s="16">
        <v>3000</v>
      </c>
      <c r="H31" s="16">
        <v>3500</v>
      </c>
      <c r="I31" s="16">
        <v>3500</v>
      </c>
      <c r="J31" s="16">
        <v>3900</v>
      </c>
    </row>
    <row r="32" spans="1:10" ht="17.100000000000001" customHeight="1" x14ac:dyDescent="0.2">
      <c r="A32" s="42" t="s">
        <v>87</v>
      </c>
      <c r="B32" s="16" t="s">
        <v>393</v>
      </c>
      <c r="C32" s="16" t="s">
        <v>393</v>
      </c>
      <c r="D32" s="16" t="s">
        <v>393</v>
      </c>
      <c r="E32" s="16" t="s">
        <v>393</v>
      </c>
      <c r="F32" s="16" t="s">
        <v>393</v>
      </c>
      <c r="G32" s="16">
        <v>-500</v>
      </c>
      <c r="H32" s="16">
        <v>-500</v>
      </c>
      <c r="I32" s="16">
        <v>-900</v>
      </c>
      <c r="J32" s="16">
        <v>-500</v>
      </c>
    </row>
    <row r="33" spans="1:10" ht="17.100000000000001" customHeight="1" x14ac:dyDescent="0.2">
      <c r="A33" s="42" t="s">
        <v>173</v>
      </c>
      <c r="B33" s="16" t="s">
        <v>393</v>
      </c>
      <c r="C33" s="16" t="s">
        <v>393</v>
      </c>
      <c r="D33" s="16" t="s">
        <v>393</v>
      </c>
      <c r="E33" s="16" t="s">
        <v>393</v>
      </c>
      <c r="F33" s="16" t="s">
        <v>393</v>
      </c>
      <c r="G33" s="16">
        <v>-100</v>
      </c>
      <c r="H33" s="16" t="s">
        <v>393</v>
      </c>
      <c r="I33" s="16" t="s">
        <v>393</v>
      </c>
      <c r="J33" s="16" t="s">
        <v>393</v>
      </c>
    </row>
    <row r="34" spans="1:10" ht="17.100000000000001" customHeight="1" x14ac:dyDescent="0.2">
      <c r="A34" s="43" t="s">
        <v>394</v>
      </c>
      <c r="B34" s="16" t="s">
        <v>393</v>
      </c>
      <c r="C34" s="16" t="s">
        <v>393</v>
      </c>
      <c r="D34" s="16" t="s">
        <v>393</v>
      </c>
      <c r="E34" s="16" t="s">
        <v>393</v>
      </c>
      <c r="F34" s="16" t="s">
        <v>393</v>
      </c>
      <c r="G34" s="16" t="s">
        <v>393</v>
      </c>
      <c r="H34" s="16" t="s">
        <v>393</v>
      </c>
      <c r="I34" s="16" t="s">
        <v>393</v>
      </c>
      <c r="J34" s="16">
        <v>-3300</v>
      </c>
    </row>
    <row r="35" spans="1:10" ht="17.100000000000001" customHeight="1" thickBot="1" x14ac:dyDescent="0.25">
      <c r="A35" s="49" t="s">
        <v>398</v>
      </c>
      <c r="B35" s="50">
        <v>331545</v>
      </c>
      <c r="C35" s="50">
        <v>319939</v>
      </c>
      <c r="D35" s="50">
        <v>313425</v>
      </c>
      <c r="E35" s="50">
        <v>308068</v>
      </c>
      <c r="F35" s="50">
        <v>306875</v>
      </c>
      <c r="G35" s="50">
        <v>303100</v>
      </c>
      <c r="H35" s="50">
        <v>306500</v>
      </c>
      <c r="I35" s="50">
        <v>302500</v>
      </c>
      <c r="J35" s="50">
        <v>296300</v>
      </c>
    </row>
    <row r="36" spans="1:10" x14ac:dyDescent="0.2">
      <c r="A36" s="51"/>
      <c r="B36" s="51"/>
      <c r="C36" s="51"/>
      <c r="D36" s="52"/>
      <c r="E36" s="52"/>
    </row>
    <row r="37" spans="1:10" ht="25.5" customHeight="1" x14ac:dyDescent="0.2">
      <c r="A37" s="139" t="s">
        <v>156</v>
      </c>
      <c r="B37" s="139"/>
      <c r="C37" s="139"/>
      <c r="D37" s="139"/>
      <c r="E37" s="139"/>
      <c r="F37" s="139"/>
      <c r="G37" s="139"/>
      <c r="H37" s="139"/>
      <c r="I37" s="139"/>
      <c r="J37" s="139"/>
    </row>
    <row r="38" spans="1:10" ht="27" customHeight="1" x14ac:dyDescent="0.2">
      <c r="A38" s="139" t="s">
        <v>159</v>
      </c>
      <c r="B38" s="139"/>
      <c r="C38" s="139"/>
      <c r="D38" s="139"/>
      <c r="E38" s="139"/>
      <c r="F38" s="139"/>
      <c r="G38" s="139"/>
      <c r="H38" s="139"/>
      <c r="I38" s="139"/>
      <c r="J38" s="139"/>
    </row>
    <row r="39" spans="1:10" ht="40.5" customHeight="1" x14ac:dyDescent="0.2">
      <c r="A39" s="142" t="s">
        <v>160</v>
      </c>
      <c r="B39" s="139"/>
      <c r="C39" s="139"/>
      <c r="D39" s="139"/>
      <c r="E39" s="139"/>
      <c r="F39" s="139"/>
      <c r="G39" s="139"/>
      <c r="H39" s="139"/>
      <c r="I39" s="139"/>
      <c r="J39" s="139"/>
    </row>
    <row r="40" spans="1:10" ht="24.75" customHeight="1" x14ac:dyDescent="0.2">
      <c r="A40" s="142" t="s">
        <v>161</v>
      </c>
      <c r="B40" s="139"/>
      <c r="C40" s="139"/>
      <c r="D40" s="139"/>
      <c r="E40" s="139"/>
      <c r="F40" s="139"/>
      <c r="G40" s="139"/>
      <c r="H40" s="139"/>
      <c r="I40" s="139"/>
      <c r="J40" s="139"/>
    </row>
  </sheetData>
  <mergeCells count="5">
    <mergeCell ref="B3:F3"/>
    <mergeCell ref="A38:J38"/>
    <mergeCell ref="A39:J39"/>
    <mergeCell ref="A40:J40"/>
    <mergeCell ref="A37:J37"/>
  </mergeCells>
  <conditionalFormatting sqref="B7:B30 B35">
    <cfRule type="cellIs" dxfId="55" priority="10" operator="equal">
      <formula>0</formula>
    </cfRule>
  </conditionalFormatting>
  <conditionalFormatting sqref="C7:J30 C35:J35 G31:J32 J34 G33">
    <cfRule type="cellIs" dxfId="54" priority="9" operator="equal">
      <formula>0</formula>
    </cfRule>
  </conditionalFormatting>
  <conditionalFormatting sqref="B31:B34">
    <cfRule type="cellIs" dxfId="53" priority="5" operator="equal">
      <formula>0</formula>
    </cfRule>
  </conditionalFormatting>
  <conditionalFormatting sqref="C31:F34">
    <cfRule type="cellIs" dxfId="52" priority="4" operator="equal">
      <formula>0</formula>
    </cfRule>
  </conditionalFormatting>
  <conditionalFormatting sqref="G34 I34">
    <cfRule type="cellIs" dxfId="51" priority="3" operator="equal">
      <formula>0</formula>
    </cfRule>
  </conditionalFormatting>
  <conditionalFormatting sqref="I33:J33">
    <cfRule type="cellIs" dxfId="50" priority="2" operator="equal">
      <formula>0</formula>
    </cfRule>
  </conditionalFormatting>
  <conditionalFormatting sqref="H33:H34">
    <cfRule type="cellIs" dxfId="5" priority="1" operator="equal">
      <formula>0</formula>
    </cfRule>
  </conditionalFormatting>
  <pageMargins left="0" right="0" top="0" bottom="0"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J22" sqref="J22"/>
    </sheetView>
  </sheetViews>
  <sheetFormatPr defaultRowHeight="11.25" x14ac:dyDescent="0.2"/>
  <cols>
    <col min="1" max="1" width="61.6640625" bestFit="1" customWidth="1"/>
  </cols>
  <sheetData>
    <row r="1" spans="1:10" ht="15" x14ac:dyDescent="0.2">
      <c r="A1" s="33" t="s">
        <v>101</v>
      </c>
      <c r="B1" s="34"/>
      <c r="C1" s="34"/>
      <c r="D1" s="34"/>
      <c r="E1" s="34"/>
      <c r="F1" s="34"/>
      <c r="G1" s="34"/>
      <c r="H1" s="34"/>
      <c r="I1" s="34"/>
      <c r="J1" s="34"/>
    </row>
    <row r="2" spans="1:10" ht="13.5" thickBot="1" x14ac:dyDescent="0.25">
      <c r="A2" s="55" t="s">
        <v>1</v>
      </c>
      <c r="C2" s="53"/>
      <c r="D2" s="53"/>
      <c r="E2" s="53"/>
      <c r="F2" s="53"/>
      <c r="G2" s="53"/>
      <c r="H2" s="53"/>
      <c r="I2" s="53"/>
      <c r="J2" s="56" t="s">
        <v>2</v>
      </c>
    </row>
    <row r="3" spans="1:10"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ht="17.100000000000001" customHeight="1" x14ac:dyDescent="0.2">
      <c r="A6" s="39" t="s">
        <v>62</v>
      </c>
      <c r="B6" s="16">
        <v>2692</v>
      </c>
      <c r="C6" s="16">
        <v>2179</v>
      </c>
      <c r="D6" s="16">
        <v>2129</v>
      </c>
      <c r="E6" s="16">
        <v>1474</v>
      </c>
      <c r="F6" s="16">
        <v>1517</v>
      </c>
      <c r="G6" s="16">
        <v>1463</v>
      </c>
      <c r="H6" s="16">
        <v>1498</v>
      </c>
      <c r="I6" s="16">
        <v>1430</v>
      </c>
      <c r="J6" s="16">
        <v>1482</v>
      </c>
    </row>
    <row r="7" spans="1:10" ht="17.100000000000001" customHeight="1" x14ac:dyDescent="0.2">
      <c r="A7" s="39" t="s">
        <v>63</v>
      </c>
      <c r="B7" s="16">
        <v>73</v>
      </c>
      <c r="C7" s="16">
        <v>66</v>
      </c>
      <c r="D7" s="16">
        <v>59</v>
      </c>
      <c r="E7" s="16">
        <v>58</v>
      </c>
      <c r="F7" s="16">
        <v>63</v>
      </c>
      <c r="G7" s="16">
        <v>72</v>
      </c>
      <c r="H7" s="16">
        <v>74</v>
      </c>
      <c r="I7" s="16">
        <v>75</v>
      </c>
      <c r="J7" s="16">
        <v>76</v>
      </c>
    </row>
    <row r="8" spans="1:10" ht="17.100000000000001" customHeight="1" x14ac:dyDescent="0.2">
      <c r="A8" s="39" t="s">
        <v>64</v>
      </c>
      <c r="B8" s="16">
        <v>494</v>
      </c>
      <c r="C8" s="16">
        <v>473</v>
      </c>
      <c r="D8" s="16">
        <v>501</v>
      </c>
      <c r="E8" s="16">
        <v>525</v>
      </c>
      <c r="F8" s="16">
        <v>385</v>
      </c>
      <c r="G8" s="16">
        <v>388</v>
      </c>
      <c r="H8" s="16">
        <v>378</v>
      </c>
      <c r="I8" s="16">
        <v>349</v>
      </c>
      <c r="J8" s="16">
        <v>309</v>
      </c>
    </row>
    <row r="9" spans="1:10" ht="17.100000000000001" customHeight="1" x14ac:dyDescent="0.2">
      <c r="A9" s="39" t="s">
        <v>65</v>
      </c>
      <c r="B9" s="16">
        <v>168</v>
      </c>
      <c r="C9" s="16">
        <v>124</v>
      </c>
      <c r="D9" s="16">
        <v>170</v>
      </c>
      <c r="E9" s="16">
        <v>181</v>
      </c>
      <c r="F9" s="16">
        <v>114</v>
      </c>
      <c r="G9" s="16">
        <v>184</v>
      </c>
      <c r="H9" s="16">
        <v>184</v>
      </c>
      <c r="I9" s="16">
        <v>184</v>
      </c>
      <c r="J9" s="16">
        <v>184</v>
      </c>
    </row>
    <row r="10" spans="1:10" ht="17.100000000000001" customHeight="1" x14ac:dyDescent="0.2">
      <c r="A10" s="39" t="s">
        <v>66</v>
      </c>
      <c r="B10" s="16">
        <v>123</v>
      </c>
      <c r="C10" s="16">
        <v>128</v>
      </c>
      <c r="D10" s="16">
        <v>116</v>
      </c>
      <c r="E10" s="16">
        <v>110</v>
      </c>
      <c r="F10" s="16">
        <v>104</v>
      </c>
      <c r="G10" s="16">
        <v>113</v>
      </c>
      <c r="H10" s="16">
        <v>114</v>
      </c>
      <c r="I10" s="16">
        <v>115</v>
      </c>
      <c r="J10" s="16">
        <v>117</v>
      </c>
    </row>
    <row r="11" spans="1:10" ht="17.100000000000001" customHeight="1" x14ac:dyDescent="0.2">
      <c r="A11" s="39" t="s">
        <v>67</v>
      </c>
      <c r="B11" s="16">
        <v>3541</v>
      </c>
      <c r="C11" s="16">
        <v>3670</v>
      </c>
      <c r="D11" s="16">
        <v>3122</v>
      </c>
      <c r="E11" s="16">
        <v>2873</v>
      </c>
      <c r="F11" s="16">
        <v>2558</v>
      </c>
      <c r="G11" s="16">
        <v>3021</v>
      </c>
      <c r="H11" s="16">
        <v>2931</v>
      </c>
      <c r="I11" s="16">
        <v>2846</v>
      </c>
      <c r="J11" s="16">
        <v>2767</v>
      </c>
    </row>
    <row r="12" spans="1:10" ht="17.100000000000001" customHeight="1" x14ac:dyDescent="0.2">
      <c r="A12" s="39" t="s">
        <v>68</v>
      </c>
      <c r="B12" s="16">
        <v>1330</v>
      </c>
      <c r="C12" s="16">
        <v>1177</v>
      </c>
      <c r="D12" s="16">
        <v>1089</v>
      </c>
      <c r="E12" s="16">
        <v>891</v>
      </c>
      <c r="F12" s="16">
        <v>835</v>
      </c>
      <c r="G12" s="16">
        <v>941</v>
      </c>
      <c r="H12" s="16">
        <v>901</v>
      </c>
      <c r="I12" s="16">
        <v>826</v>
      </c>
      <c r="J12" s="16">
        <v>796</v>
      </c>
    </row>
    <row r="13" spans="1:10" ht="17.100000000000001" customHeight="1" x14ac:dyDescent="0.2">
      <c r="A13" s="39" t="s">
        <v>69</v>
      </c>
      <c r="B13" s="16">
        <v>411</v>
      </c>
      <c r="C13" s="16">
        <v>420</v>
      </c>
      <c r="D13" s="16">
        <v>386</v>
      </c>
      <c r="E13" s="16">
        <v>359</v>
      </c>
      <c r="F13" s="16">
        <v>302</v>
      </c>
      <c r="G13" s="16">
        <v>351</v>
      </c>
      <c r="H13" s="16">
        <v>345</v>
      </c>
      <c r="I13" s="16">
        <v>327</v>
      </c>
      <c r="J13" s="16">
        <v>315</v>
      </c>
    </row>
    <row r="14" spans="1:10" ht="17.100000000000001" customHeight="1" x14ac:dyDescent="0.2">
      <c r="A14" s="39" t="s">
        <v>70</v>
      </c>
      <c r="B14" s="16">
        <v>757</v>
      </c>
      <c r="C14" s="16">
        <v>566</v>
      </c>
      <c r="D14" s="16">
        <v>542</v>
      </c>
      <c r="E14" s="16">
        <v>511</v>
      </c>
      <c r="F14" s="16">
        <v>454</v>
      </c>
      <c r="G14" s="16">
        <v>454</v>
      </c>
      <c r="H14" s="16">
        <v>546</v>
      </c>
      <c r="I14" s="16">
        <v>534</v>
      </c>
      <c r="J14" s="16">
        <v>520</v>
      </c>
    </row>
    <row r="15" spans="1:10" ht="17.100000000000001" customHeight="1" x14ac:dyDescent="0.2">
      <c r="A15" s="39" t="s">
        <v>71</v>
      </c>
      <c r="B15" s="16">
        <v>217</v>
      </c>
      <c r="C15" s="16">
        <v>243</v>
      </c>
      <c r="D15" s="16">
        <v>240</v>
      </c>
      <c r="E15" s="16">
        <v>271</v>
      </c>
      <c r="F15" s="16">
        <v>266</v>
      </c>
      <c r="G15" s="16">
        <v>272</v>
      </c>
      <c r="H15" s="16">
        <v>268</v>
      </c>
      <c r="I15" s="16">
        <v>265</v>
      </c>
      <c r="J15" s="16">
        <v>262</v>
      </c>
    </row>
    <row r="16" spans="1:10" ht="17.100000000000001" customHeight="1" x14ac:dyDescent="0.2">
      <c r="A16" s="40" t="s">
        <v>72</v>
      </c>
      <c r="B16" s="16">
        <v>158</v>
      </c>
      <c r="C16" s="16">
        <v>162</v>
      </c>
      <c r="D16" s="16">
        <v>175</v>
      </c>
      <c r="E16" s="16">
        <v>172</v>
      </c>
      <c r="F16" s="16">
        <v>173</v>
      </c>
      <c r="G16" s="16">
        <v>171</v>
      </c>
      <c r="H16" s="16">
        <v>166</v>
      </c>
      <c r="I16" s="16">
        <v>164</v>
      </c>
      <c r="J16" s="16">
        <v>162</v>
      </c>
    </row>
    <row r="17" spans="1:10" ht="17.100000000000001" customHeight="1" x14ac:dyDescent="0.2">
      <c r="A17" s="39" t="s">
        <v>73</v>
      </c>
      <c r="B17" s="16">
        <v>258</v>
      </c>
      <c r="C17" s="16">
        <v>186</v>
      </c>
      <c r="D17" s="16">
        <v>139</v>
      </c>
      <c r="E17" s="16">
        <v>147</v>
      </c>
      <c r="F17" s="16">
        <v>161</v>
      </c>
      <c r="G17" s="16">
        <v>151</v>
      </c>
      <c r="H17" s="16">
        <v>148</v>
      </c>
      <c r="I17" s="16">
        <v>146</v>
      </c>
      <c r="J17" s="16">
        <v>144</v>
      </c>
    </row>
    <row r="18" spans="1:10" ht="17.100000000000001" customHeight="1" x14ac:dyDescent="0.2">
      <c r="A18" s="40" t="s">
        <v>74</v>
      </c>
      <c r="B18" s="16">
        <v>332</v>
      </c>
      <c r="C18" s="16">
        <v>281</v>
      </c>
      <c r="D18" s="16">
        <v>363</v>
      </c>
      <c r="E18" s="16">
        <v>252</v>
      </c>
      <c r="F18" s="16">
        <v>279</v>
      </c>
      <c r="G18" s="16">
        <v>306</v>
      </c>
      <c r="H18" s="16">
        <v>265</v>
      </c>
      <c r="I18" s="16">
        <v>253</v>
      </c>
      <c r="J18" s="16">
        <v>238</v>
      </c>
    </row>
    <row r="19" spans="1:10" ht="17.100000000000001" customHeight="1" x14ac:dyDescent="0.2">
      <c r="A19" s="39" t="s">
        <v>79</v>
      </c>
      <c r="B19" s="16">
        <v>652</v>
      </c>
      <c r="C19" s="16">
        <v>590</v>
      </c>
      <c r="D19" s="16">
        <v>530</v>
      </c>
      <c r="E19" s="16">
        <v>552</v>
      </c>
      <c r="F19" s="16">
        <v>541</v>
      </c>
      <c r="G19" s="16">
        <v>557</v>
      </c>
      <c r="H19" s="16">
        <v>555</v>
      </c>
      <c r="I19" s="16">
        <v>392</v>
      </c>
      <c r="J19" s="16">
        <v>317</v>
      </c>
    </row>
    <row r="20" spans="1:10" ht="17.100000000000001" customHeight="1" x14ac:dyDescent="0.2">
      <c r="A20" s="39" t="s">
        <v>80</v>
      </c>
      <c r="B20" s="16">
        <v>42</v>
      </c>
      <c r="C20" s="16">
        <v>44</v>
      </c>
      <c r="D20" s="16">
        <v>42</v>
      </c>
      <c r="E20" s="16">
        <v>45</v>
      </c>
      <c r="F20" s="16">
        <v>43</v>
      </c>
      <c r="G20" s="16">
        <v>48</v>
      </c>
      <c r="H20" s="16">
        <v>47</v>
      </c>
      <c r="I20" s="16">
        <v>51</v>
      </c>
      <c r="J20" s="16">
        <v>55</v>
      </c>
    </row>
    <row r="21" spans="1:10" ht="17.100000000000001" customHeight="1" x14ac:dyDescent="0.2">
      <c r="A21" s="39" t="s">
        <v>81</v>
      </c>
      <c r="B21" s="16">
        <v>592</v>
      </c>
      <c r="C21" s="16">
        <v>550</v>
      </c>
      <c r="D21" s="16">
        <v>527</v>
      </c>
      <c r="E21" s="16">
        <v>487</v>
      </c>
      <c r="F21" s="16">
        <v>497</v>
      </c>
      <c r="G21" s="16">
        <v>512</v>
      </c>
      <c r="H21" s="16">
        <v>477</v>
      </c>
      <c r="I21" s="16">
        <v>460</v>
      </c>
      <c r="J21" s="16">
        <v>455</v>
      </c>
    </row>
    <row r="22" spans="1:10" ht="17.100000000000001" customHeight="1" x14ac:dyDescent="0.2">
      <c r="A22" s="41" t="s">
        <v>82</v>
      </c>
      <c r="B22" s="16">
        <v>962</v>
      </c>
      <c r="C22" s="16">
        <v>947</v>
      </c>
      <c r="D22" s="16">
        <v>864</v>
      </c>
      <c r="E22" s="16">
        <v>797</v>
      </c>
      <c r="F22" s="16">
        <v>792</v>
      </c>
      <c r="G22" s="16">
        <v>938</v>
      </c>
      <c r="H22" s="16">
        <v>894</v>
      </c>
      <c r="I22" s="16">
        <v>893</v>
      </c>
      <c r="J22" s="16">
        <v>892</v>
      </c>
    </row>
    <row r="23" spans="1:10" ht="17.100000000000001" customHeight="1" x14ac:dyDescent="0.2">
      <c r="A23" s="41" t="s">
        <v>83</v>
      </c>
      <c r="B23" s="16">
        <v>141</v>
      </c>
      <c r="C23" s="16">
        <v>145</v>
      </c>
      <c r="D23" s="16">
        <v>137</v>
      </c>
      <c r="E23" s="16">
        <v>154</v>
      </c>
      <c r="F23" s="16">
        <v>141</v>
      </c>
      <c r="G23" s="16">
        <v>167</v>
      </c>
      <c r="H23" s="16">
        <v>145</v>
      </c>
      <c r="I23" s="16">
        <v>137</v>
      </c>
      <c r="J23" s="16">
        <v>130</v>
      </c>
    </row>
    <row r="24" spans="1:10" ht="17.100000000000001" customHeight="1" x14ac:dyDescent="0.2">
      <c r="A24" s="39" t="s">
        <v>84</v>
      </c>
      <c r="B24" s="16">
        <v>187</v>
      </c>
      <c r="C24" s="16">
        <v>193</v>
      </c>
      <c r="D24" s="16">
        <v>153</v>
      </c>
      <c r="E24" s="16">
        <v>153</v>
      </c>
      <c r="F24" s="16">
        <v>149</v>
      </c>
      <c r="G24" s="16">
        <v>178</v>
      </c>
      <c r="H24" s="16">
        <v>131</v>
      </c>
      <c r="I24" s="16">
        <v>120</v>
      </c>
      <c r="J24" s="16">
        <v>120</v>
      </c>
    </row>
    <row r="25" spans="1:10" ht="17.100000000000001" customHeight="1" x14ac:dyDescent="0.2">
      <c r="A25" s="39" t="s">
        <v>85</v>
      </c>
      <c r="B25" s="16">
        <v>335</v>
      </c>
      <c r="C25" s="16">
        <v>331</v>
      </c>
      <c r="D25" s="16">
        <v>306</v>
      </c>
      <c r="E25" s="16">
        <v>375</v>
      </c>
      <c r="F25" s="16">
        <v>297</v>
      </c>
      <c r="G25" s="16">
        <v>302</v>
      </c>
      <c r="H25" s="16">
        <v>286</v>
      </c>
      <c r="I25" s="16">
        <v>285</v>
      </c>
      <c r="J25" s="16">
        <v>271</v>
      </c>
    </row>
    <row r="26" spans="1:10" ht="17.100000000000001" customHeight="1" x14ac:dyDescent="0.2">
      <c r="A26" s="42" t="s">
        <v>102</v>
      </c>
      <c r="B26" s="16" t="s">
        <v>393</v>
      </c>
      <c r="C26" s="16" t="s">
        <v>393</v>
      </c>
      <c r="D26" s="16" t="s">
        <v>393</v>
      </c>
      <c r="E26" s="16" t="s">
        <v>393</v>
      </c>
      <c r="F26" s="16" t="s">
        <v>393</v>
      </c>
      <c r="G26" s="16">
        <v>-26</v>
      </c>
      <c r="H26" s="16" t="s">
        <v>393</v>
      </c>
      <c r="I26" s="16" t="s">
        <v>393</v>
      </c>
      <c r="J26" s="16" t="s">
        <v>393</v>
      </c>
    </row>
    <row r="27" spans="1:10" ht="17.100000000000001" customHeight="1" thickBot="1" x14ac:dyDescent="0.25">
      <c r="A27" s="49" t="s">
        <v>103</v>
      </c>
      <c r="B27" s="50">
        <v>13465</v>
      </c>
      <c r="C27" s="50">
        <v>12476</v>
      </c>
      <c r="D27" s="50">
        <v>11589</v>
      </c>
      <c r="E27" s="50">
        <v>10388</v>
      </c>
      <c r="F27" s="50">
        <v>9672</v>
      </c>
      <c r="G27" s="50">
        <v>10561</v>
      </c>
      <c r="H27" s="50">
        <v>10355</v>
      </c>
      <c r="I27" s="50">
        <v>9851</v>
      </c>
      <c r="J27" s="50">
        <v>9613</v>
      </c>
    </row>
    <row r="28" spans="1:10" ht="17.100000000000001" customHeight="1" x14ac:dyDescent="0.2">
      <c r="A28" s="57" t="s">
        <v>104</v>
      </c>
      <c r="B28" s="16">
        <v>9043</v>
      </c>
      <c r="C28" s="16">
        <v>8502</v>
      </c>
      <c r="D28" s="16">
        <v>7531</v>
      </c>
      <c r="E28" s="16">
        <v>6685</v>
      </c>
      <c r="F28" s="16">
        <v>6624</v>
      </c>
      <c r="G28" s="16">
        <v>6009</v>
      </c>
      <c r="H28" s="16">
        <v>5904</v>
      </c>
      <c r="I28" s="16">
        <v>5686</v>
      </c>
      <c r="J28" s="16">
        <v>5522</v>
      </c>
    </row>
    <row r="29" spans="1:10" ht="17.100000000000001" customHeight="1" thickBot="1" x14ac:dyDescent="0.25">
      <c r="A29" s="58" t="s">
        <v>105</v>
      </c>
      <c r="B29" s="59">
        <v>1.9</v>
      </c>
      <c r="C29" s="59">
        <v>1.7</v>
      </c>
      <c r="D29" s="59">
        <v>1.6</v>
      </c>
      <c r="E29" s="59">
        <v>1.4</v>
      </c>
      <c r="F29" s="59">
        <v>1.3</v>
      </c>
      <c r="G29" s="59">
        <v>1.4</v>
      </c>
      <c r="H29" s="59">
        <v>1.3</v>
      </c>
      <c r="I29" s="59">
        <v>1.2</v>
      </c>
      <c r="J29" s="59">
        <v>1.2</v>
      </c>
    </row>
    <row r="31" spans="1:10" ht="24" customHeight="1" x14ac:dyDescent="0.2">
      <c r="A31" s="139" t="s">
        <v>106</v>
      </c>
      <c r="B31" s="143"/>
      <c r="C31" s="143"/>
      <c r="D31" s="143"/>
      <c r="E31" s="143"/>
      <c r="F31" s="143"/>
      <c r="G31" s="143"/>
      <c r="H31" s="143"/>
      <c r="I31" s="143"/>
      <c r="J31" s="143"/>
    </row>
    <row r="32" spans="1:10" ht="15" customHeight="1" x14ac:dyDescent="0.2">
      <c r="A32" s="139" t="s">
        <v>107</v>
      </c>
      <c r="B32" s="143"/>
      <c r="C32" s="143"/>
      <c r="D32" s="143"/>
      <c r="E32" s="143"/>
      <c r="F32" s="143"/>
      <c r="G32" s="143"/>
      <c r="H32" s="143"/>
      <c r="I32" s="143"/>
      <c r="J32" s="143"/>
    </row>
    <row r="35" spans="1:1" x14ac:dyDescent="0.2">
      <c r="A35" s="60"/>
    </row>
  </sheetData>
  <mergeCells count="3">
    <mergeCell ref="B3:F3"/>
    <mergeCell ref="A31:J31"/>
    <mergeCell ref="A32:J32"/>
  </mergeCells>
  <conditionalFormatting sqref="B28">
    <cfRule type="cellIs" dxfId="49" priority="6" operator="equal">
      <formula>0</formula>
    </cfRule>
  </conditionalFormatting>
  <conditionalFormatting sqref="B6">
    <cfRule type="cellIs" dxfId="48" priority="8" operator="equal">
      <formula>0</formula>
    </cfRule>
  </conditionalFormatting>
  <conditionalFormatting sqref="C28:J28">
    <cfRule type="cellIs" dxfId="47" priority="2" operator="equal">
      <formula>0</formula>
    </cfRule>
  </conditionalFormatting>
  <conditionalFormatting sqref="C29:J29">
    <cfRule type="cellIs" dxfId="46" priority="1" operator="equal">
      <formula>0</formula>
    </cfRule>
  </conditionalFormatting>
  <conditionalFormatting sqref="B7:B27">
    <cfRule type="cellIs" dxfId="45" priority="7" operator="equal">
      <formula>0</formula>
    </cfRule>
  </conditionalFormatting>
  <conditionalFormatting sqref="B29">
    <cfRule type="cellIs" dxfId="44" priority="5" operator="equal">
      <formula>0</formula>
    </cfRule>
  </conditionalFormatting>
  <conditionalFormatting sqref="C6:J6">
    <cfRule type="cellIs" dxfId="43" priority="4" operator="equal">
      <formula>0</formula>
    </cfRule>
  </conditionalFormatting>
  <conditionalFormatting sqref="C7:J27">
    <cfRule type="cellIs" dxfId="42" priority="3" operator="equal">
      <formula>0</formula>
    </cfRule>
  </conditionalFormatting>
  <pageMargins left="0" right="0" top="0" bottom="0" header="0.31496062992125984" footer="0.31496062992125984"/>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workbookViewId="0">
      <selection activeCell="L29" sqref="L29"/>
    </sheetView>
  </sheetViews>
  <sheetFormatPr defaultRowHeight="11.25" x14ac:dyDescent="0.2"/>
  <cols>
    <col min="1" max="1" width="54.6640625" bestFit="1" customWidth="1"/>
  </cols>
  <sheetData>
    <row r="1" spans="1:10" ht="15" x14ac:dyDescent="0.2">
      <c r="A1" s="33" t="s">
        <v>108</v>
      </c>
      <c r="B1" s="33"/>
      <c r="C1" s="33"/>
      <c r="D1" s="33"/>
      <c r="E1" s="34"/>
    </row>
    <row r="2" spans="1:10" ht="16.5" thickBot="1" x14ac:dyDescent="0.25">
      <c r="A2" s="2" t="s">
        <v>1</v>
      </c>
      <c r="B2" s="4"/>
      <c r="C2" s="3"/>
      <c r="D2" s="35" t="s">
        <v>1</v>
      </c>
      <c r="E2" s="4"/>
      <c r="J2" s="5" t="s">
        <v>2</v>
      </c>
    </row>
    <row r="3" spans="1:10" ht="11.25" customHeight="1"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ht="17.100000000000001" customHeight="1" x14ac:dyDescent="0.2">
      <c r="A6" s="36" t="s">
        <v>109</v>
      </c>
      <c r="B6" s="37"/>
      <c r="C6" s="37"/>
      <c r="D6" s="37"/>
      <c r="E6" s="38"/>
    </row>
    <row r="7" spans="1:10" ht="17.100000000000001" customHeight="1" x14ac:dyDescent="0.2">
      <c r="A7" s="39" t="s">
        <v>62</v>
      </c>
      <c r="B7" s="16">
        <v>9798</v>
      </c>
      <c r="C7" s="16">
        <v>8731</v>
      </c>
      <c r="D7" s="16">
        <v>8485</v>
      </c>
      <c r="E7" s="16">
        <v>8736</v>
      </c>
      <c r="F7" s="16">
        <v>8402</v>
      </c>
      <c r="G7" s="16">
        <v>8127</v>
      </c>
      <c r="H7" s="16">
        <v>8493</v>
      </c>
      <c r="I7" s="16">
        <v>8745</v>
      </c>
      <c r="J7" s="16">
        <v>8984</v>
      </c>
    </row>
    <row r="8" spans="1:10" ht="17.100000000000001" customHeight="1" x14ac:dyDescent="0.2">
      <c r="A8" s="39" t="s">
        <v>63</v>
      </c>
      <c r="B8" s="16">
        <v>506</v>
      </c>
      <c r="C8" s="16">
        <v>476</v>
      </c>
      <c r="D8" s="16">
        <v>497</v>
      </c>
      <c r="E8" s="16">
        <v>550</v>
      </c>
      <c r="F8" s="16">
        <v>574</v>
      </c>
      <c r="G8" s="16">
        <v>649</v>
      </c>
      <c r="H8" s="16">
        <v>567</v>
      </c>
      <c r="I8" s="16">
        <v>585</v>
      </c>
      <c r="J8" s="16">
        <v>655</v>
      </c>
    </row>
    <row r="9" spans="1:10" ht="17.100000000000001" customHeight="1" x14ac:dyDescent="0.2">
      <c r="A9" s="39" t="s">
        <v>64</v>
      </c>
      <c r="B9" s="16">
        <v>660</v>
      </c>
      <c r="C9" s="16">
        <v>555</v>
      </c>
      <c r="D9" s="16">
        <v>519</v>
      </c>
      <c r="E9" s="16">
        <v>520</v>
      </c>
      <c r="F9" s="16">
        <v>477</v>
      </c>
      <c r="G9" s="16">
        <v>527</v>
      </c>
      <c r="H9" s="16">
        <v>575</v>
      </c>
      <c r="I9" s="16">
        <v>496</v>
      </c>
      <c r="J9" s="16">
        <v>482</v>
      </c>
    </row>
    <row r="10" spans="1:10" ht="17.100000000000001" customHeight="1" x14ac:dyDescent="0.2">
      <c r="A10" s="39" t="s">
        <v>65</v>
      </c>
      <c r="B10" s="16">
        <v>115</v>
      </c>
      <c r="C10" s="16">
        <v>37</v>
      </c>
      <c r="D10" s="16">
        <v>120</v>
      </c>
      <c r="E10" s="16">
        <v>158</v>
      </c>
      <c r="F10" s="16">
        <v>131</v>
      </c>
      <c r="G10" s="16">
        <v>98</v>
      </c>
      <c r="H10" s="16">
        <v>98</v>
      </c>
      <c r="I10" s="16">
        <v>98</v>
      </c>
      <c r="J10" s="16">
        <v>98</v>
      </c>
    </row>
    <row r="11" spans="1:10" ht="17.100000000000001" customHeight="1" x14ac:dyDescent="0.2">
      <c r="A11" s="39" t="s">
        <v>66</v>
      </c>
      <c r="B11" s="16">
        <v>1868</v>
      </c>
      <c r="C11" s="16">
        <v>1883</v>
      </c>
      <c r="D11" s="16">
        <v>2251</v>
      </c>
      <c r="E11" s="16">
        <v>2650</v>
      </c>
      <c r="F11" s="16">
        <v>2433</v>
      </c>
      <c r="G11" s="16">
        <v>2594</v>
      </c>
      <c r="H11" s="16">
        <v>3637</v>
      </c>
      <c r="I11" s="16">
        <v>3207</v>
      </c>
      <c r="J11" s="16">
        <v>3507</v>
      </c>
    </row>
    <row r="12" spans="1:10" ht="17.100000000000001" customHeight="1" x14ac:dyDescent="0.2">
      <c r="A12" s="39" t="s">
        <v>67</v>
      </c>
      <c r="B12" s="16">
        <v>4669</v>
      </c>
      <c r="C12" s="16">
        <v>4708</v>
      </c>
      <c r="D12" s="16">
        <v>5367</v>
      </c>
      <c r="E12" s="16">
        <v>4971</v>
      </c>
      <c r="F12" s="16">
        <v>4668</v>
      </c>
      <c r="G12" s="16">
        <v>5810</v>
      </c>
      <c r="H12" s="16">
        <v>5886</v>
      </c>
      <c r="I12" s="16">
        <v>5903</v>
      </c>
      <c r="J12" s="16">
        <v>5918</v>
      </c>
    </row>
    <row r="13" spans="1:10" ht="17.100000000000001" customHeight="1" x14ac:dyDescent="0.2">
      <c r="A13" s="39" t="s">
        <v>68</v>
      </c>
      <c r="B13" s="16">
        <v>331</v>
      </c>
      <c r="C13" s="16">
        <v>423</v>
      </c>
      <c r="D13" s="16">
        <v>237</v>
      </c>
      <c r="E13" s="16">
        <v>253</v>
      </c>
      <c r="F13" s="16">
        <v>188</v>
      </c>
      <c r="G13" s="16">
        <v>307</v>
      </c>
      <c r="H13" s="16">
        <v>378</v>
      </c>
      <c r="I13" s="16">
        <v>255</v>
      </c>
      <c r="J13" s="16">
        <v>227</v>
      </c>
    </row>
    <row r="14" spans="1:10" ht="17.100000000000001" customHeight="1" x14ac:dyDescent="0.2">
      <c r="A14" s="39" t="s">
        <v>69</v>
      </c>
      <c r="B14" s="16">
        <v>5044</v>
      </c>
      <c r="C14" s="16">
        <v>4260</v>
      </c>
      <c r="D14" s="16">
        <v>3604</v>
      </c>
      <c r="E14" s="16">
        <v>4237</v>
      </c>
      <c r="F14" s="16">
        <v>4776</v>
      </c>
      <c r="G14" s="16">
        <v>5264</v>
      </c>
      <c r="H14" s="16">
        <v>4746</v>
      </c>
      <c r="I14" s="16">
        <v>4944</v>
      </c>
      <c r="J14" s="16">
        <v>3843</v>
      </c>
    </row>
    <row r="15" spans="1:10" ht="17.100000000000001" customHeight="1" x14ac:dyDescent="0.2">
      <c r="A15" s="39" t="s">
        <v>70</v>
      </c>
      <c r="B15" s="16">
        <v>6249</v>
      </c>
      <c r="C15" s="16">
        <v>6176</v>
      </c>
      <c r="D15" s="16">
        <v>7810</v>
      </c>
      <c r="E15" s="16">
        <v>7646</v>
      </c>
      <c r="F15" s="16">
        <v>8305</v>
      </c>
      <c r="G15" s="16">
        <v>8867</v>
      </c>
      <c r="H15" s="16">
        <v>7994</v>
      </c>
      <c r="I15" s="16">
        <v>7451</v>
      </c>
      <c r="J15" s="16">
        <v>7288</v>
      </c>
    </row>
    <row r="16" spans="1:10" ht="17.100000000000001" customHeight="1" x14ac:dyDescent="0.2">
      <c r="A16" s="39" t="s">
        <v>110</v>
      </c>
      <c r="B16" s="16">
        <v>7777</v>
      </c>
      <c r="C16" s="16">
        <v>7934</v>
      </c>
      <c r="D16" s="16">
        <v>8537</v>
      </c>
      <c r="E16" s="16">
        <v>9389</v>
      </c>
      <c r="F16" s="16">
        <v>5885</v>
      </c>
      <c r="G16" s="16">
        <v>5437</v>
      </c>
      <c r="H16" s="16">
        <v>7061</v>
      </c>
      <c r="I16" s="16">
        <v>8500</v>
      </c>
      <c r="J16" s="16">
        <v>10465</v>
      </c>
    </row>
    <row r="17" spans="1:10" ht="17.100000000000001" customHeight="1" x14ac:dyDescent="0.2">
      <c r="A17" s="40" t="s">
        <v>72</v>
      </c>
      <c r="B17" s="16">
        <v>1454</v>
      </c>
      <c r="C17" s="16">
        <v>2038</v>
      </c>
      <c r="D17" s="16">
        <v>2216</v>
      </c>
      <c r="E17" s="16">
        <v>2241</v>
      </c>
      <c r="F17" s="16">
        <v>2289</v>
      </c>
      <c r="G17" s="16">
        <v>2420</v>
      </c>
      <c r="H17" s="16">
        <v>2510</v>
      </c>
      <c r="I17" s="16">
        <v>2413</v>
      </c>
      <c r="J17" s="16">
        <v>2311</v>
      </c>
    </row>
    <row r="18" spans="1:10" ht="17.100000000000001" customHeight="1" x14ac:dyDescent="0.2">
      <c r="A18" s="39" t="s">
        <v>73</v>
      </c>
      <c r="B18" s="16">
        <v>1273</v>
      </c>
      <c r="C18" s="16">
        <v>356</v>
      </c>
      <c r="D18" s="16">
        <v>20</v>
      </c>
      <c r="E18" s="16">
        <v>243</v>
      </c>
      <c r="F18" s="16">
        <v>327</v>
      </c>
      <c r="G18" s="16">
        <v>384</v>
      </c>
      <c r="H18" s="16">
        <v>394</v>
      </c>
      <c r="I18" s="16">
        <v>377</v>
      </c>
      <c r="J18" s="16">
        <v>303</v>
      </c>
    </row>
    <row r="19" spans="1:10" ht="17.100000000000001" customHeight="1" x14ac:dyDescent="0.2">
      <c r="A19" s="40" t="s">
        <v>74</v>
      </c>
      <c r="B19" s="16">
        <v>3706</v>
      </c>
      <c r="C19" s="16">
        <v>2402</v>
      </c>
      <c r="D19" s="16">
        <v>3729</v>
      </c>
      <c r="E19" s="16">
        <v>4332</v>
      </c>
      <c r="F19" s="16">
        <v>3851</v>
      </c>
      <c r="G19" s="16">
        <v>5541</v>
      </c>
      <c r="H19" s="16">
        <v>5148</v>
      </c>
      <c r="I19" s="16">
        <v>5332</v>
      </c>
      <c r="J19" s="16">
        <v>4426</v>
      </c>
    </row>
    <row r="20" spans="1:10" ht="17.100000000000001" customHeight="1" x14ac:dyDescent="0.2">
      <c r="A20" s="39" t="s">
        <v>111</v>
      </c>
      <c r="B20" s="16">
        <v>-8</v>
      </c>
      <c r="C20" s="16">
        <v>1</v>
      </c>
      <c r="D20" s="16" t="s">
        <v>393</v>
      </c>
      <c r="E20" s="16" t="s">
        <v>393</v>
      </c>
      <c r="F20" s="16" t="s">
        <v>393</v>
      </c>
      <c r="G20" s="16" t="s">
        <v>393</v>
      </c>
      <c r="H20" s="16" t="s">
        <v>393</v>
      </c>
      <c r="I20" s="16" t="s">
        <v>393</v>
      </c>
      <c r="J20" s="16" t="s">
        <v>393</v>
      </c>
    </row>
    <row r="21" spans="1:10" ht="17.100000000000001" customHeight="1" x14ac:dyDescent="0.2">
      <c r="A21" s="39" t="s">
        <v>112</v>
      </c>
      <c r="B21" s="16">
        <v>2773</v>
      </c>
      <c r="C21" s="16">
        <v>2981</v>
      </c>
      <c r="D21" s="16">
        <v>2921</v>
      </c>
      <c r="E21" s="16">
        <v>3289</v>
      </c>
      <c r="F21" s="16">
        <v>3126</v>
      </c>
      <c r="G21" s="16">
        <v>3214</v>
      </c>
      <c r="H21" s="16">
        <v>3236</v>
      </c>
      <c r="I21" s="16">
        <v>3295</v>
      </c>
      <c r="J21" s="16">
        <v>3428</v>
      </c>
    </row>
    <row r="22" spans="1:10" ht="17.100000000000001" customHeight="1" x14ac:dyDescent="0.2">
      <c r="A22" s="39" t="s">
        <v>77</v>
      </c>
      <c r="B22" s="16">
        <v>1386</v>
      </c>
      <c r="C22" s="16">
        <v>1362</v>
      </c>
      <c r="D22" s="16">
        <v>1325</v>
      </c>
      <c r="E22" s="16">
        <v>1500</v>
      </c>
      <c r="F22" s="16">
        <v>1536</v>
      </c>
      <c r="G22" s="16">
        <v>1544</v>
      </c>
      <c r="H22" s="16">
        <v>1524</v>
      </c>
      <c r="I22" s="16">
        <v>1572</v>
      </c>
      <c r="J22" s="16">
        <v>1657</v>
      </c>
    </row>
    <row r="23" spans="1:10" ht="17.100000000000001" customHeight="1" x14ac:dyDescent="0.2">
      <c r="A23" s="39" t="s">
        <v>78</v>
      </c>
      <c r="B23" s="16">
        <v>1014</v>
      </c>
      <c r="C23" s="16">
        <v>983</v>
      </c>
      <c r="D23" s="16">
        <v>945</v>
      </c>
      <c r="E23" s="16">
        <v>1085</v>
      </c>
      <c r="F23" s="16">
        <v>766</v>
      </c>
      <c r="G23" s="16">
        <v>1138</v>
      </c>
      <c r="H23" s="16">
        <v>1150</v>
      </c>
      <c r="I23" s="16">
        <v>1165</v>
      </c>
      <c r="J23" s="16">
        <v>1209</v>
      </c>
    </row>
    <row r="24" spans="1:10" ht="17.100000000000001" customHeight="1" x14ac:dyDescent="0.2">
      <c r="A24" s="39" t="s">
        <v>79</v>
      </c>
      <c r="B24" s="16">
        <v>343</v>
      </c>
      <c r="C24" s="16">
        <v>280</v>
      </c>
      <c r="D24" s="16">
        <v>274</v>
      </c>
      <c r="E24" s="16">
        <v>295</v>
      </c>
      <c r="F24" s="16">
        <v>266</v>
      </c>
      <c r="G24" s="16">
        <v>655</v>
      </c>
      <c r="H24" s="16">
        <v>742</v>
      </c>
      <c r="I24" s="16">
        <v>692</v>
      </c>
      <c r="J24" s="16">
        <v>417</v>
      </c>
    </row>
    <row r="25" spans="1:10" ht="17.100000000000001" customHeight="1" x14ac:dyDescent="0.2">
      <c r="A25" s="39" t="s">
        <v>80</v>
      </c>
      <c r="B25" s="16">
        <v>3</v>
      </c>
      <c r="C25" s="16">
        <v>2</v>
      </c>
      <c r="D25" s="16">
        <v>3</v>
      </c>
      <c r="E25" s="16">
        <v>4</v>
      </c>
      <c r="F25" s="16">
        <v>3</v>
      </c>
      <c r="G25" s="16">
        <v>15</v>
      </c>
      <c r="H25" s="16">
        <v>15</v>
      </c>
      <c r="I25" s="16">
        <v>16</v>
      </c>
      <c r="J25" s="16">
        <v>8</v>
      </c>
    </row>
    <row r="26" spans="1:10" ht="17.100000000000001" customHeight="1" x14ac:dyDescent="0.2">
      <c r="A26" s="39" t="s">
        <v>81</v>
      </c>
      <c r="B26" s="16">
        <v>463</v>
      </c>
      <c r="C26" s="16">
        <v>487</v>
      </c>
      <c r="D26" s="16">
        <v>550</v>
      </c>
      <c r="E26" s="16">
        <v>693</v>
      </c>
      <c r="F26" s="16">
        <v>570</v>
      </c>
      <c r="G26" s="16">
        <v>610</v>
      </c>
      <c r="H26" s="16">
        <v>684</v>
      </c>
      <c r="I26" s="16">
        <v>669</v>
      </c>
      <c r="J26" s="16">
        <v>508</v>
      </c>
    </row>
    <row r="27" spans="1:10" ht="17.100000000000001" customHeight="1" x14ac:dyDescent="0.2">
      <c r="A27" s="41" t="s">
        <v>82</v>
      </c>
      <c r="B27" s="16">
        <v>220</v>
      </c>
      <c r="C27" s="16">
        <v>194</v>
      </c>
      <c r="D27" s="16">
        <v>218</v>
      </c>
      <c r="E27" s="16">
        <v>232</v>
      </c>
      <c r="F27" s="16">
        <v>228</v>
      </c>
      <c r="G27" s="16">
        <v>242</v>
      </c>
      <c r="H27" s="16">
        <v>242</v>
      </c>
      <c r="I27" s="16">
        <v>228</v>
      </c>
      <c r="J27" s="16">
        <v>216</v>
      </c>
    </row>
    <row r="28" spans="1:10" ht="17.100000000000001" customHeight="1" x14ac:dyDescent="0.2">
      <c r="A28" s="41" t="s">
        <v>83</v>
      </c>
      <c r="B28" s="16">
        <v>36</v>
      </c>
      <c r="C28" s="16">
        <v>18</v>
      </c>
      <c r="D28" s="16">
        <v>-6</v>
      </c>
      <c r="E28" s="16">
        <v>36</v>
      </c>
      <c r="F28" s="16">
        <v>-660</v>
      </c>
      <c r="G28" s="16">
        <v>82</v>
      </c>
      <c r="H28" s="16">
        <v>87</v>
      </c>
      <c r="I28" s="16">
        <v>84</v>
      </c>
      <c r="J28" s="16">
        <v>82</v>
      </c>
    </row>
    <row r="29" spans="1:10" ht="17.100000000000001" customHeight="1" x14ac:dyDescent="0.2">
      <c r="A29" s="39" t="s">
        <v>84</v>
      </c>
      <c r="B29" s="16">
        <v>17</v>
      </c>
      <c r="C29" s="16">
        <v>15</v>
      </c>
      <c r="D29" s="16">
        <v>43</v>
      </c>
      <c r="E29" s="16">
        <v>50</v>
      </c>
      <c r="F29" s="16">
        <v>-30</v>
      </c>
      <c r="G29" s="16">
        <v>55</v>
      </c>
      <c r="H29" s="16">
        <v>46</v>
      </c>
      <c r="I29" s="16">
        <v>25</v>
      </c>
      <c r="J29" s="16">
        <v>15</v>
      </c>
    </row>
    <row r="30" spans="1:10" ht="17.100000000000001" customHeight="1" x14ac:dyDescent="0.2">
      <c r="A30" s="39" t="s">
        <v>85</v>
      </c>
      <c r="B30" s="16">
        <v>67</v>
      </c>
      <c r="C30" s="16">
        <v>72</v>
      </c>
      <c r="D30" s="16">
        <v>85</v>
      </c>
      <c r="E30" s="16">
        <v>92</v>
      </c>
      <c r="F30" s="16">
        <v>98</v>
      </c>
      <c r="G30" s="16">
        <v>173</v>
      </c>
      <c r="H30" s="16">
        <v>129</v>
      </c>
      <c r="I30" s="16">
        <v>121</v>
      </c>
      <c r="J30" s="16">
        <v>108</v>
      </c>
    </row>
    <row r="31" spans="1:10" ht="17.100000000000001" customHeight="1" x14ac:dyDescent="0.2">
      <c r="A31" s="42" t="s">
        <v>86</v>
      </c>
      <c r="B31" s="16" t="s">
        <v>393</v>
      </c>
      <c r="C31" s="16" t="s">
        <v>393</v>
      </c>
      <c r="D31" s="16" t="s">
        <v>393</v>
      </c>
      <c r="E31" s="16" t="s">
        <v>393</v>
      </c>
      <c r="F31" s="16" t="s">
        <v>393</v>
      </c>
      <c r="G31" s="16">
        <v>1000</v>
      </c>
      <c r="H31" s="16">
        <v>1300</v>
      </c>
      <c r="I31" s="16">
        <v>1300</v>
      </c>
      <c r="J31" s="16">
        <v>1200</v>
      </c>
    </row>
    <row r="32" spans="1:10" ht="17.100000000000001" customHeight="1" x14ac:dyDescent="0.2">
      <c r="A32" s="42" t="s">
        <v>87</v>
      </c>
      <c r="B32" s="16" t="s">
        <v>393</v>
      </c>
      <c r="C32" s="16" t="s">
        <v>393</v>
      </c>
      <c r="D32" s="16" t="s">
        <v>393</v>
      </c>
      <c r="E32" s="16" t="s">
        <v>393</v>
      </c>
      <c r="F32" s="16" t="s">
        <v>393</v>
      </c>
      <c r="G32" s="16">
        <v>-2000</v>
      </c>
      <c r="H32" s="16">
        <v>-2200</v>
      </c>
      <c r="I32" s="16">
        <v>-2500</v>
      </c>
      <c r="J32" s="16">
        <v>-2300</v>
      </c>
    </row>
    <row r="33" spans="1:10" ht="17.100000000000001" customHeight="1" x14ac:dyDescent="0.2">
      <c r="A33" s="42" t="s">
        <v>113</v>
      </c>
      <c r="B33" s="16" t="s">
        <v>393</v>
      </c>
      <c r="C33" s="16" t="s">
        <v>393</v>
      </c>
      <c r="D33" s="16" t="s">
        <v>393</v>
      </c>
      <c r="E33" s="16" t="s">
        <v>393</v>
      </c>
      <c r="F33" s="16" t="s">
        <v>393</v>
      </c>
      <c r="G33" s="16">
        <v>-300</v>
      </c>
      <c r="H33" s="16" t="s">
        <v>393</v>
      </c>
      <c r="I33" s="16" t="s">
        <v>393</v>
      </c>
      <c r="J33" s="16" t="s">
        <v>393</v>
      </c>
    </row>
    <row r="34" spans="1:10" ht="17.100000000000001" customHeight="1" x14ac:dyDescent="0.2">
      <c r="A34" s="44" t="s">
        <v>41</v>
      </c>
      <c r="B34" s="19">
        <v>49766</v>
      </c>
      <c r="C34" s="19">
        <v>46375</v>
      </c>
      <c r="D34" s="19">
        <v>49749</v>
      </c>
      <c r="E34" s="19">
        <v>53203</v>
      </c>
      <c r="F34" s="19">
        <v>48208</v>
      </c>
      <c r="G34" s="19">
        <v>52500</v>
      </c>
      <c r="H34" s="19">
        <v>54400</v>
      </c>
      <c r="I34" s="19">
        <v>55000</v>
      </c>
      <c r="J34" s="19">
        <v>55000</v>
      </c>
    </row>
    <row r="35" spans="1:10" ht="17.100000000000001" customHeight="1" x14ac:dyDescent="0.2">
      <c r="A35" s="36" t="s">
        <v>114</v>
      </c>
      <c r="B35" s="37" t="s">
        <v>1</v>
      </c>
      <c r="C35" s="37" t="s">
        <v>1</v>
      </c>
      <c r="D35" s="37" t="s">
        <v>1</v>
      </c>
      <c r="E35" s="37" t="s">
        <v>1</v>
      </c>
      <c r="F35" s="37" t="s">
        <v>1</v>
      </c>
      <c r="G35" s="37" t="s">
        <v>1</v>
      </c>
      <c r="H35" s="37" t="s">
        <v>1</v>
      </c>
      <c r="I35" s="37" t="s">
        <v>1</v>
      </c>
      <c r="J35" s="37" t="s">
        <v>1</v>
      </c>
    </row>
    <row r="36" spans="1:10" ht="17.100000000000001" customHeight="1" x14ac:dyDescent="0.2">
      <c r="A36" s="39" t="s">
        <v>62</v>
      </c>
      <c r="B36" s="16">
        <v>-10</v>
      </c>
      <c r="C36" s="16">
        <v>-35</v>
      </c>
      <c r="D36" s="16">
        <v>-129</v>
      </c>
      <c r="E36" s="16">
        <v>51</v>
      </c>
      <c r="F36" s="16">
        <v>29</v>
      </c>
      <c r="G36" s="16" t="s">
        <v>393</v>
      </c>
      <c r="H36" s="16" t="s">
        <v>393</v>
      </c>
      <c r="I36" s="16" t="s">
        <v>393</v>
      </c>
      <c r="J36" s="16" t="s">
        <v>393</v>
      </c>
    </row>
    <row r="37" spans="1:10" ht="17.100000000000001" customHeight="1" x14ac:dyDescent="0.2">
      <c r="A37" s="39" t="s">
        <v>64</v>
      </c>
      <c r="B37" s="16" t="s">
        <v>393</v>
      </c>
      <c r="C37" s="16" t="s">
        <v>393</v>
      </c>
      <c r="D37" s="16" t="s">
        <v>393</v>
      </c>
      <c r="E37" s="16" t="s">
        <v>393</v>
      </c>
      <c r="F37" s="16">
        <v>440</v>
      </c>
      <c r="G37" s="16" t="s">
        <v>393</v>
      </c>
      <c r="H37" s="16" t="s">
        <v>393</v>
      </c>
      <c r="I37" s="16" t="s">
        <v>393</v>
      </c>
      <c r="J37" s="16" t="s">
        <v>393</v>
      </c>
    </row>
    <row r="38" spans="1:10" ht="17.100000000000001" customHeight="1" x14ac:dyDescent="0.2">
      <c r="A38" s="40" t="s">
        <v>66</v>
      </c>
      <c r="B38" s="16" t="s">
        <v>393</v>
      </c>
      <c r="C38" s="16">
        <v>-6</v>
      </c>
      <c r="D38" s="16" t="s">
        <v>393</v>
      </c>
      <c r="E38" s="16" t="s">
        <v>393</v>
      </c>
      <c r="F38" s="16">
        <v>450</v>
      </c>
      <c r="G38" s="16">
        <v>285</v>
      </c>
      <c r="H38" s="16" t="s">
        <v>393</v>
      </c>
      <c r="I38" s="16" t="s">
        <v>393</v>
      </c>
      <c r="J38" s="16" t="s">
        <v>393</v>
      </c>
    </row>
    <row r="39" spans="1:10" ht="17.100000000000001" customHeight="1" x14ac:dyDescent="0.2">
      <c r="A39" s="45" t="s">
        <v>67</v>
      </c>
      <c r="B39" s="16" t="s">
        <v>393</v>
      </c>
      <c r="C39" s="16" t="s">
        <v>393</v>
      </c>
      <c r="D39" s="16">
        <v>-70</v>
      </c>
      <c r="E39" s="16">
        <v>-5</v>
      </c>
      <c r="F39" s="16">
        <v>9</v>
      </c>
      <c r="G39" s="16">
        <v>15</v>
      </c>
      <c r="H39" s="16">
        <v>15</v>
      </c>
      <c r="I39" s="16">
        <v>15</v>
      </c>
      <c r="J39" s="16">
        <v>15</v>
      </c>
    </row>
    <row r="40" spans="1:10" ht="17.100000000000001" customHeight="1" x14ac:dyDescent="0.2">
      <c r="A40" s="39" t="s">
        <v>68</v>
      </c>
      <c r="B40" s="16">
        <v>-12</v>
      </c>
      <c r="C40" s="16">
        <v>-17</v>
      </c>
      <c r="D40" s="16">
        <v>-134</v>
      </c>
      <c r="E40" s="16">
        <v>-124</v>
      </c>
      <c r="F40" s="16">
        <v>-148</v>
      </c>
      <c r="G40" s="16" t="s">
        <v>393</v>
      </c>
      <c r="H40" s="16" t="s">
        <v>393</v>
      </c>
      <c r="I40" s="16" t="s">
        <v>393</v>
      </c>
      <c r="J40" s="16" t="s">
        <v>393</v>
      </c>
    </row>
    <row r="41" spans="1:10" ht="17.100000000000001" customHeight="1" x14ac:dyDescent="0.2">
      <c r="A41" s="39" t="s">
        <v>70</v>
      </c>
      <c r="B41" s="16">
        <v>5469</v>
      </c>
      <c r="C41" s="16">
        <v>6129</v>
      </c>
      <c r="D41" s="16">
        <v>4675</v>
      </c>
      <c r="E41" s="16">
        <v>9548</v>
      </c>
      <c r="F41" s="16">
        <v>9948</v>
      </c>
      <c r="G41" s="16">
        <v>13261</v>
      </c>
      <c r="H41" s="16">
        <v>15749</v>
      </c>
      <c r="I41" s="16">
        <v>18636</v>
      </c>
      <c r="J41" s="16">
        <v>21500</v>
      </c>
    </row>
    <row r="42" spans="1:10" ht="17.100000000000001" customHeight="1" x14ac:dyDescent="0.2">
      <c r="A42" s="40" t="s">
        <v>115</v>
      </c>
      <c r="B42" s="16">
        <v>-33</v>
      </c>
      <c r="C42" s="16">
        <v>-61</v>
      </c>
      <c r="D42" s="16">
        <v>13</v>
      </c>
      <c r="E42" s="16">
        <v>6695</v>
      </c>
      <c r="F42" s="16">
        <v>6598</v>
      </c>
      <c r="G42" s="16">
        <v>6999</v>
      </c>
      <c r="H42" s="16">
        <v>6982</v>
      </c>
      <c r="I42" s="16">
        <v>5837</v>
      </c>
      <c r="J42" s="16">
        <v>6368</v>
      </c>
    </row>
    <row r="43" spans="1:10" ht="17.100000000000001" customHeight="1" x14ac:dyDescent="0.2">
      <c r="A43" s="39" t="s">
        <v>72</v>
      </c>
      <c r="B43" s="16">
        <v>-58</v>
      </c>
      <c r="C43" s="16">
        <v>-20</v>
      </c>
      <c r="D43" s="16">
        <v>-497</v>
      </c>
      <c r="E43" s="16">
        <v>-601</v>
      </c>
      <c r="F43" s="16">
        <v>-99</v>
      </c>
      <c r="G43" s="16">
        <v>-43</v>
      </c>
      <c r="H43" s="16">
        <v>-44</v>
      </c>
      <c r="I43" s="16">
        <v>-45</v>
      </c>
      <c r="J43" s="16">
        <v>-46</v>
      </c>
    </row>
    <row r="44" spans="1:10" ht="17.100000000000001" customHeight="1" x14ac:dyDescent="0.2">
      <c r="A44" s="39" t="s">
        <v>73</v>
      </c>
      <c r="B44" s="16">
        <v>572</v>
      </c>
      <c r="C44" s="16">
        <v>468</v>
      </c>
      <c r="D44" s="16">
        <v>646</v>
      </c>
      <c r="E44" s="16">
        <v>743</v>
      </c>
      <c r="F44" s="16">
        <v>500</v>
      </c>
      <c r="G44" s="16">
        <v>564</v>
      </c>
      <c r="H44" s="16">
        <v>574</v>
      </c>
      <c r="I44" s="16">
        <v>645</v>
      </c>
      <c r="J44" s="16">
        <v>618</v>
      </c>
    </row>
    <row r="45" spans="1:10" ht="17.100000000000001" customHeight="1" x14ac:dyDescent="0.2">
      <c r="A45" s="39" t="s">
        <v>74</v>
      </c>
      <c r="B45" s="16">
        <v>153</v>
      </c>
      <c r="C45" s="16">
        <v>4</v>
      </c>
      <c r="D45" s="16" t="s">
        <v>393</v>
      </c>
      <c r="E45" s="16">
        <v>121</v>
      </c>
      <c r="F45" s="16">
        <v>207</v>
      </c>
      <c r="G45" s="16" t="s">
        <v>393</v>
      </c>
      <c r="H45" s="16" t="s">
        <v>393</v>
      </c>
      <c r="I45" s="16" t="s">
        <v>393</v>
      </c>
      <c r="J45" s="16" t="s">
        <v>393</v>
      </c>
    </row>
    <row r="46" spans="1:10" ht="17.100000000000001" customHeight="1" x14ac:dyDescent="0.2">
      <c r="A46" s="39" t="s">
        <v>111</v>
      </c>
      <c r="B46" s="16" t="s">
        <v>393</v>
      </c>
      <c r="C46" s="16">
        <v>-4</v>
      </c>
      <c r="D46" s="16" t="s">
        <v>393</v>
      </c>
      <c r="E46" s="16" t="s">
        <v>393</v>
      </c>
      <c r="F46" s="16" t="s">
        <v>393</v>
      </c>
      <c r="G46" s="16" t="s">
        <v>393</v>
      </c>
      <c r="H46" s="16" t="s">
        <v>393</v>
      </c>
      <c r="I46" s="16" t="s">
        <v>393</v>
      </c>
      <c r="J46" s="16" t="s">
        <v>393</v>
      </c>
    </row>
    <row r="47" spans="1:10" ht="17.100000000000001" customHeight="1" x14ac:dyDescent="0.2">
      <c r="A47" s="39" t="s">
        <v>112</v>
      </c>
      <c r="B47" s="16">
        <v>167</v>
      </c>
      <c r="C47" s="16">
        <v>188</v>
      </c>
      <c r="D47" s="16">
        <v>336</v>
      </c>
      <c r="E47" s="16">
        <v>440</v>
      </c>
      <c r="F47" s="16">
        <v>744</v>
      </c>
      <c r="G47" s="16">
        <v>807</v>
      </c>
      <c r="H47" s="16">
        <v>560</v>
      </c>
      <c r="I47" s="16">
        <v>560</v>
      </c>
      <c r="J47" s="16">
        <v>560</v>
      </c>
    </row>
    <row r="48" spans="1:10" ht="17.100000000000001" customHeight="1" x14ac:dyDescent="0.2">
      <c r="A48" s="39" t="s">
        <v>77</v>
      </c>
      <c r="B48" s="16">
        <v>244</v>
      </c>
      <c r="C48" s="16">
        <v>252</v>
      </c>
      <c r="D48" s="16">
        <v>306</v>
      </c>
      <c r="E48" s="16">
        <v>357</v>
      </c>
      <c r="F48" s="16">
        <v>388</v>
      </c>
      <c r="G48" s="16">
        <v>414</v>
      </c>
      <c r="H48" s="16">
        <v>457</v>
      </c>
      <c r="I48" s="16">
        <v>482</v>
      </c>
      <c r="J48" s="16">
        <v>503</v>
      </c>
    </row>
    <row r="49" spans="1:19" ht="17.100000000000001" customHeight="1" x14ac:dyDescent="0.2">
      <c r="A49" s="39" t="s">
        <v>78</v>
      </c>
      <c r="B49" s="16">
        <v>588</v>
      </c>
      <c r="C49" s="16">
        <v>344</v>
      </c>
      <c r="D49" s="16">
        <v>425</v>
      </c>
      <c r="E49" s="16">
        <v>536</v>
      </c>
      <c r="F49" s="16">
        <v>629</v>
      </c>
      <c r="G49" s="16">
        <v>675</v>
      </c>
      <c r="H49" s="16">
        <v>636</v>
      </c>
      <c r="I49" s="16">
        <v>570</v>
      </c>
      <c r="J49" s="16">
        <v>559</v>
      </c>
    </row>
    <row r="50" spans="1:19" ht="17.100000000000001" customHeight="1" x14ac:dyDescent="0.2">
      <c r="A50" s="39" t="s">
        <v>80</v>
      </c>
      <c r="B50" s="16" t="s">
        <v>393</v>
      </c>
      <c r="C50" s="16">
        <v>0</v>
      </c>
      <c r="D50" s="16" t="s">
        <v>393</v>
      </c>
      <c r="E50" s="16" t="s">
        <v>393</v>
      </c>
      <c r="F50" s="16" t="s">
        <v>393</v>
      </c>
      <c r="G50" s="16" t="s">
        <v>393</v>
      </c>
      <c r="H50" s="16" t="s">
        <v>393</v>
      </c>
      <c r="I50" s="16" t="s">
        <v>393</v>
      </c>
      <c r="J50" s="16" t="s">
        <v>393</v>
      </c>
    </row>
    <row r="51" spans="1:19" ht="17.100000000000001" customHeight="1" x14ac:dyDescent="0.2">
      <c r="A51" s="39" t="s">
        <v>81</v>
      </c>
      <c r="B51" s="16">
        <v>0</v>
      </c>
      <c r="C51" s="16">
        <v>-1</v>
      </c>
      <c r="D51" s="16">
        <v>-1</v>
      </c>
      <c r="E51" s="16">
        <v>2</v>
      </c>
      <c r="F51" s="16">
        <v>0</v>
      </c>
      <c r="G51" s="16">
        <v>1</v>
      </c>
      <c r="H51" s="16">
        <v>1</v>
      </c>
      <c r="I51" s="16">
        <v>1</v>
      </c>
      <c r="J51" s="16">
        <v>1</v>
      </c>
    </row>
    <row r="52" spans="1:19" ht="17.100000000000001" customHeight="1" x14ac:dyDescent="0.2">
      <c r="A52" s="41" t="s">
        <v>82</v>
      </c>
      <c r="B52" s="16">
        <v>86</v>
      </c>
      <c r="C52" s="16">
        <v>1</v>
      </c>
      <c r="D52" s="16">
        <v>0</v>
      </c>
      <c r="E52" s="16">
        <v>0</v>
      </c>
      <c r="F52" s="16" t="s">
        <v>393</v>
      </c>
      <c r="G52" s="16">
        <v>0</v>
      </c>
      <c r="H52" s="16" t="s">
        <v>393</v>
      </c>
      <c r="I52" s="16" t="s">
        <v>393</v>
      </c>
      <c r="J52" s="16" t="s">
        <v>393</v>
      </c>
    </row>
    <row r="53" spans="1:19" ht="17.100000000000001" customHeight="1" x14ac:dyDescent="0.2">
      <c r="A53" s="41" t="s">
        <v>116</v>
      </c>
      <c r="B53" s="16">
        <v>-4570</v>
      </c>
      <c r="C53" s="16">
        <v>-3592</v>
      </c>
      <c r="D53" s="16">
        <v>-11725</v>
      </c>
      <c r="E53" s="16">
        <v>-12714</v>
      </c>
      <c r="F53" s="16">
        <v>-29066</v>
      </c>
      <c r="G53" s="16">
        <v>-3563</v>
      </c>
      <c r="H53" s="16" t="s">
        <v>393</v>
      </c>
      <c r="I53" s="16" t="s">
        <v>393</v>
      </c>
      <c r="J53" s="16" t="s">
        <v>393</v>
      </c>
    </row>
    <row r="54" spans="1:19" ht="17.100000000000001" customHeight="1" x14ac:dyDescent="0.2">
      <c r="A54" s="39" t="s">
        <v>85</v>
      </c>
      <c r="B54" s="16">
        <v>-52</v>
      </c>
      <c r="C54" s="16">
        <v>-40</v>
      </c>
      <c r="D54" s="16">
        <v>-34</v>
      </c>
      <c r="E54" s="16">
        <v>-23</v>
      </c>
      <c r="F54" s="16">
        <v>34</v>
      </c>
      <c r="G54" s="16">
        <v>1935</v>
      </c>
      <c r="H54" s="16" t="s">
        <v>393</v>
      </c>
      <c r="I54" s="16" t="s">
        <v>393</v>
      </c>
      <c r="J54" s="16" t="s">
        <v>393</v>
      </c>
    </row>
    <row r="55" spans="1:19" ht="17.100000000000001" customHeight="1" x14ac:dyDescent="0.2">
      <c r="A55" s="47" t="s">
        <v>43</v>
      </c>
      <c r="B55" s="48">
        <v>2546</v>
      </c>
      <c r="C55" s="48">
        <v>3610</v>
      </c>
      <c r="D55" s="48">
        <v>-6189</v>
      </c>
      <c r="E55" s="48">
        <v>5024</v>
      </c>
      <c r="F55" s="48">
        <v>-9336</v>
      </c>
      <c r="G55" s="48">
        <v>21351</v>
      </c>
      <c r="H55" s="48">
        <v>24929</v>
      </c>
      <c r="I55" s="48">
        <v>26701</v>
      </c>
      <c r="J55" s="48">
        <v>30078</v>
      </c>
    </row>
    <row r="56" spans="1:19" ht="17.100000000000001" customHeight="1" thickBot="1" x14ac:dyDescent="0.25">
      <c r="A56" s="49" t="s">
        <v>117</v>
      </c>
      <c r="B56" s="50">
        <v>52312</v>
      </c>
      <c r="C56" s="50">
        <v>49984</v>
      </c>
      <c r="D56" s="50">
        <v>43559</v>
      </c>
      <c r="E56" s="50">
        <v>58227</v>
      </c>
      <c r="F56" s="50">
        <v>38872</v>
      </c>
      <c r="G56" s="50">
        <v>73800</v>
      </c>
      <c r="H56" s="50">
        <v>79400</v>
      </c>
      <c r="I56" s="50">
        <v>81700</v>
      </c>
      <c r="J56" s="50">
        <v>85100</v>
      </c>
    </row>
    <row r="57" spans="1:19" ht="17.100000000000001" customHeight="1" x14ac:dyDescent="0.2">
      <c r="A57" s="51"/>
      <c r="B57" s="51"/>
      <c r="C57" s="51"/>
      <c r="D57" s="51"/>
      <c r="E57" s="52"/>
    </row>
    <row r="58" spans="1:19" ht="26.25" customHeight="1" x14ac:dyDescent="0.2">
      <c r="A58" s="138" t="s">
        <v>118</v>
      </c>
      <c r="B58" s="139"/>
      <c r="C58" s="139"/>
      <c r="D58" s="139"/>
      <c r="E58" s="139"/>
      <c r="F58" s="139"/>
      <c r="G58" s="139"/>
      <c r="H58" s="139"/>
      <c r="I58" s="139"/>
      <c r="J58" s="139"/>
      <c r="L58" s="144" t="s">
        <v>1</v>
      </c>
      <c r="M58" s="143"/>
      <c r="N58" s="143"/>
      <c r="O58" s="143"/>
      <c r="P58" s="143"/>
      <c r="Q58" s="143"/>
      <c r="R58" s="143"/>
      <c r="S58" s="143"/>
    </row>
    <row r="59" spans="1:19" ht="26.25" customHeight="1" x14ac:dyDescent="0.2">
      <c r="A59" s="138" t="s">
        <v>119</v>
      </c>
      <c r="B59" s="139"/>
      <c r="C59" s="139"/>
      <c r="D59" s="139"/>
      <c r="E59" s="139"/>
      <c r="F59" s="139"/>
      <c r="G59" s="139"/>
      <c r="H59" s="139"/>
      <c r="I59" s="139"/>
      <c r="J59" s="139"/>
      <c r="L59" s="144" t="s">
        <v>1</v>
      </c>
      <c r="M59" s="143"/>
      <c r="N59" s="143"/>
      <c r="O59" s="143"/>
      <c r="P59" s="143"/>
      <c r="Q59" s="143"/>
      <c r="R59" s="143"/>
      <c r="S59" s="143"/>
    </row>
    <row r="60" spans="1:19" ht="27.75" customHeight="1" x14ac:dyDescent="0.2">
      <c r="A60" s="138" t="s">
        <v>120</v>
      </c>
      <c r="B60" s="139"/>
      <c r="C60" s="139"/>
      <c r="D60" s="139"/>
      <c r="E60" s="139"/>
      <c r="F60" s="139"/>
      <c r="G60" s="139"/>
      <c r="H60" s="139"/>
      <c r="I60" s="139"/>
      <c r="J60" s="139"/>
      <c r="L60" s="144" t="s">
        <v>1</v>
      </c>
      <c r="M60" s="143"/>
      <c r="N60" s="143"/>
      <c r="O60" s="143"/>
      <c r="P60" s="143"/>
      <c r="Q60" s="143"/>
      <c r="R60" s="143"/>
      <c r="S60" s="143"/>
    </row>
    <row r="61" spans="1:19" ht="17.25" customHeight="1" x14ac:dyDescent="0.2">
      <c r="A61" s="138" t="s">
        <v>121</v>
      </c>
      <c r="B61" s="139"/>
      <c r="C61" s="139"/>
      <c r="D61" s="139"/>
      <c r="E61" s="139"/>
      <c r="F61" s="139"/>
      <c r="G61" s="139"/>
      <c r="H61" s="139"/>
      <c r="I61" s="139"/>
      <c r="J61" s="139"/>
      <c r="L61" s="144" t="s">
        <v>1</v>
      </c>
      <c r="M61" s="143"/>
      <c r="N61" s="143"/>
      <c r="O61" s="143"/>
      <c r="P61" s="143"/>
      <c r="Q61" s="143"/>
      <c r="R61" s="143"/>
      <c r="S61" s="143"/>
    </row>
  </sheetData>
  <mergeCells count="9">
    <mergeCell ref="A61:J61"/>
    <mergeCell ref="L61:S61"/>
    <mergeCell ref="B3:F3"/>
    <mergeCell ref="A58:J58"/>
    <mergeCell ref="L58:S58"/>
    <mergeCell ref="A59:J59"/>
    <mergeCell ref="L59:S59"/>
    <mergeCell ref="A60:J60"/>
    <mergeCell ref="L60:S60"/>
  </mergeCells>
  <pageMargins left="0" right="0" top="0" bottom="0"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workbookViewId="0">
      <selection activeCell="L25" sqref="L25"/>
    </sheetView>
  </sheetViews>
  <sheetFormatPr defaultRowHeight="11.25" x14ac:dyDescent="0.2"/>
  <cols>
    <col min="1" max="1" width="54.6640625" bestFit="1" customWidth="1"/>
    <col min="14" max="14" width="31.1640625" bestFit="1" customWidth="1"/>
  </cols>
  <sheetData>
    <row r="1" spans="1:10" ht="16.5" x14ac:dyDescent="0.2">
      <c r="A1" s="33" t="s">
        <v>174</v>
      </c>
      <c r="B1" s="33"/>
      <c r="C1" s="33"/>
      <c r="D1" s="33"/>
      <c r="E1" s="34"/>
    </row>
    <row r="2" spans="1:10" ht="16.5" thickBot="1" x14ac:dyDescent="0.25">
      <c r="A2" s="2" t="s">
        <v>1</v>
      </c>
      <c r="B2" s="4"/>
      <c r="C2" s="3"/>
      <c r="D2" s="35" t="s">
        <v>1</v>
      </c>
      <c r="E2" s="4"/>
      <c r="J2" s="5" t="s">
        <v>2</v>
      </c>
    </row>
    <row r="3" spans="1:10" ht="11.25" customHeight="1" x14ac:dyDescent="0.2">
      <c r="A3" s="6"/>
      <c r="B3" s="140" t="s">
        <v>3</v>
      </c>
      <c r="C3" s="141"/>
      <c r="D3" s="141"/>
      <c r="E3" s="141"/>
      <c r="F3" s="141"/>
      <c r="G3" s="7"/>
      <c r="H3" s="7"/>
      <c r="I3" s="7"/>
      <c r="J3" s="7"/>
    </row>
    <row r="4" spans="1:10" x14ac:dyDescent="0.2">
      <c r="A4" s="8"/>
      <c r="B4" s="9" t="s">
        <v>4</v>
      </c>
      <c r="C4" s="9" t="s">
        <v>5</v>
      </c>
      <c r="D4" s="9" t="s">
        <v>6</v>
      </c>
      <c r="E4" s="9" t="s">
        <v>7</v>
      </c>
      <c r="F4" s="9" t="s">
        <v>8</v>
      </c>
      <c r="G4" s="9" t="s">
        <v>9</v>
      </c>
      <c r="H4" s="9" t="s">
        <v>10</v>
      </c>
      <c r="I4" s="9" t="s">
        <v>11</v>
      </c>
      <c r="J4" s="9" t="s">
        <v>12</v>
      </c>
    </row>
    <row r="5" spans="1:10" x14ac:dyDescent="0.2">
      <c r="A5" s="8"/>
      <c r="B5" s="10" t="s">
        <v>13</v>
      </c>
      <c r="C5" s="10" t="s">
        <v>13</v>
      </c>
      <c r="D5" s="10" t="s">
        <v>13</v>
      </c>
      <c r="E5" s="10" t="s">
        <v>13</v>
      </c>
      <c r="F5" s="10" t="s">
        <v>13</v>
      </c>
      <c r="G5" s="10" t="s">
        <v>14</v>
      </c>
      <c r="H5" s="10" t="s">
        <v>14</v>
      </c>
      <c r="I5" s="10" t="s">
        <v>14</v>
      </c>
      <c r="J5" s="10" t="s">
        <v>14</v>
      </c>
    </row>
    <row r="6" spans="1:10" ht="17.100000000000001" customHeight="1" x14ac:dyDescent="0.2">
      <c r="A6" s="36" t="s">
        <v>109</v>
      </c>
      <c r="B6" s="37"/>
      <c r="C6" s="37"/>
      <c r="D6" s="37"/>
      <c r="E6" s="38"/>
    </row>
    <row r="7" spans="1:10" ht="17.100000000000001" customHeight="1" x14ac:dyDescent="0.2">
      <c r="A7" s="39" t="s">
        <v>62</v>
      </c>
      <c r="B7" s="16">
        <v>10335</v>
      </c>
      <c r="C7" s="16">
        <v>9021</v>
      </c>
      <c r="D7" s="16">
        <v>8624</v>
      </c>
      <c r="E7" s="16">
        <v>8743</v>
      </c>
      <c r="F7" s="16">
        <v>8402</v>
      </c>
      <c r="G7" s="16">
        <v>8007</v>
      </c>
      <c r="H7" s="16">
        <v>8219</v>
      </c>
      <c r="I7" s="16">
        <v>8289</v>
      </c>
      <c r="J7" s="16">
        <v>8357</v>
      </c>
    </row>
    <row r="8" spans="1:10" ht="17.100000000000001" customHeight="1" x14ac:dyDescent="0.2">
      <c r="A8" s="39" t="s">
        <v>63</v>
      </c>
      <c r="B8" s="16">
        <v>534</v>
      </c>
      <c r="C8" s="16">
        <v>492</v>
      </c>
      <c r="D8" s="16">
        <v>506</v>
      </c>
      <c r="E8" s="16">
        <v>551</v>
      </c>
      <c r="F8" s="16">
        <v>574</v>
      </c>
      <c r="G8" s="16">
        <v>640</v>
      </c>
      <c r="H8" s="16">
        <v>548</v>
      </c>
      <c r="I8" s="16">
        <v>554</v>
      </c>
      <c r="J8" s="16">
        <v>609</v>
      </c>
    </row>
    <row r="9" spans="1:10" ht="17.100000000000001" customHeight="1" x14ac:dyDescent="0.2">
      <c r="A9" s="39" t="s">
        <v>64</v>
      </c>
      <c r="B9" s="16">
        <v>696</v>
      </c>
      <c r="C9" s="16">
        <v>573</v>
      </c>
      <c r="D9" s="16">
        <v>527</v>
      </c>
      <c r="E9" s="16">
        <v>521</v>
      </c>
      <c r="F9" s="16">
        <v>477</v>
      </c>
      <c r="G9" s="16">
        <v>520</v>
      </c>
      <c r="H9" s="16">
        <v>556</v>
      </c>
      <c r="I9" s="16">
        <v>470</v>
      </c>
      <c r="J9" s="16">
        <v>449</v>
      </c>
    </row>
    <row r="10" spans="1:10" ht="17.100000000000001" customHeight="1" x14ac:dyDescent="0.2">
      <c r="A10" s="39" t="s">
        <v>65</v>
      </c>
      <c r="B10" s="16">
        <v>122</v>
      </c>
      <c r="C10" s="16">
        <v>38</v>
      </c>
      <c r="D10" s="16">
        <v>122</v>
      </c>
      <c r="E10" s="16">
        <v>158</v>
      </c>
      <c r="F10" s="16">
        <v>131</v>
      </c>
      <c r="G10" s="16">
        <v>97</v>
      </c>
      <c r="H10" s="16">
        <v>95</v>
      </c>
      <c r="I10" s="16">
        <v>93</v>
      </c>
      <c r="J10" s="16">
        <v>91</v>
      </c>
    </row>
    <row r="11" spans="1:10" ht="17.100000000000001" customHeight="1" x14ac:dyDescent="0.2">
      <c r="A11" s="39" t="s">
        <v>66</v>
      </c>
      <c r="B11" s="16">
        <v>1970</v>
      </c>
      <c r="C11" s="16">
        <v>1946</v>
      </c>
      <c r="D11" s="16">
        <v>2288</v>
      </c>
      <c r="E11" s="16">
        <v>2652</v>
      </c>
      <c r="F11" s="16">
        <v>2433</v>
      </c>
      <c r="G11" s="16">
        <v>2555</v>
      </c>
      <c r="H11" s="16">
        <v>3520</v>
      </c>
      <c r="I11" s="16">
        <v>3040</v>
      </c>
      <c r="J11" s="16">
        <v>3262</v>
      </c>
    </row>
    <row r="12" spans="1:10" ht="17.100000000000001" customHeight="1" x14ac:dyDescent="0.2">
      <c r="A12" s="39" t="s">
        <v>67</v>
      </c>
      <c r="B12" s="16">
        <v>4925</v>
      </c>
      <c r="C12" s="16">
        <v>4865</v>
      </c>
      <c r="D12" s="16">
        <v>5455</v>
      </c>
      <c r="E12" s="16">
        <v>4975</v>
      </c>
      <c r="F12" s="16">
        <v>4668</v>
      </c>
      <c r="G12" s="16">
        <v>5724</v>
      </c>
      <c r="H12" s="16">
        <v>5696</v>
      </c>
      <c r="I12" s="16">
        <v>5595</v>
      </c>
      <c r="J12" s="16">
        <v>5505</v>
      </c>
    </row>
    <row r="13" spans="1:10" ht="17.100000000000001" customHeight="1" x14ac:dyDescent="0.2">
      <c r="A13" s="39" t="s">
        <v>68</v>
      </c>
      <c r="B13" s="16">
        <v>350</v>
      </c>
      <c r="C13" s="16">
        <v>437</v>
      </c>
      <c r="D13" s="16">
        <v>241</v>
      </c>
      <c r="E13" s="16">
        <v>253</v>
      </c>
      <c r="F13" s="16">
        <v>188</v>
      </c>
      <c r="G13" s="16">
        <v>302</v>
      </c>
      <c r="H13" s="16">
        <v>366</v>
      </c>
      <c r="I13" s="16">
        <v>241</v>
      </c>
      <c r="J13" s="16">
        <v>211</v>
      </c>
    </row>
    <row r="14" spans="1:10" ht="17.100000000000001" customHeight="1" x14ac:dyDescent="0.2">
      <c r="A14" s="39" t="s">
        <v>69</v>
      </c>
      <c r="B14" s="16">
        <v>5321</v>
      </c>
      <c r="C14" s="16">
        <v>4402</v>
      </c>
      <c r="D14" s="16">
        <v>3663</v>
      </c>
      <c r="E14" s="16">
        <v>4241</v>
      </c>
      <c r="F14" s="16">
        <v>4776</v>
      </c>
      <c r="G14" s="16">
        <v>5186</v>
      </c>
      <c r="H14" s="16">
        <v>4593</v>
      </c>
      <c r="I14" s="16">
        <v>4686</v>
      </c>
      <c r="J14" s="16">
        <v>3575</v>
      </c>
    </row>
    <row r="15" spans="1:10" ht="17.100000000000001" customHeight="1" x14ac:dyDescent="0.2">
      <c r="A15" s="39" t="s">
        <v>70</v>
      </c>
      <c r="B15" s="16">
        <v>6592</v>
      </c>
      <c r="C15" s="16">
        <v>6381</v>
      </c>
      <c r="D15" s="16">
        <v>7938</v>
      </c>
      <c r="E15" s="16">
        <v>7652</v>
      </c>
      <c r="F15" s="16">
        <v>8305</v>
      </c>
      <c r="G15" s="16">
        <v>8736</v>
      </c>
      <c r="H15" s="16">
        <v>7736</v>
      </c>
      <c r="I15" s="16">
        <v>7063</v>
      </c>
      <c r="J15" s="16">
        <v>6779</v>
      </c>
    </row>
    <row r="16" spans="1:10" ht="17.100000000000001" customHeight="1" x14ac:dyDescent="0.2">
      <c r="A16" s="39" t="s">
        <v>124</v>
      </c>
      <c r="B16" s="16">
        <v>8204</v>
      </c>
      <c r="C16" s="16">
        <v>8197</v>
      </c>
      <c r="D16" s="16">
        <v>8677</v>
      </c>
      <c r="E16" s="16">
        <v>9397</v>
      </c>
      <c r="F16" s="16">
        <v>5885</v>
      </c>
      <c r="G16" s="16">
        <v>5357</v>
      </c>
      <c r="H16" s="16">
        <v>6833</v>
      </c>
      <c r="I16" s="16">
        <v>8057</v>
      </c>
      <c r="J16" s="16">
        <v>9735</v>
      </c>
    </row>
    <row r="17" spans="1:10" ht="17.100000000000001" customHeight="1" x14ac:dyDescent="0.2">
      <c r="A17" s="40" t="s">
        <v>72</v>
      </c>
      <c r="B17" s="16">
        <v>1534</v>
      </c>
      <c r="C17" s="16">
        <v>2106</v>
      </c>
      <c r="D17" s="16">
        <v>2253</v>
      </c>
      <c r="E17" s="16">
        <v>2243</v>
      </c>
      <c r="F17" s="16">
        <v>2289</v>
      </c>
      <c r="G17" s="16">
        <v>2384</v>
      </c>
      <c r="H17" s="16">
        <v>2429</v>
      </c>
      <c r="I17" s="16">
        <v>2287</v>
      </c>
      <c r="J17" s="16">
        <v>2150</v>
      </c>
    </row>
    <row r="18" spans="1:10" ht="17.100000000000001" customHeight="1" x14ac:dyDescent="0.2">
      <c r="A18" s="39" t="s">
        <v>73</v>
      </c>
      <c r="B18" s="16">
        <v>1342</v>
      </c>
      <c r="C18" s="16">
        <v>368</v>
      </c>
      <c r="D18" s="16">
        <v>21</v>
      </c>
      <c r="E18" s="16">
        <v>244</v>
      </c>
      <c r="F18" s="16">
        <v>327</v>
      </c>
      <c r="G18" s="16">
        <v>378</v>
      </c>
      <c r="H18" s="16">
        <v>381</v>
      </c>
      <c r="I18" s="16">
        <v>357</v>
      </c>
      <c r="J18" s="16">
        <v>281</v>
      </c>
    </row>
    <row r="19" spans="1:10" ht="17.100000000000001" customHeight="1" x14ac:dyDescent="0.2">
      <c r="A19" s="40" t="s">
        <v>74</v>
      </c>
      <c r="B19" s="16">
        <v>3910</v>
      </c>
      <c r="C19" s="16">
        <v>2481</v>
      </c>
      <c r="D19" s="16">
        <v>3791</v>
      </c>
      <c r="E19" s="16">
        <v>4336</v>
      </c>
      <c r="F19" s="16">
        <v>3851</v>
      </c>
      <c r="G19" s="16">
        <v>5459</v>
      </c>
      <c r="H19" s="16">
        <v>4982</v>
      </c>
      <c r="I19" s="16">
        <v>5054</v>
      </c>
      <c r="J19" s="16">
        <v>4117</v>
      </c>
    </row>
    <row r="20" spans="1:10" ht="17.100000000000001" customHeight="1" x14ac:dyDescent="0.2">
      <c r="A20" s="39" t="s">
        <v>111</v>
      </c>
      <c r="B20" s="16">
        <v>-8</v>
      </c>
      <c r="C20" s="16">
        <v>1</v>
      </c>
      <c r="D20" s="16" t="s">
        <v>393</v>
      </c>
      <c r="E20" s="16" t="s">
        <v>393</v>
      </c>
      <c r="F20" s="16" t="s">
        <v>393</v>
      </c>
      <c r="G20" s="16" t="s">
        <v>393</v>
      </c>
      <c r="H20" s="16" t="s">
        <v>393</v>
      </c>
      <c r="I20" s="16" t="s">
        <v>393</v>
      </c>
      <c r="J20" s="16" t="s">
        <v>393</v>
      </c>
    </row>
    <row r="21" spans="1:10" ht="17.100000000000001" customHeight="1" x14ac:dyDescent="0.2">
      <c r="A21" s="39" t="s">
        <v>112</v>
      </c>
      <c r="B21" s="16">
        <v>2926</v>
      </c>
      <c r="C21" s="16">
        <v>3080</v>
      </c>
      <c r="D21" s="16">
        <v>2969</v>
      </c>
      <c r="E21" s="16">
        <v>3292</v>
      </c>
      <c r="F21" s="16">
        <v>3126</v>
      </c>
      <c r="G21" s="16">
        <v>3166</v>
      </c>
      <c r="H21" s="16">
        <v>3132</v>
      </c>
      <c r="I21" s="16">
        <v>3123</v>
      </c>
      <c r="J21" s="16">
        <v>3189</v>
      </c>
    </row>
    <row r="22" spans="1:10" ht="17.100000000000001" customHeight="1" x14ac:dyDescent="0.2">
      <c r="A22" s="39" t="s">
        <v>77</v>
      </c>
      <c r="B22" s="16">
        <v>1462</v>
      </c>
      <c r="C22" s="16">
        <v>1407</v>
      </c>
      <c r="D22" s="16">
        <v>1346</v>
      </c>
      <c r="E22" s="16">
        <v>1501</v>
      </c>
      <c r="F22" s="16">
        <v>1536</v>
      </c>
      <c r="G22" s="16">
        <v>1521</v>
      </c>
      <c r="H22" s="16">
        <v>1475</v>
      </c>
      <c r="I22" s="16">
        <v>1490</v>
      </c>
      <c r="J22" s="16">
        <v>1541</v>
      </c>
    </row>
    <row r="23" spans="1:10" ht="17.100000000000001" customHeight="1" x14ac:dyDescent="0.2">
      <c r="A23" s="39" t="s">
        <v>78</v>
      </c>
      <c r="B23" s="16">
        <v>1070</v>
      </c>
      <c r="C23" s="16">
        <v>1015</v>
      </c>
      <c r="D23" s="16">
        <v>960</v>
      </c>
      <c r="E23" s="16">
        <v>1086</v>
      </c>
      <c r="F23" s="16">
        <v>766</v>
      </c>
      <c r="G23" s="16">
        <v>1121</v>
      </c>
      <c r="H23" s="16">
        <v>1113</v>
      </c>
      <c r="I23" s="16">
        <v>1104</v>
      </c>
      <c r="J23" s="16">
        <v>1125</v>
      </c>
    </row>
    <row r="24" spans="1:10" ht="17.100000000000001" customHeight="1" x14ac:dyDescent="0.2">
      <c r="A24" s="39" t="s">
        <v>79</v>
      </c>
      <c r="B24" s="16">
        <v>362</v>
      </c>
      <c r="C24" s="16">
        <v>289</v>
      </c>
      <c r="D24" s="16">
        <v>279</v>
      </c>
      <c r="E24" s="16">
        <v>296</v>
      </c>
      <c r="F24" s="16">
        <v>266</v>
      </c>
      <c r="G24" s="16">
        <v>645</v>
      </c>
      <c r="H24" s="16">
        <v>718</v>
      </c>
      <c r="I24" s="16">
        <v>656</v>
      </c>
      <c r="J24" s="16">
        <v>388</v>
      </c>
    </row>
    <row r="25" spans="1:10" ht="17.100000000000001" customHeight="1" x14ac:dyDescent="0.2">
      <c r="A25" s="39" t="s">
        <v>80</v>
      </c>
      <c r="B25" s="16">
        <v>3</v>
      </c>
      <c r="C25" s="16">
        <v>2</v>
      </c>
      <c r="D25" s="16">
        <v>3</v>
      </c>
      <c r="E25" s="16">
        <v>4</v>
      </c>
      <c r="F25" s="16">
        <v>3</v>
      </c>
      <c r="G25" s="16">
        <v>14</v>
      </c>
      <c r="H25" s="16">
        <v>14</v>
      </c>
      <c r="I25" s="16">
        <v>15</v>
      </c>
      <c r="J25" s="16">
        <v>8</v>
      </c>
    </row>
    <row r="26" spans="1:10" ht="17.100000000000001" customHeight="1" x14ac:dyDescent="0.2">
      <c r="A26" s="39" t="s">
        <v>81</v>
      </c>
      <c r="B26" s="16">
        <v>488</v>
      </c>
      <c r="C26" s="16">
        <v>504</v>
      </c>
      <c r="D26" s="16">
        <v>559</v>
      </c>
      <c r="E26" s="16">
        <v>693</v>
      </c>
      <c r="F26" s="16">
        <v>570</v>
      </c>
      <c r="G26" s="16">
        <v>601</v>
      </c>
      <c r="H26" s="16">
        <v>662</v>
      </c>
      <c r="I26" s="16">
        <v>634</v>
      </c>
      <c r="J26" s="16">
        <v>473</v>
      </c>
    </row>
    <row r="27" spans="1:10" ht="17.100000000000001" customHeight="1" x14ac:dyDescent="0.2">
      <c r="A27" s="41" t="s">
        <v>82</v>
      </c>
      <c r="B27" s="16">
        <v>232</v>
      </c>
      <c r="C27" s="16">
        <v>200</v>
      </c>
      <c r="D27" s="16">
        <v>222</v>
      </c>
      <c r="E27" s="16">
        <v>232</v>
      </c>
      <c r="F27" s="16">
        <v>228</v>
      </c>
      <c r="G27" s="16">
        <v>238</v>
      </c>
      <c r="H27" s="16">
        <v>234</v>
      </c>
      <c r="I27" s="16">
        <v>216</v>
      </c>
      <c r="J27" s="16">
        <v>201</v>
      </c>
    </row>
    <row r="28" spans="1:10" ht="17.100000000000001" customHeight="1" x14ac:dyDescent="0.2">
      <c r="A28" s="41" t="s">
        <v>83</v>
      </c>
      <c r="B28" s="16">
        <v>39</v>
      </c>
      <c r="C28" s="16">
        <v>19</v>
      </c>
      <c r="D28" s="16">
        <v>-6</v>
      </c>
      <c r="E28" s="16">
        <v>36</v>
      </c>
      <c r="F28" s="16">
        <v>-660</v>
      </c>
      <c r="G28" s="16">
        <v>81</v>
      </c>
      <c r="H28" s="16">
        <v>84</v>
      </c>
      <c r="I28" s="16">
        <v>80</v>
      </c>
      <c r="J28" s="16">
        <v>76</v>
      </c>
    </row>
    <row r="29" spans="1:10" ht="17.100000000000001" customHeight="1" x14ac:dyDescent="0.2">
      <c r="A29" s="39" t="s">
        <v>84</v>
      </c>
      <c r="B29" s="16">
        <v>18</v>
      </c>
      <c r="C29" s="16">
        <v>16</v>
      </c>
      <c r="D29" s="16">
        <v>44</v>
      </c>
      <c r="E29" s="16">
        <v>50</v>
      </c>
      <c r="F29" s="16">
        <v>-30</v>
      </c>
      <c r="G29" s="16">
        <v>54</v>
      </c>
      <c r="H29" s="16">
        <v>45</v>
      </c>
      <c r="I29" s="16">
        <v>24</v>
      </c>
      <c r="J29" s="16">
        <v>14</v>
      </c>
    </row>
    <row r="30" spans="1:10" ht="17.100000000000001" customHeight="1" x14ac:dyDescent="0.2">
      <c r="A30" s="39" t="s">
        <v>85</v>
      </c>
      <c r="B30" s="16">
        <v>71</v>
      </c>
      <c r="C30" s="16">
        <v>75</v>
      </c>
      <c r="D30" s="16">
        <v>87</v>
      </c>
      <c r="E30" s="16">
        <v>92</v>
      </c>
      <c r="F30" s="16">
        <v>98</v>
      </c>
      <c r="G30" s="16">
        <v>171</v>
      </c>
      <c r="H30" s="16">
        <v>125</v>
      </c>
      <c r="I30" s="16">
        <v>115</v>
      </c>
      <c r="J30" s="16">
        <v>100</v>
      </c>
    </row>
    <row r="31" spans="1:10" ht="17.100000000000001" customHeight="1" x14ac:dyDescent="0.2">
      <c r="A31" s="42" t="s">
        <v>86</v>
      </c>
      <c r="B31" s="16" t="s">
        <v>393</v>
      </c>
      <c r="C31" s="16" t="s">
        <v>393</v>
      </c>
      <c r="D31" s="16" t="s">
        <v>393</v>
      </c>
      <c r="E31" s="16" t="s">
        <v>393</v>
      </c>
      <c r="F31" s="16" t="s">
        <v>393</v>
      </c>
      <c r="G31" s="16">
        <v>1000</v>
      </c>
      <c r="H31" s="16">
        <v>1300</v>
      </c>
      <c r="I31" s="16">
        <v>1200</v>
      </c>
      <c r="J31" s="16">
        <v>1100</v>
      </c>
    </row>
    <row r="32" spans="1:10" ht="17.100000000000001" customHeight="1" x14ac:dyDescent="0.2">
      <c r="A32" s="42" t="s">
        <v>87</v>
      </c>
      <c r="B32" s="16" t="s">
        <v>393</v>
      </c>
      <c r="C32" s="16" t="s">
        <v>393</v>
      </c>
      <c r="D32" s="16" t="s">
        <v>393</v>
      </c>
      <c r="E32" s="16" t="s">
        <v>393</v>
      </c>
      <c r="F32" s="16" t="s">
        <v>393</v>
      </c>
      <c r="G32" s="16">
        <v>-2000</v>
      </c>
      <c r="H32" s="16">
        <v>-2100</v>
      </c>
      <c r="I32" s="16">
        <v>-2400</v>
      </c>
      <c r="J32" s="16">
        <v>-2100</v>
      </c>
    </row>
    <row r="33" spans="1:14" ht="17.100000000000001" customHeight="1" x14ac:dyDescent="0.2">
      <c r="A33" s="42" t="s">
        <v>88</v>
      </c>
      <c r="B33" s="16" t="s">
        <v>393</v>
      </c>
      <c r="C33" s="16" t="s">
        <v>393</v>
      </c>
      <c r="D33" s="16" t="s">
        <v>393</v>
      </c>
      <c r="E33" s="16" t="s">
        <v>393</v>
      </c>
      <c r="F33" s="16" t="s">
        <v>393</v>
      </c>
      <c r="G33" s="16">
        <v>-300</v>
      </c>
      <c r="H33" s="16" t="s">
        <v>393</v>
      </c>
      <c r="I33" s="16" t="s">
        <v>393</v>
      </c>
      <c r="J33" s="16" t="s">
        <v>393</v>
      </c>
      <c r="N33" s="61"/>
    </row>
    <row r="34" spans="1:14" ht="17.100000000000001" customHeight="1" x14ac:dyDescent="0.2">
      <c r="A34" s="44" t="s">
        <v>41</v>
      </c>
      <c r="B34" s="19">
        <v>52498</v>
      </c>
      <c r="C34" s="19">
        <v>47915</v>
      </c>
      <c r="D34" s="19">
        <v>50567</v>
      </c>
      <c r="E34" s="19">
        <v>53246</v>
      </c>
      <c r="F34" s="19">
        <v>48208</v>
      </c>
      <c r="G34" s="19">
        <v>51700</v>
      </c>
      <c r="H34" s="19">
        <v>52700</v>
      </c>
      <c r="I34" s="19">
        <v>52100</v>
      </c>
      <c r="J34" s="19">
        <v>51200</v>
      </c>
    </row>
    <row r="35" spans="1:14" ht="17.100000000000001" customHeight="1" x14ac:dyDescent="0.2">
      <c r="A35" s="36" t="s">
        <v>114</v>
      </c>
      <c r="B35" s="37" t="s">
        <v>1</v>
      </c>
      <c r="C35" s="37" t="s">
        <v>1</v>
      </c>
      <c r="D35" s="37" t="s">
        <v>1</v>
      </c>
      <c r="E35" s="37" t="s">
        <v>1</v>
      </c>
      <c r="F35" s="37" t="s">
        <v>1</v>
      </c>
      <c r="G35" s="37" t="s">
        <v>1</v>
      </c>
      <c r="H35" s="37" t="s">
        <v>1</v>
      </c>
      <c r="I35" s="37" t="s">
        <v>1</v>
      </c>
      <c r="J35" s="37" t="s">
        <v>1</v>
      </c>
    </row>
    <row r="36" spans="1:14" ht="17.100000000000001" customHeight="1" x14ac:dyDescent="0.2">
      <c r="A36" s="39" t="s">
        <v>62</v>
      </c>
      <c r="B36" s="16">
        <v>-10</v>
      </c>
      <c r="C36" s="16">
        <v>-37</v>
      </c>
      <c r="D36" s="16">
        <v>-131</v>
      </c>
      <c r="E36" s="16">
        <v>51</v>
      </c>
      <c r="F36" s="16">
        <v>29</v>
      </c>
      <c r="G36" s="16" t="s">
        <v>393</v>
      </c>
      <c r="H36" s="16" t="s">
        <v>393</v>
      </c>
      <c r="I36" s="16" t="s">
        <v>393</v>
      </c>
      <c r="J36" s="16" t="s">
        <v>393</v>
      </c>
    </row>
    <row r="37" spans="1:14" ht="17.100000000000001" customHeight="1" x14ac:dyDescent="0.2">
      <c r="A37" s="39" t="s">
        <v>64</v>
      </c>
      <c r="B37" s="16" t="s">
        <v>393</v>
      </c>
      <c r="C37" s="16" t="s">
        <v>393</v>
      </c>
      <c r="D37" s="16" t="s">
        <v>393</v>
      </c>
      <c r="E37" s="16" t="s">
        <v>393</v>
      </c>
      <c r="F37" s="16">
        <v>440</v>
      </c>
      <c r="G37" s="16" t="s">
        <v>393</v>
      </c>
      <c r="H37" s="16" t="s">
        <v>393</v>
      </c>
      <c r="I37" s="16" t="s">
        <v>393</v>
      </c>
      <c r="J37" s="16" t="s">
        <v>393</v>
      </c>
    </row>
    <row r="38" spans="1:14" ht="17.100000000000001" customHeight="1" x14ac:dyDescent="0.2">
      <c r="A38" s="40" t="s">
        <v>66</v>
      </c>
      <c r="B38" s="16" t="s">
        <v>393</v>
      </c>
      <c r="C38" s="16">
        <v>-6</v>
      </c>
      <c r="D38" s="16" t="s">
        <v>393</v>
      </c>
      <c r="E38" s="16" t="s">
        <v>393</v>
      </c>
      <c r="F38" s="16">
        <v>450</v>
      </c>
      <c r="G38" s="16">
        <v>281</v>
      </c>
      <c r="H38" s="16" t="s">
        <v>393</v>
      </c>
      <c r="I38" s="16" t="s">
        <v>393</v>
      </c>
      <c r="J38" s="16" t="s">
        <v>393</v>
      </c>
    </row>
    <row r="39" spans="1:14" ht="17.100000000000001" customHeight="1" x14ac:dyDescent="0.2">
      <c r="A39" s="45" t="s">
        <v>67</v>
      </c>
      <c r="B39" s="16" t="s">
        <v>393</v>
      </c>
      <c r="C39" s="16" t="s">
        <v>393</v>
      </c>
      <c r="D39" s="16">
        <v>-71</v>
      </c>
      <c r="E39" s="16">
        <v>-5</v>
      </c>
      <c r="F39" s="16">
        <v>9</v>
      </c>
      <c r="G39" s="16">
        <v>15</v>
      </c>
      <c r="H39" s="16">
        <v>15</v>
      </c>
      <c r="I39" s="16">
        <v>14</v>
      </c>
      <c r="J39" s="16">
        <v>14</v>
      </c>
    </row>
    <row r="40" spans="1:14" ht="17.100000000000001" customHeight="1" x14ac:dyDescent="0.2">
      <c r="A40" s="39" t="s">
        <v>68</v>
      </c>
      <c r="B40" s="16">
        <v>-12</v>
      </c>
      <c r="C40" s="16">
        <v>-17</v>
      </c>
      <c r="D40" s="16">
        <v>-137</v>
      </c>
      <c r="E40" s="16">
        <v>-124</v>
      </c>
      <c r="F40" s="16">
        <v>-148</v>
      </c>
      <c r="G40" s="16" t="s">
        <v>393</v>
      </c>
      <c r="H40" s="16" t="s">
        <v>393</v>
      </c>
      <c r="I40" s="16" t="s">
        <v>393</v>
      </c>
      <c r="J40" s="16" t="s">
        <v>393</v>
      </c>
    </row>
    <row r="41" spans="1:14" ht="17.100000000000001" customHeight="1" x14ac:dyDescent="0.2">
      <c r="A41" s="39" t="s">
        <v>70</v>
      </c>
      <c r="B41" s="16">
        <v>5769</v>
      </c>
      <c r="C41" s="16">
        <v>6332</v>
      </c>
      <c r="D41" s="16">
        <v>4752</v>
      </c>
      <c r="E41" s="16">
        <v>9556</v>
      </c>
      <c r="F41" s="16">
        <v>9948</v>
      </c>
      <c r="G41" s="16">
        <v>13065</v>
      </c>
      <c r="H41" s="16">
        <v>15242</v>
      </c>
      <c r="I41" s="16">
        <v>17665</v>
      </c>
      <c r="J41" s="16">
        <v>20000</v>
      </c>
    </row>
    <row r="42" spans="1:14" ht="17.100000000000001" customHeight="1" x14ac:dyDescent="0.2">
      <c r="A42" s="40" t="s">
        <v>90</v>
      </c>
      <c r="B42" s="16">
        <v>-35</v>
      </c>
      <c r="C42" s="16">
        <v>-63</v>
      </c>
      <c r="D42" s="16">
        <v>13</v>
      </c>
      <c r="E42" s="16">
        <v>6701</v>
      </c>
      <c r="F42" s="16">
        <v>6598</v>
      </c>
      <c r="G42" s="16">
        <v>6896</v>
      </c>
      <c r="H42" s="16">
        <v>6757</v>
      </c>
      <c r="I42" s="16">
        <v>5533</v>
      </c>
      <c r="J42" s="16">
        <v>5924</v>
      </c>
    </row>
    <row r="43" spans="1:14" ht="17.100000000000001" customHeight="1" x14ac:dyDescent="0.2">
      <c r="A43" s="39" t="s">
        <v>72</v>
      </c>
      <c r="B43" s="16">
        <v>-61</v>
      </c>
      <c r="C43" s="16">
        <v>-21</v>
      </c>
      <c r="D43" s="16">
        <v>-505</v>
      </c>
      <c r="E43" s="16">
        <v>-602</v>
      </c>
      <c r="F43" s="16">
        <v>-99</v>
      </c>
      <c r="G43" s="16">
        <v>-42</v>
      </c>
      <c r="H43" s="16">
        <v>-42</v>
      </c>
      <c r="I43" s="16">
        <v>-42</v>
      </c>
      <c r="J43" s="16">
        <v>-43</v>
      </c>
    </row>
    <row r="44" spans="1:14" ht="17.100000000000001" customHeight="1" x14ac:dyDescent="0.2">
      <c r="A44" s="39" t="s">
        <v>73</v>
      </c>
      <c r="B44" s="16">
        <v>604</v>
      </c>
      <c r="C44" s="16">
        <v>484</v>
      </c>
      <c r="D44" s="16">
        <v>656</v>
      </c>
      <c r="E44" s="16">
        <v>743</v>
      </c>
      <c r="F44" s="16">
        <v>500</v>
      </c>
      <c r="G44" s="16">
        <v>556</v>
      </c>
      <c r="H44" s="16">
        <v>555</v>
      </c>
      <c r="I44" s="16">
        <v>611</v>
      </c>
      <c r="J44" s="16">
        <v>574</v>
      </c>
    </row>
    <row r="45" spans="1:14" ht="17.100000000000001" customHeight="1" x14ac:dyDescent="0.2">
      <c r="A45" s="39" t="s">
        <v>74</v>
      </c>
      <c r="B45" s="16">
        <v>161</v>
      </c>
      <c r="C45" s="16">
        <v>4</v>
      </c>
      <c r="D45" s="16" t="s">
        <v>393</v>
      </c>
      <c r="E45" s="16">
        <v>121</v>
      </c>
      <c r="F45" s="16">
        <v>207</v>
      </c>
      <c r="G45" s="16" t="s">
        <v>393</v>
      </c>
      <c r="H45" s="16" t="s">
        <v>393</v>
      </c>
      <c r="I45" s="16" t="s">
        <v>393</v>
      </c>
      <c r="J45" s="16" t="s">
        <v>393</v>
      </c>
    </row>
    <row r="46" spans="1:14" ht="17.100000000000001" customHeight="1" x14ac:dyDescent="0.2">
      <c r="A46" s="39" t="s">
        <v>111</v>
      </c>
      <c r="B46" s="16" t="s">
        <v>393</v>
      </c>
      <c r="C46" s="16">
        <v>-4</v>
      </c>
      <c r="D46" s="16" t="s">
        <v>393</v>
      </c>
      <c r="E46" s="16" t="s">
        <v>393</v>
      </c>
      <c r="F46" s="16" t="s">
        <v>393</v>
      </c>
      <c r="G46" s="16" t="s">
        <v>393</v>
      </c>
      <c r="H46" s="16" t="s">
        <v>393</v>
      </c>
      <c r="I46" s="16" t="s">
        <v>393</v>
      </c>
      <c r="J46" s="16" t="s">
        <v>393</v>
      </c>
    </row>
    <row r="47" spans="1:14" ht="17.100000000000001" customHeight="1" x14ac:dyDescent="0.2">
      <c r="A47" s="39" t="s">
        <v>112</v>
      </c>
      <c r="B47" s="16">
        <v>176</v>
      </c>
      <c r="C47" s="16">
        <v>194</v>
      </c>
      <c r="D47" s="16">
        <v>341</v>
      </c>
      <c r="E47" s="16">
        <v>440</v>
      </c>
      <c r="F47" s="16">
        <v>744</v>
      </c>
      <c r="G47" s="16">
        <v>795</v>
      </c>
      <c r="H47" s="16">
        <v>542</v>
      </c>
      <c r="I47" s="16">
        <v>531</v>
      </c>
      <c r="J47" s="16">
        <v>521</v>
      </c>
    </row>
    <row r="48" spans="1:14" ht="17.100000000000001" customHeight="1" x14ac:dyDescent="0.2">
      <c r="A48" s="39" t="s">
        <v>77</v>
      </c>
      <c r="B48" s="16">
        <v>258</v>
      </c>
      <c r="C48" s="16">
        <v>261</v>
      </c>
      <c r="D48" s="16">
        <v>311</v>
      </c>
      <c r="E48" s="16">
        <v>357</v>
      </c>
      <c r="F48" s="16">
        <v>388</v>
      </c>
      <c r="G48" s="16">
        <v>408</v>
      </c>
      <c r="H48" s="16">
        <v>442</v>
      </c>
      <c r="I48" s="16">
        <v>457</v>
      </c>
      <c r="J48" s="16">
        <v>468</v>
      </c>
    </row>
    <row r="49" spans="1:21" ht="17.100000000000001" customHeight="1" x14ac:dyDescent="0.2">
      <c r="A49" s="39" t="s">
        <v>78</v>
      </c>
      <c r="B49" s="16">
        <v>620</v>
      </c>
      <c r="C49" s="16">
        <v>356</v>
      </c>
      <c r="D49" s="16">
        <v>432</v>
      </c>
      <c r="E49" s="16">
        <v>536</v>
      </c>
      <c r="F49" s="16">
        <v>629</v>
      </c>
      <c r="G49" s="16">
        <v>665</v>
      </c>
      <c r="H49" s="16">
        <v>615</v>
      </c>
      <c r="I49" s="16">
        <v>541</v>
      </c>
      <c r="J49" s="16">
        <v>520</v>
      </c>
    </row>
    <row r="50" spans="1:21" ht="17.100000000000001" customHeight="1" x14ac:dyDescent="0.2">
      <c r="A50" s="39" t="s">
        <v>80</v>
      </c>
      <c r="B50" s="16" t="s">
        <v>393</v>
      </c>
      <c r="C50" s="16">
        <v>0</v>
      </c>
      <c r="D50" s="16" t="s">
        <v>393</v>
      </c>
      <c r="E50" s="16" t="s">
        <v>393</v>
      </c>
      <c r="F50" s="16" t="s">
        <v>393</v>
      </c>
      <c r="G50" s="16" t="s">
        <v>393</v>
      </c>
      <c r="H50" s="16" t="s">
        <v>393</v>
      </c>
      <c r="I50" s="16" t="s">
        <v>393</v>
      </c>
      <c r="J50" s="16" t="s">
        <v>393</v>
      </c>
    </row>
    <row r="51" spans="1:21" ht="17.100000000000001" customHeight="1" x14ac:dyDescent="0.2">
      <c r="A51" s="39" t="s">
        <v>81</v>
      </c>
      <c r="B51" s="16">
        <v>0</v>
      </c>
      <c r="C51" s="16">
        <v>-1</v>
      </c>
      <c r="D51" s="16">
        <v>-1</v>
      </c>
      <c r="E51" s="16">
        <v>2</v>
      </c>
      <c r="F51" s="16">
        <v>0</v>
      </c>
      <c r="G51" s="16">
        <v>1</v>
      </c>
      <c r="H51" s="16">
        <v>1</v>
      </c>
      <c r="I51" s="16">
        <v>1</v>
      </c>
      <c r="J51" s="16">
        <v>1</v>
      </c>
    </row>
    <row r="52" spans="1:21" ht="17.100000000000001" customHeight="1" x14ac:dyDescent="0.2">
      <c r="A52" s="41" t="s">
        <v>82</v>
      </c>
      <c r="B52" s="16">
        <v>91</v>
      </c>
      <c r="C52" s="16">
        <v>1</v>
      </c>
      <c r="D52" s="16">
        <v>0</v>
      </c>
      <c r="E52" s="16">
        <v>0</v>
      </c>
      <c r="F52" s="16" t="s">
        <v>393</v>
      </c>
      <c r="G52" s="16">
        <v>0</v>
      </c>
      <c r="H52" s="16" t="s">
        <v>393</v>
      </c>
      <c r="I52" s="16" t="s">
        <v>393</v>
      </c>
      <c r="J52" s="16" t="s">
        <v>393</v>
      </c>
    </row>
    <row r="53" spans="1:21" ht="17.100000000000001" customHeight="1" x14ac:dyDescent="0.2">
      <c r="A53" s="41" t="s">
        <v>176</v>
      </c>
      <c r="B53" s="16">
        <v>-4821</v>
      </c>
      <c r="C53" s="16">
        <v>-3711</v>
      </c>
      <c r="D53" s="16">
        <v>-11918</v>
      </c>
      <c r="E53" s="16">
        <v>-12725</v>
      </c>
      <c r="F53" s="16">
        <v>-29066</v>
      </c>
      <c r="G53" s="16">
        <v>-3511</v>
      </c>
      <c r="H53" s="16" t="s">
        <v>393</v>
      </c>
      <c r="I53" s="16" t="s">
        <v>393</v>
      </c>
      <c r="J53" s="16" t="s">
        <v>393</v>
      </c>
    </row>
    <row r="54" spans="1:21" ht="17.100000000000001" customHeight="1" x14ac:dyDescent="0.2">
      <c r="A54" s="39" t="s">
        <v>85</v>
      </c>
      <c r="B54" s="16">
        <v>-55</v>
      </c>
      <c r="C54" s="16">
        <v>-42</v>
      </c>
      <c r="D54" s="16">
        <v>-34</v>
      </c>
      <c r="E54" s="16">
        <v>-23</v>
      </c>
      <c r="F54" s="16">
        <v>34</v>
      </c>
      <c r="G54" s="16">
        <v>1907</v>
      </c>
      <c r="H54" s="16" t="s">
        <v>393</v>
      </c>
      <c r="I54" s="16" t="s">
        <v>393</v>
      </c>
      <c r="J54" s="16" t="s">
        <v>393</v>
      </c>
    </row>
    <row r="55" spans="1:21" ht="17.100000000000001" customHeight="1" x14ac:dyDescent="0.2">
      <c r="A55" s="47" t="s">
        <v>43</v>
      </c>
      <c r="B55" s="48">
        <v>2686</v>
      </c>
      <c r="C55" s="48">
        <v>3729</v>
      </c>
      <c r="D55" s="48">
        <v>-6291</v>
      </c>
      <c r="E55" s="48">
        <v>5028</v>
      </c>
      <c r="F55" s="48">
        <v>-9336</v>
      </c>
      <c r="G55" s="48">
        <v>21036</v>
      </c>
      <c r="H55" s="48">
        <v>24127</v>
      </c>
      <c r="I55" s="48">
        <v>25309</v>
      </c>
      <c r="J55" s="48">
        <v>27979</v>
      </c>
    </row>
    <row r="56" spans="1:21" ht="17.100000000000001" customHeight="1" thickBot="1" x14ac:dyDescent="0.25">
      <c r="A56" s="49" t="s">
        <v>117</v>
      </c>
      <c r="B56" s="50">
        <v>55184</v>
      </c>
      <c r="C56" s="50">
        <v>51644</v>
      </c>
      <c r="D56" s="50">
        <v>44276</v>
      </c>
      <c r="E56" s="50">
        <v>58274</v>
      </c>
      <c r="F56" s="50">
        <v>38872</v>
      </c>
      <c r="G56" s="50">
        <v>72800</v>
      </c>
      <c r="H56" s="50">
        <v>76800</v>
      </c>
      <c r="I56" s="50">
        <v>77400</v>
      </c>
      <c r="J56" s="50">
        <v>79100</v>
      </c>
    </row>
    <row r="57" spans="1:21" ht="17.100000000000001" customHeight="1" x14ac:dyDescent="0.2">
      <c r="A57" s="51"/>
      <c r="B57" s="51"/>
      <c r="C57" s="51"/>
      <c r="D57" s="51"/>
      <c r="E57" s="52"/>
    </row>
    <row r="58" spans="1:21" ht="27.75" customHeight="1" x14ac:dyDescent="0.2">
      <c r="A58" s="139" t="s">
        <v>156</v>
      </c>
      <c r="B58" s="139"/>
      <c r="C58" s="139"/>
      <c r="D58" s="139"/>
      <c r="E58" s="139"/>
      <c r="F58" s="139"/>
      <c r="G58" s="139"/>
      <c r="H58" s="139"/>
      <c r="I58" s="139"/>
      <c r="J58" s="139"/>
    </row>
    <row r="59" spans="1:21" ht="26.25" customHeight="1" x14ac:dyDescent="0.2">
      <c r="A59" s="142" t="s">
        <v>129</v>
      </c>
      <c r="B59" s="139"/>
      <c r="C59" s="139"/>
      <c r="D59" s="139"/>
      <c r="E59" s="139"/>
      <c r="F59" s="139"/>
      <c r="G59" s="139"/>
      <c r="H59" s="139"/>
      <c r="I59" s="139"/>
      <c r="J59" s="139"/>
      <c r="L59" s="144" t="s">
        <v>1</v>
      </c>
      <c r="M59" s="143"/>
      <c r="N59" s="143"/>
      <c r="O59" s="143"/>
      <c r="P59" s="143"/>
      <c r="Q59" s="143"/>
      <c r="R59" s="143"/>
      <c r="S59" s="143"/>
      <c r="T59" s="143"/>
      <c r="U59" s="143"/>
    </row>
    <row r="60" spans="1:21" ht="26.25" customHeight="1" x14ac:dyDescent="0.2">
      <c r="A60" s="142" t="s">
        <v>96</v>
      </c>
      <c r="B60" s="139"/>
      <c r="C60" s="139"/>
      <c r="D60" s="139"/>
      <c r="E60" s="139"/>
      <c r="F60" s="139"/>
      <c r="G60" s="139"/>
      <c r="H60" s="139"/>
      <c r="I60" s="139"/>
      <c r="J60" s="139"/>
      <c r="L60" s="144" t="s">
        <v>1</v>
      </c>
      <c r="M60" s="143"/>
      <c r="N60" s="143"/>
      <c r="O60" s="143"/>
      <c r="P60" s="143"/>
      <c r="Q60" s="143"/>
      <c r="R60" s="143"/>
      <c r="S60" s="143"/>
      <c r="T60" s="143"/>
      <c r="U60" s="143"/>
    </row>
    <row r="61" spans="1:21" ht="27.75" customHeight="1" x14ac:dyDescent="0.2">
      <c r="A61" s="142" t="s">
        <v>175</v>
      </c>
      <c r="B61" s="139"/>
      <c r="C61" s="139"/>
      <c r="D61" s="139"/>
      <c r="E61" s="139"/>
      <c r="F61" s="139"/>
      <c r="G61" s="139"/>
      <c r="H61" s="139"/>
      <c r="I61" s="139"/>
      <c r="J61" s="139"/>
      <c r="L61" s="144" t="s">
        <v>1</v>
      </c>
      <c r="M61" s="143"/>
      <c r="N61" s="143"/>
      <c r="O61" s="143"/>
      <c r="P61" s="143"/>
      <c r="Q61" s="143"/>
      <c r="R61" s="143"/>
      <c r="S61" s="143"/>
      <c r="T61" s="143"/>
      <c r="U61" s="143"/>
    </row>
    <row r="62" spans="1:21" ht="17.25" customHeight="1" x14ac:dyDescent="0.2">
      <c r="A62" s="142" t="s">
        <v>98</v>
      </c>
      <c r="B62" s="139"/>
      <c r="C62" s="139"/>
      <c r="D62" s="139"/>
      <c r="E62" s="139"/>
      <c r="F62" s="139"/>
      <c r="G62" s="139"/>
      <c r="H62" s="139"/>
      <c r="I62" s="139"/>
      <c r="J62" s="139"/>
      <c r="L62" s="144" t="s">
        <v>1</v>
      </c>
      <c r="M62" s="143"/>
      <c r="N62" s="143"/>
      <c r="O62" s="143"/>
      <c r="P62" s="143"/>
      <c r="Q62" s="143"/>
      <c r="R62" s="143"/>
      <c r="S62" s="143"/>
      <c r="T62" s="143"/>
      <c r="U62" s="143"/>
    </row>
  </sheetData>
  <mergeCells count="10">
    <mergeCell ref="A62:J62"/>
    <mergeCell ref="L62:U62"/>
    <mergeCell ref="A58:J58"/>
    <mergeCell ref="B3:F3"/>
    <mergeCell ref="A59:J59"/>
    <mergeCell ref="L59:U59"/>
    <mergeCell ref="A60:J60"/>
    <mergeCell ref="L60:U60"/>
    <mergeCell ref="A61:J61"/>
    <mergeCell ref="L61:U61"/>
  </mergeCells>
  <pageMargins left="0" right="0" top="0" bottom="0"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Table 1.1</vt:lpstr>
      <vt:lpstr>Table 1.2</vt:lpstr>
      <vt:lpstr>Table 1.3</vt:lpstr>
      <vt:lpstr>Table 1.4</vt:lpstr>
      <vt:lpstr>Table 1.5</vt:lpstr>
      <vt:lpstr>Table 1.6</vt:lpstr>
      <vt:lpstr>Table 1.7</vt:lpstr>
      <vt:lpstr>Table 1.8</vt:lpstr>
      <vt:lpstr>Table 1.9</vt:lpstr>
      <vt:lpstr>Table 1.10</vt:lpstr>
      <vt:lpstr>Table 1.11</vt:lpstr>
      <vt:lpstr>Table 1.12</vt:lpstr>
      <vt:lpstr>Table 1.13</vt:lpstr>
      <vt:lpstr>Table 1.14 (a)</vt:lpstr>
      <vt:lpstr>Table 1.14 (b)</vt:lpstr>
      <vt:lpstr>Table 1.14 (c)</vt:lpstr>
      <vt:lpstr>Table 1.15</vt:lpstr>
      <vt:lpstr>'Table 1.1'!Print_Area</vt:lpstr>
      <vt:lpstr>'Table 1.10'!Print_Area</vt:lpstr>
      <vt:lpstr>'Table 1.11'!Print_Area</vt:lpstr>
      <vt:lpstr>'Table 1.12'!Print_Area</vt:lpstr>
      <vt:lpstr>'Table 1.13'!Print_Area</vt:lpstr>
      <vt:lpstr>'Table 1.14 (a)'!Print_Area</vt:lpstr>
      <vt:lpstr>'Table 1.14 (b)'!Print_Area</vt:lpstr>
      <vt:lpstr>'Table 1.14 (c)'!Print_Area</vt:lpstr>
      <vt:lpstr>'Table 1.15'!Print_Area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vector>
  </TitlesOfParts>
  <Company>HM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Hopps, Brian - HMT</dc:creator>
  <cp:lastModifiedBy>Hopps, Brian - HMT</cp:lastModifiedBy>
  <cp:lastPrinted>2016-07-13T13:43:23Z</cp:lastPrinted>
  <dcterms:created xsi:type="dcterms:W3CDTF">2016-06-20T14:33:04Z</dcterms:created>
  <dcterms:modified xsi:type="dcterms:W3CDTF">2016-09-08T12:29:50Z</dcterms:modified>
</cp:coreProperties>
</file>