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40" windowHeight="8445" activeTab="0"/>
  </bookViews>
  <sheets>
    <sheet name="Sickness Absence Template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<sst xmlns="http://schemas.openxmlformats.org/spreadsheetml/2006/main" count="86" uniqueCount="78">
  <si>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</si>
  <si>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</si>
  <si>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</si>
  <si>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</si>
  <si>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</si>
  <si>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</si>
  <si>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</si>
  <si>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</si>
  <si>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</si>
  <si>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</si>
  <si>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</si>
  <si>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</si>
  <si>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</si>
  <si>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</si>
  <si>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</si>
  <si>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</si>
  <si>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</si>
  <si>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</si>
  <si>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</si>
  <si>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</si>
  <si>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</si>
  <si>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</si>
  <si>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</si>
  <si>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</si>
  <si>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</si>
  <si>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</si>
  <si>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</si>
  <si>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</si>
  <si>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</si>
  <si>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</si>
  <si>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</si>
  <si>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</si>
  <si>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</si>
  <si>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</si>
  <si>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</si>
  <si>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</si>
  <si>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</si>
  <si>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</si>
  <si>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</si>
  <si>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</si>
  <si>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</si>
  <si>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</si>
  <si>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</si>
  <si>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</si>
  <si>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</si>
  <si>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</si>
  <si>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</si>
  <si>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</si>
  <si>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</si>
  <si>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</si>
  <si>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</si>
  <si>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</si>
  <si>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</si>
  <si>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</si>
  <si>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</si>
  <si>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</si>
  <si>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</si>
  <si>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</si>
  <si>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</si>
  <si>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</si>
  <si>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</si>
  <si>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</si>
  <si>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</si>
  <si>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</si>
  <si>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</si>
  <si>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</si>
  <si>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</si>
  <si>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</si>
  <si>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</si>
  <si>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</si>
  <si>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</si>
  <si>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</si>
  <si>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</si>
  <si>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</si>
  <si>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</si>
  <si>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Unknown/Other</t>
  </si>
  <si>
    <t>BIS</t>
  </si>
  <si>
    <t>January 12 - December 12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</si>
</sst>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yy"/>
    <numFmt numFmtId="169" formatCode="mmm\-yyyy"/>
    <numFmt numFmtId="170" formatCode="[$-809]dd\ mmmm\ yyyy"/>
    <numFmt numFmtId="171" formatCode="&quot;£&quot;#,##0"/>
    <numFmt numFmtId="172" formatCode="0.0"/>
    <numFmt numFmtId="173" formatCode="#,##0.0"/>
    <numFmt numFmtId="174" formatCode="0;\-0;;@"/>
  </numFmts>
  <fonts count="23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textRotation="180"/>
      <protection locked="0"/>
    </xf>
    <xf numFmtId="0" fontId="1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right"/>
      <protection/>
    </xf>
    <xf numFmtId="0" fontId="0" fillId="24" borderId="11" xfId="0" applyFont="1" applyFill="1" applyBorder="1" applyAlignment="1" applyProtection="1">
      <alignment horizontal="right"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24" borderId="0" xfId="0" applyFont="1" applyFill="1" applyAlignment="1" applyProtection="1">
      <alignment/>
      <protection/>
    </xf>
    <xf numFmtId="172" fontId="3" fillId="24" borderId="11" xfId="0" applyNumberFormat="1" applyFont="1" applyFill="1" applyBorder="1" applyAlignment="1" applyProtection="1">
      <alignment/>
      <protection/>
    </xf>
    <xf numFmtId="172" fontId="4" fillId="24" borderId="0" xfId="0" applyNumberFormat="1" applyFont="1" applyFill="1" applyBorder="1" applyAlignment="1" applyProtection="1">
      <alignment/>
      <protection locked="0"/>
    </xf>
    <xf numFmtId="172" fontId="3" fillId="24" borderId="0" xfId="0" applyNumberFormat="1" applyFont="1" applyFill="1" applyBorder="1" applyAlignment="1" applyProtection="1">
      <alignment/>
      <protection locked="0"/>
    </xf>
    <xf numFmtId="172" fontId="4" fillId="24" borderId="12" xfId="0" applyNumberFormat="1" applyFont="1" applyFill="1" applyBorder="1" applyAlignment="1" applyProtection="1">
      <alignment/>
      <protection/>
    </xf>
    <xf numFmtId="172" fontId="4" fillId="24" borderId="13" xfId="0" applyNumberFormat="1" applyFont="1" applyFill="1" applyBorder="1" applyAlignment="1" applyProtection="1">
      <alignment/>
      <protection/>
    </xf>
    <xf numFmtId="172" fontId="4" fillId="24" borderId="14" xfId="0" applyNumberFormat="1" applyFont="1" applyFill="1" applyBorder="1" applyAlignment="1" applyProtection="1">
      <alignment/>
      <protection/>
    </xf>
    <xf numFmtId="172" fontId="4" fillId="25" borderId="12" xfId="0" applyNumberFormat="1" applyFont="1" applyFill="1" applyBorder="1" applyAlignment="1" applyProtection="1">
      <alignment/>
      <protection/>
    </xf>
    <xf numFmtId="172" fontId="4" fillId="25" borderId="13" xfId="0" applyNumberFormat="1" applyFont="1" applyFill="1" applyBorder="1" applyAlignment="1" applyProtection="1">
      <alignment/>
      <protection/>
    </xf>
    <xf numFmtId="172" fontId="3" fillId="25" borderId="11" xfId="0" applyNumberFormat="1" applyFont="1" applyFill="1" applyBorder="1" applyAlignment="1" applyProtection="1">
      <alignment/>
      <protection/>
    </xf>
    <xf numFmtId="172" fontId="0" fillId="24" borderId="0" xfId="0" applyNumberFormat="1" applyFont="1" applyFill="1" applyBorder="1" applyAlignment="1" applyProtection="1">
      <alignment/>
      <protection locked="0"/>
    </xf>
    <xf numFmtId="172" fontId="1" fillId="24" borderId="0" xfId="0" applyNumberFormat="1" applyFont="1" applyFill="1" applyBorder="1" applyAlignment="1" applyProtection="1">
      <alignment/>
      <protection locked="0"/>
    </xf>
    <xf numFmtId="172" fontId="1" fillId="24" borderId="11" xfId="0" applyNumberFormat="1" applyFont="1" applyFill="1" applyBorder="1" applyAlignment="1" applyProtection="1">
      <alignment/>
      <protection/>
    </xf>
    <xf numFmtId="172" fontId="0" fillId="25" borderId="12" xfId="0" applyNumberFormat="1" applyFont="1" applyFill="1" applyBorder="1" applyAlignment="1" applyProtection="1">
      <alignment/>
      <protection/>
    </xf>
    <xf numFmtId="172" fontId="0" fillId="25" borderId="13" xfId="0" applyNumberFormat="1" applyFont="1" applyFill="1" applyBorder="1" applyAlignment="1" applyProtection="1">
      <alignment/>
      <protection/>
    </xf>
    <xf numFmtId="172" fontId="0" fillId="25" borderId="14" xfId="0" applyNumberFormat="1" applyFont="1" applyFill="1" applyBorder="1" applyAlignment="1" applyProtection="1">
      <alignment/>
      <protection/>
    </xf>
    <xf numFmtId="172" fontId="1" fillId="25" borderId="11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 locked="0"/>
    </xf>
    <xf numFmtId="0" fontId="1" fillId="10" borderId="0" xfId="0" applyFont="1" applyFill="1" applyBorder="1" applyAlignment="1" applyProtection="1">
      <alignment/>
      <protection locked="0"/>
    </xf>
    <xf numFmtId="0" fontId="0" fillId="15" borderId="0" xfId="0" applyFont="1" applyFill="1" applyBorder="1" applyAlignment="1" applyProtection="1">
      <alignment/>
      <protection locked="0"/>
    </xf>
    <xf numFmtId="0" fontId="1" fillId="15" borderId="0" xfId="0" applyFont="1" applyFill="1" applyBorder="1" applyAlignment="1" applyProtection="1">
      <alignment/>
      <protection locked="0"/>
    </xf>
    <xf numFmtId="0" fontId="1" fillId="17" borderId="0" xfId="0" applyFont="1" applyFill="1" applyBorder="1" applyAlignment="1" applyProtection="1">
      <alignment/>
      <protection locked="0"/>
    </xf>
    <xf numFmtId="0" fontId="0" fillId="17" borderId="0" xfId="0" applyFont="1" applyFill="1" applyBorder="1" applyAlignment="1" applyProtection="1">
      <alignment/>
      <protection locked="0"/>
    </xf>
    <xf numFmtId="9" fontId="3" fillId="24" borderId="11" xfId="57" applyFont="1" applyFill="1" applyBorder="1" applyAlignment="1" applyProtection="1">
      <alignment/>
      <protection/>
    </xf>
    <xf numFmtId="9" fontId="1" fillId="24" borderId="0" xfId="57" applyFont="1" applyFill="1" applyBorder="1" applyAlignment="1" applyProtection="1">
      <alignment/>
      <protection/>
    </xf>
    <xf numFmtId="9" fontId="0" fillId="24" borderId="0" xfId="57" applyFont="1" applyFill="1" applyBorder="1" applyAlignment="1" applyProtection="1">
      <alignment/>
      <protection/>
    </xf>
    <xf numFmtId="9" fontId="4" fillId="24" borderId="12" xfId="57" applyFont="1" applyFill="1" applyBorder="1" applyAlignment="1" applyProtection="1">
      <alignment/>
      <protection/>
    </xf>
    <xf numFmtId="9" fontId="4" fillId="24" borderId="13" xfId="57" applyFont="1" applyFill="1" applyBorder="1" applyAlignment="1" applyProtection="1">
      <alignment/>
      <protection/>
    </xf>
    <xf numFmtId="9" fontId="4" fillId="24" borderId="14" xfId="57" applyFont="1" applyFill="1" applyBorder="1" applyAlignment="1" applyProtection="1">
      <alignment/>
      <protection/>
    </xf>
    <xf numFmtId="1" fontId="0" fillId="24" borderId="0" xfId="0" applyNumberFormat="1" applyFont="1" applyFill="1" applyBorder="1" applyAlignment="1" applyProtection="1">
      <alignment/>
      <protection locked="0"/>
    </xf>
    <xf numFmtId="1" fontId="1" fillId="24" borderId="0" xfId="0" applyNumberFormat="1" applyFont="1" applyFill="1" applyBorder="1" applyAlignment="1" applyProtection="1">
      <alignment/>
      <protection/>
    </xf>
    <xf numFmtId="1" fontId="1" fillId="24" borderId="11" xfId="0" applyNumberFormat="1" applyFont="1" applyFill="1" applyBorder="1" applyAlignment="1" applyProtection="1">
      <alignment/>
      <protection/>
    </xf>
    <xf numFmtId="1" fontId="0" fillId="25" borderId="12" xfId="0" applyNumberFormat="1" applyFont="1" applyFill="1" applyBorder="1" applyAlignment="1" applyProtection="1">
      <alignment/>
      <protection/>
    </xf>
    <xf numFmtId="1" fontId="0" fillId="25" borderId="13" xfId="0" applyNumberFormat="1" applyFont="1" applyFill="1" applyBorder="1" applyAlignment="1" applyProtection="1">
      <alignment/>
      <protection/>
    </xf>
    <xf numFmtId="9" fontId="4" fillId="25" borderId="12" xfId="57" applyFont="1" applyFill="1" applyBorder="1" applyAlignment="1" applyProtection="1">
      <alignment/>
      <protection/>
    </xf>
    <xf numFmtId="9" fontId="4" fillId="25" borderId="13" xfId="57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172" fontId="0" fillId="24" borderId="12" xfId="0" applyNumberFormat="1" applyFill="1" applyBorder="1" applyAlignment="1" applyProtection="1">
      <alignment/>
      <protection locked="0"/>
    </xf>
    <xf numFmtId="172" fontId="0" fillId="24" borderId="13" xfId="0" applyNumberFormat="1" applyFill="1" applyBorder="1" applyAlignment="1" applyProtection="1">
      <alignment/>
      <protection locked="0"/>
    </xf>
    <xf numFmtId="172" fontId="0" fillId="24" borderId="14" xfId="0" applyNumberFormat="1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172" fontId="0" fillId="24" borderId="0" xfId="0" applyNumberFormat="1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horizontal="right"/>
      <protection/>
    </xf>
    <xf numFmtId="0" fontId="0" fillId="25" borderId="11" xfId="0" applyFont="1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/>
      <protection locked="0"/>
    </xf>
    <xf numFmtId="9" fontId="4" fillId="0" borderId="11" xfId="57" applyFont="1" applyFill="1" applyBorder="1" applyAlignment="1" applyProtection="1">
      <alignment/>
      <protection/>
    </xf>
    <xf numFmtId="3" fontId="1" fillId="24" borderId="11" xfId="0" applyNumberFormat="1" applyFont="1" applyFill="1" applyBorder="1" applyAlignment="1" applyProtection="1">
      <alignment/>
      <protection/>
    </xf>
    <xf numFmtId="3" fontId="0" fillId="24" borderId="13" xfId="0" applyNumberFormat="1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center" vertical="center" wrapText="1"/>
      <protection locked="0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 vertical="center" wrapText="1"/>
      <protection locked="0"/>
    </xf>
    <xf numFmtId="0" fontId="5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20" xfId="0" applyFont="1" applyFill="1" applyBorder="1" applyAlignment="1" applyProtection="1">
      <alignment horizontal="center"/>
      <protection locked="0"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 horizontal="left" vertical="center" wrapText="1"/>
      <protection/>
    </xf>
    <xf numFmtId="0" fontId="0" fillId="24" borderId="18" xfId="0" applyFill="1" applyBorder="1" applyAlignment="1" applyProtection="1">
      <alignment horizontal="center" vertical="center" wrapText="1"/>
      <protection locked="0"/>
    </xf>
    <xf numFmtId="0" fontId="1" fillId="24" borderId="12" xfId="0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I49" sqref="I49:J57"/>
    </sheetView>
  </sheetViews>
  <sheetFormatPr defaultColWidth="9.140625" defaultRowHeight="12.75"/>
  <cols>
    <col min="1" max="1" width="35.8515625" style="14" customWidth="1"/>
    <col min="2" max="3" width="14.57421875" style="2" customWidth="1"/>
    <col min="4" max="4" width="18.421875" style="2" customWidth="1"/>
    <col min="5" max="5" width="14.421875" style="2" customWidth="1"/>
    <col min="6" max="6" width="14.140625" style="2" customWidth="1"/>
    <col min="7" max="7" width="1.28515625" style="2" customWidth="1"/>
    <col min="8" max="8" width="5.8515625" style="2" customWidth="1"/>
    <col min="9" max="9" width="18.7109375" style="2" customWidth="1"/>
    <col min="10" max="10" width="20.00390625" style="2" customWidth="1"/>
    <col min="11" max="11" width="13.00390625" style="2" customWidth="1"/>
    <col min="12" max="16384" width="9.140625" style="2" customWidth="1"/>
  </cols>
  <sheetData>
    <row r="1" spans="1:11" ht="12.75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3" t="s">
        <v>1</v>
      </c>
      <c r="B2" s="76" t="s">
        <v>76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13" t="s">
        <v>63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2.75">
      <c r="A4" s="13" t="s">
        <v>33</v>
      </c>
      <c r="B4" s="76" t="s">
        <v>77</v>
      </c>
      <c r="C4" s="76"/>
      <c r="D4" s="76"/>
      <c r="E4" s="76"/>
      <c r="F4" s="76"/>
      <c r="G4" s="76"/>
      <c r="H4" s="76"/>
      <c r="I4" s="76"/>
      <c r="J4" s="76"/>
      <c r="K4" s="76"/>
    </row>
    <row r="5" ht="26.25" customHeight="1" thickBot="1"/>
    <row r="6" spans="1:11" ht="12.75" customHeight="1">
      <c r="A6" s="80" t="s">
        <v>34</v>
      </c>
      <c r="B6" s="74" t="s">
        <v>36</v>
      </c>
      <c r="C6" s="74" t="s">
        <v>38</v>
      </c>
      <c r="D6" s="83" t="s">
        <v>41</v>
      </c>
      <c r="E6" s="74" t="s">
        <v>37</v>
      </c>
      <c r="F6" s="74" t="s">
        <v>0</v>
      </c>
      <c r="G6" s="4"/>
      <c r="H6" s="4"/>
      <c r="I6" s="74" t="s">
        <v>64</v>
      </c>
      <c r="J6" s="74" t="s">
        <v>65</v>
      </c>
      <c r="K6" s="77" t="s">
        <v>2</v>
      </c>
    </row>
    <row r="7" spans="1:11" ht="51.75" customHeight="1" thickBot="1">
      <c r="A7" s="81"/>
      <c r="B7" s="75"/>
      <c r="C7" s="75"/>
      <c r="D7" s="84"/>
      <c r="E7" s="75"/>
      <c r="F7" s="82"/>
      <c r="G7" s="5"/>
      <c r="H7" s="5"/>
      <c r="I7" s="75"/>
      <c r="J7" s="75"/>
      <c r="K7" s="78"/>
    </row>
    <row r="8" spans="2:11" ht="15.75" customHeight="1" thickBot="1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>
      <c r="A9" s="15" t="s">
        <v>35</v>
      </c>
      <c r="B9" s="70">
        <v>6207</v>
      </c>
      <c r="C9" s="70">
        <v>9804</v>
      </c>
      <c r="D9" s="72">
        <f>B9+C9</f>
        <v>16011</v>
      </c>
      <c r="E9" s="70">
        <v>2966.19</v>
      </c>
      <c r="F9" s="23">
        <f>D9/E9</f>
        <v>5.397833584497285</v>
      </c>
      <c r="G9" s="3"/>
      <c r="H9" s="3"/>
      <c r="I9" s="70">
        <v>3429</v>
      </c>
      <c r="J9" s="70">
        <v>2260</v>
      </c>
      <c r="K9" s="71">
        <f>J9/I9</f>
        <v>0.6590842811315252</v>
      </c>
    </row>
    <row r="10" spans="5:11" ht="5.25" customHeight="1" hidden="1">
      <c r="E10" s="32"/>
      <c r="F10" s="24"/>
      <c r="I10" s="51"/>
      <c r="J10" s="51"/>
      <c r="K10" s="47"/>
    </row>
    <row r="11" spans="1:11" ht="13.5" thickBot="1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 ht="12.75">
      <c r="A12" s="16" t="s">
        <v>4</v>
      </c>
      <c r="B12" s="58">
        <v>4422</v>
      </c>
      <c r="C12" s="58">
        <v>7376</v>
      </c>
      <c r="D12" s="9">
        <f aca="true" t="shared" si="0" ref="D12:D26">B12+C12</f>
        <v>11798</v>
      </c>
      <c r="E12" s="60">
        <v>2340.92</v>
      </c>
      <c r="F12" s="26">
        <f aca="true" t="shared" si="1" ref="F12:F26">D12/E12</f>
        <v>5.039898843189857</v>
      </c>
      <c r="I12" s="58">
        <v>2695</v>
      </c>
      <c r="J12" s="58">
        <v>1832</v>
      </c>
      <c r="K12" s="48">
        <f aca="true" t="shared" si="2" ref="K12:K26">J12/I12</f>
        <v>0.6797773654916512</v>
      </c>
    </row>
    <row r="13" spans="1:11" ht="12.75">
      <c r="A13" s="17" t="s">
        <v>5</v>
      </c>
      <c r="B13" s="59">
        <v>5</v>
      </c>
      <c r="C13" s="59">
        <v>0</v>
      </c>
      <c r="D13" s="10">
        <f t="shared" si="0"/>
        <v>5</v>
      </c>
      <c r="E13" s="61">
        <v>2.01</v>
      </c>
      <c r="F13" s="27">
        <f t="shared" si="1"/>
        <v>2.4875621890547266</v>
      </c>
      <c r="I13" s="59">
        <v>2</v>
      </c>
      <c r="J13" s="59">
        <v>1</v>
      </c>
      <c r="K13" s="49">
        <f t="shared" si="2"/>
        <v>0.5</v>
      </c>
    </row>
    <row r="14" spans="1:11" ht="12.75">
      <c r="A14" s="17" t="s">
        <v>7</v>
      </c>
      <c r="B14" s="59">
        <v>6</v>
      </c>
      <c r="C14" s="59">
        <v>41</v>
      </c>
      <c r="D14" s="10">
        <f t="shared" si="0"/>
        <v>47</v>
      </c>
      <c r="E14" s="61">
        <v>13.54</v>
      </c>
      <c r="F14" s="27">
        <f t="shared" si="1"/>
        <v>3.4711964549483016</v>
      </c>
      <c r="I14" s="59">
        <v>17</v>
      </c>
      <c r="J14" s="59">
        <v>11</v>
      </c>
      <c r="K14" s="49">
        <f t="shared" si="2"/>
        <v>0.6470588235294118</v>
      </c>
    </row>
    <row r="15" spans="1:11" ht="12.75">
      <c r="A15" s="17" t="s">
        <v>13</v>
      </c>
      <c r="B15" s="59">
        <v>5</v>
      </c>
      <c r="C15" s="59">
        <v>0</v>
      </c>
      <c r="D15" s="73">
        <f t="shared" si="0"/>
        <v>5</v>
      </c>
      <c r="E15" s="61">
        <v>1</v>
      </c>
      <c r="F15" s="27">
        <f t="shared" si="1"/>
        <v>5</v>
      </c>
      <c r="I15" s="59">
        <v>1</v>
      </c>
      <c r="J15" s="59">
        <v>0</v>
      </c>
      <c r="K15" s="49">
        <f t="shared" si="2"/>
        <v>0</v>
      </c>
    </row>
    <row r="16" spans="1:11" ht="12.75">
      <c r="A16" s="17" t="s">
        <v>8</v>
      </c>
      <c r="B16" s="59">
        <v>56</v>
      </c>
      <c r="C16" s="59">
        <v>0</v>
      </c>
      <c r="D16" s="10">
        <f t="shared" si="0"/>
        <v>56</v>
      </c>
      <c r="E16" s="61">
        <v>32.6</v>
      </c>
      <c r="F16" s="27">
        <f t="shared" si="1"/>
        <v>1.7177914110429446</v>
      </c>
      <c r="I16" s="59">
        <v>34</v>
      </c>
      <c r="J16" s="59">
        <v>23</v>
      </c>
      <c r="K16" s="49">
        <f t="shared" si="2"/>
        <v>0.6764705882352942</v>
      </c>
    </row>
    <row r="17" spans="1:11" ht="12.75">
      <c r="A17" s="17" t="s">
        <v>6</v>
      </c>
      <c r="B17" s="59">
        <v>108</v>
      </c>
      <c r="C17" s="59">
        <v>69</v>
      </c>
      <c r="D17" s="10">
        <f t="shared" si="0"/>
        <v>177</v>
      </c>
      <c r="E17" s="61">
        <v>34.58</v>
      </c>
      <c r="F17" s="27">
        <f t="shared" si="1"/>
        <v>5.118565644881435</v>
      </c>
      <c r="I17" s="59">
        <v>46</v>
      </c>
      <c r="J17" s="59">
        <v>22</v>
      </c>
      <c r="K17" s="49">
        <f t="shared" si="2"/>
        <v>0.4782608695652174</v>
      </c>
    </row>
    <row r="18" spans="1:11" ht="12.75">
      <c r="A18" s="17" t="s">
        <v>73</v>
      </c>
      <c r="B18" s="59">
        <v>875</v>
      </c>
      <c r="C18" s="59">
        <v>1281</v>
      </c>
      <c r="D18" s="10">
        <f t="shared" si="0"/>
        <v>2156</v>
      </c>
      <c r="E18" s="61">
        <v>248.32</v>
      </c>
      <c r="F18" s="27">
        <f t="shared" si="1"/>
        <v>8.682345360824742</v>
      </c>
      <c r="I18" s="59">
        <v>292</v>
      </c>
      <c r="J18" s="59">
        <v>152</v>
      </c>
      <c r="K18" s="49">
        <f t="shared" si="2"/>
        <v>0.5205479452054794</v>
      </c>
    </row>
    <row r="19" spans="1:11" ht="12.75">
      <c r="A19" s="17" t="s">
        <v>12</v>
      </c>
      <c r="B19" s="59">
        <v>0</v>
      </c>
      <c r="C19" s="59">
        <v>0</v>
      </c>
      <c r="D19" s="10">
        <f t="shared" si="0"/>
        <v>0</v>
      </c>
      <c r="E19" s="61">
        <v>1.84</v>
      </c>
      <c r="F19" s="27">
        <f t="shared" si="1"/>
        <v>0</v>
      </c>
      <c r="I19" s="59">
        <v>2</v>
      </c>
      <c r="J19" s="59">
        <v>2</v>
      </c>
      <c r="K19" s="49">
        <f t="shared" si="2"/>
        <v>1</v>
      </c>
    </row>
    <row r="20" spans="1:11" ht="12.75">
      <c r="A20" s="17" t="s">
        <v>72</v>
      </c>
      <c r="B20" s="59">
        <v>86</v>
      </c>
      <c r="C20" s="59">
        <v>21</v>
      </c>
      <c r="D20" s="10">
        <f t="shared" si="0"/>
        <v>107</v>
      </c>
      <c r="E20" s="61">
        <v>23.06</v>
      </c>
      <c r="F20" s="27">
        <f t="shared" si="1"/>
        <v>4.640069384215091</v>
      </c>
      <c r="I20" s="59">
        <v>25</v>
      </c>
      <c r="J20" s="59">
        <v>15</v>
      </c>
      <c r="K20" s="49">
        <f t="shared" si="2"/>
        <v>0.6</v>
      </c>
    </row>
    <row r="21" spans="1:11" ht="12.75">
      <c r="A21" s="17" t="s">
        <v>11</v>
      </c>
      <c r="B21" s="59">
        <v>210</v>
      </c>
      <c r="C21" s="59">
        <v>231</v>
      </c>
      <c r="D21" s="10">
        <f t="shared" si="0"/>
        <v>441</v>
      </c>
      <c r="E21" s="61">
        <v>56.66</v>
      </c>
      <c r="F21" s="27">
        <f t="shared" si="1"/>
        <v>7.783268619837629</v>
      </c>
      <c r="I21" s="59">
        <v>71</v>
      </c>
      <c r="J21" s="59">
        <v>31</v>
      </c>
      <c r="K21" s="49">
        <f t="shared" si="2"/>
        <v>0.43661971830985913</v>
      </c>
    </row>
    <row r="22" spans="1:11" ht="12.75">
      <c r="A22" s="17" t="s">
        <v>10</v>
      </c>
      <c r="B22" s="59">
        <v>208</v>
      </c>
      <c r="C22" s="59">
        <v>422</v>
      </c>
      <c r="D22" s="10">
        <f t="shared" si="0"/>
        <v>630</v>
      </c>
      <c r="E22" s="61">
        <v>34.51</v>
      </c>
      <c r="F22" s="27">
        <f t="shared" si="1"/>
        <v>18.25557809330629</v>
      </c>
      <c r="I22" s="59">
        <v>35</v>
      </c>
      <c r="J22" s="59">
        <v>11</v>
      </c>
      <c r="K22" s="49">
        <f t="shared" si="2"/>
        <v>0.3142857142857143</v>
      </c>
    </row>
    <row r="23" spans="1:11" ht="12.75">
      <c r="A23" s="17" t="s">
        <v>9</v>
      </c>
      <c r="B23" s="59">
        <v>0</v>
      </c>
      <c r="C23" s="59">
        <v>0</v>
      </c>
      <c r="D23" s="10">
        <f t="shared" si="0"/>
        <v>0</v>
      </c>
      <c r="E23" s="61">
        <v>0</v>
      </c>
      <c r="F23" s="27" t="e">
        <f>D23/E23</f>
        <v>#DIV/0!</v>
      </c>
      <c r="I23" s="59">
        <v>0</v>
      </c>
      <c r="J23" s="59">
        <v>0</v>
      </c>
      <c r="K23" s="49" t="e">
        <f>J23/I23</f>
        <v>#DIV/0!</v>
      </c>
    </row>
    <row r="24" spans="1:11" ht="12.75">
      <c r="A24" s="17" t="s">
        <v>67</v>
      </c>
      <c r="B24" s="59">
        <v>0</v>
      </c>
      <c r="C24" s="59">
        <v>0</v>
      </c>
      <c r="D24" s="10">
        <f t="shared" si="0"/>
        <v>0</v>
      </c>
      <c r="E24" s="61">
        <v>0</v>
      </c>
      <c r="F24" s="27" t="e">
        <f t="shared" si="1"/>
        <v>#DIV/0!</v>
      </c>
      <c r="I24" s="59">
        <v>0</v>
      </c>
      <c r="J24" s="59">
        <v>0</v>
      </c>
      <c r="K24" s="49" t="e">
        <f t="shared" si="2"/>
        <v>#DIV/0!</v>
      </c>
    </row>
    <row r="25" spans="1:11" ht="13.5" thickBot="1">
      <c r="A25" s="66" t="s">
        <v>75</v>
      </c>
      <c r="B25" s="59">
        <v>226</v>
      </c>
      <c r="C25" s="59">
        <v>363</v>
      </c>
      <c r="D25" s="11">
        <f t="shared" si="0"/>
        <v>589</v>
      </c>
      <c r="E25" s="62">
        <v>177.15</v>
      </c>
      <c r="F25" s="28">
        <f t="shared" si="1"/>
        <v>3.3248659328252894</v>
      </c>
      <c r="I25" s="63">
        <v>209</v>
      </c>
      <c r="J25" s="63">
        <v>160</v>
      </c>
      <c r="K25" s="49"/>
    </row>
    <row r="26" spans="1:11" ht="13.5" thickBot="1">
      <c r="A26" s="19" t="s">
        <v>35</v>
      </c>
      <c r="B26" s="8">
        <f>SUM(B12:B25)</f>
        <v>6207</v>
      </c>
      <c r="C26" s="8">
        <f>SUM(C12:C25)</f>
        <v>9804</v>
      </c>
      <c r="D26" s="8">
        <f t="shared" si="0"/>
        <v>16011</v>
      </c>
      <c r="E26" s="34">
        <f>SUM(E12:E25)</f>
        <v>2966.1900000000005</v>
      </c>
      <c r="F26" s="23">
        <f t="shared" si="1"/>
        <v>5.397833584497284</v>
      </c>
      <c r="I26" s="53">
        <f>SUM(I12:I25)</f>
        <v>3429</v>
      </c>
      <c r="J26" s="53">
        <f>SUM(J12:J25)</f>
        <v>2260</v>
      </c>
      <c r="K26" s="45">
        <f t="shared" si="2"/>
        <v>0.6590842811315252</v>
      </c>
    </row>
    <row r="27" spans="5:11" ht="3.75" customHeight="1">
      <c r="E27" s="32"/>
      <c r="F27" s="24"/>
      <c r="I27" s="32"/>
      <c r="J27" s="32"/>
      <c r="K27" s="47"/>
    </row>
    <row r="28" spans="1:11" ht="13.5" thickBot="1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 ht="12.75">
      <c r="A29" s="16" t="s">
        <v>15</v>
      </c>
      <c r="B29" s="58">
        <v>2491</v>
      </c>
      <c r="C29" s="58">
        <v>4039</v>
      </c>
      <c r="D29" s="9">
        <f>B29+C29</f>
        <v>6530</v>
      </c>
      <c r="E29" s="60">
        <v>1582.98</v>
      </c>
      <c r="F29" s="26">
        <f>D29/E29</f>
        <v>4.125131081883536</v>
      </c>
      <c r="I29" s="58">
        <v>1785</v>
      </c>
      <c r="J29" s="58">
        <v>1259</v>
      </c>
      <c r="K29" s="48">
        <f>J29/I29</f>
        <v>0.7053221288515407</v>
      </c>
    </row>
    <row r="30" spans="1:11" ht="12.75">
      <c r="A30" s="17" t="s">
        <v>16</v>
      </c>
      <c r="B30" s="59">
        <v>3716</v>
      </c>
      <c r="C30" s="59">
        <v>5765</v>
      </c>
      <c r="D30" s="10">
        <f>B30+C30</f>
        <v>9481</v>
      </c>
      <c r="E30" s="61">
        <v>1383.21</v>
      </c>
      <c r="F30" s="27">
        <f>D30/E30</f>
        <v>6.85434605012977</v>
      </c>
      <c r="I30" s="59">
        <v>1644</v>
      </c>
      <c r="J30" s="59">
        <v>1001</v>
      </c>
      <c r="K30" s="49">
        <f>J30/I30</f>
        <v>0.6088807785888077</v>
      </c>
    </row>
    <row r="31" spans="1:11" ht="13.5" thickBot="1">
      <c r="A31" s="18" t="s">
        <v>39</v>
      </c>
      <c r="B31" s="63"/>
      <c r="C31" s="63"/>
      <c r="D31" s="11">
        <f>B31+C31</f>
        <v>0</v>
      </c>
      <c r="E31" s="62">
        <v>0</v>
      </c>
      <c r="F31" s="28" t="e">
        <f>D31/E31</f>
        <v>#DIV/0!</v>
      </c>
      <c r="I31" s="63">
        <v>0</v>
      </c>
      <c r="J31" s="63">
        <v>0</v>
      </c>
      <c r="K31" s="50" t="e">
        <f>J31/I31</f>
        <v>#DIV/0!</v>
      </c>
    </row>
    <row r="32" spans="1:11" ht="13.5" thickBot="1">
      <c r="A32" s="19" t="s">
        <v>35</v>
      </c>
      <c r="B32" s="8">
        <f>SUM(B29:B31)</f>
        <v>6207</v>
      </c>
      <c r="C32" s="8">
        <f>SUM(C29:C31)</f>
        <v>9804</v>
      </c>
      <c r="D32" s="8">
        <f>B32+C32</f>
        <v>16011</v>
      </c>
      <c r="E32" s="34">
        <f>SUM(E29:E31)</f>
        <v>2966.19</v>
      </c>
      <c r="F32" s="23">
        <f>D32/E32</f>
        <v>5.397833584497285</v>
      </c>
      <c r="I32" s="53">
        <f>SUM(I29:I31)</f>
        <v>3429</v>
      </c>
      <c r="J32" s="53">
        <f>SUM(J29:J31)</f>
        <v>2260</v>
      </c>
      <c r="K32" s="45">
        <f>J32/I32</f>
        <v>0.6590842811315252</v>
      </c>
    </row>
    <row r="33" spans="5:11" ht="3.75" customHeight="1">
      <c r="E33" s="32"/>
      <c r="F33" s="24"/>
      <c r="I33" s="32"/>
      <c r="J33" s="32"/>
      <c r="K33" s="47"/>
    </row>
    <row r="34" spans="1:11" ht="13.5" thickBot="1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 ht="12.75">
      <c r="A35" s="16" t="s">
        <v>53</v>
      </c>
      <c r="B35" s="58">
        <v>26</v>
      </c>
      <c r="C35" s="58">
        <v>230</v>
      </c>
      <c r="D35" s="9">
        <f aca="true" t="shared" si="3" ref="D35:D46">B35+C35</f>
        <v>256</v>
      </c>
      <c r="E35" s="60">
        <v>54.36</v>
      </c>
      <c r="F35" s="26">
        <f aca="true" t="shared" si="4" ref="F35:F46">D35/E35</f>
        <v>4.7093451066961</v>
      </c>
      <c r="I35" s="58">
        <v>123</v>
      </c>
      <c r="J35" s="58">
        <v>113</v>
      </c>
      <c r="K35" s="48">
        <f aca="true" t="shared" si="5" ref="K35:K45">J35/I35</f>
        <v>0.9186991869918699</v>
      </c>
    </row>
    <row r="36" spans="1:11" ht="12.75">
      <c r="A36" s="17" t="s">
        <v>54</v>
      </c>
      <c r="B36" s="59">
        <v>266</v>
      </c>
      <c r="C36" s="59">
        <v>132</v>
      </c>
      <c r="D36" s="10">
        <f t="shared" si="3"/>
        <v>398</v>
      </c>
      <c r="E36" s="61">
        <v>241.5</v>
      </c>
      <c r="F36" s="27">
        <f t="shared" si="4"/>
        <v>1.6480331262939958</v>
      </c>
      <c r="I36" s="59">
        <v>315</v>
      </c>
      <c r="J36" s="59">
        <v>256</v>
      </c>
      <c r="K36" s="49">
        <f t="shared" si="5"/>
        <v>0.8126984126984127</v>
      </c>
    </row>
    <row r="37" spans="1:11" ht="12.75">
      <c r="A37" s="17" t="s">
        <v>55</v>
      </c>
      <c r="B37" s="59">
        <v>541</v>
      </c>
      <c r="C37" s="59">
        <v>951</v>
      </c>
      <c r="D37" s="10">
        <f t="shared" si="3"/>
        <v>1492</v>
      </c>
      <c r="E37" s="61">
        <v>325.75</v>
      </c>
      <c r="F37" s="27">
        <f t="shared" si="4"/>
        <v>4.580199539524175</v>
      </c>
      <c r="I37" s="59">
        <v>395</v>
      </c>
      <c r="J37" s="59">
        <v>286</v>
      </c>
      <c r="K37" s="49">
        <f t="shared" si="5"/>
        <v>0.7240506329113924</v>
      </c>
    </row>
    <row r="38" spans="1:11" ht="12.75">
      <c r="A38" s="17" t="s">
        <v>56</v>
      </c>
      <c r="B38" s="59">
        <v>654</v>
      </c>
      <c r="C38" s="59">
        <v>615</v>
      </c>
      <c r="D38" s="10">
        <f t="shared" si="3"/>
        <v>1269</v>
      </c>
      <c r="E38" s="61">
        <v>310.91</v>
      </c>
      <c r="F38" s="27">
        <f t="shared" si="4"/>
        <v>4.08156701296195</v>
      </c>
      <c r="I38" s="59">
        <v>357</v>
      </c>
      <c r="J38" s="59">
        <v>237</v>
      </c>
      <c r="K38" s="49">
        <f t="shared" si="5"/>
        <v>0.6638655462184874</v>
      </c>
    </row>
    <row r="39" spans="1:11" ht="12.75">
      <c r="A39" s="17" t="s">
        <v>57</v>
      </c>
      <c r="B39" s="59">
        <v>972</v>
      </c>
      <c r="C39" s="59">
        <v>1132</v>
      </c>
      <c r="D39" s="10">
        <f t="shared" si="3"/>
        <v>2104</v>
      </c>
      <c r="E39" s="61">
        <v>432.89</v>
      </c>
      <c r="F39" s="27">
        <f t="shared" si="4"/>
        <v>4.860357134606944</v>
      </c>
      <c r="I39" s="59">
        <v>489</v>
      </c>
      <c r="J39" s="59">
        <v>302</v>
      </c>
      <c r="K39" s="49">
        <f t="shared" si="5"/>
        <v>0.6175869120654397</v>
      </c>
    </row>
    <row r="40" spans="1:11" ht="12.75">
      <c r="A40" s="17" t="s">
        <v>58</v>
      </c>
      <c r="B40" s="59">
        <v>1455</v>
      </c>
      <c r="C40" s="59">
        <v>2424</v>
      </c>
      <c r="D40" s="10">
        <f t="shared" si="3"/>
        <v>3879</v>
      </c>
      <c r="E40" s="61">
        <v>593.82</v>
      </c>
      <c r="F40" s="27">
        <f t="shared" si="4"/>
        <v>6.53228250985147</v>
      </c>
      <c r="I40" s="59">
        <v>643</v>
      </c>
      <c r="J40" s="59">
        <v>361</v>
      </c>
      <c r="K40" s="49">
        <f t="shared" si="5"/>
        <v>0.5614307931570762</v>
      </c>
    </row>
    <row r="41" spans="1:11" ht="12.75">
      <c r="A41" s="17" t="s">
        <v>59</v>
      </c>
      <c r="B41" s="59">
        <v>1082</v>
      </c>
      <c r="C41" s="59">
        <v>1364</v>
      </c>
      <c r="D41" s="10">
        <f t="shared" si="3"/>
        <v>2446</v>
      </c>
      <c r="E41" s="61">
        <v>520.82</v>
      </c>
      <c r="F41" s="27">
        <f t="shared" si="4"/>
        <v>4.696440228869859</v>
      </c>
      <c r="I41" s="59">
        <v>555</v>
      </c>
      <c r="J41" s="59">
        <v>353</v>
      </c>
      <c r="K41" s="49">
        <f t="shared" si="5"/>
        <v>0.6360360360360361</v>
      </c>
    </row>
    <row r="42" spans="1:11" ht="12.75">
      <c r="A42" s="17" t="s">
        <v>60</v>
      </c>
      <c r="B42" s="59">
        <v>748</v>
      </c>
      <c r="C42" s="59">
        <v>1857</v>
      </c>
      <c r="D42" s="10">
        <f t="shared" si="3"/>
        <v>2605</v>
      </c>
      <c r="E42" s="61">
        <v>300.44</v>
      </c>
      <c r="F42" s="27">
        <f t="shared" si="4"/>
        <v>8.67061642923712</v>
      </c>
      <c r="I42" s="59">
        <v>326</v>
      </c>
      <c r="J42" s="59">
        <v>205</v>
      </c>
      <c r="K42" s="49">
        <f t="shared" si="5"/>
        <v>0.6288343558282209</v>
      </c>
    </row>
    <row r="43" spans="1:11" ht="12.75">
      <c r="A43" s="17" t="s">
        <v>61</v>
      </c>
      <c r="B43" s="59">
        <v>314</v>
      </c>
      <c r="C43" s="59">
        <v>805</v>
      </c>
      <c r="D43" s="10">
        <f t="shared" si="3"/>
        <v>1119</v>
      </c>
      <c r="E43" s="61">
        <v>142.03</v>
      </c>
      <c r="F43" s="27">
        <f t="shared" si="4"/>
        <v>7.878617193550658</v>
      </c>
      <c r="I43" s="59">
        <v>170</v>
      </c>
      <c r="J43" s="59">
        <v>110</v>
      </c>
      <c r="K43" s="49">
        <f t="shared" si="5"/>
        <v>0.6470588235294118</v>
      </c>
    </row>
    <row r="44" spans="1:11" ht="12.75">
      <c r="A44" s="17" t="s">
        <v>62</v>
      </c>
      <c r="B44" s="59">
        <v>149</v>
      </c>
      <c r="C44" s="59">
        <v>294</v>
      </c>
      <c r="D44" s="10">
        <f t="shared" si="3"/>
        <v>443</v>
      </c>
      <c r="E44" s="61">
        <v>43.68</v>
      </c>
      <c r="F44" s="27">
        <f t="shared" si="4"/>
        <v>10.141941391941392</v>
      </c>
      <c r="I44" s="59">
        <v>56</v>
      </c>
      <c r="J44" s="59">
        <v>37</v>
      </c>
      <c r="K44" s="49">
        <f t="shared" si="5"/>
        <v>0.6607142857142857</v>
      </c>
    </row>
    <row r="45" spans="1:11" ht="13.5" thickBot="1">
      <c r="A45" s="17" t="s">
        <v>39</v>
      </c>
      <c r="B45" s="59">
        <v>0</v>
      </c>
      <c r="C45" s="59">
        <v>0</v>
      </c>
      <c r="D45" s="10">
        <f t="shared" si="3"/>
        <v>0</v>
      </c>
      <c r="E45" s="62"/>
      <c r="F45" s="27" t="e">
        <f t="shared" si="4"/>
        <v>#DIV/0!</v>
      </c>
      <c r="I45" s="63">
        <v>0</v>
      </c>
      <c r="J45" s="63">
        <v>0</v>
      </c>
      <c r="K45" s="49" t="e">
        <f t="shared" si="5"/>
        <v>#DIV/0!</v>
      </c>
    </row>
    <row r="46" spans="1:11" ht="13.5" thickBot="1">
      <c r="A46" s="19" t="s">
        <v>35</v>
      </c>
      <c r="B46" s="8">
        <f>SUM(B35:B45)</f>
        <v>6207</v>
      </c>
      <c r="C46" s="8">
        <f>SUM(C35:C45)</f>
        <v>9804</v>
      </c>
      <c r="D46" s="8">
        <f t="shared" si="3"/>
        <v>16011</v>
      </c>
      <c r="E46" s="34">
        <f>SUM(E35:E45)</f>
        <v>2966.2000000000003</v>
      </c>
      <c r="F46" s="23">
        <f t="shared" si="4"/>
        <v>5.3978153866900405</v>
      </c>
      <c r="I46" s="53">
        <f>SUM(I35:I45)</f>
        <v>3429</v>
      </c>
      <c r="J46" s="53">
        <f>SUM(J35:J45)</f>
        <v>2260</v>
      </c>
      <c r="K46" s="45">
        <f>J46/I46</f>
        <v>0.6590842811315252</v>
      </c>
    </row>
    <row r="47" spans="5:11" ht="2.25" customHeight="1">
      <c r="E47" s="32"/>
      <c r="F47" s="24"/>
      <c r="I47" s="32"/>
      <c r="J47" s="32"/>
      <c r="K47" s="47"/>
    </row>
    <row r="48" spans="1:11" ht="13.5" thickBot="1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 ht="12.75">
      <c r="A49" s="16" t="s">
        <v>18</v>
      </c>
      <c r="B49" s="58">
        <v>144</v>
      </c>
      <c r="C49" s="58">
        <v>65</v>
      </c>
      <c r="D49" s="9">
        <f aca="true" t="shared" si="6" ref="D49:D58">B49+C49</f>
        <v>209</v>
      </c>
      <c r="E49" s="58">
        <v>18.78</v>
      </c>
      <c r="F49" s="26">
        <f aca="true" t="shared" si="7" ref="F49:F58">D49/E49</f>
        <v>11.128860489882854</v>
      </c>
      <c r="I49" s="58">
        <v>20</v>
      </c>
      <c r="J49" s="58">
        <v>7</v>
      </c>
      <c r="K49" s="48">
        <f aca="true" t="shared" si="8" ref="K49:K57">J49/I49</f>
        <v>0.35</v>
      </c>
    </row>
    <row r="50" spans="1:11" ht="12.75">
      <c r="A50" s="17" t="s">
        <v>20</v>
      </c>
      <c r="B50" s="59">
        <v>971</v>
      </c>
      <c r="C50" s="59">
        <v>1567</v>
      </c>
      <c r="D50" s="10">
        <f t="shared" si="6"/>
        <v>2538</v>
      </c>
      <c r="E50" s="64">
        <v>219.13</v>
      </c>
      <c r="F50" s="27">
        <f t="shared" si="7"/>
        <v>11.582165837630631</v>
      </c>
      <c r="I50" s="59">
        <v>256</v>
      </c>
      <c r="J50" s="65">
        <v>114</v>
      </c>
      <c r="K50" s="49">
        <f t="shared" si="8"/>
        <v>0.4453125</v>
      </c>
    </row>
    <row r="51" spans="1:11" ht="12.75">
      <c r="A51" s="17" t="s">
        <v>21</v>
      </c>
      <c r="B51" s="59">
        <v>1301</v>
      </c>
      <c r="C51" s="59">
        <v>2150</v>
      </c>
      <c r="D51" s="10">
        <f t="shared" si="6"/>
        <v>3451</v>
      </c>
      <c r="E51" s="64">
        <v>418.48</v>
      </c>
      <c r="F51" s="27">
        <f t="shared" si="7"/>
        <v>8.246511183330147</v>
      </c>
      <c r="I51" s="59">
        <v>525</v>
      </c>
      <c r="J51" s="65">
        <v>310</v>
      </c>
      <c r="K51" s="49">
        <f t="shared" si="8"/>
        <v>0.5904761904761905</v>
      </c>
    </row>
    <row r="52" spans="1:11" ht="12.75">
      <c r="A52" s="17" t="s">
        <v>22</v>
      </c>
      <c r="B52" s="59">
        <v>1622</v>
      </c>
      <c r="C52" s="59">
        <v>1707</v>
      </c>
      <c r="D52" s="10">
        <f t="shared" si="6"/>
        <v>3329</v>
      </c>
      <c r="E52" s="64">
        <v>720.53</v>
      </c>
      <c r="F52" s="27">
        <f t="shared" si="7"/>
        <v>4.620210123103827</v>
      </c>
      <c r="I52" s="59">
        <v>820</v>
      </c>
      <c r="J52" s="65">
        <v>524</v>
      </c>
      <c r="K52" s="49">
        <f t="shared" si="8"/>
        <v>0.6390243902439025</v>
      </c>
    </row>
    <row r="53" spans="1:11" ht="12.75">
      <c r="A53" s="17" t="s">
        <v>23</v>
      </c>
      <c r="B53" s="59">
        <v>748</v>
      </c>
      <c r="C53" s="59">
        <v>1319</v>
      </c>
      <c r="D53" s="10">
        <f t="shared" si="6"/>
        <v>2067</v>
      </c>
      <c r="E53" s="64">
        <v>385.79</v>
      </c>
      <c r="F53" s="27">
        <f t="shared" si="7"/>
        <v>5.357837165297182</v>
      </c>
      <c r="I53" s="59">
        <v>427</v>
      </c>
      <c r="J53" s="65">
        <v>260</v>
      </c>
      <c r="K53" s="49">
        <f t="shared" si="8"/>
        <v>0.6088992974238876</v>
      </c>
    </row>
    <row r="54" spans="1:11" ht="12.75">
      <c r="A54" s="17" t="s">
        <v>24</v>
      </c>
      <c r="B54" s="59">
        <v>908</v>
      </c>
      <c r="C54" s="59">
        <v>1864</v>
      </c>
      <c r="D54" s="10">
        <f t="shared" si="6"/>
        <v>2772</v>
      </c>
      <c r="E54" s="64">
        <v>695.15</v>
      </c>
      <c r="F54" s="27">
        <f t="shared" si="7"/>
        <v>3.9876285693735167</v>
      </c>
      <c r="I54" s="59">
        <v>785</v>
      </c>
      <c r="J54" s="65">
        <v>585</v>
      </c>
      <c r="K54" s="49">
        <f t="shared" si="8"/>
        <v>0.7452229299363057</v>
      </c>
    </row>
    <row r="55" spans="1:11" ht="12.75">
      <c r="A55" s="17" t="s">
        <v>25</v>
      </c>
      <c r="B55" s="59">
        <v>372</v>
      </c>
      <c r="C55" s="59">
        <v>383</v>
      </c>
      <c r="D55" s="10">
        <f t="shared" si="6"/>
        <v>755</v>
      </c>
      <c r="E55" s="64">
        <v>291.45</v>
      </c>
      <c r="F55" s="27">
        <f t="shared" si="7"/>
        <v>2.5904957968776805</v>
      </c>
      <c r="I55" s="59">
        <v>337</v>
      </c>
      <c r="J55" s="65">
        <v>245</v>
      </c>
      <c r="K55" s="49">
        <f t="shared" si="8"/>
        <v>0.7270029673590505</v>
      </c>
    </row>
    <row r="56" spans="1:11" ht="12.75">
      <c r="A56" s="17" t="s">
        <v>26</v>
      </c>
      <c r="B56" s="59">
        <v>141</v>
      </c>
      <c r="C56" s="59">
        <v>749</v>
      </c>
      <c r="D56" s="10">
        <f t="shared" si="6"/>
        <v>890</v>
      </c>
      <c r="E56" s="64">
        <v>216.88</v>
      </c>
      <c r="F56" s="27">
        <f t="shared" si="7"/>
        <v>4.103651789007746</v>
      </c>
      <c r="I56" s="59">
        <v>259</v>
      </c>
      <c r="J56" s="65">
        <v>215</v>
      </c>
      <c r="K56" s="49">
        <f t="shared" si="8"/>
        <v>0.8301158301158301</v>
      </c>
    </row>
    <row r="57" spans="1:11" ht="13.5" thickBot="1">
      <c r="A57" s="18" t="s">
        <v>39</v>
      </c>
      <c r="B57" s="59">
        <v>0</v>
      </c>
      <c r="C57" s="59">
        <v>0</v>
      </c>
      <c r="D57" s="11">
        <f t="shared" si="6"/>
        <v>0</v>
      </c>
      <c r="E57" s="64">
        <v>0</v>
      </c>
      <c r="F57" s="28" t="e">
        <f t="shared" si="7"/>
        <v>#DIV/0!</v>
      </c>
      <c r="I57" s="63"/>
      <c r="J57" s="67"/>
      <c r="K57" s="50" t="e">
        <f t="shared" si="8"/>
        <v>#DIV/0!</v>
      </c>
    </row>
    <row r="58" spans="1:11" ht="13.5" thickBot="1">
      <c r="A58" s="19" t="s">
        <v>35</v>
      </c>
      <c r="B58" s="8">
        <f>SUM(B49:B57)</f>
        <v>6207</v>
      </c>
      <c r="C58" s="8">
        <f>SUM(C49:C57)</f>
        <v>9804</v>
      </c>
      <c r="D58" s="8">
        <f t="shared" si="6"/>
        <v>16011</v>
      </c>
      <c r="E58" s="34">
        <f>SUM(E49:E57)</f>
        <v>2966.19</v>
      </c>
      <c r="F58" s="23">
        <f t="shared" si="7"/>
        <v>5.397833584497285</v>
      </c>
      <c r="I58" s="53">
        <f>SUM(I49:I57)</f>
        <v>3429</v>
      </c>
      <c r="J58" s="53">
        <f>SUM(J49:J57)</f>
        <v>2260</v>
      </c>
      <c r="K58" s="45">
        <f>J58/I58</f>
        <v>0.6590842811315252</v>
      </c>
    </row>
    <row r="59" spans="5:11" ht="3.75" customHeight="1">
      <c r="E59" s="32"/>
      <c r="F59" s="24"/>
      <c r="I59" s="32"/>
      <c r="J59" s="32"/>
      <c r="K59" s="47"/>
    </row>
    <row r="60" spans="1:11" ht="13.5" thickBot="1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 ht="12.75">
      <c r="A61" s="16" t="s">
        <v>31</v>
      </c>
      <c r="B61" s="58"/>
      <c r="C61" s="58"/>
      <c r="D61" s="9">
        <f aca="true" t="shared" si="9" ref="D61:D81">B61+C61</f>
        <v>0</v>
      </c>
      <c r="E61" s="35"/>
      <c r="F61" s="29"/>
      <c r="I61" s="54"/>
      <c r="J61" s="54"/>
      <c r="K61" s="56"/>
    </row>
    <row r="62" spans="1:11" ht="12.75">
      <c r="A62" s="17" t="s">
        <v>42</v>
      </c>
      <c r="B62" s="59">
        <v>21</v>
      </c>
      <c r="C62" s="59">
        <v>44</v>
      </c>
      <c r="D62" s="10">
        <f t="shared" si="9"/>
        <v>65</v>
      </c>
      <c r="E62" s="36"/>
      <c r="F62" s="30"/>
      <c r="I62" s="55"/>
      <c r="J62" s="55"/>
      <c r="K62" s="57"/>
    </row>
    <row r="63" spans="1:11" ht="12.75">
      <c r="A63" s="17" t="s">
        <v>43</v>
      </c>
      <c r="B63" s="59">
        <v>16</v>
      </c>
      <c r="C63" s="59">
        <v>629</v>
      </c>
      <c r="D63" s="10">
        <f t="shared" si="9"/>
        <v>645</v>
      </c>
      <c r="E63" s="36"/>
      <c r="F63" s="30"/>
      <c r="I63" s="55"/>
      <c r="J63" s="55"/>
      <c r="K63" s="57"/>
    </row>
    <row r="64" spans="1:11" ht="12.75">
      <c r="A64" s="17" t="s">
        <v>44</v>
      </c>
      <c r="B64" s="59">
        <v>46</v>
      </c>
      <c r="C64" s="59">
        <v>21</v>
      </c>
      <c r="D64" s="10">
        <f t="shared" si="9"/>
        <v>67</v>
      </c>
      <c r="E64" s="36"/>
      <c r="F64" s="30"/>
      <c r="I64" s="55"/>
      <c r="J64" s="55"/>
      <c r="K64" s="57"/>
    </row>
    <row r="65" spans="1:11" ht="12.75">
      <c r="A65" s="17" t="s">
        <v>45</v>
      </c>
      <c r="B65" s="59">
        <v>23</v>
      </c>
      <c r="C65" s="59">
        <v>0</v>
      </c>
      <c r="D65" s="10">
        <f t="shared" si="9"/>
        <v>23</v>
      </c>
      <c r="E65" s="36"/>
      <c r="F65" s="30"/>
      <c r="I65" s="55"/>
      <c r="J65" s="55"/>
      <c r="K65" s="57"/>
    </row>
    <row r="66" spans="1:11" ht="12.75">
      <c r="A66" s="17" t="s">
        <v>28</v>
      </c>
      <c r="B66" s="59">
        <v>78</v>
      </c>
      <c r="C66" s="59">
        <v>170</v>
      </c>
      <c r="D66" s="10">
        <f t="shared" si="9"/>
        <v>248</v>
      </c>
      <c r="E66" s="36"/>
      <c r="F66" s="30"/>
      <c r="I66" s="55"/>
      <c r="J66" s="55"/>
      <c r="K66" s="57"/>
    </row>
    <row r="67" spans="1:11" ht="12.75">
      <c r="A67" s="17" t="s">
        <v>46</v>
      </c>
      <c r="B67" s="59">
        <v>104</v>
      </c>
      <c r="C67" s="59">
        <v>204</v>
      </c>
      <c r="D67" s="10">
        <f t="shared" si="9"/>
        <v>308</v>
      </c>
      <c r="E67" s="36"/>
      <c r="F67" s="30"/>
      <c r="I67" s="55"/>
      <c r="J67" s="55"/>
      <c r="K67" s="57"/>
    </row>
    <row r="68" spans="1:11" ht="12.75">
      <c r="A68" s="17" t="s">
        <v>29</v>
      </c>
      <c r="B68" s="59">
        <v>46</v>
      </c>
      <c r="C68" s="59">
        <v>43</v>
      </c>
      <c r="D68" s="10">
        <f t="shared" si="9"/>
        <v>89</v>
      </c>
      <c r="E68" s="36"/>
      <c r="F68" s="30"/>
      <c r="I68" s="55"/>
      <c r="J68" s="55"/>
      <c r="K68" s="57"/>
    </row>
    <row r="69" spans="1:11" ht="12.75">
      <c r="A69" s="17" t="s">
        <v>30</v>
      </c>
      <c r="B69" s="59">
        <v>659</v>
      </c>
      <c r="C69" s="59">
        <v>52</v>
      </c>
      <c r="D69" s="10">
        <f t="shared" si="9"/>
        <v>711</v>
      </c>
      <c r="E69" s="36"/>
      <c r="F69" s="30"/>
      <c r="I69" s="55"/>
      <c r="J69" s="55"/>
      <c r="K69" s="57"/>
    </row>
    <row r="70" spans="1:11" ht="12.75">
      <c r="A70" s="17" t="s">
        <v>32</v>
      </c>
      <c r="B70" s="59">
        <v>166</v>
      </c>
      <c r="C70" s="59">
        <v>900</v>
      </c>
      <c r="D70" s="10">
        <f t="shared" si="9"/>
        <v>1066</v>
      </c>
      <c r="E70" s="36"/>
      <c r="F70" s="30"/>
      <c r="I70" s="55"/>
      <c r="J70" s="55"/>
      <c r="K70" s="57"/>
    </row>
    <row r="71" spans="1:11" ht="12.75">
      <c r="A71" s="17" t="s">
        <v>66</v>
      </c>
      <c r="B71" s="59">
        <v>662</v>
      </c>
      <c r="C71" s="59">
        <v>4027</v>
      </c>
      <c r="D71" s="10">
        <f t="shared" si="9"/>
        <v>4689</v>
      </c>
      <c r="E71" s="36"/>
      <c r="F71" s="30"/>
      <c r="I71" s="55"/>
      <c r="J71" s="55"/>
      <c r="K71" s="57"/>
    </row>
    <row r="72" spans="1:11" ht="12.75">
      <c r="A72" s="17" t="s">
        <v>47</v>
      </c>
      <c r="B72" s="59">
        <v>474</v>
      </c>
      <c r="C72" s="59">
        <v>321</v>
      </c>
      <c r="D72" s="10">
        <f t="shared" si="9"/>
        <v>795</v>
      </c>
      <c r="E72" s="36"/>
      <c r="F72" s="30"/>
      <c r="I72" s="55"/>
      <c r="J72" s="55"/>
      <c r="K72" s="57"/>
    </row>
    <row r="73" spans="1:11" ht="12.75">
      <c r="A73" s="17" t="s">
        <v>48</v>
      </c>
      <c r="B73" s="59">
        <v>343</v>
      </c>
      <c r="C73" s="59">
        <v>514</v>
      </c>
      <c r="D73" s="10">
        <f t="shared" si="9"/>
        <v>857</v>
      </c>
      <c r="E73" s="36"/>
      <c r="F73" s="30"/>
      <c r="I73" s="55"/>
      <c r="J73" s="55"/>
      <c r="K73" s="57"/>
    </row>
    <row r="74" spans="1:11" ht="12.75">
      <c r="A74" s="17" t="s">
        <v>49</v>
      </c>
      <c r="B74" s="59">
        <v>788</v>
      </c>
      <c r="C74" s="59">
        <v>1154</v>
      </c>
      <c r="D74" s="10">
        <f t="shared" si="9"/>
        <v>1942</v>
      </c>
      <c r="E74" s="36"/>
      <c r="F74" s="30"/>
      <c r="I74" s="55"/>
      <c r="J74" s="55"/>
      <c r="K74" s="57"/>
    </row>
    <row r="75" spans="1:11" ht="12.75">
      <c r="A75" s="17" t="s">
        <v>50</v>
      </c>
      <c r="B75" s="59">
        <v>2183</v>
      </c>
      <c r="C75" s="59">
        <v>146</v>
      </c>
      <c r="D75" s="10">
        <f t="shared" si="9"/>
        <v>2329</v>
      </c>
      <c r="E75" s="36"/>
      <c r="F75" s="30"/>
      <c r="I75" s="55"/>
      <c r="J75" s="55"/>
      <c r="K75" s="57"/>
    </row>
    <row r="76" spans="1:11" ht="12.75">
      <c r="A76" s="21" t="s">
        <v>51</v>
      </c>
      <c r="B76" s="59">
        <v>55</v>
      </c>
      <c r="C76" s="59">
        <v>0</v>
      </c>
      <c r="D76" s="10">
        <f t="shared" si="9"/>
        <v>55</v>
      </c>
      <c r="E76" s="36"/>
      <c r="F76" s="30"/>
      <c r="I76" s="55"/>
      <c r="J76" s="55"/>
      <c r="K76" s="57"/>
    </row>
    <row r="77" spans="1:11" ht="12.75">
      <c r="A77" s="22" t="s">
        <v>52</v>
      </c>
      <c r="B77" s="59">
        <v>0</v>
      </c>
      <c r="C77" s="59">
        <v>0</v>
      </c>
      <c r="D77" s="10">
        <f t="shared" si="9"/>
        <v>0</v>
      </c>
      <c r="E77" s="36"/>
      <c r="F77" s="30"/>
      <c r="I77" s="55"/>
      <c r="J77" s="55"/>
      <c r="K77" s="57"/>
    </row>
    <row r="78" spans="1:11" ht="12.75">
      <c r="A78" s="68" t="s">
        <v>71</v>
      </c>
      <c r="B78" s="59">
        <v>0</v>
      </c>
      <c r="C78" s="59">
        <v>0</v>
      </c>
      <c r="D78" s="10">
        <f t="shared" si="9"/>
        <v>0</v>
      </c>
      <c r="E78" s="36"/>
      <c r="F78" s="30"/>
      <c r="I78" s="55"/>
      <c r="J78" s="55"/>
      <c r="K78" s="57"/>
    </row>
    <row r="79" spans="1:11" ht="12.75">
      <c r="A79" s="17" t="s">
        <v>40</v>
      </c>
      <c r="B79" s="59">
        <v>481</v>
      </c>
      <c r="C79" s="59">
        <v>1516</v>
      </c>
      <c r="D79" s="10">
        <f t="shared" si="9"/>
        <v>1997</v>
      </c>
      <c r="E79" s="36"/>
      <c r="F79" s="30"/>
      <c r="I79" s="55"/>
      <c r="J79" s="55"/>
      <c r="K79" s="57"/>
    </row>
    <row r="80" spans="1:11" ht="13.5" thickBot="1">
      <c r="A80" s="18" t="s">
        <v>39</v>
      </c>
      <c r="B80" s="63">
        <v>62</v>
      </c>
      <c r="C80" s="63">
        <v>63</v>
      </c>
      <c r="D80" s="10">
        <f t="shared" si="9"/>
        <v>125</v>
      </c>
      <c r="E80" s="37"/>
      <c r="F80" s="30"/>
      <c r="I80" s="55"/>
      <c r="J80" s="55"/>
      <c r="K80" s="57"/>
    </row>
    <row r="81" spans="1:11" ht="13.5" thickBot="1">
      <c r="A81" s="19" t="s">
        <v>35</v>
      </c>
      <c r="B81" s="8">
        <f>SUM(B61:B80)</f>
        <v>6207</v>
      </c>
      <c r="C81" s="8">
        <f>SUM(C61:C80)</f>
        <v>9804</v>
      </c>
      <c r="D81" s="8">
        <f t="shared" si="9"/>
        <v>16011</v>
      </c>
      <c r="E81" s="38"/>
      <c r="F81" s="31"/>
      <c r="I81" s="69"/>
      <c r="J81" s="69"/>
      <c r="K81" s="69"/>
    </row>
    <row r="82" ht="3" customHeight="1"/>
    <row r="83" ht="8.25" customHeight="1"/>
    <row r="84" ht="12.75" hidden="1"/>
    <row r="85" spans="1:11" ht="12.75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 ht="12.75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1" ht="12.75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ht="12.75">
      <c r="A89" s="13" t="s">
        <v>74</v>
      </c>
    </row>
  </sheetData>
  <sheetProtection password="CF33" sheet="1" objects="1" scenarios="1" selectLockedCells="1"/>
  <mergeCells count="12">
    <mergeCell ref="A6:A7"/>
    <mergeCell ref="B6:B7"/>
    <mergeCell ref="E6:E7"/>
    <mergeCell ref="F6:F7"/>
    <mergeCell ref="C6:C7"/>
    <mergeCell ref="D6:D7"/>
    <mergeCell ref="J6:J7"/>
    <mergeCell ref="I6:I7"/>
    <mergeCell ref="B2:K2"/>
    <mergeCell ref="B4:K4"/>
    <mergeCell ref="K6:K7"/>
    <mergeCell ref="B3:K3"/>
  </mergeCells>
  <conditionalFormatting sqref="B32:E32 B46:E46 B58:E58 B81:D81 B26:E26 I26:J26 I46:J46 I58:J58 I32:J32">
    <cfRule type="cellIs" priority="1" dxfId="6" operator="greaterThan" stopIfTrue="1">
      <formula>B$9+0.5</formula>
    </cfRule>
    <cfRule type="cellIs" priority="2" dxfId="5" operator="lessThan" stopIfTrue="1">
      <formula>B$9-0.5</formula>
    </cfRule>
    <cfRule type="cellIs" priority="3" dxfId="4" operator="between" stopIfTrue="1">
      <formula>B$9-0.5</formula>
      <formula>B$9+0.5</formula>
    </cfRule>
  </conditionalFormatting>
  <conditionalFormatting sqref="K9 F9:F81 K12:K26">
    <cfRule type="cellIs" priority="4" dxfId="3" operator="greaterThan" stopIfTrue="1">
      <formula>0</formula>
    </cfRule>
  </conditionalFormatting>
  <conditionalFormatting sqref="D12:D25">
    <cfRule type="expression" priority="5" dxfId="1" stopIfTrue="1">
      <formula>D12=P</formula>
    </cfRule>
  </conditionalFormatting>
  <conditionalFormatting sqref="D9">
    <cfRule type="expression" priority="6" dxfId="1" stopIfTrue="1">
      <formula>$D$9=P</formula>
    </cfRule>
  </conditionalFormatting>
  <conditionalFormatting sqref="K29:K32 K35:K46 K49:K58 K61:K80">
    <cfRule type="cellIs" priority="7" dxfId="0" operator="greaterThan" stopIfTrue="1">
      <formula>0</formula>
    </cfRule>
  </conditionalFormatting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8" scale="65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Bell</dc:creator>
  <cp:keywords/>
  <dc:description/>
  <cp:lastModifiedBy>clholly</cp:lastModifiedBy>
  <cp:lastPrinted>2009-06-30T18:19:46Z</cp:lastPrinted>
  <dcterms:created xsi:type="dcterms:W3CDTF">2007-10-03T08:10:56Z</dcterms:created>
  <dcterms:modified xsi:type="dcterms:W3CDTF">2013-03-27T12:03:59Z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8e3ae66f-8117-4229-a9f5-b07ef7d74de7</vt:lpwstr>
  </property>
</Properties>
</file>