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2" yWindow="180" windowWidth="15480" windowHeight="5436" activeTab="0"/>
  </bookViews>
  <sheets>
    <sheet name="Instructions" sheetId="1" r:id="rId1"/>
    <sheet name="Schools" sheetId="2" r:id="rId2"/>
    <sheet name="Early Years 3 &amp; 4 yrs " sheetId="3" r:id="rId3"/>
    <sheet name="Early Years  2 yrs" sheetId="4" r:id="rId4"/>
    <sheet name="Early Years Pupil Premium" sheetId="5" r:id="rId5"/>
    <sheet name="Summary" sheetId="6" r:id="rId6"/>
    <sheet name="Data for PN Tool" sheetId="7" state="hidden" r:id="rId7"/>
  </sheets>
  <externalReferences>
    <externalReference r:id="rId10"/>
  </externalReferences>
  <definedNames>
    <definedName name="_xlnm._FilterDatabase" localSheetId="6" hidden="1">'Data for PN Tool'!$A$4:$AM$156</definedName>
    <definedName name="_xlfn.SUMIFS" hidden="1">#NAME?</definedName>
    <definedName name="_xlnm.Print_Area" localSheetId="3">'Early Years  2 yrs'!$B$3:$U$29</definedName>
    <definedName name="_xlnm.Print_Area" localSheetId="2">'Early Years 3 &amp; 4 yrs '!$B$3:$P$41</definedName>
    <definedName name="_xlnm.Print_Area" localSheetId="4">'Early Years Pupil Premium'!$B$3:$P$41</definedName>
    <definedName name="_xlnm.Print_Area" localSheetId="1">'Schools'!$B$3:$P$10</definedName>
    <definedName name="recoupamount">'[1]Academy Recoupment'!$D$89</definedName>
  </definedNames>
  <calcPr calcMode="manual" fullCalcOnLoad="1"/>
</workbook>
</file>

<file path=xl/sharedStrings.xml><?xml version="1.0" encoding="utf-8"?>
<sst xmlns="http://schemas.openxmlformats.org/spreadsheetml/2006/main" count="454" uniqueCount="306">
  <si>
    <t>a.</t>
  </si>
  <si>
    <t>b.</t>
  </si>
  <si>
    <t xml:space="preserve">b. </t>
  </si>
  <si>
    <t>c.</t>
  </si>
  <si>
    <t>d.</t>
  </si>
  <si>
    <t>e.</t>
  </si>
  <si>
    <t>1.</t>
  </si>
  <si>
    <t>Maintained nursery figures also include direct grant nursery schools.</t>
  </si>
  <si>
    <t>2.</t>
  </si>
  <si>
    <t>3.</t>
  </si>
  <si>
    <t>4.</t>
  </si>
  <si>
    <t>For pupils under the age of 5, those with sole, dual main or dual subsidiary registrations are included, up to the relevant free entitlement.</t>
  </si>
  <si>
    <t>5.</t>
  </si>
  <si>
    <t>This only includes pupils for whom the full cost of tuition is paid for by the authority in conjunction with social services and health authorities.</t>
  </si>
  <si>
    <t>Notes</t>
  </si>
  <si>
    <t>Total</t>
  </si>
  <si>
    <t>6.</t>
  </si>
  <si>
    <t>LA</t>
  </si>
  <si>
    <t>A.</t>
  </si>
  <si>
    <t>B.</t>
  </si>
  <si>
    <t>C.</t>
  </si>
  <si>
    <t>E.</t>
  </si>
  <si>
    <t>F.</t>
  </si>
  <si>
    <t>Pupil numbers are summed and then rounded.</t>
  </si>
  <si>
    <t>Schools Block</t>
  </si>
  <si>
    <t>Early Years Block</t>
  </si>
  <si>
    <t>D.</t>
  </si>
  <si>
    <t>Nursery</t>
  </si>
  <si>
    <t>Primary</t>
  </si>
  <si>
    <t>Secondary</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</si>
  <si>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</si>
  <si>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</si>
  <si>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</si>
  <si>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</si>
  <si>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</si>
  <si>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</si>
  <si>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</si>
  <si>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</si>
  <si>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</si>
  <si>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</si>
  <si>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</si>
  <si>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</si>
  <si>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</si>
  <si>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</si>
  <si>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</si>
  <si>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</si>
  <si>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</si>
  <si>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</si>
  <si>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</si>
  <si>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</si>
  <si>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</si>
  <si>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</si>
  <si>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</si>
  <si>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</si>
  <si>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</si>
  <si>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</si>
  <si>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</si>
  <si>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</si>
  <si>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</si>
  <si>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</si>
  <si>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</si>
  <si>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</si>
  <si>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</si>
  <si>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</si>
  <si>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</si>
  <si>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</si>
  <si>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</si>
  <si>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</si>
  <si>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</si>
  <si>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</si>
  <si>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</si>
  <si>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</si>
  <si>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</si>
  <si>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</si>
  <si>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</si>
  <si>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</si>
  <si>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</si>
  <si>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</si>
  <si>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</si>
  <si>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</si>
  <si>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</si>
  <si>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</si>
  <si>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</si>
  <si>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</si>
  <si>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</si>
  <si>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</si>
  <si>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</si>
  <si>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</si>
  <si>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</si>
  <si>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</si>
  <si>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</si>
  <si>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</si>
  <si>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</si>
  <si>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</si>
  <si>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</si>
  <si>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</si>
  <si>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</si>
  <si>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</si>
  <si>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</si>
  <si>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</si>
  <si>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</si>
  <si>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</si>
  <si>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</si>
  <si>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</si>
  <si>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</si>
  <si>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</si>
  <si>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</si>
  <si>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</si>
  <si>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</si>
  <si>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</si>
  <si>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</si>
  <si>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</si>
  <si>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</si>
  <si>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</si>
  <si>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</si>
  <si>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</si>
  <si>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</si>
  <si>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</si>
  <si>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</si>
  <si>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</si>
  <si>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</si>
  <si>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</si>
  <si>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</si>
  <si>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</si>
  <si>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</si>
  <si>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</si>
  <si>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</si>
  <si>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</si>
  <si>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</si>
  <si>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</si>
  <si>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</si>
  <si>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</si>
  <si>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</si>
  <si>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</si>
  <si>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</si>
  <si>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</si>
  <si>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</si>
  <si>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</si>
  <si>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</si>
  <si>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</si>
  <si>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</si>
  <si>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</si>
  <si>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</si>
  <si>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</si>
  <si>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</si>
  <si>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</si>
  <si>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</si>
  <si>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</si>
  <si>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</si>
  <si>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</si>
  <si>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</si>
  <si>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</si>
  <si>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</si>
  <si>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</si>
  <si>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</si>
  <si>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</si>
  <si>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</si>
  <si>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</si>
  <si>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</si>
  <si>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</si>
  <si>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</si>
  <si>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</si>
  <si>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</si>
  <si>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</si>
  <si>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</si>
  <si>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</si>
  <si>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</si>
  <si>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</si>
  <si>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</si>
  <si>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</si>
  <si>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</si>
  <si>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</si>
  <si>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</si>
  <si>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</si>
  <si>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</si>
  <si>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</si>
  <si>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</si>
  <si>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</si>
  <si>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</si>
  <si>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</si>
  <si>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</si>
  <si>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AllAcads</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</si>
  <si>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</si>
  <si>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</si>
  <si>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</si>
  <si>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</si>
  <si>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Places in SEN Units and Resourced Provision from High Needs returns</t>
  </si>
  <si>
    <t xml:space="preserve">Pupils from January Alternative Provision 2015: </t>
  </si>
  <si>
    <t xml:space="preserve">a. </t>
  </si>
  <si>
    <t>Total funded 3 and 4 years old  pupils from EYC (FTE)</t>
  </si>
  <si>
    <t>Local Authority Dedicated Schools Grant Allocations: Pupil Numbers for 2016-17 allocations of Schools and Early Years Blocks</t>
  </si>
  <si>
    <t>This shows the number of pupils in your LA in each of the following: School Census October 2015, Alternative Provision Census January 2015 and Reception Uplift from October 2014 and January 2015 School Census.</t>
  </si>
  <si>
    <t>This shows the total 2016-17 funded pupil numbers for the Schools and Early Years Block allocations.</t>
  </si>
  <si>
    <t xml:space="preserve">
This tool should be used by LAs only, and not by schools, as local formulae will be used to determine an individual school's allocation.</t>
  </si>
  <si>
    <t>This spreadsheet contains the following worksheets:</t>
  </si>
  <si>
    <t>Schools:</t>
  </si>
  <si>
    <t>Summary:</t>
  </si>
  <si>
    <t>Publication date:</t>
  </si>
  <si>
    <t xml:space="preserve">Changes from previous version: </t>
  </si>
  <si>
    <t>N/A</t>
  </si>
  <si>
    <t>Please select your authority from the list below then select any of the four blue tabs below :</t>
  </si>
  <si>
    <t xml:space="preserve">2016 to 2017 financial year Schools Block </t>
  </si>
  <si>
    <t>Pupils from October School census 2015 (also October 2014 SC and Jan 2015 SC for Reception Uplift):</t>
  </si>
  <si>
    <r>
      <t>Independent schools</t>
    </r>
    <r>
      <rPr>
        <b/>
        <vertAlign val="superscript"/>
        <sz val="11"/>
        <rFont val="Arial"/>
        <family val="2"/>
      </rPr>
      <t>5</t>
    </r>
  </si>
  <si>
    <t>Total funded 3 and 4 years old pupils (a+b)</t>
  </si>
  <si>
    <t>Total funded 3 and 4 year old pupils (a+b+c)</t>
  </si>
  <si>
    <t>Reception Uplift from October 2014 and January 2015 School Census (headcount)</t>
  </si>
  <si>
    <t>2 year olds</t>
  </si>
  <si>
    <t>3 &amp; 4 year olds</t>
  </si>
  <si>
    <t xml:space="preserve">The  3 year old (FTE) (born between 1/1/2011 and 31/12/2011) and Rising 4s (FTE) (born between 01/09/2010 and 31/12/2010) figures in the EYC form are calculated as follows: 
</t>
  </si>
  <si>
    <t xml:space="preserve"> - For each pupil the total number of hours in a PVI that are funded by the LA are divided by 25.</t>
  </si>
  <si>
    <t xml:space="preserve"> - Each pupil only counts a maximum of 15 hours or 0.6 FTE for DSG funding purposes.</t>
  </si>
  <si>
    <t xml:space="preserve"> - The FTEs for all pupils are added together.</t>
  </si>
  <si>
    <t xml:space="preserve"> - Each pupil only counts a maximum of 25 hours or 1 FTE for DSG funding purposes.</t>
  </si>
  <si>
    <r>
      <t>Independent</t>
    </r>
    <r>
      <rPr>
        <b/>
        <vertAlign val="superscript"/>
        <sz val="11"/>
        <rFont val="Arial"/>
        <family val="2"/>
      </rPr>
      <t>6</t>
    </r>
  </si>
  <si>
    <r>
      <t>Independent</t>
    </r>
    <r>
      <rPr>
        <b/>
        <vertAlign val="superscript"/>
        <sz val="11"/>
        <rFont val="Arial"/>
        <family val="2"/>
      </rPr>
      <t>5</t>
    </r>
  </si>
  <si>
    <r>
      <t>Places in SEN units and Resourced Provision (from High Needs returns)</t>
    </r>
    <r>
      <rPr>
        <vertAlign val="superscript"/>
        <sz val="11"/>
        <rFont val="Arial"/>
        <family val="2"/>
      </rPr>
      <t>4</t>
    </r>
  </si>
  <si>
    <t>Places in SEN units and Resourced Provision and Reception Uplift not available on a school type split so shown as a total only.</t>
  </si>
  <si>
    <t xml:space="preserve">Includes pupils in academies as at October School census 2015 </t>
  </si>
  <si>
    <r>
      <t>Academies</t>
    </r>
    <r>
      <rPr>
        <b/>
        <vertAlign val="superscript"/>
        <sz val="11"/>
        <rFont val="Arial"/>
        <family val="2"/>
      </rPr>
      <t>3</t>
    </r>
  </si>
  <si>
    <t>2016 to 2017 financial year Early Years Block (indicative allocations): 2 year old funding</t>
  </si>
  <si>
    <t>2016 to 2017 financial year Early Years Block (indicative allocations): 3 &amp; 4 year old funding</t>
  </si>
  <si>
    <t xml:space="preserve">e.   </t>
  </si>
  <si>
    <t>Total funded pupils  (a+b+c-d)</t>
  </si>
  <si>
    <t>YG R-6 Plus YG X aged 4 to 10</t>
  </si>
  <si>
    <t>YG 7-11 Plus YG X aged 11 to 15</t>
  </si>
  <si>
    <t>Nursery Schools</t>
  </si>
  <si>
    <t>Primary Schools</t>
  </si>
  <si>
    <t>Secondary Schools</t>
  </si>
  <si>
    <t>Academies</t>
  </si>
  <si>
    <t>October 2015 Schools Census</t>
  </si>
  <si>
    <t>Aged 4</t>
  </si>
  <si>
    <t>Aged 5 to 10</t>
  </si>
  <si>
    <t>Aged 11 to 15</t>
  </si>
  <si>
    <t>Aged 16 plus</t>
  </si>
  <si>
    <t>LA Number</t>
  </si>
  <si>
    <t>LA Name</t>
  </si>
  <si>
    <t>Independent schools</t>
  </si>
  <si>
    <t>January 2015 AP census</t>
  </si>
  <si>
    <t>Reception Uplift</t>
  </si>
  <si>
    <t>Places in SEN unit and RP in AY2015/16 HN dataset</t>
  </si>
  <si>
    <t>Aged 2</t>
  </si>
  <si>
    <t>Aged 3</t>
  </si>
  <si>
    <t>Rising 4s</t>
  </si>
  <si>
    <t>Total funded pupils (a+b+c+d)</t>
  </si>
  <si>
    <r>
      <t>Total pupils for the 2016-17 Dedicated Schools Grant - Schools and Early Years Blocks (A+B+C+D-E)</t>
    </r>
    <r>
      <rPr>
        <b/>
        <vertAlign val="superscript"/>
        <sz val="11"/>
        <rFont val="Arial"/>
        <family val="2"/>
      </rPr>
      <t>1</t>
    </r>
  </si>
  <si>
    <r>
      <t>Reception Uplift: Increase (where relevant) of pupils aged 4 at 31 August 2014 (October 2014) and 31st August 2014 (January 2015) (headcount) in YG R only</t>
    </r>
    <r>
      <rPr>
        <vertAlign val="superscript"/>
        <sz val="11"/>
        <rFont val="Arial"/>
        <family val="2"/>
      </rPr>
      <t>4</t>
    </r>
  </si>
  <si>
    <t>Pupils without a statement of SEN aged 4 at 31 August 2014 (headcount)</t>
  </si>
  <si>
    <t>Pupils without a statement of SEN aged 5 to 10 at 31 August 2014 (headcount)</t>
  </si>
  <si>
    <t>Pupils without a statement of SEN aged 11 to 15 at 31 August 2014 (headcount)</t>
  </si>
  <si>
    <t>Pupils without a statement of SEN aged 16+ at 31 August 2014 (headcount)</t>
  </si>
  <si>
    <t>Pupils aged 4 to 16+ at 31st August 2015 (headcount) in YG R-6 including those in YG 'X'</t>
  </si>
  <si>
    <t>Pupils aged 4 to 16+ at 31st August 2015 (headcount) in YG 7-11 including those in YG 'X'</t>
  </si>
  <si>
    <t>Select LA..</t>
  </si>
  <si>
    <t>Early Years 3 &amp; 4yrs:</t>
  </si>
  <si>
    <t>Early Years 2 yrs:</t>
  </si>
  <si>
    <t>Please refer to "2016-17 DSG Pupil Number information" on the .GOV.UK website  for further information on the pupil numbers used to calculate the DSG Schools and Early Years Blocks.</t>
  </si>
  <si>
    <t xml:space="preserve">For all pupils, apart from unresolved duplicates, headcount rather than FTE is used, and those with sole or dual main registrations are included. 
</t>
  </si>
  <si>
    <t>For unresolved duplicates, the 1 FTE of the pupil in question is equally divided between the local authorities involved.</t>
  </si>
  <si>
    <t xml:space="preserve">Before using the tool please make sure your Excel is set to Automatic Calculation </t>
  </si>
  <si>
    <t>January 2016 School Census</t>
  </si>
  <si>
    <t>January 2016 AP census</t>
  </si>
  <si>
    <t>January 2016 Early Years census</t>
  </si>
  <si>
    <t>Pupils from January School Census 2016:</t>
  </si>
  <si>
    <r>
      <t>Pupils from the January Early Years Census 2016</t>
    </r>
    <r>
      <rPr>
        <b/>
        <vertAlign val="superscript"/>
        <sz val="11"/>
        <rFont val="Arial"/>
        <family val="2"/>
      </rPr>
      <t>4,5</t>
    </r>
    <r>
      <rPr>
        <b/>
        <sz val="11"/>
        <rFont val="Arial"/>
        <family val="2"/>
      </rPr>
      <t>:</t>
    </r>
  </si>
  <si>
    <t>Pupils from January Alternative Provision 2016:</t>
  </si>
  <si>
    <t>Pupils aged 3 at 31st December 2015 (born between 1/1/12 and 31/12/12) (FTE) including those in YG R and 'X'</t>
  </si>
  <si>
    <t>Pupils aged 3 at 31 August 2015, but 4 by 31 December 2015 - Rising 4s (born between 01/09/11 and 31/12/11) (FTE) including those in YG R or 'X'</t>
  </si>
  <si>
    <t>Pupils aged 4 at 31 August 2015 (FTE) in YG N1-N2 only</t>
  </si>
  <si>
    <t>Pupils in PVIs aged 3 at 31 December 2015 (born between 1/1/12 and 31/12/12) (FTE)</t>
  </si>
  <si>
    <t>Pupils in PVIs aged 3 at 31 August 2015, but 4 by 31 December 2015 - Rising 4s (born between 01/09/11 and 31/12/11) (FTE)</t>
  </si>
  <si>
    <t>Pupils in PVIs aged 4 at 31 December 2015 (born between 1/1/11and 31/08/11) (FTE)</t>
  </si>
  <si>
    <t>Pupils aged 3 at 31st December 2015 (born between 1/1/12 and 31/12/12) (FTE) without a statement of SEN</t>
  </si>
  <si>
    <t>Pupils aged 3 at 31 August 2015, but 4 by 31 December 2015 - Rising 4s (born between 01/09/11 and 31/12/11) (FTE) without a statement of SEN</t>
  </si>
  <si>
    <t>Includes pupils in all academies as at January School Census 2016.</t>
  </si>
  <si>
    <t>Pupils from the January Early Years Census 2016:</t>
  </si>
  <si>
    <t xml:space="preserve">The 4 year olds (FTE) (born between 1/1/2010 and 31/8/2010) figures in the EYC form are calculated as follows: </t>
  </si>
  <si>
    <t xml:space="preserve">Pupils from January Alternative Provision 2016: </t>
  </si>
  <si>
    <t xml:space="preserve"> Eligible pupils aged 2 at 31st December 2015  (born between 01/01/2013 and 31/12/2013) recorded on the 2016 Spring School Census</t>
  </si>
  <si>
    <t xml:space="preserve"> Eligible pupils aged 2 at 31st December 2015  (born between 01/01/2013 and 31/12/2013) recorded on the 2016 Early Years Census</t>
  </si>
  <si>
    <r>
      <t>Pupils from the January Early Years Census 2016</t>
    </r>
    <r>
      <rPr>
        <b/>
        <vertAlign val="superscript"/>
        <sz val="11"/>
        <rFont val="Arial"/>
        <family val="2"/>
      </rPr>
      <t>4</t>
    </r>
    <r>
      <rPr>
        <b/>
        <sz val="11"/>
        <rFont val="Arial"/>
        <family val="2"/>
      </rPr>
      <t>:</t>
    </r>
  </si>
  <si>
    <t xml:space="preserve"> Eligible pupils aged 2 at 31st December 2015 (born between 01/01/2013 and 31/12/2013) recorded on the 2016 AP Census</t>
  </si>
  <si>
    <t xml:space="preserve">The 2 year old (FTE) (born between 1/1/2013 and 31/12/2013) figures in the EYC form are calculated as follows: 
</t>
  </si>
  <si>
    <t>Pupils to be used in the Dedicated Schools Grant  - Schools and Early Years Blocks 2016-17:</t>
  </si>
  <si>
    <t>Pupils from Schools Census October 2015 (headcount) for Schools, January 2016 (FTE) for Early Years</t>
  </si>
  <si>
    <t>Pupils from Alternative Provision 2015 (headcount) for Schools, Alternative Provision 2016 (FTE) for Early Years</t>
  </si>
  <si>
    <t>Pupils from Early Years Census 2016 (FTE)</t>
  </si>
  <si>
    <t xml:space="preserve">This workbook can be used to view your LA's final pupil numbers from the January and October 2015 (Schools Block) and January 2016 (Early Years Block) pupil data collections for the 2016-17 Dedicated Schools Grant.
</t>
  </si>
  <si>
    <t>This shows the number of 3 and 4 year old pupils in your LA in each of the following: School Census January 2016, Alternative Provision Census January 2016, and Early Years Census January 2016.</t>
  </si>
  <si>
    <t>This shows the number of eligible 2year old pupils in your LA in each of the following: School Census January 2016, Alternative Provision Census January 2016, and Early Years Census January 2016.</t>
  </si>
  <si>
    <t>Early Years Pupil Premium</t>
  </si>
  <si>
    <t>2016 to 2017 financial year Pupils eligible for Early Year Pupil Premium</t>
  </si>
  <si>
    <t>Total eligible pupils from EYC (FTE)</t>
  </si>
  <si>
    <t>Total eligible pupils from SC (a+b+c)</t>
  </si>
  <si>
    <t>Eligible pupils aged 3 at 31st December 2015 (born between 1/1/12 and 31/12/12) (FTE) without a statement of SEN</t>
  </si>
  <si>
    <t>Eligible pupils in PVIs aged 3 at 31 December 2015 (born between 1/1/12 and 31/12/12) (FTE)</t>
  </si>
  <si>
    <t>Eligible pupils aged 3 at 31st December 2015 (born between 1/1/12 and 31/12/12) (FTE) including those in YG R and 'X'</t>
  </si>
  <si>
    <t>Eligible pupils aged 3 at 31 August 2015, but 4 by 31 December 2015 - Rising 4s (born between 01/09/11 and 31/12/11) (FTE) including those in YG R or 'X'</t>
  </si>
  <si>
    <t>Eligible pupils aged 4 at 31 August 2015 (FTE) in YG N1-N2 only</t>
  </si>
  <si>
    <t>Eligible pupils in PVIs aged 3 at 31 August 2015, but 4 by 31 December 2015 - Rising 4s (born between 01/09/11 and 31/12/11) (FTE)</t>
  </si>
  <si>
    <t>Eligible pupils in PVIs aged 4 at 31 December 2015 (born between 1/1/11and 31/08/11) (FTE)</t>
  </si>
  <si>
    <t>Eligible pupils aged 3 at 31 August 2015, but 4 by 31 December 2015 - Rising 4s (born between 01/09/11 and 31/12/11) (FTE) without a statement of SEN</t>
  </si>
  <si>
    <t>Total eligible pupils from AP (a+b)</t>
  </si>
  <si>
    <t>Eligible pupils from January School Census 2016:</t>
  </si>
  <si>
    <r>
      <t>Eligible pupils from the January Early Years Census 2016</t>
    </r>
    <r>
      <rPr>
        <b/>
        <vertAlign val="superscript"/>
        <sz val="11"/>
        <rFont val="Arial"/>
        <family val="2"/>
      </rPr>
      <t>4,5</t>
    </r>
    <r>
      <rPr>
        <b/>
        <sz val="11"/>
        <rFont val="Arial"/>
        <family val="2"/>
      </rPr>
      <t>:</t>
    </r>
  </si>
  <si>
    <t>Eligible pupils from January Alternative Provision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</si>
</sst>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_-;\-* #,##0_-;_-* &quot;-&quot;??_-;_-@_-"/>
    <numFmt numFmtId="167" formatCode="_-* #,##0.0_-;\-* #,##0.0_-;_-* &quot;-&quot;??_-;_-@_-"/>
    <numFmt numFmtId="168" formatCode="0.000"/>
    <numFmt numFmtId="169" formatCode="0.00000"/>
    <numFmt numFmtId="170" formatCode="0.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F800]dddd\,\ mmmm\ dd\,\ yyyy"/>
    <numFmt numFmtId="177" formatCode="[$-809]dd\ mmmm\ yyyy"/>
    <numFmt numFmtId="178" formatCode="#,##0.00_ ;\-#,##0.00\ "/>
  </numFmts>
  <fonts count="51">
    <font>
      <sz val="10"/>
      <name val="Arial"/>
      <family val="0"/>
    </font>
    <font>
      <b/>
      <sz val="12"/>
      <name val="Arial"/>
      <family val="2"/>
    </font>
    <font>
      <sz val="10"/>
      <color indexed="10"/>
      <name val="Arial"/>
      <family val="2"/>
    </font>
    <font>
      <b/>
      <sz val="10"/>
      <name val="Arial"/>
      <family val="2"/>
    </font>
    <font>
      <b/>
      <sz val="11"/>
      <name val="Arial"/>
      <family val="2"/>
    </font>
    <font>
      <sz val="11"/>
      <name val="Arial"/>
      <family val="2"/>
    </font>
    <font>
      <i/>
      <sz val="11"/>
      <name val="Arial"/>
      <family val="2"/>
    </font>
    <font>
      <sz val="11"/>
      <color indexed="8"/>
      <name val="Arial"/>
      <family val="2"/>
    </font>
    <font>
      <b/>
      <sz val="11"/>
      <color indexed="8"/>
      <name val="Arial"/>
      <family val="2"/>
    </font>
    <font>
      <sz val="11"/>
      <color indexed="18"/>
      <name val="Arial"/>
      <family val="2"/>
    </font>
    <font>
      <b/>
      <u val="single"/>
      <sz val="11"/>
      <name val="Arial"/>
      <family val="2"/>
    </font>
    <font>
      <u val="single"/>
      <sz val="11"/>
      <name val="Arial"/>
      <family val="2"/>
    </font>
    <font>
      <b/>
      <sz val="11"/>
      <color indexed="12"/>
      <name val="Arial"/>
      <family val="2"/>
    </font>
    <font>
      <i/>
      <sz val="10"/>
      <name val="Arial"/>
      <family val="2"/>
    </font>
    <font>
      <sz val="8"/>
      <name val="Arial"/>
      <family val="2"/>
    </font>
    <font>
      <u val="single"/>
      <sz val="10"/>
      <color indexed="12"/>
      <name val="Arial"/>
      <family val="2"/>
    </font>
    <font>
      <u val="single"/>
      <sz val="10"/>
      <color indexed="36"/>
      <name val="Arial"/>
      <family val="2"/>
    </font>
    <font>
      <b/>
      <vertAlign val="superscript"/>
      <sz val="11"/>
      <name val="Arial"/>
      <family val="2"/>
    </font>
    <font>
      <b/>
      <u val="single"/>
      <sz val="13"/>
      <name val="Arial"/>
      <family val="2"/>
    </font>
    <font>
      <u val="single"/>
      <sz val="11"/>
      <color indexed="12"/>
      <name val="Arial"/>
      <family val="2"/>
    </font>
    <font>
      <b/>
      <i/>
      <sz val="12"/>
      <color indexed="20"/>
      <name val="Arial"/>
      <family val="2"/>
    </font>
    <font>
      <sz val="11"/>
      <color indexed="9"/>
      <name val="Arial"/>
      <family val="2"/>
    </font>
    <font>
      <i/>
      <sz val="11"/>
      <color indexed="8"/>
      <name val="Arial"/>
      <family val="2"/>
    </font>
    <font>
      <sz val="10"/>
      <color indexed="8"/>
      <name val="Arial"/>
      <family val="2"/>
    </font>
    <font>
      <b/>
      <i/>
      <sz val="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i/>
      <sz val="12"/>
      <name val="Arial"/>
      <family val="2"/>
    </font>
    <font>
      <vertAlign val="superscript"/>
      <sz val="11"/>
      <name val="Arial"/>
      <family val="2"/>
    </font>
    <font>
      <b/>
      <sz val="11"/>
      <color indexed="10"/>
      <name val="Arial"/>
      <family val="2"/>
    </font>
    <font>
      <sz val="8"/>
      <name val="Tahoma"/>
      <family val="2"/>
    </font>
    <font>
      <sz val="11"/>
      <color theme="0"/>
      <name val="Arial"/>
      <family val="2"/>
    </font>
    <font>
      <b/>
      <sz val="11"/>
      <color rgb="FFFF0000"/>
      <name val="Arial"/>
      <family val="2"/>
    </font>
    <font>
      <b/>
      <sz val="10"/>
      <color theme="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rgb="FFCCCCFF"/>
        <bgColor indexed="64"/>
      </patternFill>
    </fill>
    <fill>
      <patternFill patternType="solid">
        <fgColor rgb="FFCCFFC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color indexed="63"/>
      </right>
      <top/>
      <bottom style="thin"/>
    </border>
    <border>
      <left/>
      <right style="thin"/>
      <top/>
      <bottom style="thin"/>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6" fillId="0" borderId="0">
      <alignment/>
      <protection/>
    </xf>
    <xf numFmtId="0" fontId="26"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1">
    <xf numFmtId="0" fontId="0" fillId="0" borderId="0" xfId="0" applyAlignment="1">
      <alignment/>
    </xf>
    <xf numFmtId="0" fontId="1" fillId="0" borderId="0" xfId="0" applyFont="1" applyFill="1" applyBorder="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4" fillId="0" borderId="0" xfId="0" applyFont="1" applyFill="1" applyAlignment="1" applyProtection="1">
      <alignment horizontal="left" vertical="top" wrapText="1"/>
      <protection hidden="1"/>
    </xf>
    <xf numFmtId="0" fontId="4" fillId="0" borderId="0" xfId="0" applyFont="1" applyFill="1" applyAlignment="1" applyProtection="1">
      <alignment horizontal="center" vertical="top" wrapText="1"/>
      <protection hidden="1"/>
    </xf>
    <xf numFmtId="0" fontId="5" fillId="0" borderId="0" xfId="0" applyFont="1" applyFill="1" applyAlignment="1" applyProtection="1">
      <alignment vertical="top" wrapText="1"/>
      <protection hidden="1"/>
    </xf>
    <xf numFmtId="0" fontId="6" fillId="0" borderId="0" xfId="0" applyFont="1" applyFill="1" applyAlignment="1" applyProtection="1">
      <alignment horizontal="right" vertical="top" wrapText="1"/>
      <protection hidden="1"/>
    </xf>
    <xf numFmtId="0" fontId="5" fillId="0" borderId="0" xfId="0" applyFont="1" applyFill="1" applyAlignment="1" applyProtection="1">
      <alignment horizontal="left" vertical="center" wrapText="1"/>
      <protection hidden="1"/>
    </xf>
    <xf numFmtId="0" fontId="3" fillId="0" borderId="0" xfId="0" applyFont="1" applyFill="1" applyBorder="1" applyAlignment="1" applyProtection="1">
      <alignment horizontal="center"/>
      <protection hidden="1"/>
    </xf>
    <xf numFmtId="0" fontId="5" fillId="0" borderId="0" xfId="0" applyFont="1" applyFill="1" applyAlignment="1" applyProtection="1">
      <alignment horizontal="center" vertical="center" wrapText="1"/>
      <protection hidden="1"/>
    </xf>
    <xf numFmtId="0" fontId="0" fillId="0" borderId="0" xfId="0" applyFont="1" applyFill="1" applyBorder="1" applyAlignment="1" applyProtection="1">
      <alignment/>
      <protection hidden="1"/>
    </xf>
    <xf numFmtId="1" fontId="0" fillId="0" borderId="0" xfId="0" applyNumberFormat="1" applyFill="1" applyBorder="1" applyAlignment="1" applyProtection="1">
      <alignment/>
      <protection hidden="1"/>
    </xf>
    <xf numFmtId="0" fontId="4" fillId="0" borderId="0" xfId="0" applyFont="1" applyFill="1" applyAlignment="1" applyProtection="1">
      <alignment horizontal="left" vertical="center" wrapText="1"/>
      <protection hidden="1"/>
    </xf>
    <xf numFmtId="0" fontId="0" fillId="0" borderId="0" xfId="0" applyFill="1" applyBorder="1" applyAlignment="1" applyProtection="1">
      <alignment horizontal="center" vertical="top" wrapText="1"/>
      <protection hidden="1"/>
    </xf>
    <xf numFmtId="0" fontId="4" fillId="0" borderId="0" xfId="0" applyFont="1" applyFill="1" applyAlignment="1" applyProtection="1">
      <alignment horizontal="left"/>
      <protection hidden="1"/>
    </xf>
    <xf numFmtId="1" fontId="9" fillId="0" borderId="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left" vertical="center" wrapText="1"/>
      <protection hidden="1"/>
    </xf>
    <xf numFmtId="0" fontId="11" fillId="0" borderId="0" xfId="0" applyFont="1" applyFill="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top" wrapText="1"/>
      <protection hidden="1"/>
    </xf>
    <xf numFmtId="0" fontId="5" fillId="0" borderId="0" xfId="0" applyFont="1" applyFill="1" applyAlignment="1" applyProtection="1" quotePrefix="1">
      <alignment horizontal="center" vertical="top" wrapText="1"/>
      <protection hidden="1"/>
    </xf>
    <xf numFmtId="0" fontId="0" fillId="0" borderId="0" xfId="0" applyAlignment="1">
      <alignment/>
    </xf>
    <xf numFmtId="3" fontId="0" fillId="0" borderId="0" xfId="0" applyNumberFormat="1" applyFont="1" applyFill="1" applyBorder="1" applyAlignment="1" applyProtection="1">
      <alignment/>
      <protection hidden="1"/>
    </xf>
    <xf numFmtId="0" fontId="5" fillId="0" borderId="0" xfId="0" applyFont="1" applyFill="1" applyBorder="1" applyAlignment="1" applyProtection="1">
      <alignment/>
      <protection hidden="1"/>
    </xf>
    <xf numFmtId="1" fontId="3" fillId="0" borderId="0" xfId="0" applyNumberFormat="1" applyFont="1" applyFill="1" applyBorder="1" applyAlignment="1" applyProtection="1">
      <alignment/>
      <protection hidden="1"/>
    </xf>
    <xf numFmtId="1" fontId="13" fillId="0" borderId="0" xfId="0" applyNumberFormat="1" applyFont="1" applyFill="1" applyBorder="1" applyAlignment="1" applyProtection="1">
      <alignment/>
      <protection hidden="1"/>
    </xf>
    <xf numFmtId="1" fontId="5" fillId="0" borderId="0" xfId="0" applyNumberFormat="1" applyFont="1" applyFill="1" applyBorder="1" applyAlignment="1" applyProtection="1">
      <alignment horizontal="left" vertical="top" wrapText="1"/>
      <protection hidden="1"/>
    </xf>
    <xf numFmtId="0" fontId="4" fillId="0" borderId="0" xfId="0" applyFont="1" applyFill="1" applyBorder="1" applyAlignment="1" applyProtection="1">
      <alignment horizontal="right" vertical="center" wrapText="1"/>
      <protection hidden="1"/>
    </xf>
    <xf numFmtId="165" fontId="8"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horizontal="left" wrapText="1"/>
      <protection hidden="1"/>
    </xf>
    <xf numFmtId="164" fontId="0" fillId="0" borderId="0" xfId="0" applyNumberFormat="1" applyFont="1" applyFill="1" applyBorder="1" applyAlignment="1" applyProtection="1">
      <alignment horizontal="left" vertical="top" wrapText="1"/>
      <protection hidden="1"/>
    </xf>
    <xf numFmtId="0" fontId="5" fillId="24" borderId="0" xfId="0" applyFont="1" applyFill="1" applyAlignment="1">
      <alignment/>
    </xf>
    <xf numFmtId="0" fontId="5" fillId="24" borderId="0" xfId="0" applyFont="1" applyFill="1" applyAlignment="1" applyProtection="1">
      <alignment/>
      <protection/>
    </xf>
    <xf numFmtId="0" fontId="18" fillId="24" borderId="0" xfId="0" applyFont="1" applyFill="1" applyAlignment="1" applyProtection="1">
      <alignment/>
      <protection hidden="1"/>
    </xf>
    <xf numFmtId="0" fontId="4" fillId="24" borderId="0" xfId="0" applyFont="1" applyFill="1" applyAlignment="1" applyProtection="1">
      <alignment/>
      <protection hidden="1"/>
    </xf>
    <xf numFmtId="0" fontId="5" fillId="24" borderId="0" xfId="0" applyFont="1" applyFill="1" applyAlignment="1" applyProtection="1">
      <alignment/>
      <protection hidden="1"/>
    </xf>
    <xf numFmtId="0" fontId="5" fillId="24" borderId="0" xfId="0" applyFont="1" applyFill="1" applyAlignment="1" applyProtection="1">
      <alignment horizontal="left" vertical="top" wrapText="1"/>
      <protection hidden="1"/>
    </xf>
    <xf numFmtId="0" fontId="5" fillId="24" borderId="0" xfId="0" applyFont="1" applyFill="1" applyAlignment="1" applyProtection="1">
      <alignment vertical="top" wrapText="1"/>
      <protection hidden="1"/>
    </xf>
    <xf numFmtId="0" fontId="5" fillId="24" borderId="0" xfId="0" applyFont="1" applyFill="1" applyAlignment="1">
      <alignment horizontal="left"/>
    </xf>
    <xf numFmtId="0" fontId="5" fillId="24" borderId="0" xfId="0" applyFont="1" applyFill="1" applyAlignment="1" applyProtection="1">
      <alignment horizontal="left"/>
      <protection/>
    </xf>
    <xf numFmtId="0" fontId="5" fillId="24" borderId="0" xfId="0" applyFont="1" applyFill="1" applyAlignment="1" applyProtection="1">
      <alignment horizontal="left" wrapText="1"/>
      <protection hidden="1"/>
    </xf>
    <xf numFmtId="0" fontId="4" fillId="22" borderId="10" xfId="0" applyFont="1" applyFill="1" applyBorder="1" applyAlignment="1" applyProtection="1">
      <alignment horizontal="center"/>
      <protection locked="0"/>
    </xf>
    <xf numFmtId="0" fontId="4" fillId="24" borderId="0" xfId="0" applyFont="1" applyFill="1" applyBorder="1" applyAlignment="1" applyProtection="1">
      <alignment horizontal="left"/>
      <protection locked="0"/>
    </xf>
    <xf numFmtId="0" fontId="19" fillId="24" borderId="0" xfId="54" applyFont="1" applyFill="1" applyAlignment="1" applyProtection="1">
      <alignment horizontal="left" vertical="top"/>
      <protection/>
    </xf>
    <xf numFmtId="0" fontId="5" fillId="0" borderId="0" xfId="0" applyFont="1" applyAlignment="1" applyProtection="1">
      <alignment/>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4" fillId="0" borderId="0" xfId="0" applyFont="1" applyAlignment="1" applyProtection="1">
      <alignment/>
      <protection hidden="1"/>
    </xf>
    <xf numFmtId="0" fontId="5" fillId="24" borderId="0" xfId="0" applyFont="1" applyFill="1" applyBorder="1" applyAlignment="1" applyProtection="1">
      <alignment/>
      <protection hidden="1"/>
    </xf>
    <xf numFmtId="0" fontId="20" fillId="0" borderId="0" xfId="0" applyFont="1" applyBorder="1" applyAlignment="1" applyProtection="1">
      <alignment/>
      <protection hidden="1"/>
    </xf>
    <xf numFmtId="0" fontId="21"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0" fontId="5" fillId="0" borderId="0" xfId="0" applyFont="1" applyAlignment="1" applyProtection="1">
      <alignment horizontal="right"/>
      <protection hidden="1"/>
    </xf>
    <xf numFmtId="0" fontId="5" fillId="0" borderId="0" xfId="0" applyFont="1" applyAlignment="1" applyProtection="1">
      <alignment vertical="top" wrapText="1"/>
      <protection hidden="1"/>
    </xf>
    <xf numFmtId="0" fontId="5" fillId="24" borderId="0" xfId="0" applyFont="1" applyFill="1" applyAlignment="1" applyProtection="1">
      <alignment horizontal="left" vertical="center" wrapText="1"/>
      <protection hidden="1"/>
    </xf>
    <xf numFmtId="0" fontId="5" fillId="24" borderId="0" xfId="0" applyFont="1" applyFill="1" applyBorder="1" applyAlignment="1" applyProtection="1">
      <alignment vertical="top" wrapTex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1" fontId="23" fillId="0" borderId="0" xfId="0" applyNumberFormat="1"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locked="0"/>
    </xf>
    <xf numFmtId="0" fontId="24" fillId="24" borderId="0" xfId="0" applyFont="1" applyFill="1" applyBorder="1" applyAlignment="1" applyProtection="1">
      <alignment horizontal="center" vertical="center" wrapText="1"/>
      <protection locked="0"/>
    </xf>
    <xf numFmtId="0" fontId="3" fillId="24" borderId="0" xfId="0" applyFont="1" applyFill="1" applyBorder="1" applyAlignment="1">
      <alignment/>
    </xf>
    <xf numFmtId="0" fontId="13" fillId="24" borderId="0" xfId="0" applyFont="1" applyFill="1" applyBorder="1" applyAlignment="1">
      <alignment/>
    </xf>
    <xf numFmtId="0" fontId="0" fillId="24" borderId="0" xfId="0" applyFill="1" applyBorder="1" applyAlignment="1">
      <alignment/>
    </xf>
    <xf numFmtId="166" fontId="0" fillId="24" borderId="0" xfId="0" applyNumberFormat="1" applyFill="1" applyBorder="1" applyAlignment="1">
      <alignment/>
    </xf>
    <xf numFmtId="0" fontId="43" fillId="0" borderId="0" xfId="0" applyFont="1" applyFill="1" applyBorder="1" applyAlignment="1" applyProtection="1">
      <alignment/>
      <protection hidden="1"/>
    </xf>
    <xf numFmtId="0" fontId="21" fillId="0" borderId="0" xfId="0" applyFont="1" applyAlignment="1" applyProtection="1">
      <alignment/>
      <protection hidden="1"/>
    </xf>
    <xf numFmtId="0" fontId="43" fillId="0" borderId="0" xfId="0" applyFont="1" applyFill="1" applyBorder="1" applyAlignment="1" applyProtection="1">
      <alignment/>
      <protection locked="0"/>
    </xf>
    <xf numFmtId="0" fontId="4" fillId="0" borderId="0" xfId="0" applyFont="1" applyAlignment="1" applyProtection="1">
      <alignment horizontal="left" vertical="center"/>
      <protection hidden="1"/>
    </xf>
    <xf numFmtId="0" fontId="5" fillId="0" borderId="0" xfId="0" applyFont="1" applyFill="1" applyAlignment="1" applyProtection="1" quotePrefix="1">
      <alignment horizontal="center" vertical="center" wrapText="1"/>
      <protection hidden="1"/>
    </xf>
    <xf numFmtId="0" fontId="5" fillId="0" borderId="0" xfId="0" applyFont="1" applyFill="1" applyBorder="1" applyAlignment="1" applyProtection="1">
      <alignment horizontal="left" wrapTex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top" wrapText="1"/>
      <protection hidden="1"/>
    </xf>
    <xf numFmtId="1" fontId="5" fillId="0" borderId="0" xfId="0" applyNumberFormat="1" applyFont="1" applyFill="1" applyBorder="1" applyAlignment="1" applyProtection="1">
      <alignment horizontal="left" vertical="top" wrapText="1"/>
      <protection hidden="1"/>
    </xf>
    <xf numFmtId="1" fontId="4" fillId="0" borderId="0" xfId="0" applyNumberFormat="1" applyFont="1" applyFill="1" applyBorder="1" applyAlignment="1" applyProtection="1">
      <alignment vertical="top"/>
      <protection hidden="1"/>
    </xf>
    <xf numFmtId="165" fontId="22" fillId="25" borderId="0" xfId="0" applyNumberFormat="1"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164" fontId="0" fillId="0" borderId="0" xfId="0" applyNumberFormat="1" applyFont="1" applyFill="1" applyBorder="1" applyAlignment="1" applyProtection="1">
      <alignment horizontal="left" vertical="top"/>
      <protection hidden="1"/>
    </xf>
    <xf numFmtId="0" fontId="5" fillId="24"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5" fillId="0" borderId="0" xfId="0" applyFont="1" applyFill="1" applyAlignment="1" applyProtection="1">
      <alignment horizontal="center" vertical="top" wrapText="1"/>
      <protection hidden="1"/>
    </xf>
    <xf numFmtId="0" fontId="5" fillId="0" borderId="0" xfId="0" applyFont="1" applyFill="1" applyBorder="1" applyAlignment="1" applyProtection="1">
      <alignment horizontal="center" vertical="top"/>
      <protection hidden="1"/>
    </xf>
    <xf numFmtId="1" fontId="0" fillId="0" borderId="0" xfId="0" applyNumberFormat="1" applyFont="1" applyFill="1" applyBorder="1" applyAlignment="1" applyProtection="1">
      <alignment horizontal="center" vertical="top"/>
      <protection hidden="1"/>
    </xf>
    <xf numFmtId="0" fontId="4" fillId="24" borderId="0"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5" fillId="25" borderId="0" xfId="0" applyFont="1" applyFill="1" applyAlignment="1" applyProtection="1">
      <alignment vertical="top"/>
      <protection hidden="1"/>
    </xf>
    <xf numFmtId="0" fontId="5" fillId="25" borderId="0" xfId="0" applyFont="1" applyFill="1" applyAlignment="1" applyProtection="1">
      <alignment vertical="top" wrapText="1"/>
      <protection hidden="1"/>
    </xf>
    <xf numFmtId="0" fontId="0" fillId="25" borderId="0" xfId="0" applyFill="1" applyAlignment="1">
      <alignment vertical="top" wrapText="1"/>
    </xf>
    <xf numFmtId="0" fontId="5" fillId="24" borderId="0" xfId="15" applyFont="1" applyFill="1" applyAlignment="1" applyProtection="1">
      <alignment horizontal="left"/>
      <protection hidden="1"/>
    </xf>
    <xf numFmtId="0" fontId="4" fillId="24" borderId="0" xfId="0" applyFont="1" applyFill="1" applyAlignment="1" applyProtection="1">
      <alignment vertical="top" wrapText="1"/>
      <protection/>
    </xf>
    <xf numFmtId="0" fontId="4" fillId="24" borderId="0" xfId="15" applyFont="1" applyFill="1" applyProtection="1">
      <alignment/>
      <protection hidden="1"/>
    </xf>
    <xf numFmtId="176" fontId="4" fillId="24" borderId="0" xfId="15" applyNumberFormat="1" applyFont="1" applyFill="1" applyAlignment="1" applyProtection="1">
      <alignment horizontal="left"/>
      <protection hidden="1"/>
    </xf>
    <xf numFmtId="0" fontId="5" fillId="24" borderId="0" xfId="15" applyFont="1" applyFill="1" applyProtection="1">
      <alignment/>
      <protection hidden="1"/>
    </xf>
    <xf numFmtId="0" fontId="5" fillId="24" borderId="0" xfId="0" applyFont="1" applyFill="1" applyAlignment="1" applyProtection="1">
      <alignment vertical="top"/>
      <protection/>
    </xf>
    <xf numFmtId="164" fontId="4" fillId="26" borderId="11" xfId="0" applyNumberFormat="1" applyFont="1" applyFill="1" applyBorder="1" applyAlignment="1" applyProtection="1">
      <alignment horizontal="center" vertical="top" wrapText="1"/>
      <protection hidden="1"/>
    </xf>
    <xf numFmtId="164" fontId="4" fillId="26" borderId="12" xfId="0" applyNumberFormat="1" applyFont="1" applyFill="1" applyBorder="1" applyAlignment="1" applyProtection="1">
      <alignment horizontal="center" vertical="top" wrapText="1"/>
      <protection hidden="1"/>
    </xf>
    <xf numFmtId="164" fontId="4" fillId="26" borderId="13" xfId="0" applyNumberFormat="1" applyFont="1" applyFill="1" applyBorder="1" applyAlignment="1" applyProtection="1">
      <alignment horizontal="center" vertical="top" wrapText="1"/>
      <protection hidden="1"/>
    </xf>
    <xf numFmtId="164" fontId="4" fillId="26" borderId="14" xfId="0" applyNumberFormat="1" applyFont="1" applyFill="1" applyBorder="1" applyAlignment="1" applyProtection="1">
      <alignment horizontal="center" vertical="top" wrapText="1"/>
      <protection hidden="1"/>
    </xf>
    <xf numFmtId="164" fontId="4" fillId="26" borderId="15" xfId="0" applyNumberFormat="1" applyFont="1" applyFill="1" applyBorder="1" applyAlignment="1" applyProtection="1">
      <alignment horizontal="center" vertical="top" wrapText="1"/>
      <protection hidden="1"/>
    </xf>
    <xf numFmtId="165" fontId="7" fillId="25" borderId="16" xfId="43" applyNumberFormat="1" applyFont="1" applyFill="1" applyBorder="1" applyAlignment="1" applyProtection="1">
      <alignment horizontal="center" vertical="center" wrapText="1"/>
      <protection hidden="1"/>
    </xf>
    <xf numFmtId="165" fontId="7" fillId="25" borderId="14" xfId="43" applyNumberFormat="1" applyFont="1" applyFill="1" applyBorder="1" applyAlignment="1" applyProtection="1">
      <alignment horizontal="center" vertical="center" wrapText="1"/>
      <protection hidden="1"/>
    </xf>
    <xf numFmtId="165" fontId="7" fillId="25" borderId="17" xfId="43" applyNumberFormat="1" applyFont="1" applyFill="1" applyBorder="1" applyAlignment="1" applyProtection="1">
      <alignment horizontal="center" vertical="center" wrapText="1"/>
      <protection hidden="1"/>
    </xf>
    <xf numFmtId="165" fontId="7" fillId="27" borderId="18" xfId="0" applyNumberFormat="1" applyFont="1" applyFill="1" applyBorder="1" applyAlignment="1" applyProtection="1">
      <alignment horizontal="center" vertical="center" wrapText="1"/>
      <protection hidden="1"/>
    </xf>
    <xf numFmtId="165" fontId="7" fillId="27" borderId="19" xfId="0" applyNumberFormat="1" applyFont="1" applyFill="1" applyBorder="1" applyAlignment="1" applyProtection="1">
      <alignment horizontal="center" vertical="center" wrapText="1"/>
      <protection hidden="1"/>
    </xf>
    <xf numFmtId="165" fontId="7" fillId="27" borderId="20" xfId="0" applyNumberFormat="1" applyFont="1" applyFill="1" applyBorder="1" applyAlignment="1" applyProtection="1">
      <alignment horizontal="center" vertical="center" wrapText="1"/>
      <protection hidden="1"/>
    </xf>
    <xf numFmtId="165" fontId="8" fillId="27" borderId="15" xfId="0" applyNumberFormat="1" applyFont="1" applyFill="1" applyBorder="1" applyAlignment="1" applyProtection="1">
      <alignment horizontal="center" vertical="center" wrapText="1"/>
      <protection hidden="1"/>
    </xf>
    <xf numFmtId="165" fontId="8" fillId="27" borderId="21" xfId="0" applyNumberFormat="1" applyFont="1" applyFill="1" applyBorder="1" applyAlignment="1" applyProtection="1">
      <alignment horizontal="center" vertical="center" wrapText="1"/>
      <protection hidden="1"/>
    </xf>
    <xf numFmtId="1" fontId="0" fillId="25" borderId="0" xfId="0" applyNumberFormat="1" applyFill="1" applyBorder="1" applyAlignment="1" applyProtection="1">
      <alignment/>
      <protection hidden="1"/>
    </xf>
    <xf numFmtId="165" fontId="8" fillId="27" borderId="19" xfId="43" applyNumberFormat="1" applyFont="1" applyFill="1" applyBorder="1" applyAlignment="1" applyProtection="1">
      <alignment horizontal="center" vertical="center" wrapText="1"/>
      <protection/>
    </xf>
    <xf numFmtId="164" fontId="4" fillId="26" borderId="0" xfId="0" applyNumberFormat="1" applyFont="1" applyFill="1" applyBorder="1" applyAlignment="1" applyProtection="1">
      <alignment horizontal="center" vertical="center" wrapText="1"/>
      <protection hidden="1"/>
    </xf>
    <xf numFmtId="165" fontId="8" fillId="25" borderId="0" xfId="0" applyNumberFormat="1" applyFont="1" applyFill="1" applyBorder="1" applyAlignment="1" applyProtection="1">
      <alignment horizontal="center" vertical="center" wrapText="1"/>
      <protection/>
    </xf>
    <xf numFmtId="0" fontId="4" fillId="24" borderId="0" xfId="0" applyFont="1" applyFill="1" applyBorder="1" applyAlignment="1" applyProtection="1">
      <alignment vertical="center" wrapText="1"/>
      <protection hidden="1"/>
    </xf>
    <xf numFmtId="164" fontId="4" fillId="0" borderId="0" xfId="0" applyNumberFormat="1" applyFont="1" applyFill="1" applyBorder="1" applyAlignment="1" applyProtection="1">
      <alignment horizontal="left" vertical="center"/>
      <protection hidden="1"/>
    </xf>
    <xf numFmtId="0" fontId="5" fillId="0" borderId="0" xfId="0" applyFont="1" applyFill="1" applyBorder="1" applyAlignment="1" applyProtection="1">
      <alignment/>
      <protection hidden="1"/>
    </xf>
    <xf numFmtId="0" fontId="0" fillId="25" borderId="0" xfId="0" applyFont="1" applyFill="1" applyBorder="1" applyAlignment="1" applyProtection="1">
      <alignment/>
      <protection hidden="1"/>
    </xf>
    <xf numFmtId="0" fontId="5" fillId="25" borderId="0" xfId="0" applyFont="1" applyFill="1" applyBorder="1" applyAlignment="1" applyProtection="1">
      <alignment horizontal="center" vertical="top"/>
      <protection hidden="1"/>
    </xf>
    <xf numFmtId="0" fontId="5" fillId="25" borderId="0" xfId="0" applyFont="1" applyFill="1" applyBorder="1" applyAlignment="1" applyProtection="1">
      <alignment horizontal="left" vertical="top" wrapText="1"/>
      <protection hidden="1"/>
    </xf>
    <xf numFmtId="0" fontId="0" fillId="25" borderId="0" xfId="0" applyFill="1" applyBorder="1" applyAlignment="1" applyProtection="1">
      <alignment/>
      <protection hidden="1"/>
    </xf>
    <xf numFmtId="164" fontId="0" fillId="25" borderId="0" xfId="0" applyNumberFormat="1" applyFont="1" applyFill="1" applyBorder="1" applyAlignment="1" applyProtection="1">
      <alignment horizontal="left" vertical="top" wrapText="1"/>
      <protection hidden="1"/>
    </xf>
    <xf numFmtId="0" fontId="4" fillId="25" borderId="0" xfId="0" applyFont="1" applyFill="1" applyBorder="1" applyAlignment="1" applyProtection="1">
      <alignment horizontal="right" vertical="center" wrapText="1"/>
      <protection hidden="1"/>
    </xf>
    <xf numFmtId="1" fontId="0" fillId="25" borderId="0" xfId="0" applyNumberFormat="1" applyFont="1" applyFill="1" applyBorder="1" applyAlignment="1" applyProtection="1">
      <alignment horizontal="center" vertical="top"/>
      <protection hidden="1"/>
    </xf>
    <xf numFmtId="165" fontId="7" fillId="25" borderId="0" xfId="43"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44" fillId="0" borderId="0" xfId="0" applyFont="1" applyBorder="1" applyAlignment="1" applyProtection="1">
      <alignment/>
      <protection hidden="1"/>
    </xf>
    <xf numFmtId="0" fontId="25" fillId="26" borderId="16" xfId="0" applyFont="1" applyFill="1" applyBorder="1" applyAlignment="1" applyProtection="1">
      <alignment horizont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22"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1" fontId="5" fillId="0" borderId="0" xfId="0" applyNumberFormat="1" applyFont="1" applyFill="1" applyBorder="1" applyAlignment="1" applyProtection="1">
      <alignment vertical="top"/>
      <protection hidden="1"/>
    </xf>
    <xf numFmtId="1" fontId="5" fillId="0" borderId="0" xfId="0" applyNumberFormat="1" applyFont="1" applyFill="1" applyBorder="1" applyAlignment="1" applyProtection="1">
      <alignment vertical="top" wrapText="1"/>
      <protection hidden="1"/>
    </xf>
    <xf numFmtId="0" fontId="0" fillId="0" borderId="0" xfId="0" applyFont="1" applyFill="1" applyBorder="1" applyAlignment="1" applyProtection="1" quotePrefix="1">
      <alignment/>
      <protection hidden="1"/>
    </xf>
    <xf numFmtId="0" fontId="5" fillId="0" borderId="0" xfId="0" applyFont="1" applyFill="1" applyBorder="1" applyAlignment="1" applyProtection="1" quotePrefix="1">
      <alignment horizontal="center" vertical="center"/>
      <protection hidden="1"/>
    </xf>
    <xf numFmtId="0" fontId="5" fillId="0" borderId="0" xfId="0" applyFont="1" applyFill="1" applyAlignment="1" applyProtection="1">
      <alignment/>
      <protection hidden="1"/>
    </xf>
    <xf numFmtId="0" fontId="10" fillId="0" borderId="0" xfId="0" applyFont="1" applyFill="1" applyBorder="1" applyAlignment="1" applyProtection="1">
      <alignment horizontal="left"/>
      <protection hidden="1"/>
    </xf>
    <xf numFmtId="165" fontId="8" fillId="27" borderId="21" xfId="43" applyNumberFormat="1" applyFont="1" applyFill="1" applyBorder="1" applyAlignment="1" applyProtection="1">
      <alignment horizontal="center" vertical="center" wrapText="1"/>
      <protection/>
    </xf>
    <xf numFmtId="165" fontId="7" fillId="25" borderId="21" xfId="43" applyNumberFormat="1" applyFont="1" applyFill="1" applyBorder="1" applyAlignment="1" applyProtection="1">
      <alignment horizontal="center" vertical="center" wrapText="1"/>
      <protection hidden="1"/>
    </xf>
    <xf numFmtId="0" fontId="11" fillId="25" borderId="0" xfId="0" applyFont="1" applyFill="1" applyAlignment="1" applyProtection="1">
      <alignment horizontal="left" vertical="center" wrapText="1"/>
      <protection hidden="1"/>
    </xf>
    <xf numFmtId="0" fontId="11" fillId="25" borderId="0" xfId="0" applyFont="1" applyFill="1" applyBorder="1" applyAlignment="1" applyProtection="1">
      <alignment horizontal="left" vertical="center" wrapText="1"/>
      <protection hidden="1"/>
    </xf>
    <xf numFmtId="1" fontId="9" fillId="25" borderId="0" xfId="0" applyNumberFormat="1" applyFont="1" applyFill="1" applyBorder="1" applyAlignment="1" applyProtection="1">
      <alignment horizontal="center" vertical="center" wrapText="1"/>
      <protection hidden="1"/>
    </xf>
    <xf numFmtId="0" fontId="5" fillId="25" borderId="0" xfId="0" applyFont="1" applyFill="1" applyAlignment="1" applyProtection="1" quotePrefix="1">
      <alignment horizontal="center" vertical="center" wrapText="1"/>
      <protection hidden="1"/>
    </xf>
    <xf numFmtId="1" fontId="9" fillId="25" borderId="0" xfId="0" applyNumberFormat="1" applyFont="1" applyFill="1" applyBorder="1" applyAlignment="1" applyProtection="1">
      <alignment horizontal="center" vertical="top" wrapText="1"/>
      <protection hidden="1"/>
    </xf>
    <xf numFmtId="1" fontId="0" fillId="25" borderId="0" xfId="0" applyNumberFormat="1" applyFill="1" applyBorder="1" applyAlignment="1" applyProtection="1">
      <alignment vertical="top"/>
      <protection hidden="1"/>
    </xf>
    <xf numFmtId="0" fontId="5" fillId="25" borderId="0" xfId="0" applyFont="1" applyFill="1" applyAlignment="1" applyProtection="1" quotePrefix="1">
      <alignment horizontal="center" vertical="top" wrapText="1"/>
      <protection hidden="1"/>
    </xf>
    <xf numFmtId="0" fontId="5" fillId="25" borderId="0" xfId="0" applyFont="1" applyFill="1" applyAlignment="1" applyProtection="1" quotePrefix="1">
      <alignment horizontal="center" vertical="center" wrapText="1"/>
      <protection hidden="1"/>
    </xf>
    <xf numFmtId="3" fontId="0" fillId="25" borderId="0" xfId="0" applyNumberFormat="1" applyFont="1" applyFill="1" applyBorder="1" applyAlignment="1" applyProtection="1">
      <alignment/>
      <protection hidden="1"/>
    </xf>
    <xf numFmtId="0" fontId="0" fillId="25" borderId="0" xfId="0" applyFill="1" applyAlignment="1">
      <alignment/>
    </xf>
    <xf numFmtId="1" fontId="5" fillId="25" borderId="0" xfId="0" applyNumberFormat="1" applyFont="1" applyFill="1" applyBorder="1" applyAlignment="1" applyProtection="1">
      <alignment horizontal="left" vertical="top" wrapText="1"/>
      <protection hidden="1"/>
    </xf>
    <xf numFmtId="1" fontId="3" fillId="25" borderId="0" xfId="0" applyNumberFormat="1" applyFont="1" applyFill="1" applyBorder="1" applyAlignment="1" applyProtection="1">
      <alignment/>
      <protection hidden="1"/>
    </xf>
    <xf numFmtId="1" fontId="5" fillId="0" borderId="0" xfId="0" applyNumberFormat="1" applyFont="1" applyFill="1" applyBorder="1" applyAlignment="1" applyProtection="1">
      <alignment horizontal="left" vertical="top"/>
      <protection hidden="1"/>
    </xf>
    <xf numFmtId="0" fontId="48" fillId="0" borderId="0" xfId="0" applyFont="1" applyAlignment="1" applyProtection="1">
      <alignment/>
      <protection hidden="1"/>
    </xf>
    <xf numFmtId="0" fontId="7" fillId="25" borderId="0" xfId="58" applyFont="1" applyFill="1" applyAlignment="1">
      <alignment horizontal="center"/>
      <protection/>
    </xf>
    <xf numFmtId="0" fontId="7" fillId="25" borderId="0" xfId="58" applyFont="1" applyFill="1" applyAlignment="1">
      <alignment horizontal="left"/>
      <protection/>
    </xf>
    <xf numFmtId="0" fontId="8" fillId="25" borderId="0" xfId="58" applyFont="1" applyFill="1" applyAlignment="1">
      <alignment horizontal="center"/>
      <protection/>
    </xf>
    <xf numFmtId="0" fontId="8" fillId="25" borderId="0" xfId="58" applyFont="1" applyFill="1" applyAlignment="1">
      <alignment horizontal="left"/>
      <protection/>
    </xf>
    <xf numFmtId="0" fontId="7" fillId="25" borderId="0" xfId="58" applyFont="1" applyFill="1" applyAlignment="1">
      <alignment horizontal="right"/>
      <protection/>
    </xf>
    <xf numFmtId="0" fontId="7" fillId="25" borderId="10" xfId="58" applyFont="1" applyFill="1" applyBorder="1" applyAlignment="1">
      <alignment horizontal="center"/>
      <protection/>
    </xf>
    <xf numFmtId="0" fontId="7" fillId="25" borderId="10" xfId="58" applyFont="1" applyFill="1" applyBorder="1" applyAlignment="1">
      <alignment horizontal="left"/>
      <protection/>
    </xf>
    <xf numFmtId="0" fontId="8" fillId="28" borderId="10" xfId="58" applyFont="1" applyFill="1" applyBorder="1" applyAlignment="1">
      <alignment horizontal="centerContinuous"/>
      <protection/>
    </xf>
    <xf numFmtId="0" fontId="8" fillId="28" borderId="10" xfId="58" applyFont="1" applyFill="1" applyBorder="1" applyAlignment="1">
      <alignment horizontal="centerContinuous"/>
      <protection/>
    </xf>
    <xf numFmtId="0" fontId="8" fillId="28" borderId="23" xfId="58" applyFont="1" applyFill="1" applyBorder="1" applyAlignment="1">
      <alignment horizontal="centerContinuous"/>
      <protection/>
    </xf>
    <xf numFmtId="0" fontId="7" fillId="28" borderId="0" xfId="58" applyFont="1" applyFill="1" applyAlignment="1">
      <alignment horizontal="center"/>
      <protection/>
    </xf>
    <xf numFmtId="0" fontId="8" fillId="28" borderId="0" xfId="58" applyFont="1" applyFill="1" applyAlignment="1">
      <alignment horizontal="center"/>
      <protection/>
    </xf>
    <xf numFmtId="0" fontId="7" fillId="25" borderId="10" xfId="58" applyFont="1" applyFill="1" applyBorder="1" applyAlignment="1">
      <alignment horizontal="right"/>
      <protection/>
    </xf>
    <xf numFmtId="0" fontId="7" fillId="28" borderId="24" xfId="58" applyFont="1" applyFill="1" applyBorder="1" applyAlignment="1">
      <alignment horizontal="center"/>
      <protection/>
    </xf>
    <xf numFmtId="0" fontId="8" fillId="28" borderId="23" xfId="58" applyFont="1" applyFill="1" applyBorder="1" applyAlignment="1">
      <alignment horizontal="center"/>
      <protection/>
    </xf>
    <xf numFmtId="0" fontId="4" fillId="29" borderId="25" xfId="0" applyFont="1" applyFill="1" applyBorder="1" applyAlignment="1">
      <alignment horizontal="centerContinuous"/>
    </xf>
    <xf numFmtId="0" fontId="4" fillId="29" borderId="26" xfId="0" applyFont="1" applyFill="1" applyBorder="1" applyAlignment="1">
      <alignment horizontal="centerContinuous"/>
    </xf>
    <xf numFmtId="0" fontId="4" fillId="29" borderId="27" xfId="0" applyFont="1" applyFill="1" applyBorder="1" applyAlignment="1">
      <alignment horizontal="centerContinuous"/>
    </xf>
    <xf numFmtId="0" fontId="4" fillId="29" borderId="10" xfId="0" applyFont="1" applyFill="1" applyBorder="1" applyAlignment="1">
      <alignment horizontal="centerContinuous"/>
    </xf>
    <xf numFmtId="0" fontId="8" fillId="29" borderId="10" xfId="58" applyFont="1" applyFill="1" applyBorder="1" applyAlignment="1">
      <alignment horizontal="centerContinuous"/>
      <protection/>
    </xf>
    <xf numFmtId="0" fontId="3" fillId="28" borderId="10" xfId="0" applyFont="1" applyFill="1" applyBorder="1" applyAlignment="1">
      <alignment vertical="center" wrapText="1"/>
    </xf>
    <xf numFmtId="3" fontId="3" fillId="28" borderId="10" xfId="0" applyNumberFormat="1" applyFont="1" applyFill="1" applyBorder="1" applyAlignment="1">
      <alignment horizontal="center" vertical="center" wrapText="1"/>
    </xf>
    <xf numFmtId="3" fontId="3" fillId="28" borderId="25" xfId="0" applyNumberFormat="1" applyFont="1" applyFill="1" applyBorder="1" applyAlignment="1">
      <alignment horizontal="center" vertical="center" wrapText="1"/>
    </xf>
    <xf numFmtId="0" fontId="8" fillId="28" borderId="10" xfId="58" applyFont="1" applyFill="1" applyBorder="1" applyAlignment="1">
      <alignment horizontal="center" vertical="center" wrapText="1"/>
      <protection/>
    </xf>
    <xf numFmtId="0" fontId="4" fillId="29" borderId="10" xfId="0" applyFont="1" applyFill="1" applyBorder="1" applyAlignment="1">
      <alignment horizontal="center" vertical="center" wrapText="1"/>
    </xf>
    <xf numFmtId="0" fontId="8" fillId="25" borderId="0" xfId="58" applyFont="1" applyFill="1" applyAlignment="1">
      <alignment horizontal="center" vertical="center"/>
      <protection/>
    </xf>
    <xf numFmtId="0" fontId="4" fillId="29" borderId="10" xfId="0" applyFont="1" applyFill="1" applyBorder="1" applyAlignment="1" applyProtection="1">
      <alignment horizontal="center" vertical="center" wrapText="1"/>
      <protection hidden="1"/>
    </xf>
    <xf numFmtId="0" fontId="49" fillId="29" borderId="10" xfId="58" applyFont="1" applyFill="1" applyBorder="1" applyAlignment="1">
      <alignment horizontal="centerContinuous"/>
      <protection/>
    </xf>
    <xf numFmtId="0" fontId="8" fillId="29" borderId="25" xfId="58" applyFont="1" applyFill="1" applyBorder="1" applyAlignment="1">
      <alignment horizontal="centerContinuous"/>
      <protection/>
    </xf>
    <xf numFmtId="0" fontId="4" fillId="29" borderId="28" xfId="0" applyFont="1" applyFill="1" applyBorder="1" applyAlignment="1">
      <alignment horizontal="center"/>
    </xf>
    <xf numFmtId="0" fontId="8" fillId="29" borderId="29" xfId="58" applyFont="1" applyFill="1" applyBorder="1" applyAlignment="1">
      <alignment horizontal="center"/>
      <protection/>
    </xf>
    <xf numFmtId="0" fontId="49" fillId="29" borderId="29" xfId="58" applyFont="1" applyFill="1" applyBorder="1" applyAlignment="1">
      <alignment horizontal="center"/>
      <protection/>
    </xf>
    <xf numFmtId="0" fontId="8" fillId="29" borderId="30" xfId="58" applyFont="1" applyFill="1" applyBorder="1" applyAlignment="1">
      <alignment horizontal="center"/>
      <protection/>
    </xf>
    <xf numFmtId="0" fontId="8" fillId="29" borderId="26" xfId="58" applyFont="1" applyFill="1" applyBorder="1" applyAlignment="1">
      <alignment horizontal="centerContinuous"/>
      <protection/>
    </xf>
    <xf numFmtId="0" fontId="8" fillId="29" borderId="27" xfId="58" applyFont="1" applyFill="1" applyBorder="1" applyAlignment="1">
      <alignment horizontal="centerContinuous"/>
      <protection/>
    </xf>
    <xf numFmtId="166" fontId="7" fillId="25" borderId="10" xfId="43" applyNumberFormat="1" applyFont="1" applyFill="1" applyBorder="1" applyAlignment="1">
      <alignment horizontal="right"/>
    </xf>
    <xf numFmtId="0" fontId="8" fillId="30" borderId="10" xfId="58" applyFont="1" applyFill="1" applyBorder="1" applyAlignment="1">
      <alignment horizontal="center" vertical="center"/>
      <protection/>
    </xf>
    <xf numFmtId="0" fontId="5" fillId="0" borderId="0" xfId="0" applyFont="1" applyBorder="1" applyAlignment="1" applyProtection="1">
      <alignment vertical="top" wrapText="1"/>
      <protection hidden="1"/>
    </xf>
    <xf numFmtId="165" fontId="7" fillId="27" borderId="31" xfId="0" applyNumberFormat="1" applyFont="1" applyFill="1" applyBorder="1" applyAlignment="1" applyProtection="1">
      <alignment horizontal="center" vertical="center" wrapText="1"/>
      <protection hidden="1"/>
    </xf>
    <xf numFmtId="165" fontId="7" fillId="27" borderId="32" xfId="0" applyNumberFormat="1" applyFont="1" applyFill="1" applyBorder="1" applyAlignment="1" applyProtection="1">
      <alignment horizontal="center" vertical="center" wrapText="1"/>
      <protection hidden="1"/>
    </xf>
    <xf numFmtId="0" fontId="5" fillId="0" borderId="33" xfId="0" applyFont="1" applyBorder="1" applyAlignment="1" applyProtection="1">
      <alignment vertical="top" wrapText="1"/>
      <protection hidden="1"/>
    </xf>
    <xf numFmtId="0" fontId="25" fillId="26" borderId="34" xfId="0" applyFont="1" applyFill="1" applyBorder="1" applyAlignment="1" applyProtection="1">
      <alignment horizontal="center"/>
      <protection hidden="1"/>
    </xf>
    <xf numFmtId="0" fontId="25" fillId="26" borderId="35" xfId="0" applyFont="1" applyFill="1" applyBorder="1" applyAlignment="1" applyProtection="1">
      <alignment horizontal="center"/>
      <protection hidden="1"/>
    </xf>
    <xf numFmtId="0" fontId="4" fillId="0" borderId="0" xfId="0" applyFont="1" applyFill="1" applyBorder="1" applyAlignment="1" applyProtection="1">
      <alignment vertical="center" wrapText="1"/>
      <protection hidden="1"/>
    </xf>
    <xf numFmtId="164" fontId="4" fillId="26" borderId="35" xfId="0" applyNumberFormat="1" applyFont="1" applyFill="1" applyBorder="1" applyAlignment="1" applyProtection="1">
      <alignment horizontal="center" vertical="center" wrapText="1"/>
      <protection hidden="1"/>
    </xf>
    <xf numFmtId="165" fontId="7" fillId="0" borderId="19" xfId="43" applyNumberFormat="1" applyFont="1" applyFill="1" applyBorder="1" applyAlignment="1" applyProtection="1">
      <alignment horizontal="center" vertical="center" wrapText="1"/>
      <protection hidden="1"/>
    </xf>
    <xf numFmtId="165" fontId="8" fillId="27" borderId="20" xfId="43" applyNumberFormat="1" applyFont="1" applyFill="1" applyBorder="1" applyAlignment="1" applyProtection="1">
      <alignment horizontal="center" vertical="center" wrapText="1"/>
      <protection/>
    </xf>
    <xf numFmtId="166" fontId="5" fillId="25" borderId="10" xfId="43" applyNumberFormat="1" applyFont="1" applyFill="1" applyBorder="1" applyAlignment="1" applyProtection="1">
      <alignment horizontal="right" vertical="center" wrapText="1"/>
      <protection hidden="1"/>
    </xf>
    <xf numFmtId="165" fontId="8" fillId="27" borderId="36" xfId="43" applyNumberFormat="1" applyFont="1" applyFill="1" applyBorder="1" applyAlignment="1" applyProtection="1">
      <alignment horizontal="center" vertical="center" wrapText="1"/>
      <protection/>
    </xf>
    <xf numFmtId="165" fontId="8" fillId="27" borderId="37" xfId="43" applyNumberFormat="1" applyFont="1" applyFill="1" applyBorder="1" applyAlignment="1" applyProtection="1">
      <alignment horizontal="center" vertical="center" wrapText="1"/>
      <protection/>
    </xf>
    <xf numFmtId="165" fontId="8" fillId="27" borderId="38" xfId="43" applyNumberFormat="1" applyFont="1" applyFill="1" applyBorder="1" applyAlignment="1" applyProtection="1">
      <alignment horizontal="center" vertical="center" wrapText="1"/>
      <protection/>
    </xf>
    <xf numFmtId="165" fontId="8" fillId="27" borderId="39" xfId="43" applyNumberFormat="1" applyFont="1" applyFill="1" applyBorder="1" applyAlignment="1" applyProtection="1">
      <alignment horizontal="center" vertical="center" wrapText="1"/>
      <protection/>
    </xf>
    <xf numFmtId="165" fontId="7" fillId="27" borderId="40" xfId="0" applyNumberFormat="1" applyFont="1" applyFill="1" applyBorder="1" applyAlignment="1" applyProtection="1">
      <alignment horizontal="center" vertical="center" wrapText="1"/>
      <protection hidden="1"/>
    </xf>
    <xf numFmtId="164" fontId="4" fillId="26" borderId="34" xfId="0" applyNumberFormat="1" applyFont="1" applyFill="1" applyBorder="1" applyAlignment="1" applyProtection="1">
      <alignment horizontal="center" vertical="center" wrapText="1"/>
      <protection hidden="1"/>
    </xf>
    <xf numFmtId="165" fontId="7" fillId="25" borderId="31" xfId="43" applyNumberFormat="1" applyFont="1" applyFill="1" applyBorder="1" applyAlignment="1" applyProtection="1">
      <alignment horizontal="center" vertical="center" wrapText="1"/>
      <protection hidden="1"/>
    </xf>
    <xf numFmtId="165" fontId="7" fillId="25" borderId="32" xfId="43" applyNumberFormat="1" applyFont="1" applyFill="1" applyBorder="1" applyAlignment="1" applyProtection="1">
      <alignment horizontal="center" vertical="center" wrapText="1"/>
      <protection hidden="1"/>
    </xf>
    <xf numFmtId="165" fontId="7" fillId="20" borderId="41" xfId="0" applyNumberFormat="1" applyFont="1" applyFill="1" applyBorder="1" applyAlignment="1" applyProtection="1">
      <alignment horizontal="center" vertical="center" wrapText="1"/>
      <protection hidden="1"/>
    </xf>
    <xf numFmtId="165" fontId="7" fillId="31" borderId="32" xfId="43" applyNumberFormat="1" applyFont="1" applyFill="1" applyBorder="1" applyAlignment="1" applyProtection="1">
      <alignment horizontal="center" vertical="center" wrapText="1"/>
      <protection hidden="1"/>
    </xf>
    <xf numFmtId="165" fontId="8" fillId="27" borderId="16" xfId="43" applyNumberFormat="1" applyFont="1" applyFill="1" applyBorder="1" applyAlignment="1" applyProtection="1">
      <alignment horizontal="center" vertical="center" wrapText="1"/>
      <protection/>
    </xf>
    <xf numFmtId="165" fontId="7" fillId="25" borderId="42" xfId="43" applyNumberFormat="1" applyFont="1" applyFill="1" applyBorder="1" applyAlignment="1" applyProtection="1">
      <alignment horizontal="center" vertical="center" wrapText="1"/>
      <protection hidden="1"/>
    </xf>
    <xf numFmtId="165" fontId="7" fillId="25" borderId="26" xfId="43" applyNumberFormat="1" applyFont="1" applyFill="1" applyBorder="1" applyAlignment="1" applyProtection="1">
      <alignment horizontal="center" vertical="center" wrapText="1"/>
      <protection hidden="1"/>
    </xf>
    <xf numFmtId="165" fontId="7" fillId="20" borderId="43" xfId="0" applyNumberFormat="1" applyFont="1" applyFill="1" applyBorder="1" applyAlignment="1" applyProtection="1">
      <alignment horizontal="center" vertical="center" wrapText="1"/>
      <protection hidden="1"/>
    </xf>
    <xf numFmtId="165" fontId="7" fillId="31" borderId="26" xfId="43" applyNumberFormat="1" applyFont="1" applyFill="1" applyBorder="1" applyAlignment="1" applyProtection="1">
      <alignment horizontal="center" vertical="center" wrapText="1"/>
      <protection hidden="1"/>
    </xf>
    <xf numFmtId="165" fontId="8" fillId="27" borderId="13" xfId="43" applyNumberFormat="1" applyFont="1" applyFill="1" applyBorder="1" applyAlignment="1" applyProtection="1">
      <alignment horizontal="center" vertical="center" wrapText="1"/>
      <protection/>
    </xf>
    <xf numFmtId="164" fontId="4" fillId="26" borderId="21" xfId="0" applyNumberFormat="1" applyFont="1" applyFill="1" applyBorder="1" applyAlignment="1" applyProtection="1">
      <alignment horizontal="center" vertical="center" wrapText="1"/>
      <protection hidden="1"/>
    </xf>
    <xf numFmtId="165" fontId="7" fillId="25" borderId="18" xfId="43" applyNumberFormat="1" applyFont="1" applyFill="1" applyBorder="1" applyAlignment="1" applyProtection="1">
      <alignment horizontal="center" vertical="center" wrapText="1"/>
      <protection hidden="1"/>
    </xf>
    <xf numFmtId="165" fontId="7" fillId="25" borderId="19" xfId="43" applyNumberFormat="1" applyFont="1" applyFill="1" applyBorder="1" applyAlignment="1" applyProtection="1">
      <alignment horizontal="center" vertical="center" wrapText="1"/>
      <protection hidden="1"/>
    </xf>
    <xf numFmtId="165" fontId="7" fillId="20" borderId="44" xfId="0" applyNumberFormat="1" applyFont="1" applyFill="1" applyBorder="1" applyAlignment="1" applyProtection="1">
      <alignment horizontal="center" vertical="center" wrapText="1"/>
      <protection hidden="1"/>
    </xf>
    <xf numFmtId="165" fontId="7" fillId="31" borderId="19" xfId="43" applyNumberFormat="1" applyFont="1" applyFill="1" applyBorder="1" applyAlignment="1" applyProtection="1">
      <alignment horizontal="center" vertical="center" wrapText="1"/>
      <protection hidden="1"/>
    </xf>
    <xf numFmtId="165" fontId="8" fillId="27" borderId="15" xfId="43" applyNumberFormat="1" applyFont="1" applyFill="1" applyBorder="1" applyAlignment="1" applyProtection="1">
      <alignment horizontal="center" vertical="center" wrapText="1"/>
      <protection/>
    </xf>
    <xf numFmtId="0" fontId="5" fillId="25" borderId="0" xfId="0" applyFont="1" applyFill="1" applyAlignment="1">
      <alignment vertical="top"/>
    </xf>
    <xf numFmtId="0" fontId="5" fillId="25" borderId="0" xfId="0" applyFont="1" applyFill="1" applyAlignment="1">
      <alignment horizontal="left"/>
    </xf>
    <xf numFmtId="0" fontId="0" fillId="25" borderId="0" xfId="0" applyFill="1" applyAlignment="1">
      <alignment/>
    </xf>
    <xf numFmtId="0" fontId="7" fillId="25" borderId="0" xfId="58" applyFont="1" applyFill="1" applyAlignment="1">
      <alignment horizontal="left"/>
      <protection/>
    </xf>
    <xf numFmtId="165" fontId="7" fillId="27" borderId="15" xfId="0" applyNumberFormat="1" applyFont="1" applyFill="1" applyBorder="1" applyAlignment="1" applyProtection="1">
      <alignment horizontal="center" vertical="center" wrapText="1"/>
      <protection hidden="1"/>
    </xf>
    <xf numFmtId="165" fontId="7" fillId="27" borderId="45" xfId="0" applyNumberFormat="1" applyFont="1" applyFill="1" applyBorder="1" applyAlignment="1" applyProtection="1">
      <alignment horizontal="center" vertical="center" wrapText="1"/>
      <protection hidden="1"/>
    </xf>
    <xf numFmtId="0" fontId="44" fillId="0" borderId="0" xfId="0" applyFont="1" applyFill="1" applyAlignment="1" applyProtection="1">
      <alignment horizontal="left" vertical="center"/>
      <protection hidden="1"/>
    </xf>
    <xf numFmtId="0" fontId="50" fillId="0" borderId="0" xfId="0" applyFont="1" applyFill="1" applyBorder="1" applyAlignment="1" applyProtection="1">
      <alignment/>
      <protection locked="0"/>
    </xf>
    <xf numFmtId="0" fontId="44" fillId="0" borderId="0" xfId="0" applyFont="1" applyFill="1" applyAlignment="1" applyProtection="1">
      <alignment horizontal="left"/>
      <protection hidden="1"/>
    </xf>
    <xf numFmtId="0" fontId="5" fillId="25" borderId="0" xfId="0" applyFont="1" applyFill="1" applyAlignment="1" applyProtection="1">
      <alignment horizontal="left" vertical="top" wrapText="1"/>
      <protection hidden="1"/>
    </xf>
    <xf numFmtId="176" fontId="5" fillId="24" borderId="0" xfId="15" applyNumberFormat="1" applyFont="1" applyFill="1" applyAlignment="1" applyProtection="1">
      <alignment horizontal="left" vertical="top"/>
      <protection hidden="1"/>
    </xf>
    <xf numFmtId="0" fontId="5" fillId="25" borderId="0" xfId="0" applyFont="1" applyFill="1" applyAlignment="1" applyProtection="1">
      <alignment horizontal="left" vertical="top"/>
      <protection hidden="1"/>
    </xf>
    <xf numFmtId="166" fontId="5" fillId="32" borderId="10" xfId="43" applyNumberFormat="1" applyFont="1" applyFill="1" applyBorder="1" applyAlignment="1" applyProtection="1">
      <alignment horizontal="right" vertical="center" wrapText="1"/>
      <protection hidden="1"/>
    </xf>
    <xf numFmtId="0" fontId="7" fillId="32" borderId="10" xfId="58" applyFont="1" applyFill="1" applyBorder="1" applyAlignment="1">
      <alignment horizontal="center"/>
      <protection/>
    </xf>
    <xf numFmtId="0" fontId="7" fillId="32" borderId="10" xfId="58" applyFont="1" applyFill="1" applyBorder="1" applyAlignment="1">
      <alignment horizontal="left"/>
      <protection/>
    </xf>
    <xf numFmtId="0" fontId="8" fillId="29" borderId="25" xfId="58" applyFont="1" applyFill="1" applyBorder="1" applyAlignment="1">
      <alignment/>
      <protection/>
    </xf>
    <xf numFmtId="0" fontId="8" fillId="29" borderId="26" xfId="58" applyFont="1" applyFill="1" applyBorder="1" applyAlignment="1">
      <alignment/>
      <protection/>
    </xf>
    <xf numFmtId="0" fontId="25" fillId="26" borderId="16" xfId="0" applyFont="1" applyFill="1" applyBorder="1" applyAlignment="1" applyProtection="1">
      <alignment wrapText="1"/>
      <protection hidden="1"/>
    </xf>
    <xf numFmtId="0" fontId="25" fillId="25" borderId="34" xfId="0" applyFont="1" applyFill="1" applyBorder="1" applyAlignment="1" applyProtection="1">
      <alignment/>
      <protection hidden="1"/>
    </xf>
    <xf numFmtId="0" fontId="5" fillId="24" borderId="0" xfId="15" applyFont="1" applyFill="1" applyAlignment="1" applyProtection="1">
      <alignment horizontal="left"/>
      <protection hidden="1"/>
    </xf>
    <xf numFmtId="0" fontId="5" fillId="25" borderId="0" xfId="0" applyFont="1" applyFill="1" applyAlignment="1" applyProtection="1">
      <alignment horizontal="left" vertical="top" wrapText="1"/>
      <protection hidden="1"/>
    </xf>
    <xf numFmtId="0" fontId="5" fillId="24" borderId="0" xfId="0" applyFont="1" applyFill="1" applyAlignment="1" applyProtection="1">
      <alignment horizontal="left" vertical="top" wrapText="1"/>
      <protection/>
    </xf>
    <xf numFmtId="0" fontId="0" fillId="0" borderId="0" xfId="0" applyAlignment="1">
      <alignment horizontal="left" vertical="top" wrapText="1"/>
    </xf>
    <xf numFmtId="0" fontId="4" fillId="26" borderId="11" xfId="0" applyFont="1" applyFill="1" applyBorder="1" applyAlignment="1" applyProtection="1">
      <alignment horizontal="center" vertical="center" wrapText="1"/>
      <protection hidden="1"/>
    </xf>
    <xf numFmtId="0" fontId="4" fillId="26" borderId="46"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5" fontId="7" fillId="25" borderId="47" xfId="43" applyNumberFormat="1" applyFont="1" applyFill="1" applyBorder="1" applyAlignment="1" applyProtection="1">
      <alignment horizontal="center" vertical="center" wrapText="1"/>
      <protection hidden="1"/>
    </xf>
    <xf numFmtId="165" fontId="7" fillId="25" borderId="48" xfId="43" applyNumberFormat="1" applyFont="1" applyFill="1" applyBorder="1" applyAlignment="1" applyProtection="1">
      <alignment horizontal="center" vertical="center" wrapText="1"/>
      <protection hidden="1"/>
    </xf>
    <xf numFmtId="0" fontId="5" fillId="25" borderId="0" xfId="0" applyFont="1" applyFill="1" applyBorder="1" applyAlignment="1" applyProtection="1">
      <alignment horizontal="left" vertical="top" wrapText="1"/>
      <protection hidden="1"/>
    </xf>
    <xf numFmtId="0" fontId="5" fillId="25" borderId="0" xfId="0" applyFont="1" applyFill="1" applyBorder="1" applyAlignment="1" applyProtection="1">
      <alignment horizontal="left" vertical="top" wrapText="1"/>
      <protection hidden="1"/>
    </xf>
    <xf numFmtId="0" fontId="10" fillId="25" borderId="0" xfId="0" applyFont="1" applyFill="1" applyAlignment="1" applyProtection="1">
      <alignment horizontal="left" vertical="center" wrapText="1"/>
      <protection hidden="1"/>
    </xf>
    <xf numFmtId="165" fontId="8" fillId="27" borderId="49" xfId="43" applyNumberFormat="1" applyFont="1" applyFill="1" applyBorder="1" applyAlignment="1" applyProtection="1">
      <alignment horizontal="center" vertical="center" wrapText="1"/>
      <protection/>
    </xf>
    <xf numFmtId="165" fontId="8" fillId="27" borderId="50" xfId="43" applyNumberFormat="1" applyFont="1" applyFill="1" applyBorder="1" applyAlignment="1" applyProtection="1">
      <alignment horizontal="center" vertical="center" wrapText="1"/>
      <protection/>
    </xf>
    <xf numFmtId="165" fontId="7" fillId="25" borderId="51" xfId="43" applyNumberFormat="1" applyFont="1" applyFill="1" applyBorder="1" applyAlignment="1" applyProtection="1">
      <alignment horizontal="center" vertical="center" wrapText="1"/>
      <protection hidden="1"/>
    </xf>
    <xf numFmtId="165" fontId="7" fillId="25" borderId="52" xfId="43" applyNumberFormat="1" applyFont="1" applyFill="1" applyBorder="1" applyAlignment="1" applyProtection="1">
      <alignment horizontal="center" vertical="center" wrapText="1"/>
      <protection hidden="1"/>
    </xf>
    <xf numFmtId="0" fontId="4" fillId="26" borderId="16" xfId="0" applyFont="1" applyFill="1" applyBorder="1" applyAlignment="1" applyProtection="1">
      <alignment horizontal="center" vertical="center" wrapText="1"/>
      <protection hidden="1"/>
    </xf>
    <xf numFmtId="0" fontId="4" fillId="26" borderId="13" xfId="0" applyFont="1" applyFill="1" applyBorder="1" applyAlignment="1" applyProtection="1">
      <alignment horizontal="center" vertical="center" wrapText="1"/>
      <protection hidden="1"/>
    </xf>
    <xf numFmtId="0" fontId="0" fillId="26" borderId="21" xfId="0" applyFill="1" applyBorder="1" applyAlignment="1">
      <alignment horizontal="center" vertical="center" wrapText="1"/>
    </xf>
    <xf numFmtId="0" fontId="4" fillId="26" borderId="53" xfId="0" applyFont="1" applyFill="1" applyBorder="1" applyAlignment="1" applyProtection="1">
      <alignment horizontal="center" wrapText="1"/>
      <protection hidden="1"/>
    </xf>
    <xf numFmtId="0" fontId="4" fillId="26" borderId="54" xfId="0" applyFont="1" applyFill="1" applyBorder="1" applyAlignment="1" applyProtection="1">
      <alignment horizontal="center" wrapText="1"/>
      <protection hidden="1"/>
    </xf>
    <xf numFmtId="0" fontId="4" fillId="26" borderId="55" xfId="0" applyFont="1" applyFill="1" applyBorder="1" applyAlignment="1" applyProtection="1">
      <alignment horizontal="center" vertical="top" wrapText="1"/>
      <protection hidden="1"/>
    </xf>
    <xf numFmtId="0" fontId="4" fillId="26" borderId="56" xfId="0" applyFont="1" applyFill="1" applyBorder="1" applyAlignment="1" applyProtection="1">
      <alignment horizontal="center" vertical="top" wrapText="1"/>
      <protection hidden="1"/>
    </xf>
    <xf numFmtId="165" fontId="8" fillId="27" borderId="49" xfId="0" applyNumberFormat="1" applyFont="1" applyFill="1" applyBorder="1" applyAlignment="1" applyProtection="1">
      <alignment horizontal="center" vertical="center" wrapText="1"/>
      <protection/>
    </xf>
    <xf numFmtId="165" fontId="8" fillId="27" borderId="50" xfId="0" applyNumberFormat="1" applyFont="1" applyFill="1" applyBorder="1" applyAlignment="1" applyProtection="1">
      <alignment horizontal="center" vertical="center" wrapText="1"/>
      <protection/>
    </xf>
    <xf numFmtId="0" fontId="4" fillId="26" borderId="31" xfId="0" applyFont="1" applyFill="1" applyBorder="1" applyAlignment="1" applyProtection="1">
      <alignment horizontal="center" vertical="center" wrapText="1"/>
      <protection hidden="1"/>
    </xf>
    <xf numFmtId="0" fontId="4" fillId="26" borderId="3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left" vertical="center" wrapText="1"/>
      <protection hidden="1"/>
    </xf>
    <xf numFmtId="0" fontId="5" fillId="24" borderId="22"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0" fillId="0" borderId="0" xfId="0" applyAlignment="1">
      <alignment vertical="top"/>
    </xf>
    <xf numFmtId="1" fontId="5" fillId="0" borderId="0" xfId="0" applyNumberFormat="1" applyFont="1" applyFill="1" applyBorder="1" applyAlignment="1" applyProtection="1">
      <alignment horizontal="left" vertical="top" wrapText="1"/>
      <protection hidden="1"/>
    </xf>
    <xf numFmtId="0" fontId="5" fillId="0" borderId="0" xfId="0" applyFont="1" applyFill="1" applyAlignment="1" applyProtection="1">
      <alignment horizontal="left" vertical="top"/>
      <protection hidden="1"/>
    </xf>
    <xf numFmtId="0" fontId="4" fillId="0" borderId="0" xfId="0" applyFont="1" applyFill="1" applyBorder="1" applyAlignment="1" applyProtection="1">
      <alignment horizontal="center" vertical="top" wrapText="1"/>
      <protection hidden="1"/>
    </xf>
    <xf numFmtId="0" fontId="1" fillId="0" borderId="0" xfId="0" applyFont="1" applyFill="1" applyAlignment="1" applyProtection="1">
      <alignment horizontal="left" vertical="center" wrapText="1"/>
      <protection hidden="1"/>
    </xf>
    <xf numFmtId="0" fontId="10" fillId="0" borderId="0" xfId="0" applyFont="1" applyFill="1" applyBorder="1" applyAlignment="1" applyProtection="1">
      <alignment horizontal="left"/>
      <protection hidden="1"/>
    </xf>
    <xf numFmtId="0" fontId="4" fillId="26" borderId="47" xfId="0" applyFont="1" applyFill="1" applyBorder="1" applyAlignment="1" applyProtection="1">
      <alignment horizontal="center" vertical="center" wrapText="1"/>
      <protection hidden="1"/>
    </xf>
    <xf numFmtId="0" fontId="4" fillId="26" borderId="48" xfId="0" applyFont="1" applyFill="1" applyBorder="1" applyAlignment="1" applyProtection="1">
      <alignment horizontal="center" vertical="center" wrapText="1"/>
      <protection hidden="1"/>
    </xf>
    <xf numFmtId="0" fontId="4" fillId="26" borderId="16" xfId="0" applyFont="1" applyFill="1" applyBorder="1" applyAlignment="1" applyProtection="1">
      <alignment horizontal="center" vertical="top" wrapText="1"/>
      <protection hidden="1"/>
    </xf>
    <xf numFmtId="0" fontId="4" fillId="26" borderId="13" xfId="0" applyFont="1" applyFill="1" applyBorder="1" applyAlignment="1" applyProtection="1">
      <alignment horizontal="center" vertical="top" wrapText="1"/>
      <protection hidden="1"/>
    </xf>
    <xf numFmtId="0" fontId="0" fillId="26" borderId="21" xfId="0" applyFill="1" applyBorder="1" applyAlignment="1">
      <alignment horizontal="center" vertical="top" wrapText="1"/>
    </xf>
    <xf numFmtId="165" fontId="7" fillId="25" borderId="49" xfId="43" applyNumberFormat="1" applyFont="1" applyFill="1" applyBorder="1" applyAlignment="1" applyProtection="1">
      <alignment horizontal="center" vertical="center" wrapText="1"/>
      <protection hidden="1"/>
    </xf>
    <xf numFmtId="165" fontId="7" fillId="25" borderId="50" xfId="43" applyNumberFormat="1" applyFont="1" applyFill="1" applyBorder="1" applyAlignment="1" applyProtection="1">
      <alignment horizontal="center" vertical="center" wrapText="1"/>
      <protection hidden="1"/>
    </xf>
    <xf numFmtId="0" fontId="5" fillId="0" borderId="22" xfId="0" applyFont="1" applyFill="1" applyBorder="1" applyAlignment="1" applyProtection="1">
      <alignment horizontal="left" vertical="top" wrapText="1"/>
      <protection hidden="1"/>
    </xf>
    <xf numFmtId="0" fontId="4" fillId="26" borderId="21" xfId="0" applyFont="1" applyFill="1" applyBorder="1" applyAlignment="1" applyProtection="1">
      <alignment horizontal="center" vertical="center" wrapText="1"/>
      <protection hidden="1"/>
    </xf>
    <xf numFmtId="165" fontId="7" fillId="25" borderId="57" xfId="43" applyNumberFormat="1" applyFont="1" applyFill="1" applyBorder="1" applyAlignment="1" applyProtection="1">
      <alignment horizontal="center" vertical="center" wrapText="1"/>
      <protection hidden="1"/>
    </xf>
    <xf numFmtId="165" fontId="7" fillId="25" borderId="58" xfId="43"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left" vertical="center" wrapText="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25" fillId="26" borderId="16" xfId="0" applyFont="1" applyFill="1" applyBorder="1" applyAlignment="1" applyProtection="1">
      <alignment horizontal="center"/>
      <protection hidden="1"/>
    </xf>
    <xf numFmtId="0" fontId="25" fillId="26" borderId="21" xfId="0" applyFont="1" applyFill="1" applyBorder="1" applyAlignment="1" applyProtection="1">
      <alignment horizontal="center"/>
      <protection hidden="1"/>
    </xf>
    <xf numFmtId="0" fontId="8" fillId="29" borderId="25" xfId="58" applyFont="1" applyFill="1" applyBorder="1" applyAlignment="1">
      <alignment horizontal="center"/>
      <protection/>
    </xf>
    <xf numFmtId="0" fontId="8" fillId="29" borderId="26" xfId="58" applyFont="1" applyFill="1" applyBorder="1" applyAlignment="1">
      <alignment horizontal="center"/>
      <protection/>
    </xf>
    <xf numFmtId="0" fontId="8" fillId="29" borderId="27" xfId="58" applyFont="1" applyFill="1" applyBorder="1" applyAlignment="1">
      <alignment horizontal="center"/>
      <protection/>
    </xf>
    <xf numFmtId="0" fontId="4" fillId="29" borderId="25" xfId="0" applyFont="1" applyFill="1" applyBorder="1" applyAlignment="1">
      <alignment horizontal="center"/>
    </xf>
    <xf numFmtId="0" fontId="4" fillId="29" borderId="26" xfId="0" applyFont="1" applyFill="1" applyBorder="1" applyAlignment="1">
      <alignment horizontal="center"/>
    </xf>
    <xf numFmtId="0" fontId="4" fillId="29" borderId="27" xfId="0" applyFont="1" applyFill="1" applyBorder="1" applyAlignment="1">
      <alignment horizontal="center"/>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quest1(4)_Final (SS vers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28575</xdr:rowOff>
    </xdr:from>
    <xdr:to>
      <xdr:col>2</xdr:col>
      <xdr:colOff>704850</xdr:colOff>
      <xdr:row>5</xdr:row>
      <xdr:rowOff>76200</xdr:rowOff>
    </xdr:to>
    <xdr:pic>
      <xdr:nvPicPr>
        <xdr:cNvPr id="1" name="Picture 3" descr="Education funding agency"/>
        <xdr:cNvPicPr preferRelativeResize="1">
          <a:picLocks noChangeAspect="1"/>
        </xdr:cNvPicPr>
      </xdr:nvPicPr>
      <xdr:blipFill>
        <a:blip r:embed="rId1"/>
        <a:srcRect r="51902"/>
        <a:stretch>
          <a:fillRect/>
        </a:stretch>
      </xdr:blipFill>
      <xdr:spPr>
        <a:xfrm>
          <a:off x="161925" y="28575"/>
          <a:ext cx="962025"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2">
        <row r="89">
          <cell r="D89">
            <v>34.35157476934501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5"/>
  </sheetPr>
  <dimension ref="A7:R36"/>
  <sheetViews>
    <sheetView showRowColHeaders="0" tabSelected="1" zoomScalePageLayoutView="0" workbookViewId="0" topLeftCell="A1">
      <selection activeCell="D36" sqref="D36:L36"/>
    </sheetView>
  </sheetViews>
  <sheetFormatPr defaultColWidth="9.140625" defaultRowHeight="12.75"/>
  <cols>
    <col min="1" max="1" width="4.00390625" style="36" customWidth="1"/>
    <col min="2" max="2" width="2.28125" style="36" customWidth="1"/>
    <col min="3" max="3" width="34.421875" style="36" customWidth="1"/>
    <col min="4" max="4" width="19.140625" style="36" bestFit="1" customWidth="1"/>
    <col min="5" max="13" width="9.140625" style="36" customWidth="1"/>
    <col min="14" max="14" width="10.00390625" style="36" customWidth="1"/>
    <col min="15" max="16384" width="9.140625" style="36" customWidth="1"/>
  </cols>
  <sheetData>
    <row r="1" ht="14.25"/>
    <row r="2" ht="14.25"/>
    <row r="3" ht="14.25"/>
    <row r="4" ht="14.25"/>
    <row r="5" ht="14.25"/>
    <row r="6" ht="18" customHeight="1"/>
    <row r="7" spans="1:9" ht="15" customHeight="1">
      <c r="A7" s="37"/>
      <c r="B7" s="37"/>
      <c r="C7" s="38" t="s">
        <v>190</v>
      </c>
      <c r="D7" s="40"/>
      <c r="E7" s="40"/>
      <c r="F7" s="40"/>
      <c r="G7" s="40"/>
      <c r="H7" s="40"/>
      <c r="I7" s="40"/>
    </row>
    <row r="8" spans="1:9" ht="15" customHeight="1">
      <c r="A8" s="37"/>
      <c r="B8" s="37"/>
      <c r="C8" s="40"/>
      <c r="D8" s="40"/>
      <c r="E8" s="40"/>
      <c r="F8" s="40"/>
      <c r="G8" s="40"/>
      <c r="H8" s="40"/>
      <c r="I8" s="40"/>
    </row>
    <row r="9" spans="1:14" ht="15" customHeight="1">
      <c r="A9" s="37"/>
      <c r="B9" s="37"/>
      <c r="C9" s="251" t="s">
        <v>287</v>
      </c>
      <c r="D9" s="251"/>
      <c r="E9" s="251"/>
      <c r="F9" s="251"/>
      <c r="G9" s="251"/>
      <c r="H9" s="251"/>
      <c r="I9" s="251"/>
      <c r="J9" s="251"/>
      <c r="K9" s="251"/>
      <c r="L9" s="251"/>
      <c r="M9" s="251"/>
      <c r="N9" s="251"/>
    </row>
    <row r="10" spans="1:18" ht="15" customHeight="1">
      <c r="A10" s="37"/>
      <c r="B10" s="37"/>
      <c r="C10" s="251"/>
      <c r="D10" s="251"/>
      <c r="E10" s="251"/>
      <c r="F10" s="251"/>
      <c r="G10" s="251"/>
      <c r="H10" s="251"/>
      <c r="I10" s="251"/>
      <c r="J10" s="251"/>
      <c r="K10" s="251"/>
      <c r="L10" s="251"/>
      <c r="M10" s="251"/>
      <c r="N10" s="251"/>
      <c r="O10" s="42"/>
      <c r="P10" s="42"/>
      <c r="Q10" s="42"/>
      <c r="R10" s="42"/>
    </row>
    <row r="11" spans="1:18" ht="15" customHeight="1">
      <c r="A11" s="37"/>
      <c r="B11" s="37"/>
      <c r="C11" s="93" t="s">
        <v>193</v>
      </c>
      <c r="D11" s="94"/>
      <c r="E11" s="94"/>
      <c r="F11" s="94"/>
      <c r="G11" s="94"/>
      <c r="H11" s="94"/>
      <c r="I11" s="94"/>
      <c r="J11" s="94"/>
      <c r="K11" s="94"/>
      <c r="L11" s="94"/>
      <c r="M11" s="42"/>
      <c r="N11" s="42"/>
      <c r="O11" s="42"/>
      <c r="P11" s="42"/>
      <c r="Q11" s="42"/>
      <c r="R11" s="42"/>
    </row>
    <row r="12" spans="1:18" ht="15" customHeight="1">
      <c r="A12" s="37"/>
      <c r="B12" s="37"/>
      <c r="C12" s="95"/>
      <c r="D12" s="95"/>
      <c r="E12" s="95"/>
      <c r="F12" s="95"/>
      <c r="G12" s="95"/>
      <c r="H12" s="95"/>
      <c r="I12" s="95"/>
      <c r="J12" s="95"/>
      <c r="K12" s="95"/>
      <c r="L12" s="95"/>
      <c r="M12" s="42"/>
      <c r="N12" s="42"/>
      <c r="O12" s="42"/>
      <c r="P12" s="42"/>
      <c r="Q12" s="42"/>
      <c r="R12" s="42"/>
    </row>
    <row r="13" spans="1:18" ht="15" customHeight="1">
      <c r="A13" s="37"/>
      <c r="B13" s="37"/>
      <c r="C13" s="231" t="s">
        <v>259</v>
      </c>
      <c r="D13" s="95"/>
      <c r="E13" s="95"/>
      <c r="F13" s="95"/>
      <c r="G13" s="95"/>
      <c r="H13" s="95"/>
      <c r="I13" s="95"/>
      <c r="J13" s="95"/>
      <c r="K13" s="95"/>
      <c r="L13" s="95"/>
      <c r="M13" s="42"/>
      <c r="N13" s="42"/>
      <c r="O13" s="42"/>
      <c r="P13" s="42"/>
      <c r="Q13" s="42"/>
      <c r="R13" s="42"/>
    </row>
    <row r="14" spans="1:12" ht="15" customHeight="1">
      <c r="A14" s="37"/>
      <c r="B14" s="37"/>
      <c r="C14" s="251" t="s">
        <v>200</v>
      </c>
      <c r="D14" s="251"/>
      <c r="E14" s="251"/>
      <c r="F14" s="251"/>
      <c r="G14" s="251"/>
      <c r="H14" s="251"/>
      <c r="I14" s="251"/>
      <c r="J14" s="251"/>
      <c r="K14" s="251"/>
      <c r="L14" s="251"/>
    </row>
    <row r="15" spans="1:12" ht="15" customHeight="1">
      <c r="A15" s="37"/>
      <c r="B15" s="37"/>
      <c r="C15" s="41"/>
      <c r="D15" s="41"/>
      <c r="E15" s="41"/>
      <c r="F15" s="41"/>
      <c r="G15" s="41"/>
      <c r="H15" s="41"/>
      <c r="I15" s="41"/>
      <c r="J15" s="43"/>
      <c r="K15" s="43"/>
      <c r="L15" s="43"/>
    </row>
    <row r="16" spans="1:12" ht="15" customHeight="1">
      <c r="A16" s="37"/>
      <c r="B16" s="37"/>
      <c r="C16" s="44"/>
      <c r="D16" s="46" t="s">
        <v>17</v>
      </c>
      <c r="E16" s="45"/>
      <c r="F16" s="45"/>
      <c r="G16" s="45"/>
      <c r="H16" s="45"/>
      <c r="I16" s="45"/>
      <c r="J16" s="232"/>
      <c r="K16" s="43"/>
      <c r="L16" s="43"/>
    </row>
    <row r="17" spans="1:12" ht="15" customHeight="1">
      <c r="A17" s="37"/>
      <c r="B17" s="37"/>
      <c r="C17" s="44"/>
      <c r="D17" s="47"/>
      <c r="E17" s="45"/>
      <c r="F17" s="45"/>
      <c r="G17" s="45"/>
      <c r="H17" s="45"/>
      <c r="I17" s="45"/>
      <c r="J17" s="43"/>
      <c r="K17" s="43"/>
      <c r="L17" s="43"/>
    </row>
    <row r="18" spans="1:12" ht="15" customHeight="1">
      <c r="A18" s="37"/>
      <c r="B18" s="37"/>
      <c r="C18" s="45"/>
      <c r="D18" s="45"/>
      <c r="E18" s="45"/>
      <c r="F18" s="45"/>
      <c r="G18" s="45"/>
      <c r="H18" s="45"/>
      <c r="I18" s="45"/>
      <c r="J18" s="43"/>
      <c r="K18" s="43"/>
      <c r="L18" s="43"/>
    </row>
    <row r="19" spans="1:14" ht="15" customHeight="1">
      <c r="A19" s="37"/>
      <c r="B19" s="37"/>
      <c r="C19" s="251" t="s">
        <v>256</v>
      </c>
      <c r="D19" s="251"/>
      <c r="E19" s="251"/>
      <c r="F19" s="251"/>
      <c r="G19" s="251"/>
      <c r="H19" s="251"/>
      <c r="I19" s="251"/>
      <c r="J19" s="251"/>
      <c r="K19" s="251"/>
      <c r="L19" s="251"/>
      <c r="M19" s="251"/>
      <c r="N19" s="251"/>
    </row>
    <row r="20" spans="1:14" ht="15" customHeight="1">
      <c r="A20" s="37"/>
      <c r="B20" s="37"/>
      <c r="C20" s="251"/>
      <c r="D20" s="251"/>
      <c r="E20" s="251"/>
      <c r="F20" s="251"/>
      <c r="G20" s="251"/>
      <c r="H20" s="251"/>
      <c r="I20" s="251"/>
      <c r="J20" s="251"/>
      <c r="K20" s="251"/>
      <c r="L20" s="251"/>
      <c r="M20" s="251"/>
      <c r="N20" s="251"/>
    </row>
    <row r="21" spans="1:9" ht="15" customHeight="1">
      <c r="A21" s="37"/>
      <c r="B21" s="37"/>
      <c r="C21" s="48"/>
      <c r="D21" s="48"/>
      <c r="E21" s="48"/>
      <c r="F21" s="48"/>
      <c r="G21" s="48"/>
      <c r="H21" s="48"/>
      <c r="I21" s="48"/>
    </row>
    <row r="22" spans="1:16" ht="15" customHeight="1">
      <c r="A22" s="37"/>
      <c r="B22" s="37"/>
      <c r="C22" s="250" t="s">
        <v>194</v>
      </c>
      <c r="D22" s="250"/>
      <c r="E22" s="250"/>
      <c r="F22" s="250"/>
      <c r="G22" s="250"/>
      <c r="H22" s="250"/>
      <c r="I22" s="250"/>
      <c r="J22" s="250"/>
      <c r="K22" s="250"/>
      <c r="L22" s="250"/>
      <c r="M22" s="250"/>
      <c r="N22" s="250"/>
      <c r="O22" s="250"/>
      <c r="P22" s="250"/>
    </row>
    <row r="23" spans="1:16" ht="15" customHeight="1">
      <c r="A23" s="37"/>
      <c r="B23" s="37"/>
      <c r="C23" s="96"/>
      <c r="D23" s="96"/>
      <c r="E23" s="96"/>
      <c r="F23" s="96"/>
      <c r="G23" s="96"/>
      <c r="H23" s="96"/>
      <c r="I23" s="96"/>
      <c r="J23" s="96"/>
      <c r="K23" s="96"/>
      <c r="L23" s="96"/>
      <c r="M23" s="96"/>
      <c r="N23" s="96"/>
      <c r="O23" s="96"/>
      <c r="P23" s="96"/>
    </row>
    <row r="24" spans="1:16" ht="15" customHeight="1">
      <c r="A24" s="37"/>
      <c r="B24" s="37"/>
      <c r="C24" s="97" t="s">
        <v>195</v>
      </c>
      <c r="D24" s="252" t="s">
        <v>191</v>
      </c>
      <c r="E24" s="252"/>
      <c r="F24" s="252"/>
      <c r="G24" s="252"/>
      <c r="H24" s="252"/>
      <c r="I24" s="252"/>
      <c r="J24" s="252"/>
      <c r="K24" s="252"/>
      <c r="L24" s="252"/>
      <c r="M24" s="252"/>
      <c r="N24" s="252"/>
      <c r="O24" s="96"/>
      <c r="P24" s="96"/>
    </row>
    <row r="25" spans="1:14" ht="15" customHeight="1">
      <c r="A25" s="37"/>
      <c r="B25" s="37"/>
      <c r="C25" s="97"/>
      <c r="D25" s="252"/>
      <c r="E25" s="252"/>
      <c r="F25" s="252"/>
      <c r="G25" s="252"/>
      <c r="H25" s="252"/>
      <c r="I25" s="252"/>
      <c r="J25" s="252"/>
      <c r="K25" s="252"/>
      <c r="L25" s="252"/>
      <c r="M25" s="252"/>
      <c r="N25" s="252"/>
    </row>
    <row r="26" spans="1:14" ht="15" customHeight="1">
      <c r="A26" s="37"/>
      <c r="B26" s="37"/>
      <c r="C26" s="97" t="s">
        <v>254</v>
      </c>
      <c r="D26" s="252" t="s">
        <v>288</v>
      </c>
      <c r="E26" s="252"/>
      <c r="F26" s="252"/>
      <c r="G26" s="252"/>
      <c r="H26" s="252"/>
      <c r="I26" s="252"/>
      <c r="J26" s="252"/>
      <c r="K26" s="252"/>
      <c r="L26" s="252"/>
      <c r="M26" s="252"/>
      <c r="N26" s="252"/>
    </row>
    <row r="27" spans="1:14" ht="15" customHeight="1">
      <c r="A27" s="37"/>
      <c r="B27" s="37"/>
      <c r="C27" s="97"/>
      <c r="D27" s="252"/>
      <c r="E27" s="252"/>
      <c r="F27" s="252"/>
      <c r="G27" s="252"/>
      <c r="H27" s="252"/>
      <c r="I27" s="252"/>
      <c r="J27" s="252"/>
      <c r="K27" s="252"/>
      <c r="L27" s="252"/>
      <c r="M27" s="252"/>
      <c r="N27" s="252"/>
    </row>
    <row r="28" spans="1:14" ht="15" customHeight="1">
      <c r="A28" s="37"/>
      <c r="B28" s="37"/>
      <c r="C28" s="97" t="s">
        <v>255</v>
      </c>
      <c r="D28" s="252" t="s">
        <v>289</v>
      </c>
      <c r="E28" s="252"/>
      <c r="F28" s="252"/>
      <c r="G28" s="252"/>
      <c r="H28" s="252"/>
      <c r="I28" s="252"/>
      <c r="J28" s="252"/>
      <c r="K28" s="252"/>
      <c r="L28" s="252"/>
      <c r="M28" s="252"/>
      <c r="N28" s="252"/>
    </row>
    <row r="29" spans="1:14" ht="15" customHeight="1">
      <c r="A29" s="37"/>
      <c r="B29" s="37"/>
      <c r="C29" s="97"/>
      <c r="D29" s="252"/>
      <c r="E29" s="252"/>
      <c r="F29" s="252"/>
      <c r="G29" s="252"/>
      <c r="H29" s="252"/>
      <c r="I29" s="252"/>
      <c r="J29" s="252"/>
      <c r="K29" s="252"/>
      <c r="L29" s="252"/>
      <c r="M29" s="252"/>
      <c r="N29" s="252"/>
    </row>
    <row r="30" spans="1:14" ht="15" customHeight="1">
      <c r="A30" s="37"/>
      <c r="B30" s="37"/>
      <c r="C30" s="97" t="s">
        <v>196</v>
      </c>
      <c r="D30" s="101" t="s">
        <v>192</v>
      </c>
      <c r="E30" s="101"/>
      <c r="F30" s="101"/>
      <c r="G30" s="101"/>
      <c r="H30" s="101"/>
      <c r="I30" s="101"/>
      <c r="J30" s="101"/>
      <c r="K30" s="101"/>
      <c r="L30" s="101"/>
      <c r="M30" s="101"/>
      <c r="N30" s="101"/>
    </row>
    <row r="31" spans="1:14" ht="13.5">
      <c r="A31" s="37"/>
      <c r="B31" s="37"/>
      <c r="D31" s="101"/>
      <c r="E31" s="101"/>
      <c r="F31" s="101"/>
      <c r="G31" s="101"/>
      <c r="H31" s="101"/>
      <c r="I31" s="101"/>
      <c r="J31" s="101"/>
      <c r="K31" s="101"/>
      <c r="L31" s="101"/>
      <c r="M31" s="101"/>
      <c r="N31" s="101"/>
    </row>
    <row r="32" spans="1:9" ht="13.5">
      <c r="A32" s="37"/>
      <c r="B32" s="37"/>
      <c r="C32" s="39"/>
      <c r="D32" s="37"/>
      <c r="E32" s="37"/>
      <c r="F32" s="37"/>
      <c r="G32" s="37"/>
      <c r="H32" s="37"/>
      <c r="I32" s="37"/>
    </row>
    <row r="33" spans="1:9" ht="13.5">
      <c r="A33" s="37"/>
      <c r="B33" s="37"/>
      <c r="C33" s="98" t="s">
        <v>197</v>
      </c>
      <c r="D33" s="241">
        <v>42355</v>
      </c>
      <c r="E33" s="37"/>
      <c r="F33" s="37"/>
      <c r="G33" s="37"/>
      <c r="H33" s="37"/>
      <c r="I33" s="37"/>
    </row>
    <row r="34" spans="3:4" ht="13.5">
      <c r="C34" s="99" t="s">
        <v>198</v>
      </c>
      <c r="D34" s="100" t="s">
        <v>199</v>
      </c>
    </row>
    <row r="36" spans="4:12" ht="13.5">
      <c r="D36" s="252"/>
      <c r="E36" s="252"/>
      <c r="F36" s="252"/>
      <c r="G36" s="252"/>
      <c r="H36" s="252"/>
      <c r="I36" s="252"/>
      <c r="J36" s="252"/>
      <c r="K36" s="252"/>
      <c r="L36" s="253"/>
    </row>
  </sheetData>
  <sheetProtection/>
  <mergeCells count="8">
    <mergeCell ref="C22:P22"/>
    <mergeCell ref="C9:N10"/>
    <mergeCell ref="C19:N20"/>
    <mergeCell ref="D36:L36"/>
    <mergeCell ref="C14:L14"/>
    <mergeCell ref="D24:N25"/>
    <mergeCell ref="D26:N27"/>
    <mergeCell ref="D28:N29"/>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P74"/>
  <sheetViews>
    <sheetView showGridLines="0" showRowColHeaders="0" zoomScale="85" zoomScaleNormal="85" zoomScalePageLayoutView="0" workbookViewId="0" topLeftCell="A1">
      <selection activeCell="J6" sqref="J6"/>
    </sheetView>
  </sheetViews>
  <sheetFormatPr defaultColWidth="9.140625" defaultRowHeight="12.75"/>
  <cols>
    <col min="1" max="1" width="2.8515625" style="2" customWidth="1"/>
    <col min="2" max="2" width="5.7109375" style="2" customWidth="1"/>
    <col min="3" max="5" width="25.7109375" style="2" customWidth="1"/>
    <col min="6" max="10" width="20.7109375" style="2" customWidth="1"/>
    <col min="11" max="11" width="2.140625" style="2" customWidth="1"/>
    <col min="12" max="12" width="4.28125" style="2" customWidth="1"/>
    <col min="13" max="14" width="20.28125" style="2" customWidth="1"/>
    <col min="15" max="15" width="8.7109375" style="2" customWidth="1"/>
    <col min="16" max="16" width="2.00390625" style="2" customWidth="1"/>
    <col min="17" max="16384" width="9.140625" style="2" customWidth="1"/>
  </cols>
  <sheetData>
    <row r="1" spans="1:7" ht="15">
      <c r="A1" s="1" t="s">
        <v>201</v>
      </c>
      <c r="D1" s="9"/>
      <c r="G1" s="3"/>
    </row>
    <row r="2" spans="1:7" ht="15.75" thickBot="1">
      <c r="A2" s="1"/>
      <c r="D2" s="9"/>
      <c r="G2" s="3"/>
    </row>
    <row r="3" spans="1:10" ht="33" customHeight="1" thickBot="1">
      <c r="A3" s="238">
        <f>INDEX('Data for PN Tool'!$A$5:$A$156,$A$4)</f>
        <v>0</v>
      </c>
      <c r="B3" s="237" t="str">
        <f>INDEX('Data for PN Tool'!$B$5:$B$156,Schools!$A$4)</f>
        <v>Select LA..</v>
      </c>
      <c r="C3" s="54"/>
      <c r="D3" s="5"/>
      <c r="E3" s="5"/>
      <c r="F3" s="267" t="s">
        <v>202</v>
      </c>
      <c r="G3" s="268"/>
      <c r="H3" s="268"/>
      <c r="I3" s="268"/>
      <c r="J3" s="269"/>
    </row>
    <row r="4" spans="1:10" ht="51" customHeight="1" thickBot="1">
      <c r="A4" s="73">
        <v>1</v>
      </c>
      <c r="B4" s="6"/>
      <c r="D4" s="7"/>
      <c r="E4" s="8"/>
      <c r="F4" s="214" t="s">
        <v>182</v>
      </c>
      <c r="G4" s="205" t="s">
        <v>183</v>
      </c>
      <c r="H4" s="117" t="s">
        <v>184</v>
      </c>
      <c r="I4" s="205" t="s">
        <v>219</v>
      </c>
      <c r="J4" s="225" t="s">
        <v>15</v>
      </c>
    </row>
    <row r="5" spans="1:16" ht="34.5" customHeight="1">
      <c r="A5" s="12"/>
      <c r="B5" s="11" t="s">
        <v>0</v>
      </c>
      <c r="C5" s="256" t="s">
        <v>251</v>
      </c>
      <c r="D5" s="256"/>
      <c r="E5" s="257"/>
      <c r="F5" s="215" t="str">
        <f>IF(A3=0,"Select LA",INDEX('Data for PN Tool'!C:C,MATCH($A$3,'Data for PN Tool'!$A:$A,0)))</f>
        <v>Select LA</v>
      </c>
      <c r="G5" s="226" t="str">
        <f>IF(A3=0,"Select LA",INDEX('Data for PN Tool'!E:E,MATCH($A$3,'Data for PN Tool'!$A:$A,0)))</f>
        <v>Select LA</v>
      </c>
      <c r="H5" s="220" t="str">
        <f>IF(A3=0,"Select LA",INDEX('Data for PN Tool'!G:G,MATCH($A$3,'Data for PN Tool'!$A:$A,0)))</f>
        <v>Select LA</v>
      </c>
      <c r="I5" s="226" t="str">
        <f>IF(A3=0,"Select LA",INDEX('Data for PN Tool'!I:I,MATCH($A$3,'Data for PN Tool'!$A:$A,0)))</f>
        <v>Select LA</v>
      </c>
      <c r="J5" s="209" t="str">
        <f>IF($A$3=0,"Select LA",SUM(F5:I5))</f>
        <v>Select LA</v>
      </c>
      <c r="K5" s="13"/>
      <c r="P5" s="13"/>
    </row>
    <row r="6" spans="1:16" ht="34.5" customHeight="1">
      <c r="A6" s="12"/>
      <c r="B6" s="11" t="s">
        <v>1</v>
      </c>
      <c r="C6" s="256" t="s">
        <v>252</v>
      </c>
      <c r="D6" s="256"/>
      <c r="E6" s="257"/>
      <c r="F6" s="216" t="str">
        <f>IF(A3=0,"Select LA",INDEX('Data for PN Tool'!D:D,MATCH($A$3,'Data for PN Tool'!$A:$A,0)))</f>
        <v>Select LA</v>
      </c>
      <c r="G6" s="227" t="str">
        <f>IF(A3=0,"Select LA",INDEX('Data for PN Tool'!F:F,MATCH($A$3,'Data for PN Tool'!$A:$A,0)))</f>
        <v>Select LA</v>
      </c>
      <c r="H6" s="221" t="str">
        <f>IF(A3=0,"Select LA",INDEX('Data for PN Tool'!H:H,MATCH($A$3,'Data for PN Tool'!$A:$A,0)))</f>
        <v>Select LA</v>
      </c>
      <c r="I6" s="227" t="str">
        <f>IF(A3=0,"Select LA",INDEX('Data for PN Tool'!J:J,MATCH($A$3,'Data for PN Tool'!$A:$A,0)))</f>
        <v>Select LA</v>
      </c>
      <c r="J6" s="210" t="str">
        <f>IF($A$3=0,"Select LA",SUM(F6:I6))</f>
        <v>Select LA</v>
      </c>
      <c r="K6" s="13"/>
      <c r="P6" s="13"/>
    </row>
    <row r="7" spans="1:16" ht="34.5" customHeight="1">
      <c r="A7" s="12"/>
      <c r="B7" s="82" t="s">
        <v>3</v>
      </c>
      <c r="C7" s="256" t="s">
        <v>246</v>
      </c>
      <c r="D7" s="256"/>
      <c r="E7" s="257"/>
      <c r="F7" s="217"/>
      <c r="G7" s="228"/>
      <c r="H7" s="222"/>
      <c r="I7" s="228"/>
      <c r="J7" s="211" t="str">
        <f>IF(A3=0,"Select LA",INDEX('Data for PN Tool'!O:O,MATCH($A$3,'Data for PN Tool'!$A:$A,0)))</f>
        <v>Select LA</v>
      </c>
      <c r="K7" s="13"/>
      <c r="L7" s="13"/>
      <c r="M7" s="13"/>
      <c r="N7" s="13"/>
      <c r="O7" s="13"/>
      <c r="P7" s="13"/>
    </row>
    <row r="8" spans="1:16" ht="34.5" customHeight="1" thickBot="1">
      <c r="A8" s="12"/>
      <c r="B8" s="82" t="s">
        <v>4</v>
      </c>
      <c r="C8" s="256" t="s">
        <v>216</v>
      </c>
      <c r="D8" s="256"/>
      <c r="E8" s="257"/>
      <c r="F8" s="218"/>
      <c r="G8" s="229"/>
      <c r="H8" s="223"/>
      <c r="I8" s="229"/>
      <c r="J8" s="211" t="str">
        <f>IF(A3=0,"Select LA",INDEX('Data for PN Tool'!P:P,MATCH($A$3,'Data for PN Tool'!$A:$A,0)))</f>
        <v>Select LA</v>
      </c>
      <c r="K8" s="13"/>
      <c r="L8" s="13"/>
      <c r="M8" s="13"/>
      <c r="N8" s="13"/>
      <c r="O8" s="13"/>
      <c r="P8" s="13"/>
    </row>
    <row r="9" spans="1:16" ht="34.5" customHeight="1" thickBot="1">
      <c r="A9" s="12"/>
      <c r="B9" s="137" t="s">
        <v>222</v>
      </c>
      <c r="C9" s="136" t="s">
        <v>223</v>
      </c>
      <c r="D9" s="134"/>
      <c r="E9" s="204"/>
      <c r="F9" s="219" t="str">
        <f>IF($A$3=0,"Select LA",SUM(F5:F6))</f>
        <v>Select LA</v>
      </c>
      <c r="G9" s="230" t="str">
        <f>IF($A$3=0,"Select LA",SUM(G5:G6))</f>
        <v>Select LA</v>
      </c>
      <c r="H9" s="224" t="str">
        <f>IF($A$3=0,"Select LA",SUM(H5:H6))</f>
        <v>Select LA</v>
      </c>
      <c r="I9" s="230" t="str">
        <f>IF($A$3=0,"Select LA",SUM(I5:I6))</f>
        <v>Select LA</v>
      </c>
      <c r="J9" s="212" t="str">
        <f>IF($A$3=0,"Select LA",SUM(J5:J7)-J8)</f>
        <v>Select LA</v>
      </c>
      <c r="K9" s="13"/>
      <c r="L9" s="13"/>
      <c r="M9" s="13"/>
      <c r="N9" s="13"/>
      <c r="O9" s="13"/>
      <c r="P9" s="13"/>
    </row>
    <row r="10" spans="1:16" ht="13.5">
      <c r="A10" s="12"/>
      <c r="B10" s="14"/>
      <c r="C10" s="14"/>
      <c r="D10" s="14"/>
      <c r="E10" s="14"/>
      <c r="F10" s="83"/>
      <c r="G10" s="83"/>
      <c r="H10" s="83"/>
      <c r="I10" s="83"/>
      <c r="J10" s="83"/>
      <c r="K10" s="13"/>
      <c r="L10" s="13"/>
      <c r="M10" s="13"/>
      <c r="N10" s="13"/>
      <c r="O10" s="13"/>
      <c r="P10" s="13"/>
    </row>
    <row r="11" spans="1:16" ht="14.25" thickBot="1">
      <c r="A11" s="12"/>
      <c r="B11" s="14"/>
      <c r="C11" s="14"/>
      <c r="D11" s="14"/>
      <c r="E11" s="14"/>
      <c r="F11" s="83"/>
      <c r="G11" s="83"/>
      <c r="H11" s="83"/>
      <c r="I11" s="83"/>
      <c r="J11" s="83"/>
      <c r="K11" s="13"/>
      <c r="L11" s="13"/>
      <c r="M11" s="13"/>
      <c r="N11" s="13"/>
      <c r="O11" s="13"/>
      <c r="P11" s="13"/>
    </row>
    <row r="12" spans="1:16" ht="34.5" customHeight="1" thickBot="1">
      <c r="A12" s="12"/>
      <c r="F12" s="270" t="s">
        <v>187</v>
      </c>
      <c r="G12" s="271"/>
      <c r="H12" s="83"/>
      <c r="I12" s="83"/>
      <c r="J12" s="83"/>
      <c r="K12" s="13"/>
      <c r="L12" s="13"/>
      <c r="M12" s="13"/>
      <c r="N12" s="13"/>
      <c r="O12" s="13"/>
      <c r="P12" s="13"/>
    </row>
    <row r="13" spans="1:16" ht="34.5" customHeight="1" thickBot="1">
      <c r="A13" s="12"/>
      <c r="F13" s="254" t="s">
        <v>203</v>
      </c>
      <c r="G13" s="255"/>
      <c r="H13" s="83"/>
      <c r="I13" s="83"/>
      <c r="J13" s="83"/>
      <c r="K13" s="13"/>
      <c r="L13" s="13"/>
      <c r="M13" s="13"/>
      <c r="N13" s="13"/>
      <c r="O13" s="13"/>
      <c r="P13" s="13"/>
    </row>
    <row r="14" spans="1:16" ht="34.5" customHeight="1">
      <c r="A14" s="12"/>
      <c r="B14" s="11" t="s">
        <v>0</v>
      </c>
      <c r="C14" s="256" t="s">
        <v>247</v>
      </c>
      <c r="D14" s="256"/>
      <c r="E14" s="257"/>
      <c r="F14" s="265" t="str">
        <f>IF(A3=0,"Select LA",INDEX('Data for PN Tool'!K:K,MATCH($A$3,'Data for PN Tool'!$A:$A,0)))</f>
        <v>Select LA</v>
      </c>
      <c r="G14" s="266"/>
      <c r="H14" s="83"/>
      <c r="I14" s="83"/>
      <c r="J14" s="83"/>
      <c r="K14" s="13"/>
      <c r="L14" s="13"/>
      <c r="M14" s="13"/>
      <c r="N14" s="13"/>
      <c r="O14" s="13"/>
      <c r="P14" s="13"/>
    </row>
    <row r="15" spans="1:16" ht="34.5" customHeight="1">
      <c r="A15" s="12"/>
      <c r="B15" s="11" t="s">
        <v>1</v>
      </c>
      <c r="C15" s="256" t="s">
        <v>248</v>
      </c>
      <c r="D15" s="256"/>
      <c r="E15" s="257"/>
      <c r="F15" s="258" t="str">
        <f>IF(A3=0,"Select LA",INDEX('Data for PN Tool'!L:L,MATCH($A$3,'Data for PN Tool'!$A:$A,0)))</f>
        <v>Select LA</v>
      </c>
      <c r="G15" s="259"/>
      <c r="H15" s="83"/>
      <c r="I15" s="83"/>
      <c r="J15" s="83"/>
      <c r="K15" s="13"/>
      <c r="L15" s="13"/>
      <c r="M15" s="13"/>
      <c r="N15" s="13"/>
      <c r="O15" s="13"/>
      <c r="P15" s="13"/>
    </row>
    <row r="16" spans="1:16" ht="34.5" customHeight="1">
      <c r="A16" s="12"/>
      <c r="B16" s="11" t="s">
        <v>3</v>
      </c>
      <c r="C16" s="256" t="s">
        <v>249</v>
      </c>
      <c r="D16" s="256"/>
      <c r="E16" s="257"/>
      <c r="F16" s="258" t="str">
        <f>IF(A3=0,"Select LA",INDEX('Data for PN Tool'!M:M,MATCH($A$3,'Data for PN Tool'!$A:$A,0)))</f>
        <v>Select LA</v>
      </c>
      <c r="G16" s="259"/>
      <c r="H16" s="83"/>
      <c r="I16" s="83"/>
      <c r="J16" s="83"/>
      <c r="K16" s="13"/>
      <c r="L16" s="13"/>
      <c r="M16" s="13"/>
      <c r="N16" s="13"/>
      <c r="O16" s="13"/>
      <c r="P16" s="13"/>
    </row>
    <row r="17" spans="1:16" ht="34.5" customHeight="1">
      <c r="A17" s="12"/>
      <c r="B17" s="82" t="s">
        <v>4</v>
      </c>
      <c r="C17" s="256" t="s">
        <v>250</v>
      </c>
      <c r="D17" s="256"/>
      <c r="E17" s="257"/>
      <c r="F17" s="258" t="str">
        <f>IF(A3=0,"Select LA",INDEX('Data for PN Tool'!N:N,MATCH($A$3,'Data for PN Tool'!$A:$A,0)))</f>
        <v>Select LA</v>
      </c>
      <c r="G17" s="259"/>
      <c r="H17" s="83"/>
      <c r="I17" s="83"/>
      <c r="J17" s="83"/>
      <c r="K17" s="13"/>
      <c r="L17" s="13"/>
      <c r="M17" s="13"/>
      <c r="N17" s="13"/>
      <c r="O17" s="13"/>
      <c r="P17" s="13"/>
    </row>
    <row r="18" spans="1:16" ht="34.5" customHeight="1" thickBot="1">
      <c r="A18" s="12"/>
      <c r="B18" s="137" t="s">
        <v>5</v>
      </c>
      <c r="C18" s="136" t="s">
        <v>244</v>
      </c>
      <c r="D18" s="134"/>
      <c r="E18" s="135"/>
      <c r="F18" s="263" t="str">
        <f>IF($A$3=0,"Select LA",SUM(F14:G17))</f>
        <v>Select LA</v>
      </c>
      <c r="G18" s="264"/>
      <c r="H18" s="83"/>
      <c r="I18" s="83"/>
      <c r="J18" s="83"/>
      <c r="K18" s="13"/>
      <c r="L18" s="13"/>
      <c r="M18" s="13"/>
      <c r="N18" s="13"/>
      <c r="O18" s="13"/>
      <c r="P18" s="13"/>
    </row>
    <row r="19" spans="1:16" ht="31.5" customHeight="1">
      <c r="A19" s="12"/>
      <c r="B19" s="14"/>
      <c r="C19" s="14"/>
      <c r="D19" s="14"/>
      <c r="E19" s="14"/>
      <c r="F19" s="83"/>
      <c r="G19" s="83"/>
      <c r="H19" s="83"/>
      <c r="I19" s="83"/>
      <c r="J19" s="83"/>
      <c r="K19" s="13"/>
      <c r="L19" s="13"/>
      <c r="M19" s="13"/>
      <c r="N19" s="13"/>
      <c r="O19" s="13"/>
      <c r="P19" s="13"/>
    </row>
    <row r="20" spans="1:16" ht="13.5">
      <c r="A20" s="12"/>
      <c r="B20" s="14"/>
      <c r="C20" s="14"/>
      <c r="D20" s="14"/>
      <c r="E20" s="14"/>
      <c r="F20" s="83"/>
      <c r="G20" s="83"/>
      <c r="H20" s="83"/>
      <c r="I20" s="83"/>
      <c r="J20" s="83"/>
      <c r="K20" s="13"/>
      <c r="L20" s="13"/>
      <c r="M20" s="13"/>
      <c r="N20" s="13"/>
      <c r="O20" s="13"/>
      <c r="P20" s="13"/>
    </row>
    <row r="21" spans="1:16" ht="13.5">
      <c r="A21" s="12"/>
      <c r="B21" s="262" t="s">
        <v>14</v>
      </c>
      <c r="C21" s="262"/>
      <c r="D21" s="147"/>
      <c r="E21" s="148"/>
      <c r="F21" s="149"/>
      <c r="G21" s="115"/>
      <c r="H21" s="115"/>
      <c r="I21" s="115"/>
      <c r="J21" s="13"/>
      <c r="K21" s="13"/>
      <c r="L21" s="13"/>
      <c r="M21" s="13"/>
      <c r="N21" s="13"/>
      <c r="O21" s="13"/>
      <c r="P21" s="13"/>
    </row>
    <row r="22" spans="1:16" ht="14.25" customHeight="1">
      <c r="A22" s="12"/>
      <c r="B22" s="150" t="s">
        <v>6</v>
      </c>
      <c r="C22" s="251" t="s">
        <v>7</v>
      </c>
      <c r="D22" s="251"/>
      <c r="E22" s="260"/>
      <c r="F22" s="151"/>
      <c r="G22" s="152"/>
      <c r="H22" s="152"/>
      <c r="I22" s="152"/>
      <c r="J22" s="13"/>
      <c r="K22" s="13"/>
      <c r="L22" s="13"/>
      <c r="M22" s="13"/>
      <c r="N22" s="13"/>
      <c r="O22" s="13"/>
      <c r="P22" s="13"/>
    </row>
    <row r="23" spans="1:16" ht="14.25" customHeight="1">
      <c r="A23" s="12"/>
      <c r="B23" s="153" t="s">
        <v>8</v>
      </c>
      <c r="C23" s="251" t="s">
        <v>257</v>
      </c>
      <c r="D23" s="251"/>
      <c r="E23" s="251"/>
      <c r="F23" s="251"/>
      <c r="G23" s="251"/>
      <c r="H23" s="251"/>
      <c r="I23" s="251"/>
      <c r="J23" s="32"/>
      <c r="K23" s="13"/>
      <c r="L23" s="13"/>
      <c r="M23" s="13"/>
      <c r="N23" s="13"/>
      <c r="O23" s="13"/>
      <c r="P23" s="13"/>
    </row>
    <row r="24" spans="1:16" ht="14.25" customHeight="1">
      <c r="A24" s="12"/>
      <c r="B24" s="153"/>
      <c r="C24" s="242" t="s">
        <v>258</v>
      </c>
      <c r="D24" s="240"/>
      <c r="E24" s="240"/>
      <c r="F24" s="240"/>
      <c r="G24" s="240"/>
      <c r="H24" s="240"/>
      <c r="I24" s="240"/>
      <c r="J24" s="32"/>
      <c r="K24" s="13"/>
      <c r="L24" s="13"/>
      <c r="M24" s="13"/>
      <c r="N24" s="13"/>
      <c r="O24" s="13"/>
      <c r="P24" s="13"/>
    </row>
    <row r="25" spans="1:16" ht="14.25" customHeight="1">
      <c r="A25" s="12"/>
      <c r="B25" s="153" t="s">
        <v>9</v>
      </c>
      <c r="C25" s="251" t="s">
        <v>218</v>
      </c>
      <c r="D25" s="251"/>
      <c r="E25" s="251"/>
      <c r="F25" s="251"/>
      <c r="G25" s="251"/>
      <c r="H25" s="251"/>
      <c r="I25" s="251"/>
      <c r="J25" s="32"/>
      <c r="K25" s="13"/>
      <c r="L25" s="13"/>
      <c r="M25" s="13"/>
      <c r="N25" s="13"/>
      <c r="O25" s="13"/>
      <c r="P25" s="13"/>
    </row>
    <row r="26" spans="1:16" ht="13.5">
      <c r="A26" s="12"/>
      <c r="B26" s="153" t="s">
        <v>10</v>
      </c>
      <c r="C26" s="251" t="s">
        <v>217</v>
      </c>
      <c r="D26" s="251"/>
      <c r="E26" s="251"/>
      <c r="F26" s="251"/>
      <c r="G26" s="251"/>
      <c r="H26" s="251"/>
      <c r="I26" s="251"/>
      <c r="J26" s="32"/>
      <c r="K26" s="13"/>
      <c r="L26" s="13"/>
      <c r="M26" s="13"/>
      <c r="N26" s="13"/>
      <c r="O26" s="13"/>
      <c r="P26" s="13"/>
    </row>
    <row r="27" spans="1:16" ht="16.5" customHeight="1">
      <c r="A27" s="12"/>
      <c r="B27" s="154" t="s">
        <v>12</v>
      </c>
      <c r="C27" s="261" t="s">
        <v>13</v>
      </c>
      <c r="D27" s="261"/>
      <c r="E27" s="261"/>
      <c r="F27" s="261"/>
      <c r="G27" s="261"/>
      <c r="H27" s="261"/>
      <c r="I27" s="261"/>
      <c r="J27" s="34"/>
      <c r="K27" s="13"/>
      <c r="L27" s="13"/>
      <c r="M27" s="13"/>
      <c r="N27" s="13"/>
      <c r="O27" s="13"/>
      <c r="P27" s="13"/>
    </row>
    <row r="28" spans="1:16" ht="12.75">
      <c r="A28" s="12"/>
      <c r="B28" s="155"/>
      <c r="C28" s="156"/>
      <c r="D28" s="156"/>
      <c r="E28" s="156"/>
      <c r="F28" s="156"/>
      <c r="G28" s="156"/>
      <c r="H28" s="156"/>
      <c r="I28" s="156"/>
      <c r="J28" s="23"/>
      <c r="K28" s="13"/>
      <c r="L28" s="13"/>
      <c r="M28" s="13"/>
      <c r="N28" s="13"/>
      <c r="O28" s="13"/>
      <c r="P28" s="13"/>
    </row>
    <row r="29" spans="1:16" ht="13.5">
      <c r="A29" s="12"/>
      <c r="B29" s="157"/>
      <c r="C29" s="157"/>
      <c r="D29" s="157"/>
      <c r="E29" s="157"/>
      <c r="F29" s="157"/>
      <c r="G29" s="157"/>
      <c r="H29" s="157"/>
      <c r="I29" s="157"/>
      <c r="J29" s="28"/>
      <c r="K29" s="13"/>
      <c r="L29" s="13"/>
      <c r="M29" s="13"/>
      <c r="N29" s="13"/>
      <c r="O29" s="13"/>
      <c r="P29" s="13"/>
    </row>
    <row r="30" spans="1:16" ht="12.75">
      <c r="A30" s="12"/>
      <c r="B30" s="155"/>
      <c r="C30" s="158"/>
      <c r="D30" s="115"/>
      <c r="E30" s="115"/>
      <c r="F30" s="115"/>
      <c r="G30" s="115"/>
      <c r="H30" s="115"/>
      <c r="I30" s="115"/>
      <c r="J30" s="13"/>
      <c r="K30" s="13"/>
      <c r="L30" s="13"/>
      <c r="M30" s="13"/>
      <c r="N30" s="13"/>
      <c r="O30" s="13"/>
      <c r="P30" s="13"/>
    </row>
    <row r="31" spans="1:16" ht="12.75">
      <c r="A31" s="12"/>
      <c r="B31" s="24"/>
      <c r="C31" s="26"/>
      <c r="D31" s="13"/>
      <c r="E31" s="13"/>
      <c r="F31" s="13"/>
      <c r="G31" s="13"/>
      <c r="H31" s="13"/>
      <c r="I31" s="13"/>
      <c r="J31" s="13"/>
      <c r="K31" s="13"/>
      <c r="L31" s="13"/>
      <c r="M31" s="13"/>
      <c r="N31" s="13"/>
      <c r="O31" s="13"/>
      <c r="P31" s="13"/>
    </row>
    <row r="32" spans="1:16" ht="12.75">
      <c r="A32" s="12"/>
      <c r="B32" s="24"/>
      <c r="C32" s="26"/>
      <c r="D32" s="13"/>
      <c r="E32" s="13"/>
      <c r="F32" s="13"/>
      <c r="G32" s="13"/>
      <c r="H32" s="13"/>
      <c r="I32" s="13"/>
      <c r="J32" s="13"/>
      <c r="K32" s="13"/>
      <c r="L32" s="13"/>
      <c r="M32" s="13"/>
      <c r="N32" s="13"/>
      <c r="O32" s="13"/>
      <c r="P32" s="13"/>
    </row>
    <row r="33" spans="1:16" ht="12.75">
      <c r="A33" s="12"/>
      <c r="B33" s="24"/>
      <c r="C33" s="26"/>
      <c r="D33" s="13"/>
      <c r="E33" s="13"/>
      <c r="F33" s="13"/>
      <c r="G33" s="13"/>
      <c r="H33" s="13"/>
      <c r="I33" s="13"/>
      <c r="J33" s="13"/>
      <c r="K33" s="13"/>
      <c r="L33" s="13"/>
      <c r="M33" s="13"/>
      <c r="N33" s="13"/>
      <c r="O33" s="13"/>
      <c r="P33" s="13"/>
    </row>
    <row r="34" spans="1:16" ht="12.75">
      <c r="A34" s="12"/>
      <c r="B34" s="24"/>
      <c r="C34" s="26"/>
      <c r="D34" s="13"/>
      <c r="E34" s="13"/>
      <c r="F34" s="13"/>
      <c r="G34" s="13"/>
      <c r="H34" s="13"/>
      <c r="I34" s="13"/>
      <c r="J34" s="13"/>
      <c r="K34" s="13"/>
      <c r="L34" s="13"/>
      <c r="M34" s="13"/>
      <c r="N34" s="13"/>
      <c r="O34" s="13"/>
      <c r="P34" s="13"/>
    </row>
    <row r="35" spans="1:16" ht="12.75">
      <c r="A35" s="12"/>
      <c r="B35" s="24"/>
      <c r="C35" s="26"/>
      <c r="D35" s="13"/>
      <c r="E35" s="13"/>
      <c r="F35" s="13"/>
      <c r="G35" s="13"/>
      <c r="H35" s="13"/>
      <c r="I35" s="13"/>
      <c r="J35" s="13"/>
      <c r="K35" s="13"/>
      <c r="L35" s="13"/>
      <c r="M35" s="13"/>
      <c r="N35" s="13"/>
      <c r="O35" s="13"/>
      <c r="P35" s="13"/>
    </row>
    <row r="36" spans="1:16" ht="12.75">
      <c r="A36" s="12"/>
      <c r="B36" s="24"/>
      <c r="C36" s="26"/>
      <c r="D36" s="13"/>
      <c r="E36" s="13"/>
      <c r="F36" s="13"/>
      <c r="G36" s="13"/>
      <c r="H36" s="13"/>
      <c r="I36" s="13"/>
      <c r="J36" s="13"/>
      <c r="K36" s="13"/>
      <c r="L36" s="13"/>
      <c r="M36" s="13"/>
      <c r="N36" s="13"/>
      <c r="O36" s="13"/>
      <c r="P36" s="13"/>
    </row>
    <row r="37" spans="1:16" ht="12.75">
      <c r="A37" s="12"/>
      <c r="B37" s="24"/>
      <c r="C37" s="26"/>
      <c r="D37" s="13"/>
      <c r="E37" s="13"/>
      <c r="F37" s="13"/>
      <c r="G37" s="13"/>
      <c r="H37" s="13"/>
      <c r="I37" s="13"/>
      <c r="J37" s="13"/>
      <c r="K37" s="13"/>
      <c r="L37" s="13"/>
      <c r="M37" s="13"/>
      <c r="N37" s="13"/>
      <c r="O37" s="13"/>
      <c r="P37" s="13"/>
    </row>
    <row r="38" spans="1:16" ht="12.75">
      <c r="A38" s="12"/>
      <c r="B38" s="24"/>
      <c r="C38" s="26"/>
      <c r="D38" s="13"/>
      <c r="E38" s="13"/>
      <c r="F38" s="13"/>
      <c r="G38" s="13"/>
      <c r="H38" s="13"/>
      <c r="I38" s="13"/>
      <c r="J38" s="13"/>
      <c r="K38" s="13"/>
      <c r="L38" s="13"/>
      <c r="M38" s="13"/>
      <c r="N38" s="13"/>
      <c r="O38" s="13"/>
      <c r="P38" s="13"/>
    </row>
    <row r="39" spans="1:16" ht="12.75">
      <c r="A39" s="12"/>
      <c r="B39" s="24"/>
      <c r="C39" s="26"/>
      <c r="D39" s="13"/>
      <c r="E39" s="13"/>
      <c r="F39" s="13"/>
      <c r="G39" s="13"/>
      <c r="H39" s="13"/>
      <c r="I39" s="13"/>
      <c r="J39" s="13"/>
      <c r="K39" s="13"/>
      <c r="L39" s="13"/>
      <c r="M39" s="13"/>
      <c r="N39" s="13"/>
      <c r="O39" s="13"/>
      <c r="P39" s="13"/>
    </row>
    <row r="40" spans="1:16" ht="12.75">
      <c r="A40" s="12"/>
      <c r="B40" s="24"/>
      <c r="C40" s="26"/>
      <c r="D40" s="13"/>
      <c r="E40" s="13"/>
      <c r="F40" s="13"/>
      <c r="G40" s="13"/>
      <c r="H40" s="13"/>
      <c r="I40" s="13"/>
      <c r="J40" s="13"/>
      <c r="K40" s="13"/>
      <c r="L40" s="13"/>
      <c r="M40" s="13"/>
      <c r="N40" s="13"/>
      <c r="O40" s="13"/>
      <c r="P40" s="13"/>
    </row>
    <row r="41" spans="1:16" ht="12.75">
      <c r="A41" s="12"/>
      <c r="B41" s="24"/>
      <c r="C41" s="26"/>
      <c r="D41" s="13"/>
      <c r="E41" s="13"/>
      <c r="F41" s="13"/>
      <c r="G41" s="13"/>
      <c r="H41" s="13"/>
      <c r="I41" s="13"/>
      <c r="J41" s="13"/>
      <c r="K41" s="13"/>
      <c r="L41" s="13"/>
      <c r="M41" s="13"/>
      <c r="N41" s="13"/>
      <c r="O41" s="13"/>
      <c r="P41" s="13"/>
    </row>
    <row r="42" spans="1:16" ht="12.75">
      <c r="A42" s="12"/>
      <c r="B42" s="24"/>
      <c r="C42" s="26"/>
      <c r="D42" s="13"/>
      <c r="E42" s="13"/>
      <c r="F42" s="13"/>
      <c r="G42" s="13"/>
      <c r="H42" s="13"/>
      <c r="I42" s="13"/>
      <c r="J42" s="13"/>
      <c r="K42" s="13"/>
      <c r="L42" s="13"/>
      <c r="M42" s="13"/>
      <c r="N42" s="13"/>
      <c r="O42" s="13"/>
      <c r="P42" s="13"/>
    </row>
    <row r="43" spans="1:16" ht="12.75">
      <c r="A43" s="12"/>
      <c r="B43" s="24"/>
      <c r="C43" s="26"/>
      <c r="D43" s="13"/>
      <c r="E43" s="13"/>
      <c r="F43" s="13"/>
      <c r="G43" s="13"/>
      <c r="H43" s="13"/>
      <c r="I43" s="13"/>
      <c r="J43" s="13"/>
      <c r="K43" s="13"/>
      <c r="L43" s="13"/>
      <c r="M43" s="13"/>
      <c r="N43" s="13"/>
      <c r="O43" s="13"/>
      <c r="P43" s="13"/>
    </row>
    <row r="44" spans="1:16" ht="12.75">
      <c r="A44" s="12"/>
      <c r="B44" s="24"/>
      <c r="C44" s="26"/>
      <c r="D44" s="13"/>
      <c r="E44" s="13"/>
      <c r="F44" s="13"/>
      <c r="G44" s="13"/>
      <c r="H44" s="13"/>
      <c r="I44" s="13"/>
      <c r="J44" s="13"/>
      <c r="K44" s="13"/>
      <c r="L44" s="13"/>
      <c r="M44" s="13"/>
      <c r="N44" s="13"/>
      <c r="O44" s="13"/>
      <c r="P44" s="13"/>
    </row>
    <row r="45" spans="1:16" ht="12.75">
      <c r="A45" s="12"/>
      <c r="B45" s="24"/>
      <c r="C45" s="26"/>
      <c r="D45" s="13"/>
      <c r="E45" s="13"/>
      <c r="F45" s="13"/>
      <c r="G45" s="13"/>
      <c r="H45" s="13"/>
      <c r="I45" s="13"/>
      <c r="J45" s="13"/>
      <c r="K45" s="13"/>
      <c r="L45" s="13"/>
      <c r="M45" s="13"/>
      <c r="N45" s="13"/>
      <c r="O45" s="13"/>
      <c r="P45" s="13"/>
    </row>
    <row r="46" spans="1:16" ht="12.75">
      <c r="A46" s="12"/>
      <c r="B46" s="24"/>
      <c r="C46" s="26"/>
      <c r="D46" s="13"/>
      <c r="E46" s="27"/>
      <c r="F46" s="13"/>
      <c r="G46" s="13"/>
      <c r="H46" s="13"/>
      <c r="I46" s="13"/>
      <c r="J46" s="13"/>
      <c r="K46" s="13"/>
      <c r="L46" s="13"/>
      <c r="M46" s="13"/>
      <c r="N46" s="13"/>
      <c r="O46" s="13"/>
      <c r="P46" s="13"/>
    </row>
    <row r="47" spans="1:16" ht="12.75">
      <c r="A47" s="12"/>
      <c r="B47" s="24"/>
      <c r="C47" s="26"/>
      <c r="D47" s="13"/>
      <c r="E47" s="13"/>
      <c r="F47" s="13"/>
      <c r="G47" s="13"/>
      <c r="H47" s="13"/>
      <c r="I47" s="13"/>
      <c r="J47" s="13"/>
      <c r="K47" s="13"/>
      <c r="L47" s="13"/>
      <c r="M47" s="13"/>
      <c r="N47" s="13"/>
      <c r="O47" s="13"/>
      <c r="P47" s="13"/>
    </row>
    <row r="48" spans="1:16" ht="12.75">
      <c r="A48" s="12"/>
      <c r="B48" s="24"/>
      <c r="C48" s="26"/>
      <c r="D48" s="13"/>
      <c r="E48" s="13"/>
      <c r="F48" s="13"/>
      <c r="G48" s="13"/>
      <c r="H48" s="13"/>
      <c r="I48" s="13"/>
      <c r="J48" s="13"/>
      <c r="K48" s="13"/>
      <c r="L48" s="13"/>
      <c r="M48" s="13"/>
      <c r="N48" s="13"/>
      <c r="O48" s="13"/>
      <c r="P48" s="13"/>
    </row>
    <row r="49" spans="1:16" ht="12.75">
      <c r="A49" s="12"/>
      <c r="B49" s="24"/>
      <c r="C49" s="26"/>
      <c r="D49" s="13"/>
      <c r="E49" s="13"/>
      <c r="F49" s="13"/>
      <c r="G49" s="13"/>
      <c r="H49" s="13"/>
      <c r="I49" s="13"/>
      <c r="J49" s="13"/>
      <c r="K49" s="13"/>
      <c r="L49" s="13"/>
      <c r="M49" s="13"/>
      <c r="N49" s="13"/>
      <c r="O49" s="13"/>
      <c r="P49" s="13"/>
    </row>
    <row r="50" spans="1:16" ht="12.75">
      <c r="A50" s="12"/>
      <c r="B50" s="24"/>
      <c r="C50" s="26"/>
      <c r="D50" s="13"/>
      <c r="E50" s="13"/>
      <c r="F50" s="13"/>
      <c r="G50" s="13"/>
      <c r="H50" s="13"/>
      <c r="I50" s="13"/>
      <c r="J50" s="13"/>
      <c r="K50" s="13"/>
      <c r="L50" s="13"/>
      <c r="M50" s="13"/>
      <c r="N50" s="13"/>
      <c r="O50" s="13"/>
      <c r="P50" s="13"/>
    </row>
    <row r="51" spans="1:16" ht="12.75">
      <c r="A51" s="12"/>
      <c r="B51" s="24"/>
      <c r="C51" s="26"/>
      <c r="D51" s="13"/>
      <c r="E51" s="13"/>
      <c r="F51" s="13"/>
      <c r="G51" s="13"/>
      <c r="H51" s="13"/>
      <c r="I51" s="13"/>
      <c r="J51" s="13"/>
      <c r="K51" s="13"/>
      <c r="L51" s="13"/>
      <c r="M51" s="13"/>
      <c r="N51" s="13"/>
      <c r="O51" s="13"/>
      <c r="P51" s="13"/>
    </row>
    <row r="52" spans="1:16" ht="12.75">
      <c r="A52" s="12"/>
      <c r="B52" s="24"/>
      <c r="C52" s="26"/>
      <c r="D52" s="13"/>
      <c r="E52" s="13"/>
      <c r="F52" s="13"/>
      <c r="G52" s="13"/>
      <c r="H52" s="13"/>
      <c r="I52" s="13"/>
      <c r="J52" s="13"/>
      <c r="K52" s="13"/>
      <c r="L52" s="13"/>
      <c r="M52" s="13"/>
      <c r="N52" s="13"/>
      <c r="O52" s="13"/>
      <c r="P52" s="13"/>
    </row>
    <row r="53" spans="1:16" ht="12.75">
      <c r="A53" s="12"/>
      <c r="B53" s="24"/>
      <c r="C53" s="26"/>
      <c r="D53" s="13"/>
      <c r="E53" s="13"/>
      <c r="F53" s="13"/>
      <c r="G53" s="13"/>
      <c r="H53" s="13"/>
      <c r="I53" s="13"/>
      <c r="J53" s="13"/>
      <c r="K53" s="13"/>
      <c r="L53" s="13"/>
      <c r="M53" s="13"/>
      <c r="N53" s="13"/>
      <c r="O53" s="13"/>
      <c r="P53" s="13"/>
    </row>
    <row r="54" spans="1:16" ht="12.75">
      <c r="A54" s="12"/>
      <c r="B54" s="24"/>
      <c r="C54" s="26"/>
      <c r="D54" s="13"/>
      <c r="E54" s="13"/>
      <c r="F54" s="13"/>
      <c r="G54" s="13"/>
      <c r="H54" s="13"/>
      <c r="I54" s="13"/>
      <c r="J54" s="13"/>
      <c r="K54" s="13"/>
      <c r="L54" s="13"/>
      <c r="M54" s="13"/>
      <c r="N54" s="13"/>
      <c r="O54" s="13"/>
      <c r="P54" s="13"/>
    </row>
    <row r="55" spans="1:16" ht="12.75">
      <c r="A55" s="12"/>
      <c r="B55" s="24"/>
      <c r="C55" s="26"/>
      <c r="D55" s="13"/>
      <c r="E55" s="13"/>
      <c r="F55" s="13"/>
      <c r="G55" s="13"/>
      <c r="H55" s="13"/>
      <c r="I55" s="13"/>
      <c r="J55" s="13"/>
      <c r="K55" s="13"/>
      <c r="L55" s="13"/>
      <c r="M55" s="13"/>
      <c r="N55" s="13"/>
      <c r="O55" s="13"/>
      <c r="P55" s="13"/>
    </row>
    <row r="56" spans="1:16" ht="12.75">
      <c r="A56" s="12"/>
      <c r="B56" s="24"/>
      <c r="C56" s="26"/>
      <c r="D56" s="13"/>
      <c r="E56" s="13"/>
      <c r="F56" s="13"/>
      <c r="G56" s="13"/>
      <c r="H56" s="13"/>
      <c r="I56" s="13"/>
      <c r="J56" s="13"/>
      <c r="K56" s="13"/>
      <c r="L56" s="13"/>
      <c r="M56" s="13"/>
      <c r="N56" s="13"/>
      <c r="O56" s="13"/>
      <c r="P56" s="13"/>
    </row>
    <row r="57" spans="1:16" ht="12.75">
      <c r="A57" s="12"/>
      <c r="B57" s="24"/>
      <c r="C57" s="26"/>
      <c r="D57" s="13"/>
      <c r="E57" s="13"/>
      <c r="F57" s="13"/>
      <c r="G57" s="13"/>
      <c r="H57" s="13"/>
      <c r="I57" s="13"/>
      <c r="J57" s="13"/>
      <c r="K57" s="13"/>
      <c r="L57" s="13"/>
      <c r="M57" s="13"/>
      <c r="N57" s="13"/>
      <c r="O57" s="13"/>
      <c r="P57" s="13"/>
    </row>
    <row r="58" spans="1:16" ht="12.75">
      <c r="A58" s="12"/>
      <c r="B58" s="24"/>
      <c r="C58" s="26"/>
      <c r="D58" s="13"/>
      <c r="E58" s="13"/>
      <c r="F58" s="13"/>
      <c r="G58" s="13"/>
      <c r="H58" s="13"/>
      <c r="I58" s="13"/>
      <c r="J58" s="13"/>
      <c r="K58" s="13"/>
      <c r="L58" s="13"/>
      <c r="M58" s="13"/>
      <c r="N58" s="13"/>
      <c r="O58" s="13"/>
      <c r="P58" s="13"/>
    </row>
    <row r="59" spans="1:16" ht="12.75">
      <c r="A59" s="12"/>
      <c r="B59" s="24"/>
      <c r="C59" s="26"/>
      <c r="D59" s="13"/>
      <c r="E59" s="13"/>
      <c r="F59" s="13"/>
      <c r="G59" s="13"/>
      <c r="H59" s="13"/>
      <c r="I59" s="13"/>
      <c r="J59" s="13"/>
      <c r="K59" s="13"/>
      <c r="L59" s="13"/>
      <c r="M59" s="13"/>
      <c r="N59" s="13"/>
      <c r="O59" s="13"/>
      <c r="P59" s="13"/>
    </row>
    <row r="60" spans="1:16" ht="12.75">
      <c r="A60" s="12"/>
      <c r="B60" s="24"/>
      <c r="C60" s="26"/>
      <c r="D60" s="13"/>
      <c r="E60" s="13"/>
      <c r="F60" s="13"/>
      <c r="G60" s="13"/>
      <c r="H60" s="13"/>
      <c r="I60" s="13"/>
      <c r="J60" s="13"/>
      <c r="K60" s="13"/>
      <c r="L60" s="13"/>
      <c r="M60" s="13"/>
      <c r="N60" s="13"/>
      <c r="O60" s="13"/>
      <c r="P60" s="13"/>
    </row>
    <row r="61" spans="1:16" ht="12.75">
      <c r="A61" s="12"/>
      <c r="B61" s="24"/>
      <c r="C61" s="26"/>
      <c r="D61" s="13"/>
      <c r="E61" s="13"/>
      <c r="F61" s="13"/>
      <c r="G61" s="13"/>
      <c r="H61" s="13"/>
      <c r="I61" s="13"/>
      <c r="J61" s="13"/>
      <c r="K61" s="13"/>
      <c r="L61" s="13"/>
      <c r="M61" s="13"/>
      <c r="N61" s="13"/>
      <c r="O61" s="13"/>
      <c r="P61" s="13"/>
    </row>
    <row r="62" spans="1:16" ht="12.75">
      <c r="A62" s="12"/>
      <c r="B62" s="24"/>
      <c r="C62" s="26"/>
      <c r="D62" s="13"/>
      <c r="E62" s="13"/>
      <c r="F62" s="13"/>
      <c r="G62" s="13"/>
      <c r="H62" s="13"/>
      <c r="I62" s="13"/>
      <c r="J62" s="13"/>
      <c r="K62" s="13"/>
      <c r="L62" s="13"/>
      <c r="M62" s="13"/>
      <c r="N62" s="13"/>
      <c r="O62" s="13"/>
      <c r="P62" s="13"/>
    </row>
    <row r="63" spans="1:16" ht="12.75">
      <c r="A63" s="12"/>
      <c r="B63" s="24"/>
      <c r="C63" s="26"/>
      <c r="D63" s="13"/>
      <c r="E63" s="13"/>
      <c r="F63" s="13"/>
      <c r="G63" s="13"/>
      <c r="H63" s="13"/>
      <c r="I63" s="13"/>
      <c r="J63" s="13"/>
      <c r="K63" s="13"/>
      <c r="L63" s="13"/>
      <c r="M63" s="13"/>
      <c r="N63" s="13"/>
      <c r="O63" s="13"/>
      <c r="P63" s="13"/>
    </row>
    <row r="64" spans="1:16" ht="12.75">
      <c r="A64" s="12"/>
      <c r="B64" s="24"/>
      <c r="C64" s="26"/>
      <c r="D64" s="13"/>
      <c r="E64" s="13"/>
      <c r="F64" s="13"/>
      <c r="G64" s="13"/>
      <c r="H64" s="13"/>
      <c r="I64" s="13"/>
      <c r="J64" s="13"/>
      <c r="K64" s="13"/>
      <c r="L64" s="13"/>
      <c r="M64" s="13"/>
      <c r="N64" s="13"/>
      <c r="O64" s="13"/>
      <c r="P64" s="13"/>
    </row>
    <row r="65" spans="1:16" ht="12.75">
      <c r="A65" s="12"/>
      <c r="B65" s="24"/>
      <c r="C65" s="26"/>
      <c r="D65" s="13"/>
      <c r="E65" s="13"/>
      <c r="F65" s="13"/>
      <c r="G65" s="13"/>
      <c r="H65" s="13"/>
      <c r="I65" s="13"/>
      <c r="J65" s="13"/>
      <c r="K65" s="13"/>
      <c r="L65" s="13"/>
      <c r="M65" s="13"/>
      <c r="N65" s="13"/>
      <c r="O65" s="13"/>
      <c r="P65" s="13"/>
    </row>
    <row r="66" spans="1:16" ht="12.75">
      <c r="A66" s="12"/>
      <c r="B66" s="24"/>
      <c r="C66" s="26"/>
      <c r="D66" s="13"/>
      <c r="E66" s="13"/>
      <c r="F66" s="13"/>
      <c r="G66" s="13"/>
      <c r="H66" s="13"/>
      <c r="I66" s="13"/>
      <c r="J66" s="13"/>
      <c r="K66" s="13"/>
      <c r="L66" s="13"/>
      <c r="M66" s="13"/>
      <c r="N66" s="13"/>
      <c r="O66" s="13"/>
      <c r="P66" s="13"/>
    </row>
    <row r="67" spans="1:16" ht="12.75">
      <c r="A67" s="12"/>
      <c r="B67" s="24"/>
      <c r="C67" s="26"/>
      <c r="D67" s="13"/>
      <c r="E67" s="13"/>
      <c r="F67" s="13"/>
      <c r="G67" s="13"/>
      <c r="H67" s="13"/>
      <c r="I67" s="13"/>
      <c r="J67" s="13"/>
      <c r="K67" s="13"/>
      <c r="L67" s="13"/>
      <c r="M67" s="13"/>
      <c r="N67" s="13"/>
      <c r="O67" s="13"/>
      <c r="P67" s="13"/>
    </row>
    <row r="68" spans="1:16" ht="12.75">
      <c r="A68" s="12"/>
      <c r="B68" s="24"/>
      <c r="C68" s="26"/>
      <c r="D68" s="13"/>
      <c r="E68" s="13"/>
      <c r="F68" s="13"/>
      <c r="G68" s="13"/>
      <c r="H68" s="13"/>
      <c r="I68" s="13"/>
      <c r="J68" s="13"/>
      <c r="K68" s="13"/>
      <c r="L68" s="13"/>
      <c r="M68" s="13"/>
      <c r="N68" s="13"/>
      <c r="O68" s="13"/>
      <c r="P68" s="13"/>
    </row>
    <row r="69" spans="1:16" ht="12.75">
      <c r="A69" s="12"/>
      <c r="B69" s="24"/>
      <c r="C69" s="26"/>
      <c r="D69" s="13"/>
      <c r="E69" s="13"/>
      <c r="F69" s="13"/>
      <c r="G69" s="13"/>
      <c r="H69" s="13"/>
      <c r="I69" s="13"/>
      <c r="J69" s="13"/>
      <c r="K69" s="13"/>
      <c r="L69" s="13"/>
      <c r="M69" s="13"/>
      <c r="N69" s="13"/>
      <c r="O69" s="13"/>
      <c r="P69" s="13"/>
    </row>
    <row r="70" spans="1:16" ht="12.75">
      <c r="A70" s="12"/>
      <c r="B70" s="24"/>
      <c r="C70" s="26"/>
      <c r="D70" s="13"/>
      <c r="E70" s="13"/>
      <c r="F70" s="13"/>
      <c r="G70" s="13"/>
      <c r="H70" s="13"/>
      <c r="I70" s="13"/>
      <c r="J70" s="13"/>
      <c r="K70" s="13"/>
      <c r="L70" s="13"/>
      <c r="M70" s="13"/>
      <c r="N70" s="13"/>
      <c r="O70" s="13"/>
      <c r="P70" s="13"/>
    </row>
    <row r="71" spans="1:16" ht="12.75">
      <c r="A71" s="12"/>
      <c r="B71" s="24"/>
      <c r="C71" s="26"/>
      <c r="D71" s="13"/>
      <c r="E71" s="13"/>
      <c r="F71" s="13"/>
      <c r="G71" s="13"/>
      <c r="H71" s="13"/>
      <c r="I71" s="13"/>
      <c r="J71" s="13"/>
      <c r="K71" s="13"/>
      <c r="L71" s="13"/>
      <c r="M71" s="13"/>
      <c r="N71" s="13"/>
      <c r="O71" s="13"/>
      <c r="P71" s="13"/>
    </row>
    <row r="72" spans="1:16" ht="12.75">
      <c r="A72" s="12"/>
      <c r="B72" s="24"/>
      <c r="C72" s="26"/>
      <c r="D72" s="13"/>
      <c r="E72" s="13"/>
      <c r="F72" s="13"/>
      <c r="G72" s="13"/>
      <c r="H72" s="13"/>
      <c r="I72" s="13"/>
      <c r="J72" s="13"/>
      <c r="K72" s="13"/>
      <c r="P72" s="13"/>
    </row>
    <row r="73" spans="1:16" ht="12.75">
      <c r="A73" s="12"/>
      <c r="B73" s="24"/>
      <c r="C73" s="26"/>
      <c r="D73" s="13"/>
      <c r="E73" s="13"/>
      <c r="F73" s="13"/>
      <c r="G73" s="13"/>
      <c r="H73" s="13"/>
      <c r="I73" s="13"/>
      <c r="J73" s="13"/>
      <c r="K73" s="13"/>
      <c r="P73" s="13"/>
    </row>
    <row r="74" ht="12.75">
      <c r="A74" s="12"/>
    </row>
  </sheetData>
  <sheetProtection password="D973" sheet="1"/>
  <mergeCells count="22">
    <mergeCell ref="C5:E5"/>
    <mergeCell ref="C8:E8"/>
    <mergeCell ref="C7:E7"/>
    <mergeCell ref="C27:I27"/>
    <mergeCell ref="B21:C21"/>
    <mergeCell ref="F17:G17"/>
    <mergeCell ref="F18:G18"/>
    <mergeCell ref="F14:G14"/>
    <mergeCell ref="F3:J3"/>
    <mergeCell ref="C6:E6"/>
    <mergeCell ref="C15:E15"/>
    <mergeCell ref="C16:E16"/>
    <mergeCell ref="F12:G12"/>
    <mergeCell ref="F13:G13"/>
    <mergeCell ref="C26:I26"/>
    <mergeCell ref="C17:E17"/>
    <mergeCell ref="C23:I23"/>
    <mergeCell ref="C25:I25"/>
    <mergeCell ref="C14:E14"/>
    <mergeCell ref="F15:G15"/>
    <mergeCell ref="C22:E22"/>
    <mergeCell ref="F16:G16"/>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Q99"/>
  <sheetViews>
    <sheetView showGridLines="0" showRowColHeaders="0" zoomScale="85" zoomScaleNormal="85" zoomScalePageLayoutView="0" workbookViewId="0" topLeftCell="A1">
      <selection activeCell="J17" sqref="J17"/>
    </sheetView>
  </sheetViews>
  <sheetFormatPr defaultColWidth="9.140625" defaultRowHeight="12.75"/>
  <cols>
    <col min="1" max="1" width="2.8515625" style="2" customWidth="1"/>
    <col min="2" max="2" width="3.7109375" style="2" customWidth="1"/>
    <col min="3" max="5" width="25.7109375" style="2" customWidth="1"/>
    <col min="6" max="10" width="20.7109375" style="2" customWidth="1"/>
    <col min="11" max="11" width="2.140625" style="2" customWidth="1"/>
    <col min="12" max="12" width="3.28125" style="2" customWidth="1"/>
    <col min="13" max="14" width="20.28125" style="2" customWidth="1"/>
    <col min="15" max="15" width="2.00390625" style="2" customWidth="1"/>
    <col min="16" max="16" width="2.00390625" style="2" hidden="1" customWidth="1"/>
    <col min="17" max="17" width="26.7109375" style="2" customWidth="1"/>
    <col min="18" max="16384" width="9.140625" style="2" customWidth="1"/>
  </cols>
  <sheetData>
    <row r="1" spans="1:7" ht="19.5" customHeight="1">
      <c r="A1" s="1" t="s">
        <v>221</v>
      </c>
      <c r="G1" s="3"/>
    </row>
    <row r="2" spans="1:7" ht="19.5" customHeight="1" thickBot="1">
      <c r="A2" s="1"/>
      <c r="G2" s="3"/>
    </row>
    <row r="3" spans="1:17" ht="19.5" customHeight="1" thickBot="1">
      <c r="A3" s="71">
        <f>Schools!$A$3</f>
        <v>0</v>
      </c>
      <c r="B3" s="239" t="str">
        <f>INDEX('Data for PN Tool'!$B$5:$B$156,Schools!$A$4)</f>
        <v>Select LA..</v>
      </c>
      <c r="C3" s="54"/>
      <c r="D3" s="5"/>
      <c r="E3" s="5"/>
      <c r="F3" s="267" t="s">
        <v>263</v>
      </c>
      <c r="G3" s="268"/>
      <c r="H3" s="268"/>
      <c r="I3" s="268"/>
      <c r="J3" s="269"/>
      <c r="Q3" s="286"/>
    </row>
    <row r="4" spans="1:17" ht="34.5" customHeight="1">
      <c r="A4" s="4"/>
      <c r="B4" s="6"/>
      <c r="D4" s="7"/>
      <c r="E4" s="8"/>
      <c r="F4" s="205" t="s">
        <v>182</v>
      </c>
      <c r="G4" s="205" t="s">
        <v>183</v>
      </c>
      <c r="H4" s="205" t="s">
        <v>184</v>
      </c>
      <c r="I4" s="205" t="s">
        <v>185</v>
      </c>
      <c r="J4" s="205" t="s">
        <v>15</v>
      </c>
      <c r="Q4" s="286"/>
    </row>
    <row r="5" spans="1:10" ht="34.5" customHeight="1">
      <c r="A5" s="4"/>
      <c r="B5" s="86" t="s">
        <v>0</v>
      </c>
      <c r="C5" s="256" t="s">
        <v>266</v>
      </c>
      <c r="D5" s="256"/>
      <c r="E5" s="257"/>
      <c r="F5" s="206" t="str">
        <f>IF(A3=0,"Select LA",INDEX('Data for PN Tool'!R:R,MATCH($A$3,'Data for PN Tool'!$A:$A,0)))</f>
        <v>Select LA</v>
      </c>
      <c r="G5" s="206" t="str">
        <f>IF(A3=0,"Select LA",INDEX('Data for PN Tool'!V:V,MATCH($A$3,'Data for PN Tool'!$A:$A,0)))</f>
        <v>Select LA</v>
      </c>
      <c r="H5" s="206" t="str">
        <f>IF(A3=0,"Select LA",INDEX('Data for PN Tool'!Z:Z,MATCH($A$3,'Data for PN Tool'!$A:$A,0)))</f>
        <v>Select LA</v>
      </c>
      <c r="I5" s="206" t="str">
        <f>IF(A3=0,"Select LA",INDEX('Data for PN Tool'!AD:AD,MATCH($A$3,'Data for PN Tool'!$A:$A,0)))</f>
        <v>Select LA</v>
      </c>
      <c r="J5" s="116" t="str">
        <f>IF($A$3=0,"Select LA",SUM(F5:I5))</f>
        <v>Select LA</v>
      </c>
    </row>
    <row r="6" spans="1:16" ht="34.5" customHeight="1">
      <c r="A6" s="10"/>
      <c r="B6" s="86" t="s">
        <v>1</v>
      </c>
      <c r="C6" s="256" t="s">
        <v>267</v>
      </c>
      <c r="D6" s="256"/>
      <c r="E6" s="257"/>
      <c r="F6" s="206" t="str">
        <f>IF(A3=0,"Select LA",INDEX('Data for PN Tool'!S:S,MATCH($A$3,'Data for PN Tool'!$A:$A,0)))</f>
        <v>Select LA</v>
      </c>
      <c r="G6" s="206" t="str">
        <f>IF(A3=0,"Select LA",INDEX('Data for PN Tool'!W:W,MATCH($A$3,'Data for PN Tool'!$A:$A,0)))</f>
        <v>Select LA</v>
      </c>
      <c r="H6" s="206" t="str">
        <f>IF(A3=0,"Select LA",INDEX('Data for PN Tool'!AA:AA,MATCH($A$3,'Data for PN Tool'!$A:$A,0)))</f>
        <v>Select LA</v>
      </c>
      <c r="I6" s="206" t="str">
        <f>IF(A3=0,"Select LA",INDEX('Data for PN Tool'!AE:AE,MATCH($A$3,'Data for PN Tool'!$A:$A,0)))</f>
        <v>Select LA</v>
      </c>
      <c r="J6" s="116" t="str">
        <f>IF($A$3=0,"Select LA",SUM(F6:I6))</f>
        <v>Select LA</v>
      </c>
      <c r="K6" s="13"/>
      <c r="O6" s="10"/>
      <c r="P6" s="10"/>
    </row>
    <row r="7" spans="1:16" ht="34.5" customHeight="1">
      <c r="A7" s="12"/>
      <c r="B7" s="82" t="s">
        <v>3</v>
      </c>
      <c r="C7" s="256" t="s">
        <v>268</v>
      </c>
      <c r="D7" s="256"/>
      <c r="E7" s="257"/>
      <c r="F7" s="206" t="str">
        <f>IF(A3=0,"Select LA",INDEX('Data for PN Tool'!T:T,MATCH($A$3,'Data for PN Tool'!$A:$A,0)))</f>
        <v>Select LA</v>
      </c>
      <c r="G7" s="206" t="str">
        <f>IF(A3=0,"Select LA",INDEX('Data for PN Tool'!X:X,MATCH($A$3,'Data for PN Tool'!$A:$A,0)))</f>
        <v>Select LA</v>
      </c>
      <c r="H7" s="206" t="str">
        <f>IF(A3=0,"Select LA",INDEX('Data for PN Tool'!AB:AB,MATCH($A$3,'Data for PN Tool'!$A:$A,0)))</f>
        <v>Select LA</v>
      </c>
      <c r="I7" s="206" t="str">
        <f>IF(A3=0,"Select LA",INDEX('Data for PN Tool'!AF:AF,MATCH($A$3,'Data for PN Tool'!$A:$A,0)))</f>
        <v>Select LA</v>
      </c>
      <c r="J7" s="116" t="str">
        <f>IF($A$3=0,"Select LA",SUM(F7:I7))</f>
        <v>Select LA</v>
      </c>
      <c r="K7" s="13"/>
      <c r="O7" s="13"/>
      <c r="P7" s="13"/>
    </row>
    <row r="8" spans="1:16" ht="34.5" customHeight="1" thickBot="1">
      <c r="A8" s="12"/>
      <c r="B8" s="133" t="s">
        <v>4</v>
      </c>
      <c r="C8" s="136" t="s">
        <v>205</v>
      </c>
      <c r="D8" s="134"/>
      <c r="E8" s="204"/>
      <c r="F8" s="207" t="str">
        <f>IF($A$3=0,"Select LA",SUM(F5:F7))</f>
        <v>Select LA</v>
      </c>
      <c r="G8" s="207" t="str">
        <f>IF($A$3=0,"Select LA",SUM(G5:G7))</f>
        <v>Select LA</v>
      </c>
      <c r="H8" s="207" t="str">
        <f>IF($A$3=0,"Select LA",SUM(H5:H7))</f>
        <v>Select LA</v>
      </c>
      <c r="I8" s="207" t="str">
        <f>IF($A$3=0,"Select LA",SUM(I5:I7))</f>
        <v>Select LA</v>
      </c>
      <c r="J8" s="207" t="str">
        <f>IF($A$3=0,"Select LA",SUM(J5:J7))</f>
        <v>Select LA</v>
      </c>
      <c r="K8" s="13"/>
      <c r="L8" s="13"/>
      <c r="M8" s="13"/>
      <c r="N8" s="13"/>
      <c r="O8" s="13"/>
      <c r="P8" s="13"/>
    </row>
    <row r="9" spans="1:16" ht="34.5" customHeight="1" thickBot="1">
      <c r="A9" s="12"/>
      <c r="B9" s="14"/>
      <c r="C9" s="14"/>
      <c r="D9" s="14"/>
      <c r="E9" s="14"/>
      <c r="F9" s="35"/>
      <c r="G9" s="35"/>
      <c r="H9" s="35"/>
      <c r="I9" s="35"/>
      <c r="J9" s="35"/>
      <c r="K9" s="13"/>
      <c r="L9" s="13"/>
      <c r="M9" s="13"/>
      <c r="N9" s="13"/>
      <c r="O9" s="13"/>
      <c r="P9" s="13"/>
    </row>
    <row r="10" spans="1:16" ht="34.5" customHeight="1">
      <c r="A10" s="12"/>
      <c r="B10" s="35"/>
      <c r="C10" s="77"/>
      <c r="D10" s="85"/>
      <c r="F10" s="272" t="s">
        <v>264</v>
      </c>
      <c r="G10" s="273"/>
      <c r="H10" s="35"/>
      <c r="I10" s="35"/>
      <c r="J10" s="35"/>
      <c r="K10" s="13"/>
      <c r="L10" s="13"/>
      <c r="M10" s="13"/>
      <c r="N10" s="13"/>
      <c r="O10" s="13"/>
      <c r="P10" s="13"/>
    </row>
    <row r="11" spans="1:16" ht="34.5" customHeight="1">
      <c r="A11" s="12"/>
      <c r="B11" s="84" t="s">
        <v>188</v>
      </c>
      <c r="C11" s="278" t="s">
        <v>269</v>
      </c>
      <c r="D11" s="278"/>
      <c r="E11" s="279"/>
      <c r="F11" s="258" t="str">
        <f>IF(A3=0,"Select LA",INDEX('Data for PN Tool'!AK:AK,MATCH($A$3,'Data for PN Tool'!$A:$A,0)))</f>
        <v>Select LA</v>
      </c>
      <c r="G11" s="259"/>
      <c r="H11" s="35"/>
      <c r="I11" s="35"/>
      <c r="J11" s="35"/>
      <c r="K11" s="13"/>
      <c r="L11" s="13"/>
      <c r="M11" s="13"/>
      <c r="N11" s="13"/>
      <c r="O11" s="13"/>
      <c r="P11" s="13"/>
    </row>
    <row r="12" spans="1:16" ht="34.5" customHeight="1">
      <c r="A12" s="12"/>
      <c r="B12" s="84" t="s">
        <v>2</v>
      </c>
      <c r="C12" s="278" t="s">
        <v>270</v>
      </c>
      <c r="D12" s="278"/>
      <c r="E12" s="279"/>
      <c r="F12" s="258" t="str">
        <f>IF(A3=0,"Select LA",INDEX('Data for PN Tool'!AL:AL,MATCH($A$3,'Data for PN Tool'!$A:$A,0)))</f>
        <v>Select LA</v>
      </c>
      <c r="G12" s="259"/>
      <c r="H12" s="35"/>
      <c r="I12" s="35"/>
      <c r="J12" s="35"/>
      <c r="K12" s="13"/>
      <c r="L12" s="13"/>
      <c r="M12" s="13"/>
      <c r="N12" s="13"/>
      <c r="O12" s="13"/>
      <c r="P12" s="13"/>
    </row>
    <row r="13" spans="1:16" ht="34.5" customHeight="1">
      <c r="A13" s="12"/>
      <c r="B13" s="84" t="s">
        <v>3</v>
      </c>
      <c r="C13" s="278" t="s">
        <v>271</v>
      </c>
      <c r="D13" s="278"/>
      <c r="E13" s="279"/>
      <c r="F13" s="258" t="str">
        <f>IF(A3=0,"Select LA",INDEX('Data for PN Tool'!AM:AM,MATCH($A$3,'Data for PN Tool'!$A:$A,0)))</f>
        <v>Select LA</v>
      </c>
      <c r="G13" s="259"/>
      <c r="H13" s="35"/>
      <c r="I13" s="35"/>
      <c r="J13" s="35"/>
      <c r="K13" s="13"/>
      <c r="L13" s="13"/>
      <c r="M13" s="13"/>
      <c r="N13" s="13"/>
      <c r="O13" s="13"/>
      <c r="P13" s="13"/>
    </row>
    <row r="14" spans="1:16" ht="34.5" customHeight="1" thickBot="1">
      <c r="A14" s="12"/>
      <c r="B14" s="120" t="s">
        <v>4</v>
      </c>
      <c r="C14" s="120" t="s">
        <v>189</v>
      </c>
      <c r="D14" s="119"/>
      <c r="E14" s="121"/>
      <c r="F14" s="274" t="str">
        <f>IF($A$3=0,"Select LA",SUM(F11:G13))</f>
        <v>Select LA</v>
      </c>
      <c r="G14" s="275"/>
      <c r="H14" s="35"/>
      <c r="I14" s="35"/>
      <c r="J14" s="35"/>
      <c r="K14" s="13"/>
      <c r="L14" s="13"/>
      <c r="M14" s="13"/>
      <c r="N14" s="13"/>
      <c r="O14" s="13"/>
      <c r="P14" s="13"/>
    </row>
    <row r="15" spans="1:16" ht="34.5" customHeight="1" thickBot="1">
      <c r="A15" s="12"/>
      <c r="B15" s="35"/>
      <c r="C15" s="89"/>
      <c r="D15" s="90"/>
      <c r="F15" s="13"/>
      <c r="G15" s="118"/>
      <c r="H15" s="35"/>
      <c r="I15" s="35"/>
      <c r="J15" s="35"/>
      <c r="K15" s="13"/>
      <c r="L15" s="13"/>
      <c r="M15" s="13"/>
      <c r="N15" s="13"/>
      <c r="O15" s="13"/>
      <c r="P15" s="13"/>
    </row>
    <row r="16" spans="1:16" ht="34.5" customHeight="1">
      <c r="A16" s="12"/>
      <c r="F16" s="276" t="s">
        <v>265</v>
      </c>
      <c r="G16" s="277"/>
      <c r="N16" s="13"/>
      <c r="O16" s="13"/>
      <c r="P16" s="13"/>
    </row>
    <row r="17" spans="1:16" ht="34.5" customHeight="1">
      <c r="A17" s="12"/>
      <c r="F17" s="289" t="s">
        <v>214</v>
      </c>
      <c r="G17" s="290"/>
      <c r="N17" s="13"/>
      <c r="O17" s="13"/>
      <c r="P17" s="13"/>
    </row>
    <row r="18" spans="1:16" ht="34.5" customHeight="1">
      <c r="A18" s="12"/>
      <c r="B18" s="82" t="s">
        <v>0</v>
      </c>
      <c r="C18" s="256" t="s">
        <v>272</v>
      </c>
      <c r="D18" s="256"/>
      <c r="E18" s="257"/>
      <c r="F18" s="258" t="str">
        <f>IF(A3=0,"Select LA",INDEX('Data for PN Tool'!AH:AH,MATCH($A$3,'Data for PN Tool'!$A:$A,0)))</f>
        <v>Select LA</v>
      </c>
      <c r="G18" s="259"/>
      <c r="N18" s="13"/>
      <c r="O18" s="13"/>
      <c r="P18" s="13"/>
    </row>
    <row r="19" spans="1:16" ht="34.5" customHeight="1">
      <c r="A19" s="12"/>
      <c r="B19" s="82" t="s">
        <v>1</v>
      </c>
      <c r="C19" s="256" t="s">
        <v>273</v>
      </c>
      <c r="D19" s="256"/>
      <c r="E19" s="257"/>
      <c r="F19" s="258" t="str">
        <f>IF(A3=0,"Select LA",INDEX('Data for PN Tool'!AI:AI,MATCH($A$3,'Data for PN Tool'!$A:$A,0)))</f>
        <v>Select LA</v>
      </c>
      <c r="G19" s="259"/>
      <c r="N19" s="13"/>
      <c r="O19" s="13"/>
      <c r="P19" s="13"/>
    </row>
    <row r="20" spans="1:16" ht="34.5" customHeight="1" thickBot="1">
      <c r="A20" s="12"/>
      <c r="B20" s="133" t="s">
        <v>3</v>
      </c>
      <c r="C20" s="136" t="s">
        <v>204</v>
      </c>
      <c r="D20" s="134"/>
      <c r="E20" s="135"/>
      <c r="F20" s="263" t="str">
        <f>IF($A$3=0,"Select LA",SUM(F18:G19))</f>
        <v>Select LA</v>
      </c>
      <c r="G20" s="264"/>
      <c r="N20" s="13"/>
      <c r="O20" s="13"/>
      <c r="P20" s="13"/>
    </row>
    <row r="21" spans="1:16" ht="39.75" customHeight="1">
      <c r="A21" s="12"/>
      <c r="B21" s="14"/>
      <c r="C21" s="14"/>
      <c r="D21" s="14"/>
      <c r="E21" s="14"/>
      <c r="F21" s="35"/>
      <c r="G21" s="35"/>
      <c r="N21" s="13"/>
      <c r="O21" s="13"/>
      <c r="P21" s="13"/>
    </row>
    <row r="22" spans="1:16" ht="15" customHeight="1">
      <c r="A22" s="12"/>
      <c r="B22" s="287" t="s">
        <v>14</v>
      </c>
      <c r="C22" s="287"/>
      <c r="D22" s="19"/>
      <c r="E22" s="20"/>
      <c r="F22" s="17"/>
      <c r="G22" s="13"/>
      <c r="H22" s="13"/>
      <c r="I22" s="13"/>
      <c r="J22" s="13"/>
      <c r="K22" s="13"/>
      <c r="L22" s="13"/>
      <c r="M22" s="13"/>
      <c r="N22" s="13"/>
      <c r="O22" s="13"/>
      <c r="P22" s="13"/>
    </row>
    <row r="23" spans="1:16" ht="9.75" customHeight="1">
      <c r="A23" s="12"/>
      <c r="B23" s="18"/>
      <c r="C23" s="18"/>
      <c r="D23" s="19"/>
      <c r="E23" s="20"/>
      <c r="F23" s="17"/>
      <c r="G23" s="13"/>
      <c r="H23" s="13"/>
      <c r="I23" s="13"/>
      <c r="J23" s="13"/>
      <c r="K23" s="13"/>
      <c r="L23" s="13"/>
      <c r="M23" s="13"/>
      <c r="N23" s="13"/>
      <c r="O23" s="13"/>
      <c r="P23" s="13"/>
    </row>
    <row r="24" spans="1:16" ht="15" customHeight="1">
      <c r="A24" s="12"/>
      <c r="B24" s="281" t="s">
        <v>263</v>
      </c>
      <c r="C24" s="281"/>
      <c r="D24" s="281"/>
      <c r="E24" s="281"/>
      <c r="F24" s="281"/>
      <c r="G24" s="281"/>
      <c r="H24" s="281"/>
      <c r="I24" s="21"/>
      <c r="J24" s="21"/>
      <c r="K24" s="13"/>
      <c r="L24" s="13"/>
      <c r="M24" s="13"/>
      <c r="N24" s="13"/>
      <c r="O24" s="13"/>
      <c r="P24" s="13"/>
    </row>
    <row r="25" spans="1:16" ht="9.75" customHeight="1">
      <c r="A25" s="12"/>
      <c r="B25" s="138"/>
      <c r="C25" s="138"/>
      <c r="D25" s="138"/>
      <c r="E25" s="138"/>
      <c r="F25" s="138"/>
      <c r="G25" s="138"/>
      <c r="H25" s="138"/>
      <c r="I25" s="21"/>
      <c r="J25" s="21"/>
      <c r="K25" s="13"/>
      <c r="L25" s="13"/>
      <c r="M25" s="13"/>
      <c r="N25" s="13"/>
      <c r="O25" s="13"/>
      <c r="P25" s="13"/>
    </row>
    <row r="26" spans="1:16" ht="15" customHeight="1">
      <c r="A26" s="1"/>
      <c r="B26" s="75" t="s">
        <v>6</v>
      </c>
      <c r="C26" s="282" t="s">
        <v>7</v>
      </c>
      <c r="D26" s="283"/>
      <c r="E26" s="283"/>
      <c r="F26" s="283"/>
      <c r="G26" s="283"/>
      <c r="H26" s="283"/>
      <c r="I26" s="283"/>
      <c r="J26" s="23"/>
      <c r="K26" s="13"/>
      <c r="L26" s="13"/>
      <c r="M26" s="13"/>
      <c r="N26" s="13"/>
      <c r="O26" s="13"/>
      <c r="P26" s="13"/>
    </row>
    <row r="27" spans="1:16" ht="15" customHeight="1">
      <c r="A27" s="12"/>
      <c r="B27" s="75" t="s">
        <v>8</v>
      </c>
      <c r="C27" s="285" t="s">
        <v>11</v>
      </c>
      <c r="D27" s="285"/>
      <c r="E27" s="285"/>
      <c r="F27" s="285"/>
      <c r="G27" s="285"/>
      <c r="H27" s="285"/>
      <c r="I27" s="285"/>
      <c r="J27" s="33"/>
      <c r="K27" s="13"/>
      <c r="L27" s="13"/>
      <c r="M27" s="13"/>
      <c r="N27" s="13"/>
      <c r="O27" s="13"/>
      <c r="P27" s="13"/>
    </row>
    <row r="28" spans="1:16" ht="15" customHeight="1">
      <c r="A28" s="12"/>
      <c r="B28" s="75" t="s">
        <v>9</v>
      </c>
      <c r="C28" s="282" t="s">
        <v>274</v>
      </c>
      <c r="D28" s="282"/>
      <c r="E28" s="282"/>
      <c r="F28" s="282"/>
      <c r="G28" s="282"/>
      <c r="H28" s="282"/>
      <c r="I28" s="282"/>
      <c r="J28" s="32"/>
      <c r="K28" s="13"/>
      <c r="L28" s="13"/>
      <c r="M28" s="13"/>
      <c r="N28" s="13"/>
      <c r="O28" s="13"/>
      <c r="P28" s="13"/>
    </row>
    <row r="29" spans="1:16" ht="9.75" customHeight="1">
      <c r="A29" s="12"/>
      <c r="B29" s="18"/>
      <c r="C29" s="18"/>
      <c r="D29" s="13"/>
      <c r="E29" s="13"/>
      <c r="F29" s="13"/>
      <c r="G29" s="13"/>
      <c r="H29" s="13"/>
      <c r="I29" s="13"/>
      <c r="J29" s="13"/>
      <c r="K29" s="13"/>
      <c r="L29" s="13"/>
      <c r="M29" s="13"/>
      <c r="N29" s="13"/>
      <c r="O29" s="13"/>
      <c r="P29" s="13"/>
    </row>
    <row r="30" spans="1:16" ht="15" customHeight="1">
      <c r="A30" s="12"/>
      <c r="B30" s="281" t="s">
        <v>275</v>
      </c>
      <c r="C30" s="281"/>
      <c r="D30" s="281"/>
      <c r="E30" s="281"/>
      <c r="F30" s="77"/>
      <c r="G30" s="77"/>
      <c r="H30" s="25"/>
      <c r="I30" s="25"/>
      <c r="J30" s="25"/>
      <c r="K30" s="13"/>
      <c r="L30" s="13"/>
      <c r="M30" s="13"/>
      <c r="N30" s="13"/>
      <c r="O30" s="13"/>
      <c r="P30" s="13"/>
    </row>
    <row r="31" spans="1:16" ht="9.75" customHeight="1">
      <c r="A31" s="12"/>
      <c r="B31" s="138"/>
      <c r="C31" s="138"/>
      <c r="D31" s="138"/>
      <c r="E31" s="138"/>
      <c r="F31" s="77"/>
      <c r="G31" s="77"/>
      <c r="H31" s="25"/>
      <c r="I31" s="25"/>
      <c r="J31" s="25"/>
      <c r="K31" s="13"/>
      <c r="L31" s="13"/>
      <c r="M31" s="13"/>
      <c r="N31" s="13"/>
      <c r="O31" s="13"/>
      <c r="P31" s="13"/>
    </row>
    <row r="32" spans="1:16" ht="15" customHeight="1">
      <c r="A32" s="12"/>
      <c r="B32" s="142" t="s">
        <v>10</v>
      </c>
      <c r="C32" s="79" t="s">
        <v>209</v>
      </c>
      <c r="D32" s="139"/>
      <c r="E32" s="139"/>
      <c r="F32" s="139"/>
      <c r="G32" s="139"/>
      <c r="H32" s="80"/>
      <c r="I32" s="80"/>
      <c r="J32" s="80"/>
      <c r="K32" s="13"/>
      <c r="L32" s="13"/>
      <c r="M32" s="13"/>
      <c r="N32" s="13"/>
      <c r="O32" s="13"/>
      <c r="P32" s="13"/>
    </row>
    <row r="33" spans="1:16" ht="15" customHeight="1">
      <c r="A33" s="12"/>
      <c r="C33" s="159" t="s">
        <v>210</v>
      </c>
      <c r="D33" s="140"/>
      <c r="E33" s="140"/>
      <c r="F33" s="140"/>
      <c r="G33" s="140"/>
      <c r="H33" s="140"/>
      <c r="I33" s="79"/>
      <c r="J33" s="79"/>
      <c r="K33" s="13"/>
      <c r="L33" s="13"/>
      <c r="M33" s="13"/>
      <c r="N33" s="13"/>
      <c r="O33" s="13"/>
      <c r="P33" s="13"/>
    </row>
    <row r="34" spans="1:16" ht="15" customHeight="1">
      <c r="A34" s="12"/>
      <c r="C34" s="159" t="s">
        <v>211</v>
      </c>
      <c r="D34" s="140"/>
      <c r="E34" s="140"/>
      <c r="F34" s="140"/>
      <c r="G34" s="140"/>
      <c r="H34" s="79"/>
      <c r="I34" s="79"/>
      <c r="J34" s="79"/>
      <c r="K34" s="13"/>
      <c r="L34" s="13"/>
      <c r="M34" s="13"/>
      <c r="N34" s="13"/>
      <c r="O34" s="13"/>
      <c r="P34" s="13"/>
    </row>
    <row r="35" spans="1:16" ht="15" customHeight="1">
      <c r="A35" s="12"/>
      <c r="C35" s="159" t="s">
        <v>212</v>
      </c>
      <c r="D35" s="140"/>
      <c r="E35" s="140"/>
      <c r="F35" s="140"/>
      <c r="G35" s="140"/>
      <c r="H35" s="140"/>
      <c r="I35" s="79"/>
      <c r="J35" s="79"/>
      <c r="K35" s="13"/>
      <c r="L35" s="13"/>
      <c r="M35" s="13"/>
      <c r="N35" s="13"/>
      <c r="O35" s="13"/>
      <c r="P35" s="13"/>
    </row>
    <row r="36" spans="1:16" ht="15" customHeight="1">
      <c r="A36" s="12"/>
      <c r="B36" s="142" t="s">
        <v>12</v>
      </c>
      <c r="C36" s="33" t="s">
        <v>276</v>
      </c>
      <c r="D36" s="143"/>
      <c r="E36" s="143"/>
      <c r="F36" s="143"/>
      <c r="G36" s="143"/>
      <c r="H36" s="16"/>
      <c r="I36" s="16"/>
      <c r="J36" s="16"/>
      <c r="K36" s="13"/>
      <c r="L36" s="13"/>
      <c r="M36" s="13"/>
      <c r="N36" s="13"/>
      <c r="O36" s="13"/>
      <c r="P36" s="13"/>
    </row>
    <row r="37" spans="1:16" ht="15" customHeight="1">
      <c r="A37" s="12"/>
      <c r="C37" s="159" t="s">
        <v>210</v>
      </c>
      <c r="D37" s="140"/>
      <c r="E37" s="140"/>
      <c r="F37" s="140"/>
      <c r="G37" s="140"/>
      <c r="H37" s="140"/>
      <c r="I37" s="79"/>
      <c r="J37" s="79"/>
      <c r="K37" s="13"/>
      <c r="L37" s="13"/>
      <c r="M37" s="13"/>
      <c r="N37" s="13"/>
      <c r="O37" s="13"/>
      <c r="P37" s="13"/>
    </row>
    <row r="38" spans="1:16" ht="15" customHeight="1">
      <c r="A38" s="12"/>
      <c r="C38" s="159" t="s">
        <v>213</v>
      </c>
      <c r="D38" s="140"/>
      <c r="E38" s="140"/>
      <c r="F38" s="140"/>
      <c r="G38" s="140"/>
      <c r="H38" s="79"/>
      <c r="I38" s="79"/>
      <c r="J38" s="79"/>
      <c r="K38" s="13"/>
      <c r="L38" s="13"/>
      <c r="M38" s="13"/>
      <c r="N38" s="13"/>
      <c r="O38" s="13"/>
      <c r="P38" s="13"/>
    </row>
    <row r="39" spans="1:16" ht="15" customHeight="1">
      <c r="A39" s="12"/>
      <c r="C39" s="159" t="s">
        <v>212</v>
      </c>
      <c r="D39" s="140"/>
      <c r="E39" s="140"/>
      <c r="F39" s="140"/>
      <c r="G39" s="140"/>
      <c r="H39" s="140"/>
      <c r="I39" s="79"/>
      <c r="J39" s="79"/>
      <c r="K39" s="13"/>
      <c r="L39" s="13"/>
      <c r="M39" s="13"/>
      <c r="N39" s="13"/>
      <c r="O39" s="13"/>
      <c r="P39" s="13"/>
    </row>
    <row r="40" spans="1:16" ht="9.75" customHeight="1">
      <c r="A40" s="12"/>
      <c r="B40" s="284"/>
      <c r="C40" s="284"/>
      <c r="D40" s="284"/>
      <c r="E40" s="284"/>
      <c r="F40" s="284"/>
      <c r="G40" s="284"/>
      <c r="H40" s="284"/>
      <c r="I40" s="28"/>
      <c r="J40" s="28"/>
      <c r="K40" s="13"/>
      <c r="L40" s="13"/>
      <c r="M40" s="13"/>
      <c r="N40" s="13"/>
      <c r="O40" s="13"/>
      <c r="P40" s="13"/>
    </row>
    <row r="41" spans="1:16" ht="15" customHeight="1">
      <c r="A41" s="12"/>
      <c r="B41" s="288" t="s">
        <v>277</v>
      </c>
      <c r="C41" s="288"/>
      <c r="D41" s="288"/>
      <c r="E41" s="288"/>
      <c r="F41" s="288"/>
      <c r="G41" s="288"/>
      <c r="H41" s="13"/>
      <c r="I41" s="13"/>
      <c r="J41" s="13"/>
      <c r="K41" s="13"/>
      <c r="L41" s="13"/>
      <c r="M41" s="13"/>
      <c r="N41" s="13"/>
      <c r="O41" s="13"/>
      <c r="P41" s="13"/>
    </row>
    <row r="42" spans="1:16" ht="9.75" customHeight="1">
      <c r="A42" s="12"/>
      <c r="B42" s="144"/>
      <c r="C42" s="144"/>
      <c r="D42" s="144"/>
      <c r="E42" s="144"/>
      <c r="F42" s="144"/>
      <c r="G42" s="144"/>
      <c r="H42" s="13"/>
      <c r="I42" s="13"/>
      <c r="J42" s="13"/>
      <c r="K42" s="13"/>
      <c r="L42" s="13"/>
      <c r="M42" s="13"/>
      <c r="N42" s="13"/>
      <c r="O42" s="13"/>
      <c r="P42" s="13"/>
    </row>
    <row r="43" spans="1:16" ht="15" customHeight="1">
      <c r="A43" s="12"/>
      <c r="B43" s="75" t="s">
        <v>16</v>
      </c>
      <c r="C43" s="280" t="s">
        <v>13</v>
      </c>
      <c r="D43" s="280"/>
      <c r="E43" s="280"/>
      <c r="F43" s="280"/>
      <c r="G43" s="280"/>
      <c r="H43" s="280"/>
      <c r="I43" s="280"/>
      <c r="J43" s="76"/>
      <c r="K43" s="13"/>
      <c r="L43" s="13"/>
      <c r="M43" s="13"/>
      <c r="N43" s="13"/>
      <c r="O43" s="13"/>
      <c r="P43" s="13"/>
    </row>
    <row r="44" spans="1:16" ht="15" customHeight="1">
      <c r="A44" s="12"/>
      <c r="B44" s="24"/>
      <c r="C44" s="26"/>
      <c r="D44" s="13"/>
      <c r="E44" s="13"/>
      <c r="F44" s="13"/>
      <c r="G44" s="13"/>
      <c r="H44" s="13"/>
      <c r="I44" s="13"/>
      <c r="J44" s="13"/>
      <c r="K44" s="13"/>
      <c r="L44" s="13"/>
      <c r="M44" s="13"/>
      <c r="N44" s="13"/>
      <c r="O44" s="13"/>
      <c r="P44" s="13"/>
    </row>
    <row r="45" spans="1:16" ht="6.75" customHeight="1">
      <c r="A45" s="12"/>
      <c r="B45" s="24"/>
      <c r="C45" s="26"/>
      <c r="D45" s="13"/>
      <c r="E45" s="13"/>
      <c r="F45" s="13"/>
      <c r="G45" s="13"/>
      <c r="H45" s="13"/>
      <c r="I45" s="13"/>
      <c r="J45" s="13"/>
      <c r="K45" s="13"/>
      <c r="L45" s="13"/>
      <c r="M45" s="13"/>
      <c r="N45" s="13"/>
      <c r="O45" s="13"/>
      <c r="P45" s="13"/>
    </row>
    <row r="46" spans="1:16" ht="12.75">
      <c r="A46" s="12"/>
      <c r="B46" s="24"/>
      <c r="C46" s="26"/>
      <c r="D46" s="13"/>
      <c r="E46" s="13"/>
      <c r="F46" s="13"/>
      <c r="G46" s="13"/>
      <c r="H46" s="13"/>
      <c r="I46" s="13"/>
      <c r="J46" s="13"/>
      <c r="K46" s="13"/>
      <c r="L46" s="13"/>
      <c r="M46" s="13"/>
      <c r="N46" s="13"/>
      <c r="O46" s="13"/>
      <c r="P46" s="13"/>
    </row>
    <row r="47" spans="1:16" ht="12.75">
      <c r="A47" s="12"/>
      <c r="B47" s="24"/>
      <c r="C47" s="26"/>
      <c r="D47" s="13"/>
      <c r="E47" s="13"/>
      <c r="F47" s="13"/>
      <c r="G47" s="13"/>
      <c r="H47" s="13"/>
      <c r="I47" s="13"/>
      <c r="J47" s="13"/>
      <c r="K47" s="13"/>
      <c r="L47" s="13"/>
      <c r="M47" s="13"/>
      <c r="N47" s="13"/>
      <c r="O47" s="13"/>
      <c r="P47" s="13"/>
    </row>
    <row r="48" spans="1:16" ht="12.75">
      <c r="A48" s="12"/>
      <c r="B48" s="24"/>
      <c r="C48" s="26"/>
      <c r="D48" s="13"/>
      <c r="E48" s="13"/>
      <c r="F48" s="13"/>
      <c r="G48" s="13"/>
      <c r="H48" s="13"/>
      <c r="I48" s="13"/>
      <c r="J48" s="13"/>
      <c r="K48" s="13"/>
      <c r="L48" s="13"/>
      <c r="M48" s="13"/>
      <c r="N48" s="13"/>
      <c r="O48" s="13"/>
      <c r="P48" s="13"/>
    </row>
    <row r="49" spans="1:16" ht="12.75">
      <c r="A49" s="12"/>
      <c r="B49" s="24"/>
      <c r="C49" s="26"/>
      <c r="D49" s="13"/>
      <c r="E49" s="13"/>
      <c r="F49" s="13"/>
      <c r="G49" s="13"/>
      <c r="H49" s="13"/>
      <c r="I49" s="13"/>
      <c r="J49" s="13"/>
      <c r="K49" s="13"/>
      <c r="L49" s="13"/>
      <c r="M49" s="13"/>
      <c r="N49" s="13"/>
      <c r="O49" s="13"/>
      <c r="P49" s="13"/>
    </row>
    <row r="50" spans="1:16" ht="12.75">
      <c r="A50" s="12"/>
      <c r="B50" s="24"/>
      <c r="C50" s="26"/>
      <c r="D50" s="13"/>
      <c r="E50" s="13"/>
      <c r="F50" s="13"/>
      <c r="G50" s="13"/>
      <c r="H50" s="13"/>
      <c r="I50" s="13"/>
      <c r="J50" s="13"/>
      <c r="K50" s="13"/>
      <c r="L50" s="13"/>
      <c r="M50" s="13"/>
      <c r="N50" s="13"/>
      <c r="O50" s="13"/>
      <c r="P50" s="13"/>
    </row>
    <row r="51" spans="1:16" ht="12.75">
      <c r="A51" s="12"/>
      <c r="B51" s="24"/>
      <c r="C51" s="26"/>
      <c r="D51" s="13"/>
      <c r="E51" s="13"/>
      <c r="F51" s="13"/>
      <c r="G51" s="13"/>
      <c r="H51" s="13"/>
      <c r="I51" s="13"/>
      <c r="J51" s="13"/>
      <c r="K51" s="13"/>
      <c r="L51" s="13"/>
      <c r="M51" s="13"/>
      <c r="N51" s="13"/>
      <c r="O51" s="13"/>
      <c r="P51" s="13"/>
    </row>
    <row r="52" spans="1:16" ht="12.75">
      <c r="A52" s="12"/>
      <c r="B52" s="24"/>
      <c r="C52" s="26"/>
      <c r="D52" s="13"/>
      <c r="E52" s="13"/>
      <c r="F52" s="13"/>
      <c r="G52" s="13"/>
      <c r="H52" s="13"/>
      <c r="I52" s="13"/>
      <c r="J52" s="13"/>
      <c r="K52" s="13"/>
      <c r="L52" s="13"/>
      <c r="M52" s="13"/>
      <c r="N52" s="13"/>
      <c r="O52" s="13"/>
      <c r="P52" s="13"/>
    </row>
    <row r="53" spans="1:16" ht="12.75">
      <c r="A53" s="12"/>
      <c r="B53" s="24"/>
      <c r="C53" s="26"/>
      <c r="D53" s="13"/>
      <c r="E53" s="13"/>
      <c r="F53" s="13"/>
      <c r="G53" s="13"/>
      <c r="H53" s="13"/>
      <c r="I53" s="13"/>
      <c r="J53" s="13"/>
      <c r="K53" s="13"/>
      <c r="L53" s="13"/>
      <c r="M53" s="13"/>
      <c r="N53" s="13"/>
      <c r="O53" s="13"/>
      <c r="P53" s="13"/>
    </row>
    <row r="54" spans="1:16" ht="12.75">
      <c r="A54" s="12"/>
      <c r="B54" s="24"/>
      <c r="C54" s="26"/>
      <c r="D54" s="13"/>
      <c r="E54" s="13"/>
      <c r="F54" s="13"/>
      <c r="G54" s="13"/>
      <c r="H54" s="13"/>
      <c r="I54" s="13"/>
      <c r="J54" s="13"/>
      <c r="K54" s="13"/>
      <c r="L54" s="13"/>
      <c r="M54" s="13"/>
      <c r="N54" s="13"/>
      <c r="O54" s="13"/>
      <c r="P54" s="13"/>
    </row>
    <row r="55" spans="1:16" ht="12.75">
      <c r="A55" s="12"/>
      <c r="B55" s="24"/>
      <c r="C55" s="26"/>
      <c r="D55" s="13"/>
      <c r="E55" s="13"/>
      <c r="F55" s="13"/>
      <c r="G55" s="13"/>
      <c r="H55" s="13"/>
      <c r="I55" s="13"/>
      <c r="J55" s="13"/>
      <c r="K55" s="13"/>
      <c r="L55" s="13"/>
      <c r="M55" s="13"/>
      <c r="N55" s="13"/>
      <c r="O55" s="13"/>
      <c r="P55" s="13"/>
    </row>
    <row r="56" spans="1:16" ht="12.75">
      <c r="A56" s="12"/>
      <c r="B56" s="24"/>
      <c r="C56" s="26"/>
      <c r="D56" s="13"/>
      <c r="E56" s="13"/>
      <c r="F56" s="13"/>
      <c r="G56" s="13"/>
      <c r="H56" s="13"/>
      <c r="I56" s="13"/>
      <c r="J56" s="13"/>
      <c r="K56" s="13"/>
      <c r="L56" s="13"/>
      <c r="M56" s="13"/>
      <c r="N56" s="13"/>
      <c r="O56" s="13"/>
      <c r="P56" s="13"/>
    </row>
    <row r="57" spans="1:16" ht="12.75">
      <c r="A57" s="12"/>
      <c r="B57" s="24"/>
      <c r="C57" s="26"/>
      <c r="D57" s="13"/>
      <c r="E57" s="13"/>
      <c r="F57" s="13"/>
      <c r="G57" s="13"/>
      <c r="H57" s="13"/>
      <c r="I57" s="13"/>
      <c r="J57" s="13"/>
      <c r="K57" s="13"/>
      <c r="L57" s="13"/>
      <c r="M57" s="13"/>
      <c r="N57" s="13"/>
      <c r="O57" s="13"/>
      <c r="P57" s="13"/>
    </row>
    <row r="58" spans="1:16" ht="12.75">
      <c r="A58" s="12"/>
      <c r="B58" s="24"/>
      <c r="C58" s="26"/>
      <c r="D58" s="13"/>
      <c r="E58" s="13"/>
      <c r="F58" s="13"/>
      <c r="G58" s="13"/>
      <c r="H58" s="13"/>
      <c r="I58" s="13"/>
      <c r="J58" s="13"/>
      <c r="K58" s="13"/>
      <c r="L58" s="13"/>
      <c r="M58" s="13"/>
      <c r="N58" s="13"/>
      <c r="O58" s="13"/>
      <c r="P58" s="13"/>
    </row>
    <row r="59" spans="1:16" ht="12.75">
      <c r="A59" s="12"/>
      <c r="B59" s="24"/>
      <c r="C59" s="26"/>
      <c r="D59" s="13"/>
      <c r="E59" s="27"/>
      <c r="F59" s="13"/>
      <c r="G59" s="13"/>
      <c r="H59" s="13"/>
      <c r="I59" s="13"/>
      <c r="J59" s="13"/>
      <c r="K59" s="13"/>
      <c r="L59" s="13"/>
      <c r="M59" s="13"/>
      <c r="N59" s="13"/>
      <c r="O59" s="13"/>
      <c r="P59" s="13"/>
    </row>
    <row r="60" spans="1:16" ht="12.75">
      <c r="A60" s="12"/>
      <c r="B60" s="24"/>
      <c r="C60" s="26"/>
      <c r="D60" s="13"/>
      <c r="E60" s="13"/>
      <c r="F60" s="13"/>
      <c r="G60" s="13"/>
      <c r="H60" s="13"/>
      <c r="I60" s="13"/>
      <c r="J60" s="13"/>
      <c r="K60" s="13"/>
      <c r="L60" s="13"/>
      <c r="M60" s="13"/>
      <c r="N60" s="13"/>
      <c r="O60" s="13"/>
      <c r="P60" s="13"/>
    </row>
    <row r="61" spans="1:16" ht="12.75">
      <c r="A61" s="12"/>
      <c r="B61" s="24"/>
      <c r="C61" s="26"/>
      <c r="D61" s="13"/>
      <c r="E61" s="13"/>
      <c r="F61" s="13"/>
      <c r="G61" s="13"/>
      <c r="H61" s="13"/>
      <c r="I61" s="13"/>
      <c r="J61" s="13"/>
      <c r="K61" s="13"/>
      <c r="L61" s="13"/>
      <c r="M61" s="13"/>
      <c r="N61" s="13"/>
      <c r="O61" s="13"/>
      <c r="P61" s="13"/>
    </row>
    <row r="62" spans="1:16" ht="12.75">
      <c r="A62" s="12"/>
      <c r="B62" s="24"/>
      <c r="C62" s="26"/>
      <c r="D62" s="13"/>
      <c r="E62" s="13"/>
      <c r="F62" s="13"/>
      <c r="G62" s="13"/>
      <c r="H62" s="13"/>
      <c r="I62" s="13"/>
      <c r="J62" s="13"/>
      <c r="K62" s="13"/>
      <c r="L62" s="13"/>
      <c r="M62" s="13"/>
      <c r="N62" s="13"/>
      <c r="O62" s="13"/>
      <c r="P62" s="13"/>
    </row>
    <row r="63" spans="1:16" ht="12.75">
      <c r="A63" s="12"/>
      <c r="B63" s="24"/>
      <c r="C63" s="26"/>
      <c r="D63" s="13"/>
      <c r="E63" s="13"/>
      <c r="F63" s="13"/>
      <c r="G63" s="13"/>
      <c r="H63" s="13"/>
      <c r="I63" s="13"/>
      <c r="J63" s="13"/>
      <c r="K63" s="13"/>
      <c r="L63" s="13"/>
      <c r="M63" s="13"/>
      <c r="N63" s="13"/>
      <c r="O63" s="13"/>
      <c r="P63" s="13"/>
    </row>
    <row r="64" spans="1:16" ht="12.75">
      <c r="A64" s="12"/>
      <c r="B64" s="24"/>
      <c r="C64" s="26"/>
      <c r="D64" s="13"/>
      <c r="E64" s="13"/>
      <c r="F64" s="13"/>
      <c r="G64" s="13"/>
      <c r="H64" s="13"/>
      <c r="I64" s="13"/>
      <c r="J64" s="13"/>
      <c r="K64" s="13"/>
      <c r="L64" s="13"/>
      <c r="M64" s="13"/>
      <c r="N64" s="13"/>
      <c r="O64" s="13"/>
      <c r="P64" s="13"/>
    </row>
    <row r="65" spans="1:16" ht="12.75">
      <c r="A65" s="12"/>
      <c r="B65" s="24"/>
      <c r="C65" s="26"/>
      <c r="D65" s="13"/>
      <c r="E65" s="13"/>
      <c r="F65" s="13"/>
      <c r="G65" s="13"/>
      <c r="H65" s="13"/>
      <c r="I65" s="13"/>
      <c r="J65" s="13"/>
      <c r="K65" s="13"/>
      <c r="L65" s="13"/>
      <c r="M65" s="13"/>
      <c r="N65" s="13"/>
      <c r="O65" s="13"/>
      <c r="P65" s="13"/>
    </row>
    <row r="66" spans="1:16" ht="12.75">
      <c r="A66" s="12"/>
      <c r="B66" s="24"/>
      <c r="C66" s="26"/>
      <c r="D66" s="13"/>
      <c r="E66" s="13"/>
      <c r="F66" s="13"/>
      <c r="G66" s="13"/>
      <c r="H66" s="13"/>
      <c r="I66" s="13"/>
      <c r="J66" s="13"/>
      <c r="K66" s="13"/>
      <c r="L66" s="13"/>
      <c r="M66" s="13"/>
      <c r="N66" s="13"/>
      <c r="O66" s="13"/>
      <c r="P66" s="13"/>
    </row>
    <row r="67" spans="1:16" ht="12.75">
      <c r="A67" s="12"/>
      <c r="B67" s="24"/>
      <c r="C67" s="26"/>
      <c r="D67" s="13"/>
      <c r="E67" s="13"/>
      <c r="F67" s="13"/>
      <c r="G67" s="13"/>
      <c r="H67" s="13"/>
      <c r="I67" s="13"/>
      <c r="J67" s="13"/>
      <c r="K67" s="13"/>
      <c r="L67" s="13"/>
      <c r="M67" s="13"/>
      <c r="N67" s="13"/>
      <c r="O67" s="13"/>
      <c r="P67" s="13"/>
    </row>
    <row r="68" spans="1:16" ht="12.75">
      <c r="A68" s="12"/>
      <c r="B68" s="24"/>
      <c r="C68" s="26"/>
      <c r="D68" s="13"/>
      <c r="E68" s="13"/>
      <c r="F68" s="13"/>
      <c r="G68" s="13"/>
      <c r="H68" s="13"/>
      <c r="I68" s="13"/>
      <c r="J68" s="13"/>
      <c r="K68" s="13"/>
      <c r="L68" s="13"/>
      <c r="M68" s="13"/>
      <c r="N68" s="13"/>
      <c r="O68" s="13"/>
      <c r="P68" s="13"/>
    </row>
    <row r="69" spans="1:16" ht="12.75">
      <c r="A69" s="12"/>
      <c r="B69" s="24"/>
      <c r="C69" s="26"/>
      <c r="D69" s="13"/>
      <c r="E69" s="13"/>
      <c r="F69" s="13"/>
      <c r="G69" s="13"/>
      <c r="H69" s="13"/>
      <c r="I69" s="13"/>
      <c r="J69" s="13"/>
      <c r="K69" s="13"/>
      <c r="L69" s="13"/>
      <c r="M69" s="13"/>
      <c r="N69" s="13"/>
      <c r="O69" s="13"/>
      <c r="P69" s="13"/>
    </row>
    <row r="70" spans="1:16" ht="12.75">
      <c r="A70" s="12"/>
      <c r="B70" s="24"/>
      <c r="C70" s="26"/>
      <c r="D70" s="13"/>
      <c r="E70" s="13"/>
      <c r="F70" s="13"/>
      <c r="G70" s="13"/>
      <c r="H70" s="13"/>
      <c r="I70" s="13"/>
      <c r="J70" s="13"/>
      <c r="K70" s="13"/>
      <c r="L70" s="13"/>
      <c r="M70" s="13"/>
      <c r="N70" s="13"/>
      <c r="O70" s="13"/>
      <c r="P70" s="13"/>
    </row>
    <row r="71" spans="1:16" ht="12.75">
      <c r="A71" s="12"/>
      <c r="B71" s="24"/>
      <c r="C71" s="26"/>
      <c r="D71" s="13"/>
      <c r="E71" s="13"/>
      <c r="F71" s="13"/>
      <c r="G71" s="13"/>
      <c r="H71" s="13"/>
      <c r="I71" s="13"/>
      <c r="J71" s="13"/>
      <c r="K71" s="13"/>
      <c r="L71" s="13"/>
      <c r="M71" s="13"/>
      <c r="N71" s="13"/>
      <c r="O71" s="13"/>
      <c r="P71" s="13"/>
    </row>
    <row r="72" spans="1:16" ht="12.75">
      <c r="A72" s="12"/>
      <c r="B72" s="24"/>
      <c r="C72" s="26"/>
      <c r="D72" s="13"/>
      <c r="E72" s="13"/>
      <c r="F72" s="13"/>
      <c r="G72" s="13"/>
      <c r="H72" s="13"/>
      <c r="I72" s="13"/>
      <c r="J72" s="13"/>
      <c r="K72" s="13"/>
      <c r="L72" s="13"/>
      <c r="M72" s="13"/>
      <c r="N72" s="13"/>
      <c r="O72" s="13"/>
      <c r="P72" s="13"/>
    </row>
    <row r="73" spans="1:16" ht="12.75">
      <c r="A73" s="12"/>
      <c r="B73" s="24"/>
      <c r="C73" s="26"/>
      <c r="D73" s="13"/>
      <c r="E73" s="13"/>
      <c r="F73" s="13"/>
      <c r="G73" s="13"/>
      <c r="H73" s="13"/>
      <c r="I73" s="13"/>
      <c r="J73" s="13"/>
      <c r="K73" s="13"/>
      <c r="L73" s="13"/>
      <c r="M73" s="13"/>
      <c r="N73" s="13"/>
      <c r="O73" s="13"/>
      <c r="P73" s="13"/>
    </row>
    <row r="74" spans="1:16" ht="12.75">
      <c r="A74" s="12"/>
      <c r="B74" s="24"/>
      <c r="C74" s="26"/>
      <c r="D74" s="13"/>
      <c r="E74" s="13"/>
      <c r="F74" s="13"/>
      <c r="G74" s="13"/>
      <c r="H74" s="13"/>
      <c r="I74" s="13"/>
      <c r="J74" s="13"/>
      <c r="K74" s="13"/>
      <c r="L74" s="13"/>
      <c r="M74" s="13"/>
      <c r="N74" s="13"/>
      <c r="O74" s="13"/>
      <c r="P74" s="13"/>
    </row>
    <row r="75" spans="1:16" ht="12.75">
      <c r="A75" s="12"/>
      <c r="B75" s="24"/>
      <c r="C75" s="26"/>
      <c r="D75" s="13"/>
      <c r="E75" s="13"/>
      <c r="F75" s="13"/>
      <c r="G75" s="13"/>
      <c r="H75" s="13"/>
      <c r="I75" s="13"/>
      <c r="J75" s="13"/>
      <c r="K75" s="13"/>
      <c r="L75" s="13"/>
      <c r="M75" s="13"/>
      <c r="N75" s="13"/>
      <c r="O75" s="13"/>
      <c r="P75" s="13"/>
    </row>
    <row r="76" spans="1:16" ht="12.75">
      <c r="A76" s="12"/>
      <c r="B76" s="24"/>
      <c r="C76" s="26"/>
      <c r="D76" s="13"/>
      <c r="E76" s="13"/>
      <c r="F76" s="13"/>
      <c r="G76" s="13"/>
      <c r="H76" s="13"/>
      <c r="I76" s="13"/>
      <c r="J76" s="13"/>
      <c r="K76" s="13"/>
      <c r="L76" s="13"/>
      <c r="M76" s="13"/>
      <c r="N76" s="13"/>
      <c r="O76" s="13"/>
      <c r="P76" s="13"/>
    </row>
    <row r="77" spans="1:16" ht="12.75">
      <c r="A77" s="12"/>
      <c r="B77" s="24"/>
      <c r="C77" s="26"/>
      <c r="D77" s="13"/>
      <c r="E77" s="13"/>
      <c r="F77" s="13"/>
      <c r="G77" s="13"/>
      <c r="H77" s="13"/>
      <c r="I77" s="13"/>
      <c r="J77" s="13"/>
      <c r="K77" s="13"/>
      <c r="L77" s="13"/>
      <c r="M77" s="13"/>
      <c r="N77" s="13"/>
      <c r="O77" s="13"/>
      <c r="P77" s="13"/>
    </row>
    <row r="78" spans="1:16" ht="12.75">
      <c r="A78" s="12"/>
      <c r="B78" s="24"/>
      <c r="C78" s="26"/>
      <c r="D78" s="13"/>
      <c r="E78" s="13"/>
      <c r="F78" s="13"/>
      <c r="G78" s="13"/>
      <c r="H78" s="13"/>
      <c r="I78" s="13"/>
      <c r="J78" s="13"/>
      <c r="K78" s="13"/>
      <c r="L78" s="13"/>
      <c r="M78" s="13"/>
      <c r="N78" s="13"/>
      <c r="O78" s="13"/>
      <c r="P78" s="13"/>
    </row>
    <row r="79" spans="1:16" ht="12.75">
      <c r="A79" s="12"/>
      <c r="B79" s="24"/>
      <c r="C79" s="26"/>
      <c r="D79" s="13"/>
      <c r="E79" s="13"/>
      <c r="F79" s="13"/>
      <c r="G79" s="13"/>
      <c r="H79" s="13"/>
      <c r="I79" s="13"/>
      <c r="J79" s="13"/>
      <c r="K79" s="13"/>
      <c r="L79" s="13"/>
      <c r="M79" s="13"/>
      <c r="N79" s="13"/>
      <c r="O79" s="13"/>
      <c r="P79" s="13"/>
    </row>
    <row r="80" spans="1:16" ht="12.75">
      <c r="A80" s="12"/>
      <c r="B80" s="24"/>
      <c r="C80" s="26"/>
      <c r="D80" s="13"/>
      <c r="E80" s="13"/>
      <c r="F80" s="13"/>
      <c r="G80" s="13"/>
      <c r="H80" s="13"/>
      <c r="I80" s="13"/>
      <c r="J80" s="13"/>
      <c r="K80" s="13"/>
      <c r="L80" s="13"/>
      <c r="M80" s="13"/>
      <c r="N80" s="13"/>
      <c r="O80" s="13"/>
      <c r="P80" s="13"/>
    </row>
    <row r="81" spans="1:16" ht="12.75">
      <c r="A81" s="12"/>
      <c r="B81" s="24"/>
      <c r="C81" s="26"/>
      <c r="D81" s="13"/>
      <c r="E81" s="13"/>
      <c r="F81" s="13"/>
      <c r="G81" s="13"/>
      <c r="H81" s="13"/>
      <c r="I81" s="13"/>
      <c r="J81" s="13"/>
      <c r="K81" s="13"/>
      <c r="L81" s="13"/>
      <c r="M81" s="13"/>
      <c r="N81" s="13"/>
      <c r="O81" s="13"/>
      <c r="P81" s="13"/>
    </row>
    <row r="82" spans="1:16" ht="12.75">
      <c r="A82" s="12"/>
      <c r="B82" s="24"/>
      <c r="C82" s="26"/>
      <c r="D82" s="13"/>
      <c r="E82" s="13"/>
      <c r="F82" s="13"/>
      <c r="G82" s="13"/>
      <c r="H82" s="13"/>
      <c r="I82" s="13"/>
      <c r="J82" s="13"/>
      <c r="K82" s="13"/>
      <c r="L82" s="13"/>
      <c r="M82" s="13"/>
      <c r="N82" s="13"/>
      <c r="O82" s="13"/>
      <c r="P82" s="13"/>
    </row>
    <row r="83" spans="1:16" ht="12.75">
      <c r="A83" s="12"/>
      <c r="B83" s="24"/>
      <c r="C83" s="26"/>
      <c r="D83" s="13"/>
      <c r="E83" s="13"/>
      <c r="F83" s="13"/>
      <c r="G83" s="13"/>
      <c r="H83" s="13"/>
      <c r="I83" s="13"/>
      <c r="J83" s="13"/>
      <c r="K83" s="13"/>
      <c r="L83" s="13"/>
      <c r="M83" s="13"/>
      <c r="N83" s="13"/>
      <c r="O83" s="13"/>
      <c r="P83" s="13"/>
    </row>
    <row r="84" spans="1:16" ht="12.75">
      <c r="A84" s="12"/>
      <c r="B84" s="24"/>
      <c r="C84" s="26"/>
      <c r="D84" s="13"/>
      <c r="E84" s="13"/>
      <c r="F84" s="13"/>
      <c r="G84" s="13"/>
      <c r="H84" s="13"/>
      <c r="I84" s="13"/>
      <c r="J84" s="13"/>
      <c r="K84" s="13"/>
      <c r="L84" s="13"/>
      <c r="M84" s="13"/>
      <c r="N84" s="13"/>
      <c r="O84" s="13"/>
      <c r="P84" s="13"/>
    </row>
    <row r="85" spans="1:16" ht="12.75">
      <c r="A85" s="12"/>
      <c r="B85" s="24"/>
      <c r="C85" s="26"/>
      <c r="D85" s="13"/>
      <c r="E85" s="13"/>
      <c r="F85" s="13"/>
      <c r="G85" s="13"/>
      <c r="H85" s="13"/>
      <c r="I85" s="13"/>
      <c r="J85" s="13"/>
      <c r="K85" s="13"/>
      <c r="L85" s="13"/>
      <c r="M85" s="13"/>
      <c r="N85" s="13"/>
      <c r="O85" s="13"/>
      <c r="P85" s="13"/>
    </row>
    <row r="86" spans="1:16" ht="12.75">
      <c r="A86" s="12"/>
      <c r="B86" s="24"/>
      <c r="C86" s="26"/>
      <c r="D86" s="13"/>
      <c r="E86" s="13"/>
      <c r="F86" s="13"/>
      <c r="G86" s="13"/>
      <c r="H86" s="13"/>
      <c r="I86" s="13"/>
      <c r="J86" s="13"/>
      <c r="K86" s="13"/>
      <c r="L86" s="13"/>
      <c r="M86" s="13"/>
      <c r="N86" s="13"/>
      <c r="O86" s="13"/>
      <c r="P86" s="13"/>
    </row>
    <row r="87" spans="1:16" ht="12.75">
      <c r="A87" s="12"/>
      <c r="K87" s="13"/>
      <c r="O87" s="13"/>
      <c r="P87" s="13"/>
    </row>
    <row r="88" spans="1:16" ht="12.75">
      <c r="A88" s="12"/>
      <c r="K88" s="13"/>
      <c r="O88" s="13"/>
      <c r="P88" s="13"/>
    </row>
    <row r="89" spans="1:16" ht="12.75">
      <c r="A89" s="12"/>
      <c r="O89" s="13"/>
      <c r="P89" s="13"/>
    </row>
    <row r="90" spans="1:16" ht="12.75">
      <c r="A90" s="12"/>
      <c r="O90" s="13"/>
      <c r="P90" s="13"/>
    </row>
    <row r="91" spans="1:16" ht="12.75">
      <c r="A91" s="12"/>
      <c r="O91" s="13"/>
      <c r="P91" s="13"/>
    </row>
    <row r="92" spans="15:16" ht="12.75">
      <c r="O92" s="13"/>
      <c r="P92" s="13"/>
    </row>
    <row r="93" spans="15:16" ht="12.75">
      <c r="O93" s="13"/>
      <c r="P93" s="13"/>
    </row>
    <row r="94" spans="15:16" ht="12.75">
      <c r="O94" s="13"/>
      <c r="P94" s="13"/>
    </row>
    <row r="95" spans="15:16" ht="12.75">
      <c r="O95" s="13"/>
      <c r="P95" s="13"/>
    </row>
    <row r="96" spans="15:16" ht="12.75">
      <c r="O96" s="13"/>
      <c r="P96" s="13"/>
    </row>
    <row r="97" spans="15:16" ht="12.75">
      <c r="O97" s="13"/>
      <c r="P97" s="13"/>
    </row>
    <row r="98" spans="15:16" ht="12.75">
      <c r="O98" s="13"/>
      <c r="P98" s="13"/>
    </row>
    <row r="99" spans="15:16" ht="12.75">
      <c r="O99" s="13"/>
      <c r="P99" s="13"/>
    </row>
  </sheetData>
  <sheetProtection/>
  <mergeCells count="29">
    <mergeCell ref="Q3:Q4"/>
    <mergeCell ref="B22:C22"/>
    <mergeCell ref="B24:H24"/>
    <mergeCell ref="C19:E19"/>
    <mergeCell ref="B41:G41"/>
    <mergeCell ref="C7:E7"/>
    <mergeCell ref="F3:J3"/>
    <mergeCell ref="C6:E6"/>
    <mergeCell ref="C5:E5"/>
    <mergeCell ref="F17:G17"/>
    <mergeCell ref="C43:I43"/>
    <mergeCell ref="B30:E30"/>
    <mergeCell ref="C28:I28"/>
    <mergeCell ref="C26:I26"/>
    <mergeCell ref="B40:H40"/>
    <mergeCell ref="C27:I27"/>
    <mergeCell ref="F18:G18"/>
    <mergeCell ref="F19:G19"/>
    <mergeCell ref="F20:G20"/>
    <mergeCell ref="C11:E11"/>
    <mergeCell ref="C12:E12"/>
    <mergeCell ref="C13:E13"/>
    <mergeCell ref="C18:E18"/>
    <mergeCell ref="F10:G10"/>
    <mergeCell ref="F11:G11"/>
    <mergeCell ref="F12:G12"/>
    <mergeCell ref="F13:G13"/>
    <mergeCell ref="F14:G14"/>
    <mergeCell ref="F16:G16"/>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U92"/>
  <sheetViews>
    <sheetView showGridLines="0" showRowColHeaders="0" zoomScale="85" zoomScaleNormal="85" zoomScalePageLayoutView="0" workbookViewId="0" topLeftCell="A1">
      <selection activeCell="B34" sqref="B34:H34"/>
    </sheetView>
  </sheetViews>
  <sheetFormatPr defaultColWidth="9.140625" defaultRowHeight="12.75"/>
  <cols>
    <col min="1" max="1" width="2.8515625" style="2" customWidth="1"/>
    <col min="2" max="2" width="4.28125" style="2" customWidth="1"/>
    <col min="3" max="4" width="22.7109375" style="2" customWidth="1"/>
    <col min="5" max="5" width="30.140625" style="2" customWidth="1"/>
    <col min="6" max="10" width="20.7109375" style="2" customWidth="1"/>
    <col min="11" max="11" width="2.140625" style="2" customWidth="1"/>
    <col min="12" max="12" width="3.28125" style="2" customWidth="1"/>
    <col min="13" max="14" width="20.28125" style="2" customWidth="1"/>
    <col min="15" max="15" width="20.57421875" style="2" customWidth="1"/>
    <col min="16" max="16" width="48.8515625" style="2" customWidth="1"/>
    <col min="17" max="17" width="1.7109375" style="2" customWidth="1"/>
    <col min="18" max="18" width="2.00390625" style="2" hidden="1" customWidth="1"/>
    <col min="19" max="19" width="3.00390625" style="2" customWidth="1"/>
    <col min="20" max="20" width="67.140625" style="2" customWidth="1"/>
    <col min="21" max="21" width="24.140625" style="2" customWidth="1"/>
    <col min="22" max="22" width="2.8515625" style="2" customWidth="1"/>
    <col min="23" max="23" width="26.7109375" style="2" customWidth="1"/>
    <col min="24" max="16384" width="9.140625" style="2" customWidth="1"/>
  </cols>
  <sheetData>
    <row r="1" spans="1:7" ht="15">
      <c r="A1" s="1" t="s">
        <v>220</v>
      </c>
      <c r="G1" s="3"/>
    </row>
    <row r="2" spans="1:7" ht="15.75" thickBot="1">
      <c r="A2" s="1"/>
      <c r="G2" s="3"/>
    </row>
    <row r="3" spans="1:10" ht="23.25" customHeight="1" thickBot="1">
      <c r="A3" s="71">
        <f>Schools!$A$3</f>
        <v>0</v>
      </c>
      <c r="B3" s="239" t="str">
        <f>INDEX('Data for PN Tool'!$B$5:$B$156,Schools!$A$4)</f>
        <v>Select LA..</v>
      </c>
      <c r="C3" s="54"/>
      <c r="D3" s="5"/>
      <c r="E3" s="5"/>
      <c r="F3" s="291" t="s">
        <v>263</v>
      </c>
      <c r="G3" s="292"/>
      <c r="H3" s="292"/>
      <c r="I3" s="292"/>
      <c r="J3" s="293"/>
    </row>
    <row r="4" spans="1:10" ht="34.5" customHeight="1" thickBot="1">
      <c r="A4" s="4"/>
      <c r="B4" s="6"/>
      <c r="D4" s="7"/>
      <c r="E4" s="8"/>
      <c r="F4" s="102" t="s">
        <v>182</v>
      </c>
      <c r="G4" s="103" t="s">
        <v>183</v>
      </c>
      <c r="H4" s="104" t="s">
        <v>184</v>
      </c>
      <c r="I4" s="105" t="s">
        <v>185</v>
      </c>
      <c r="J4" s="106" t="s">
        <v>15</v>
      </c>
    </row>
    <row r="5" spans="1:12" ht="34.5" customHeight="1" thickBot="1">
      <c r="A5" s="4"/>
      <c r="B5" s="86" t="s">
        <v>0</v>
      </c>
      <c r="C5" s="280" t="s">
        <v>278</v>
      </c>
      <c r="D5" s="280"/>
      <c r="E5" s="296"/>
      <c r="F5" s="107" t="str">
        <f>IF(A3=0,"Select LA",INDEX('Data for PN Tool'!Q:Q,MATCH($A$3,'Data for PN Tool'!$A:$A,0)))</f>
        <v>Select LA</v>
      </c>
      <c r="G5" s="108" t="str">
        <f>IF(A3=0,"Select LA",INDEX('Data for PN Tool'!U:U,MATCH($A$3,'Data for PN Tool'!$A:$A,0)))</f>
        <v>Select LA</v>
      </c>
      <c r="H5" s="109" t="str">
        <f>IF(A3=0,"Select LA",INDEX('Data for PN Tool'!Y:Y,MATCH($A$3,'Data for PN Tool'!$A:$A,0)))</f>
        <v>Select LA</v>
      </c>
      <c r="I5" s="146" t="str">
        <f>IF(A3=0,"Select LA",INDEX('Data for PN Tool'!AC:AC,MATCH($A$3,'Data for PN Tool'!$A:$A,0)))</f>
        <v>Select LA</v>
      </c>
      <c r="J5" s="145" t="str">
        <f>IF($A$3=0,"Select LA",SUM(F5:I5))</f>
        <v>Select LA</v>
      </c>
      <c r="L5" s="87"/>
    </row>
    <row r="6" spans="1:21" ht="34.5" customHeight="1" thickBot="1">
      <c r="A6" s="12"/>
      <c r="B6" s="14"/>
      <c r="C6" s="14"/>
      <c r="D6" s="14"/>
      <c r="E6" s="14"/>
      <c r="F6" s="35"/>
      <c r="G6" s="35"/>
      <c r="H6" s="35"/>
      <c r="I6" s="35"/>
      <c r="J6" s="35"/>
      <c r="K6" s="13"/>
      <c r="L6" s="13"/>
      <c r="M6" s="13"/>
      <c r="N6" s="13"/>
      <c r="O6" s="13"/>
      <c r="Q6" s="13"/>
      <c r="R6" s="13"/>
      <c r="S6" s="29"/>
      <c r="T6" s="29"/>
      <c r="U6" s="88"/>
    </row>
    <row r="7" spans="1:20" ht="34.5" customHeight="1">
      <c r="A7" s="12"/>
      <c r="B7" s="77"/>
      <c r="C7" s="85"/>
      <c r="F7" s="276" t="s">
        <v>280</v>
      </c>
      <c r="G7" s="277"/>
      <c r="H7" s="35"/>
      <c r="I7" s="35"/>
      <c r="J7" s="13"/>
      <c r="K7" s="13"/>
      <c r="L7" s="13"/>
      <c r="M7" s="13"/>
      <c r="N7" s="13"/>
      <c r="P7" s="13"/>
      <c r="Q7" s="13"/>
      <c r="R7" s="29"/>
      <c r="S7" s="29"/>
      <c r="T7" s="88"/>
    </row>
    <row r="8" spans="1:20" ht="34.5" customHeight="1" thickBot="1">
      <c r="A8" s="12"/>
      <c r="B8" s="87" t="s">
        <v>0</v>
      </c>
      <c r="C8" s="280" t="s">
        <v>279</v>
      </c>
      <c r="D8" s="280"/>
      <c r="E8" s="296"/>
      <c r="F8" s="294" t="str">
        <f>IF(A3=0,"Select LA",INDEX('Data for PN Tool'!AJ:AJ,MATCH($A$3,'Data for PN Tool'!$A:$A,0)))</f>
        <v>Select LA</v>
      </c>
      <c r="G8" s="295"/>
      <c r="H8" s="35"/>
      <c r="I8" s="35"/>
      <c r="J8" s="13"/>
      <c r="K8" s="13"/>
      <c r="L8" s="13"/>
      <c r="M8" s="13"/>
      <c r="N8" s="13"/>
      <c r="P8" s="13"/>
      <c r="Q8" s="13"/>
      <c r="R8" s="29"/>
      <c r="S8" s="29"/>
      <c r="T8" s="88"/>
    </row>
    <row r="9" spans="1:20" s="125" customFormat="1" ht="34.5" customHeight="1" thickBot="1">
      <c r="A9" s="122"/>
      <c r="B9" s="123"/>
      <c r="C9" s="124"/>
      <c r="F9" s="129"/>
      <c r="G9" s="126"/>
      <c r="H9" s="126"/>
      <c r="I9" s="126"/>
      <c r="J9" s="115"/>
      <c r="K9" s="115"/>
      <c r="L9" s="115"/>
      <c r="M9" s="115"/>
      <c r="N9" s="115"/>
      <c r="P9" s="115"/>
      <c r="Q9" s="115"/>
      <c r="R9" s="127"/>
      <c r="S9" s="127"/>
      <c r="T9" s="128"/>
    </row>
    <row r="10" spans="1:21" ht="34.5" customHeight="1" thickBot="1">
      <c r="A10" s="12"/>
      <c r="F10" s="270" t="s">
        <v>265</v>
      </c>
      <c r="G10" s="271"/>
      <c r="H10" s="35"/>
      <c r="I10" s="35"/>
      <c r="J10" s="35"/>
      <c r="K10" s="13"/>
      <c r="L10" s="13"/>
      <c r="M10" s="13"/>
      <c r="N10" s="13"/>
      <c r="O10" s="13"/>
      <c r="Q10" s="13"/>
      <c r="R10" s="13"/>
      <c r="S10" s="29"/>
      <c r="T10" s="29"/>
      <c r="U10" s="88"/>
    </row>
    <row r="11" spans="1:21" ht="34.5" customHeight="1" thickBot="1">
      <c r="A11" s="12"/>
      <c r="F11" s="267" t="s">
        <v>215</v>
      </c>
      <c r="G11" s="297"/>
      <c r="H11" s="35"/>
      <c r="I11" s="35"/>
      <c r="J11" s="35"/>
      <c r="K11" s="13"/>
      <c r="L11" s="13"/>
      <c r="M11" s="13"/>
      <c r="N11" s="13"/>
      <c r="O11" s="13"/>
      <c r="Q11" s="13"/>
      <c r="R11" s="13"/>
      <c r="S11" s="29"/>
      <c r="T11" s="29"/>
      <c r="U11" s="88"/>
    </row>
    <row r="12" spans="1:21" ht="34.5" customHeight="1" thickBot="1">
      <c r="A12" s="12"/>
      <c r="B12" s="130" t="s">
        <v>0</v>
      </c>
      <c r="C12" s="280" t="s">
        <v>281</v>
      </c>
      <c r="D12" s="280"/>
      <c r="E12" s="296"/>
      <c r="F12" s="298" t="str">
        <f>IF(A3=0,"Select LA",INDEX('Data for PN Tool'!AG:AG,MATCH($A$3,'Data for PN Tool'!$A:$A,0)))</f>
        <v>Select LA</v>
      </c>
      <c r="G12" s="299"/>
      <c r="H12" s="35"/>
      <c r="I12" s="35"/>
      <c r="J12" s="35"/>
      <c r="K12" s="13"/>
      <c r="L12" s="13"/>
      <c r="M12" s="13"/>
      <c r="N12" s="13"/>
      <c r="O12" s="13"/>
      <c r="Q12" s="13"/>
      <c r="R12" s="13"/>
      <c r="S12" s="29"/>
      <c r="T12" s="29"/>
      <c r="U12" s="88"/>
    </row>
    <row r="13" spans="1:21" ht="27" customHeight="1">
      <c r="A13" s="12"/>
      <c r="B13" s="14"/>
      <c r="C13" s="14"/>
      <c r="D13" s="14"/>
      <c r="E13" s="14"/>
      <c r="F13" s="35"/>
      <c r="G13" s="35"/>
      <c r="H13" s="35"/>
      <c r="I13" s="35"/>
      <c r="J13" s="35"/>
      <c r="K13" s="13"/>
      <c r="L13" s="13"/>
      <c r="M13" s="13"/>
      <c r="N13" s="13"/>
      <c r="O13" s="13"/>
      <c r="Q13" s="13"/>
      <c r="R13" s="13"/>
      <c r="S13" s="29"/>
      <c r="T13" s="29"/>
      <c r="U13" s="88"/>
    </row>
    <row r="14" spans="1:21" ht="22.5" customHeight="1">
      <c r="A14" s="12"/>
      <c r="B14" s="287" t="s">
        <v>14</v>
      </c>
      <c r="C14" s="287"/>
      <c r="D14" s="19"/>
      <c r="E14" s="20"/>
      <c r="F14" s="17"/>
      <c r="G14" s="13"/>
      <c r="H14" s="13"/>
      <c r="I14" s="13"/>
      <c r="J14" s="13"/>
      <c r="K14" s="13"/>
      <c r="L14" s="13"/>
      <c r="M14" s="13"/>
      <c r="N14" s="13"/>
      <c r="O14" s="13"/>
      <c r="P14" s="15"/>
      <c r="Q14" s="13"/>
      <c r="R14" s="13"/>
      <c r="S14" s="31"/>
      <c r="T14" s="29"/>
      <c r="U14" s="30"/>
    </row>
    <row r="15" spans="1:20" ht="9.75" customHeight="1">
      <c r="A15" s="12"/>
      <c r="B15" s="18"/>
      <c r="C15" s="18"/>
      <c r="D15" s="19"/>
      <c r="E15" s="20"/>
      <c r="F15" s="17"/>
      <c r="G15" s="13"/>
      <c r="H15" s="13"/>
      <c r="I15" s="13"/>
      <c r="J15" s="13"/>
      <c r="K15" s="13"/>
      <c r="L15" s="13"/>
      <c r="M15" s="13"/>
      <c r="N15" s="13"/>
      <c r="O15" s="13"/>
      <c r="P15" s="13"/>
      <c r="Q15" s="13"/>
      <c r="R15" s="13"/>
      <c r="S15" s="13"/>
      <c r="T15" s="13"/>
    </row>
    <row r="16" spans="1:20" ht="15" customHeight="1">
      <c r="A16" s="12"/>
      <c r="B16" s="281" t="s">
        <v>263</v>
      </c>
      <c r="C16" s="281"/>
      <c r="D16" s="281"/>
      <c r="E16" s="281"/>
      <c r="F16" s="281"/>
      <c r="G16" s="281"/>
      <c r="H16" s="281"/>
      <c r="I16" s="21"/>
      <c r="J16" s="21"/>
      <c r="K16" s="13"/>
      <c r="L16" s="13"/>
      <c r="M16" s="13"/>
      <c r="N16" s="13"/>
      <c r="O16" s="13"/>
      <c r="P16" s="13"/>
      <c r="Q16" s="13"/>
      <c r="R16" s="13"/>
      <c r="S16" s="13"/>
      <c r="T16" s="13"/>
    </row>
    <row r="17" spans="1:20" ht="9.75" customHeight="1">
      <c r="A17" s="12"/>
      <c r="B17" s="138"/>
      <c r="C17" s="138"/>
      <c r="D17" s="138"/>
      <c r="E17" s="138"/>
      <c r="F17" s="138"/>
      <c r="G17" s="138"/>
      <c r="H17" s="138"/>
      <c r="I17" s="21"/>
      <c r="J17" s="21"/>
      <c r="K17" s="13"/>
      <c r="L17" s="13"/>
      <c r="M17" s="13"/>
      <c r="N17" s="13"/>
      <c r="O17" s="13"/>
      <c r="P17" s="13"/>
      <c r="Q17" s="13"/>
      <c r="R17" s="13"/>
      <c r="S17" s="13"/>
      <c r="T17" s="13"/>
    </row>
    <row r="18" spans="1:20" ht="15" customHeight="1">
      <c r="A18" s="1"/>
      <c r="B18" s="75" t="s">
        <v>6</v>
      </c>
      <c r="C18" s="282" t="s">
        <v>7</v>
      </c>
      <c r="D18" s="283"/>
      <c r="E18" s="283"/>
      <c r="F18" s="283"/>
      <c r="G18" s="283"/>
      <c r="H18" s="283"/>
      <c r="I18" s="283"/>
      <c r="J18" s="23"/>
      <c r="K18" s="13"/>
      <c r="L18" s="13"/>
      <c r="M18" s="13"/>
      <c r="N18" s="13"/>
      <c r="O18" s="13"/>
      <c r="P18" s="13"/>
      <c r="Q18" s="13"/>
      <c r="R18" s="13"/>
      <c r="S18" s="13"/>
      <c r="T18" s="13"/>
    </row>
    <row r="19" spans="1:20" ht="15" customHeight="1">
      <c r="A19" s="12"/>
      <c r="B19" s="75" t="s">
        <v>8</v>
      </c>
      <c r="C19" s="285" t="s">
        <v>11</v>
      </c>
      <c r="D19" s="285"/>
      <c r="E19" s="285"/>
      <c r="F19" s="285"/>
      <c r="G19" s="285"/>
      <c r="H19" s="285"/>
      <c r="I19" s="285"/>
      <c r="J19" s="33"/>
      <c r="K19" s="13"/>
      <c r="L19" s="13"/>
      <c r="M19" s="13"/>
      <c r="N19" s="13"/>
      <c r="O19" s="13"/>
      <c r="P19" s="13"/>
      <c r="Q19" s="13"/>
      <c r="R19" s="13"/>
      <c r="S19" s="13"/>
      <c r="T19" s="13"/>
    </row>
    <row r="20" spans="1:20" ht="15" customHeight="1">
      <c r="A20" s="12"/>
      <c r="B20" s="75" t="s">
        <v>9</v>
      </c>
      <c r="C20" s="282" t="s">
        <v>274</v>
      </c>
      <c r="D20" s="282"/>
      <c r="E20" s="282"/>
      <c r="F20" s="282"/>
      <c r="G20" s="282"/>
      <c r="H20" s="282"/>
      <c r="I20" s="282"/>
      <c r="J20" s="32"/>
      <c r="K20" s="13"/>
      <c r="L20" s="13"/>
      <c r="M20" s="13"/>
      <c r="N20" s="13"/>
      <c r="O20" s="13"/>
      <c r="P20" s="13"/>
      <c r="Q20" s="13"/>
      <c r="R20" s="13"/>
      <c r="S20" s="13"/>
      <c r="T20" s="13"/>
    </row>
    <row r="21" spans="1:20" ht="9.75" customHeight="1">
      <c r="A21" s="12"/>
      <c r="B21" s="18"/>
      <c r="C21" s="18"/>
      <c r="D21" s="13"/>
      <c r="E21" s="13"/>
      <c r="F21" s="13"/>
      <c r="G21" s="13"/>
      <c r="H21" s="13"/>
      <c r="I21" s="13"/>
      <c r="J21" s="13"/>
      <c r="K21" s="13"/>
      <c r="L21" s="13"/>
      <c r="M21" s="13"/>
      <c r="N21" s="13"/>
      <c r="O21" s="13"/>
      <c r="P21" s="13"/>
      <c r="Q21" s="13"/>
      <c r="R21" s="13"/>
      <c r="S21" s="13"/>
      <c r="T21" s="13"/>
    </row>
    <row r="22" spans="1:20" ht="15" customHeight="1">
      <c r="A22" s="12"/>
      <c r="B22" s="281" t="s">
        <v>275</v>
      </c>
      <c r="C22" s="281"/>
      <c r="D22" s="281"/>
      <c r="E22" s="281"/>
      <c r="F22" s="77"/>
      <c r="G22" s="77"/>
      <c r="H22" s="25"/>
      <c r="I22" s="25"/>
      <c r="J22" s="25"/>
      <c r="K22" s="13"/>
      <c r="L22" s="13"/>
      <c r="M22" s="13"/>
      <c r="N22" s="13"/>
      <c r="O22" s="13"/>
      <c r="P22" s="13"/>
      <c r="Q22" s="13"/>
      <c r="R22" s="13"/>
      <c r="S22" s="13"/>
      <c r="T22" s="13"/>
    </row>
    <row r="23" spans="1:20" ht="9.75" customHeight="1">
      <c r="A23" s="12"/>
      <c r="B23" s="138"/>
      <c r="C23" s="138"/>
      <c r="D23" s="138"/>
      <c r="E23" s="138"/>
      <c r="F23" s="77"/>
      <c r="G23" s="77"/>
      <c r="H23" s="25"/>
      <c r="I23" s="25"/>
      <c r="J23" s="25"/>
      <c r="K23" s="13"/>
      <c r="L23" s="13"/>
      <c r="M23" s="13"/>
      <c r="N23" s="13"/>
      <c r="O23" s="13"/>
      <c r="P23" s="13"/>
      <c r="Q23" s="13"/>
      <c r="R23" s="13"/>
      <c r="S23" s="13"/>
      <c r="T23" s="13"/>
    </row>
    <row r="24" spans="1:20" ht="15" customHeight="1">
      <c r="A24" s="12"/>
      <c r="B24" s="141" t="s">
        <v>10</v>
      </c>
      <c r="C24" s="139" t="s">
        <v>282</v>
      </c>
      <c r="D24" s="140"/>
      <c r="E24" s="140"/>
      <c r="F24" s="140"/>
      <c r="G24" s="140"/>
      <c r="H24" s="140"/>
      <c r="I24" s="25"/>
      <c r="J24" s="25"/>
      <c r="K24" s="13"/>
      <c r="L24" s="13"/>
      <c r="M24" s="13"/>
      <c r="N24" s="13"/>
      <c r="O24" s="13"/>
      <c r="P24" s="13"/>
      <c r="Q24" s="13"/>
      <c r="R24" s="13"/>
      <c r="S24" s="13"/>
      <c r="T24" s="13"/>
    </row>
    <row r="25" spans="1:20" ht="15" customHeight="1">
      <c r="A25" s="12"/>
      <c r="C25" s="139" t="s">
        <v>210</v>
      </c>
      <c r="D25" s="140"/>
      <c r="E25" s="140"/>
      <c r="F25" s="140"/>
      <c r="G25" s="140"/>
      <c r="H25" s="140"/>
      <c r="I25" s="25"/>
      <c r="J25" s="25"/>
      <c r="K25" s="13"/>
      <c r="L25" s="13"/>
      <c r="M25" s="13"/>
      <c r="N25" s="13"/>
      <c r="O25" s="13"/>
      <c r="P25" s="13"/>
      <c r="Q25" s="13"/>
      <c r="R25" s="13"/>
      <c r="S25" s="13"/>
      <c r="T25" s="13"/>
    </row>
    <row r="26" spans="1:20" ht="15" customHeight="1">
      <c r="A26" s="12"/>
      <c r="C26" s="139" t="s">
        <v>211</v>
      </c>
      <c r="D26" s="140"/>
      <c r="E26" s="140"/>
      <c r="F26" s="140"/>
      <c r="G26" s="140"/>
      <c r="H26" s="79"/>
      <c r="I26" s="25"/>
      <c r="J26" s="25"/>
      <c r="K26" s="13"/>
      <c r="L26" s="13"/>
      <c r="M26" s="13"/>
      <c r="N26" s="13"/>
      <c r="O26" s="13"/>
      <c r="P26" s="13"/>
      <c r="Q26" s="13"/>
      <c r="R26" s="13"/>
      <c r="S26" s="13"/>
      <c r="T26" s="13"/>
    </row>
    <row r="27" spans="1:20" ht="15" customHeight="1">
      <c r="A27" s="12"/>
      <c r="C27" s="139" t="s">
        <v>212</v>
      </c>
      <c r="D27" s="140"/>
      <c r="E27" s="140"/>
      <c r="F27" s="140"/>
      <c r="G27" s="140"/>
      <c r="H27" s="140"/>
      <c r="I27" s="25"/>
      <c r="J27" s="25"/>
      <c r="K27" s="13"/>
      <c r="L27" s="13"/>
      <c r="M27" s="13"/>
      <c r="N27" s="13"/>
      <c r="O27" s="13"/>
      <c r="P27" s="13"/>
      <c r="Q27" s="13"/>
      <c r="R27" s="13"/>
      <c r="S27" s="13"/>
      <c r="T27" s="13"/>
    </row>
    <row r="28" spans="1:20" ht="9.75" customHeight="1">
      <c r="A28" s="12"/>
      <c r="B28" s="79"/>
      <c r="C28" s="79"/>
      <c r="D28" s="79"/>
      <c r="E28" s="79"/>
      <c r="F28" s="79"/>
      <c r="G28" s="79"/>
      <c r="H28" s="79"/>
      <c r="I28" s="25"/>
      <c r="J28" s="25"/>
      <c r="K28" s="13"/>
      <c r="L28" s="13"/>
      <c r="M28" s="13"/>
      <c r="N28" s="13"/>
      <c r="O28" s="13"/>
      <c r="P28" s="13"/>
      <c r="Q28" s="13"/>
      <c r="R28" s="13"/>
      <c r="S28" s="13"/>
      <c r="T28" s="13"/>
    </row>
    <row r="29" spans="1:20" ht="15" customHeight="1">
      <c r="A29" s="12"/>
      <c r="B29" s="288" t="s">
        <v>277</v>
      </c>
      <c r="C29" s="288"/>
      <c r="D29" s="288"/>
      <c r="E29" s="288"/>
      <c r="F29" s="288"/>
      <c r="G29" s="288"/>
      <c r="H29" s="13"/>
      <c r="I29" s="13"/>
      <c r="J29" s="13"/>
      <c r="K29" s="13"/>
      <c r="L29" s="13"/>
      <c r="M29" s="13"/>
      <c r="N29" s="13"/>
      <c r="O29" s="13"/>
      <c r="P29" s="13"/>
      <c r="Q29" s="13"/>
      <c r="R29" s="13"/>
      <c r="S29" s="13"/>
      <c r="T29" s="13"/>
    </row>
    <row r="30" spans="1:20" ht="9.75" customHeight="1">
      <c r="A30" s="12"/>
      <c r="B30" s="144"/>
      <c r="C30" s="144"/>
      <c r="D30" s="144"/>
      <c r="E30" s="144"/>
      <c r="F30" s="144"/>
      <c r="G30" s="144"/>
      <c r="H30" s="13"/>
      <c r="I30" s="13"/>
      <c r="J30" s="13"/>
      <c r="K30" s="13"/>
      <c r="L30" s="13"/>
      <c r="M30" s="13"/>
      <c r="N30" s="13"/>
      <c r="O30" s="13"/>
      <c r="P30" s="13"/>
      <c r="Q30" s="13"/>
      <c r="R30" s="13"/>
      <c r="S30" s="13"/>
      <c r="T30" s="13"/>
    </row>
    <row r="31" spans="1:20" ht="15" customHeight="1">
      <c r="A31" s="12"/>
      <c r="B31" s="75" t="s">
        <v>12</v>
      </c>
      <c r="C31" s="280" t="s">
        <v>13</v>
      </c>
      <c r="D31" s="280"/>
      <c r="E31" s="280"/>
      <c r="F31" s="280"/>
      <c r="G31" s="280"/>
      <c r="H31" s="280"/>
      <c r="I31" s="280"/>
      <c r="J31" s="76"/>
      <c r="K31" s="13"/>
      <c r="L31" s="13"/>
      <c r="M31" s="13"/>
      <c r="N31" s="13"/>
      <c r="O31" s="13"/>
      <c r="P31" s="13"/>
      <c r="Q31" s="13"/>
      <c r="R31" s="13"/>
      <c r="S31" s="13"/>
      <c r="T31" s="13"/>
    </row>
    <row r="32" spans="1:20" ht="15" customHeight="1">
      <c r="A32" s="12"/>
      <c r="B32" s="24"/>
      <c r="C32" s="23"/>
      <c r="D32" s="23"/>
      <c r="E32" s="23"/>
      <c r="F32" s="23"/>
      <c r="G32" s="23"/>
      <c r="H32" s="23"/>
      <c r="I32" s="23"/>
      <c r="J32" s="23"/>
      <c r="K32" s="13"/>
      <c r="L32" s="13"/>
      <c r="M32" s="13"/>
      <c r="N32" s="13"/>
      <c r="O32" s="13"/>
      <c r="P32" s="13"/>
      <c r="Q32" s="13"/>
      <c r="R32" s="13"/>
      <c r="S32" s="13"/>
      <c r="T32" s="13"/>
    </row>
    <row r="33" spans="1:20" ht="14.25" customHeight="1">
      <c r="A33" s="12"/>
      <c r="B33" s="78"/>
      <c r="C33" s="78"/>
      <c r="D33" s="78"/>
      <c r="E33" s="78"/>
      <c r="F33" s="77"/>
      <c r="G33" s="77"/>
      <c r="H33" s="25"/>
      <c r="I33" s="25"/>
      <c r="J33" s="25"/>
      <c r="K33" s="13"/>
      <c r="L33" s="13"/>
      <c r="M33" s="13"/>
      <c r="N33" s="13"/>
      <c r="O33" s="13"/>
      <c r="P33" s="13"/>
      <c r="Q33" s="13"/>
      <c r="R33" s="13"/>
      <c r="S33" s="13"/>
      <c r="T33" s="13"/>
    </row>
    <row r="34" spans="1:20" ht="16.5" customHeight="1">
      <c r="A34" s="12"/>
      <c r="B34" s="284"/>
      <c r="C34" s="284"/>
      <c r="D34" s="284"/>
      <c r="E34" s="284"/>
      <c r="F34" s="284"/>
      <c r="G34" s="284"/>
      <c r="H34" s="284"/>
      <c r="I34" s="28"/>
      <c r="J34" s="28"/>
      <c r="K34" s="13"/>
      <c r="L34" s="13"/>
      <c r="M34" s="13"/>
      <c r="N34" s="13"/>
      <c r="O34" s="13"/>
      <c r="P34" s="13"/>
      <c r="Q34" s="13"/>
      <c r="R34" s="13"/>
      <c r="S34" s="13"/>
      <c r="T34" s="13"/>
    </row>
    <row r="35" spans="1:20" ht="13.5">
      <c r="A35" s="12"/>
      <c r="B35" s="28"/>
      <c r="C35" s="28"/>
      <c r="D35" s="28"/>
      <c r="E35" s="28"/>
      <c r="F35" s="28"/>
      <c r="G35" s="28"/>
      <c r="H35" s="28"/>
      <c r="I35" s="28"/>
      <c r="J35" s="28"/>
      <c r="K35" s="13"/>
      <c r="L35" s="13"/>
      <c r="M35" s="13"/>
      <c r="N35" s="13"/>
      <c r="O35" s="13"/>
      <c r="P35" s="13"/>
      <c r="Q35" s="13"/>
      <c r="R35" s="13"/>
      <c r="S35" s="13"/>
      <c r="T35" s="13"/>
    </row>
    <row r="36" spans="1:20" ht="12.75">
      <c r="A36" s="12"/>
      <c r="B36" s="24"/>
      <c r="C36" s="26"/>
      <c r="D36" s="13"/>
      <c r="E36" s="13"/>
      <c r="F36" s="13"/>
      <c r="G36" s="13"/>
      <c r="H36" s="13"/>
      <c r="I36" s="13"/>
      <c r="J36" s="13"/>
      <c r="K36" s="13"/>
      <c r="L36" s="13"/>
      <c r="M36" s="13"/>
      <c r="N36" s="13"/>
      <c r="O36" s="13"/>
      <c r="P36" s="13"/>
      <c r="Q36" s="13"/>
      <c r="R36" s="13"/>
      <c r="S36" s="13"/>
      <c r="T36" s="13"/>
    </row>
    <row r="37" spans="1:20" ht="15" customHeight="1">
      <c r="A37" s="12"/>
      <c r="B37" s="24"/>
      <c r="C37" s="26"/>
      <c r="D37" s="13"/>
      <c r="E37" s="13"/>
      <c r="F37" s="13"/>
      <c r="G37" s="13"/>
      <c r="H37" s="13"/>
      <c r="I37" s="13"/>
      <c r="J37" s="13"/>
      <c r="K37" s="13"/>
      <c r="L37" s="13"/>
      <c r="M37" s="13"/>
      <c r="N37" s="13"/>
      <c r="O37" s="13"/>
      <c r="P37" s="13"/>
      <c r="Q37" s="13"/>
      <c r="R37" s="13"/>
      <c r="S37" s="13"/>
      <c r="T37" s="13"/>
    </row>
    <row r="38" spans="1:20" ht="6.75" customHeight="1">
      <c r="A38" s="12"/>
      <c r="B38" s="24"/>
      <c r="C38" s="26"/>
      <c r="D38" s="13"/>
      <c r="E38" s="13"/>
      <c r="F38" s="13"/>
      <c r="G38" s="13"/>
      <c r="H38" s="13"/>
      <c r="I38" s="13"/>
      <c r="J38" s="13"/>
      <c r="K38" s="13"/>
      <c r="L38" s="13"/>
      <c r="M38" s="13"/>
      <c r="N38" s="13"/>
      <c r="O38" s="13"/>
      <c r="P38" s="13"/>
      <c r="Q38" s="13"/>
      <c r="R38" s="13"/>
      <c r="S38" s="13"/>
      <c r="T38" s="13"/>
    </row>
    <row r="39" spans="1:20" ht="12.75">
      <c r="A39" s="12"/>
      <c r="B39" s="24"/>
      <c r="C39" s="26"/>
      <c r="D39" s="13"/>
      <c r="E39" s="13"/>
      <c r="F39" s="13"/>
      <c r="G39" s="13"/>
      <c r="H39" s="13"/>
      <c r="I39" s="13"/>
      <c r="J39" s="13"/>
      <c r="K39" s="13"/>
      <c r="L39" s="13"/>
      <c r="M39" s="13"/>
      <c r="N39" s="13"/>
      <c r="O39" s="13"/>
      <c r="P39" s="13"/>
      <c r="Q39" s="13"/>
      <c r="R39" s="13"/>
      <c r="S39" s="13"/>
      <c r="T39" s="13"/>
    </row>
    <row r="40" spans="1:20" ht="12.75">
      <c r="A40" s="12"/>
      <c r="B40" s="24"/>
      <c r="C40" s="26"/>
      <c r="D40" s="13"/>
      <c r="E40" s="13"/>
      <c r="F40" s="13"/>
      <c r="G40" s="13"/>
      <c r="H40" s="13"/>
      <c r="I40" s="13"/>
      <c r="J40" s="13"/>
      <c r="K40" s="13"/>
      <c r="L40" s="13"/>
      <c r="M40" s="13"/>
      <c r="N40" s="13"/>
      <c r="O40" s="13"/>
      <c r="P40" s="13"/>
      <c r="Q40" s="13"/>
      <c r="R40" s="13"/>
      <c r="S40" s="13"/>
      <c r="T40" s="13"/>
    </row>
    <row r="41" spans="1:20" ht="12.75">
      <c r="A41" s="12"/>
      <c r="B41" s="24"/>
      <c r="C41" s="26"/>
      <c r="D41" s="13"/>
      <c r="E41" s="13"/>
      <c r="F41" s="13"/>
      <c r="G41" s="13"/>
      <c r="H41" s="13"/>
      <c r="I41" s="13"/>
      <c r="J41" s="13"/>
      <c r="K41" s="13"/>
      <c r="L41" s="13"/>
      <c r="M41" s="13"/>
      <c r="N41" s="13"/>
      <c r="O41" s="13"/>
      <c r="P41" s="13"/>
      <c r="Q41" s="13"/>
      <c r="R41" s="13"/>
      <c r="S41" s="13"/>
      <c r="T41" s="13"/>
    </row>
    <row r="42" spans="1:20" ht="12.75">
      <c r="A42" s="12"/>
      <c r="B42" s="24"/>
      <c r="C42" s="26"/>
      <c r="D42" s="13"/>
      <c r="E42" s="13"/>
      <c r="F42" s="13"/>
      <c r="G42" s="13"/>
      <c r="H42" s="13"/>
      <c r="I42" s="13"/>
      <c r="J42" s="13"/>
      <c r="K42" s="13"/>
      <c r="L42" s="13"/>
      <c r="M42" s="13"/>
      <c r="N42" s="13"/>
      <c r="O42" s="13"/>
      <c r="P42" s="13"/>
      <c r="Q42" s="13"/>
      <c r="R42" s="13"/>
      <c r="S42" s="13"/>
      <c r="T42" s="13"/>
    </row>
    <row r="43" spans="1:20" ht="12.75">
      <c r="A43" s="12"/>
      <c r="B43" s="24"/>
      <c r="C43" s="26"/>
      <c r="D43" s="13"/>
      <c r="E43" s="13"/>
      <c r="F43" s="13"/>
      <c r="G43" s="13"/>
      <c r="H43" s="13"/>
      <c r="I43" s="13"/>
      <c r="J43" s="13"/>
      <c r="K43" s="13"/>
      <c r="L43" s="13"/>
      <c r="M43" s="13"/>
      <c r="N43" s="13"/>
      <c r="O43" s="13"/>
      <c r="P43" s="13"/>
      <c r="Q43" s="13"/>
      <c r="R43" s="13"/>
      <c r="S43" s="13"/>
      <c r="T43" s="13"/>
    </row>
    <row r="44" spans="1:20" ht="12.75">
      <c r="A44" s="12"/>
      <c r="B44" s="24"/>
      <c r="C44" s="26"/>
      <c r="D44" s="13"/>
      <c r="E44" s="13"/>
      <c r="F44" s="13"/>
      <c r="G44" s="13"/>
      <c r="H44" s="13"/>
      <c r="I44" s="13"/>
      <c r="J44" s="13"/>
      <c r="K44" s="13"/>
      <c r="L44" s="13"/>
      <c r="M44" s="13"/>
      <c r="N44" s="13"/>
      <c r="O44" s="13"/>
      <c r="P44" s="13"/>
      <c r="Q44" s="13"/>
      <c r="R44" s="13"/>
      <c r="S44" s="13"/>
      <c r="T44" s="13"/>
    </row>
    <row r="45" spans="1:20" ht="12.75">
      <c r="A45" s="12"/>
      <c r="B45" s="24"/>
      <c r="C45" s="26"/>
      <c r="D45" s="13"/>
      <c r="E45" s="13"/>
      <c r="F45" s="13"/>
      <c r="G45" s="13"/>
      <c r="H45" s="13"/>
      <c r="I45" s="13"/>
      <c r="J45" s="13"/>
      <c r="K45" s="13"/>
      <c r="L45" s="13"/>
      <c r="M45" s="13"/>
      <c r="N45" s="13"/>
      <c r="O45" s="13"/>
      <c r="P45" s="13"/>
      <c r="Q45" s="13"/>
      <c r="R45" s="13"/>
      <c r="S45" s="13"/>
      <c r="T45" s="13"/>
    </row>
    <row r="46" spans="1:20" ht="12.75">
      <c r="A46" s="12"/>
      <c r="B46" s="24"/>
      <c r="C46" s="26"/>
      <c r="D46" s="13"/>
      <c r="E46" s="13"/>
      <c r="F46" s="13"/>
      <c r="G46" s="13"/>
      <c r="H46" s="13"/>
      <c r="I46" s="13"/>
      <c r="J46" s="13"/>
      <c r="K46" s="13"/>
      <c r="L46" s="13"/>
      <c r="M46" s="13"/>
      <c r="N46" s="13"/>
      <c r="O46" s="13"/>
      <c r="P46" s="13"/>
      <c r="Q46" s="13"/>
      <c r="R46" s="13"/>
      <c r="S46" s="13"/>
      <c r="T46" s="13"/>
    </row>
    <row r="47" spans="1:20" ht="12.75">
      <c r="A47" s="12"/>
      <c r="B47" s="24"/>
      <c r="C47" s="26"/>
      <c r="D47" s="13"/>
      <c r="E47" s="13"/>
      <c r="F47" s="13"/>
      <c r="G47" s="13"/>
      <c r="H47" s="13"/>
      <c r="I47" s="13"/>
      <c r="J47" s="13"/>
      <c r="K47" s="13"/>
      <c r="L47" s="13"/>
      <c r="M47" s="13"/>
      <c r="N47" s="13"/>
      <c r="O47" s="13"/>
      <c r="P47" s="13"/>
      <c r="Q47" s="13"/>
      <c r="R47" s="13"/>
      <c r="S47" s="13"/>
      <c r="T47" s="13"/>
    </row>
    <row r="48" spans="1:20" ht="12.75">
      <c r="A48" s="12"/>
      <c r="B48" s="24"/>
      <c r="C48" s="26"/>
      <c r="D48" s="13"/>
      <c r="E48" s="13"/>
      <c r="F48" s="13"/>
      <c r="G48" s="13"/>
      <c r="H48" s="13"/>
      <c r="I48" s="13"/>
      <c r="J48" s="13"/>
      <c r="K48" s="13"/>
      <c r="L48" s="13"/>
      <c r="M48" s="13"/>
      <c r="N48" s="13"/>
      <c r="O48" s="13"/>
      <c r="P48" s="13"/>
      <c r="Q48" s="13"/>
      <c r="R48" s="13"/>
      <c r="S48" s="13"/>
      <c r="T48" s="13"/>
    </row>
    <row r="49" spans="1:20" ht="12.75">
      <c r="A49" s="12"/>
      <c r="B49" s="24"/>
      <c r="C49" s="26"/>
      <c r="D49" s="13"/>
      <c r="E49" s="13"/>
      <c r="F49" s="13"/>
      <c r="G49" s="13"/>
      <c r="H49" s="13"/>
      <c r="I49" s="13"/>
      <c r="J49" s="13"/>
      <c r="K49" s="13"/>
      <c r="L49" s="13"/>
      <c r="M49" s="13"/>
      <c r="N49" s="13"/>
      <c r="O49" s="13"/>
      <c r="P49" s="13"/>
      <c r="Q49" s="13"/>
      <c r="R49" s="13"/>
      <c r="S49" s="13"/>
      <c r="T49" s="13"/>
    </row>
    <row r="50" spans="1:20" ht="12.75">
      <c r="A50" s="12"/>
      <c r="B50" s="24"/>
      <c r="C50" s="26"/>
      <c r="D50" s="13"/>
      <c r="E50" s="13"/>
      <c r="F50" s="13"/>
      <c r="G50" s="13"/>
      <c r="H50" s="13"/>
      <c r="I50" s="13"/>
      <c r="J50" s="13"/>
      <c r="K50" s="13"/>
      <c r="L50" s="13"/>
      <c r="M50" s="13"/>
      <c r="N50" s="13"/>
      <c r="O50" s="13"/>
      <c r="P50" s="13"/>
      <c r="Q50" s="13"/>
      <c r="R50" s="13"/>
      <c r="S50" s="13"/>
      <c r="T50" s="13"/>
    </row>
    <row r="51" spans="1:20" ht="12.75">
      <c r="A51" s="12"/>
      <c r="B51" s="24"/>
      <c r="C51" s="26"/>
      <c r="D51" s="13"/>
      <c r="E51" s="13"/>
      <c r="F51" s="13"/>
      <c r="G51" s="13"/>
      <c r="H51" s="13"/>
      <c r="I51" s="13"/>
      <c r="J51" s="13"/>
      <c r="K51" s="13"/>
      <c r="L51" s="13"/>
      <c r="M51" s="13"/>
      <c r="N51" s="13"/>
      <c r="O51" s="13"/>
      <c r="P51" s="13"/>
      <c r="Q51" s="13"/>
      <c r="R51" s="13"/>
      <c r="S51" s="13"/>
      <c r="T51" s="13"/>
    </row>
    <row r="52" spans="1:20" ht="12.75">
      <c r="A52" s="12"/>
      <c r="B52" s="24"/>
      <c r="C52" s="26"/>
      <c r="D52" s="13"/>
      <c r="E52" s="27"/>
      <c r="F52" s="13"/>
      <c r="G52" s="13"/>
      <c r="H52" s="13"/>
      <c r="I52" s="13"/>
      <c r="J52" s="13"/>
      <c r="K52" s="13"/>
      <c r="L52" s="13"/>
      <c r="M52" s="13"/>
      <c r="N52" s="13"/>
      <c r="O52" s="13"/>
      <c r="P52" s="13"/>
      <c r="Q52" s="13"/>
      <c r="R52" s="13"/>
      <c r="S52" s="13"/>
      <c r="T52" s="13"/>
    </row>
    <row r="53" spans="1:20" ht="12.75">
      <c r="A53" s="12"/>
      <c r="B53" s="24"/>
      <c r="C53" s="26"/>
      <c r="D53" s="13"/>
      <c r="E53" s="13"/>
      <c r="F53" s="13"/>
      <c r="G53" s="13"/>
      <c r="H53" s="13"/>
      <c r="I53" s="13"/>
      <c r="J53" s="13"/>
      <c r="K53" s="13"/>
      <c r="L53" s="13"/>
      <c r="M53" s="13"/>
      <c r="N53" s="13"/>
      <c r="O53" s="13"/>
      <c r="P53" s="13"/>
      <c r="Q53" s="13"/>
      <c r="R53" s="13"/>
      <c r="S53" s="13"/>
      <c r="T53" s="13"/>
    </row>
    <row r="54" spans="1:20" ht="12.75">
      <c r="A54" s="12"/>
      <c r="B54" s="24"/>
      <c r="C54" s="26"/>
      <c r="D54" s="13"/>
      <c r="E54" s="13"/>
      <c r="F54" s="13"/>
      <c r="G54" s="13"/>
      <c r="H54" s="13"/>
      <c r="I54" s="13"/>
      <c r="J54" s="13"/>
      <c r="K54" s="13"/>
      <c r="L54" s="13"/>
      <c r="M54" s="13"/>
      <c r="N54" s="13"/>
      <c r="O54" s="13"/>
      <c r="P54" s="13"/>
      <c r="Q54" s="13"/>
      <c r="R54" s="13"/>
      <c r="S54" s="13"/>
      <c r="T54" s="13"/>
    </row>
    <row r="55" spans="1:20" ht="12.75">
      <c r="A55" s="12"/>
      <c r="B55" s="24"/>
      <c r="C55" s="26"/>
      <c r="D55" s="13"/>
      <c r="E55" s="13"/>
      <c r="F55" s="13"/>
      <c r="G55" s="13"/>
      <c r="H55" s="13"/>
      <c r="I55" s="13"/>
      <c r="J55" s="13"/>
      <c r="K55" s="13"/>
      <c r="L55" s="13"/>
      <c r="M55" s="13"/>
      <c r="N55" s="13"/>
      <c r="O55" s="13"/>
      <c r="P55" s="13"/>
      <c r="Q55" s="13"/>
      <c r="R55" s="13"/>
      <c r="S55" s="13"/>
      <c r="T55" s="13"/>
    </row>
    <row r="56" spans="1:20" ht="12.75">
      <c r="A56" s="12"/>
      <c r="B56" s="24"/>
      <c r="C56" s="26"/>
      <c r="D56" s="13"/>
      <c r="E56" s="13"/>
      <c r="F56" s="13"/>
      <c r="G56" s="13"/>
      <c r="H56" s="13"/>
      <c r="I56" s="13"/>
      <c r="J56" s="13"/>
      <c r="K56" s="13"/>
      <c r="L56" s="13"/>
      <c r="M56" s="13"/>
      <c r="N56" s="13"/>
      <c r="O56" s="13"/>
      <c r="P56" s="13"/>
      <c r="Q56" s="13"/>
      <c r="R56" s="13"/>
      <c r="S56" s="13"/>
      <c r="T56" s="13"/>
    </row>
    <row r="57" spans="1:20" ht="12.75">
      <c r="A57" s="12"/>
      <c r="B57" s="24"/>
      <c r="C57" s="26"/>
      <c r="D57" s="13"/>
      <c r="E57" s="13"/>
      <c r="F57" s="13"/>
      <c r="G57" s="13"/>
      <c r="H57" s="13"/>
      <c r="I57" s="13"/>
      <c r="J57" s="13"/>
      <c r="K57" s="13"/>
      <c r="L57" s="13"/>
      <c r="M57" s="13"/>
      <c r="N57" s="13"/>
      <c r="O57" s="13"/>
      <c r="P57" s="13"/>
      <c r="Q57" s="13"/>
      <c r="R57" s="13"/>
      <c r="S57" s="13"/>
      <c r="T57" s="13"/>
    </row>
    <row r="58" spans="1:20" ht="12.75">
      <c r="A58" s="12"/>
      <c r="B58" s="24"/>
      <c r="C58" s="26"/>
      <c r="D58" s="13"/>
      <c r="E58" s="13"/>
      <c r="F58" s="13"/>
      <c r="G58" s="13"/>
      <c r="H58" s="13"/>
      <c r="I58" s="13"/>
      <c r="J58" s="13"/>
      <c r="K58" s="13"/>
      <c r="L58" s="13"/>
      <c r="M58" s="13"/>
      <c r="N58" s="13"/>
      <c r="O58" s="13"/>
      <c r="P58" s="13"/>
      <c r="Q58" s="13"/>
      <c r="R58" s="13"/>
      <c r="S58" s="13"/>
      <c r="T58" s="13"/>
    </row>
    <row r="59" spans="1:20" ht="12.75">
      <c r="A59" s="12"/>
      <c r="B59" s="24"/>
      <c r="C59" s="26"/>
      <c r="D59" s="13"/>
      <c r="E59" s="13"/>
      <c r="F59" s="13"/>
      <c r="G59" s="13"/>
      <c r="H59" s="13"/>
      <c r="I59" s="13"/>
      <c r="J59" s="13"/>
      <c r="K59" s="13"/>
      <c r="L59" s="13"/>
      <c r="M59" s="13"/>
      <c r="N59" s="13"/>
      <c r="O59" s="13"/>
      <c r="P59" s="13"/>
      <c r="Q59" s="13"/>
      <c r="R59" s="13"/>
      <c r="S59" s="13"/>
      <c r="T59" s="13"/>
    </row>
    <row r="60" spans="1:20" ht="12.75">
      <c r="A60" s="12"/>
      <c r="B60" s="24"/>
      <c r="C60" s="26"/>
      <c r="D60" s="13"/>
      <c r="E60" s="13"/>
      <c r="F60" s="13"/>
      <c r="G60" s="13"/>
      <c r="H60" s="13"/>
      <c r="I60" s="13"/>
      <c r="J60" s="13"/>
      <c r="K60" s="13"/>
      <c r="L60" s="13"/>
      <c r="M60" s="13"/>
      <c r="N60" s="13"/>
      <c r="O60" s="13"/>
      <c r="P60" s="13"/>
      <c r="Q60" s="13"/>
      <c r="R60" s="13"/>
      <c r="S60" s="13"/>
      <c r="T60" s="13"/>
    </row>
    <row r="61" spans="1:20" ht="12.75">
      <c r="A61" s="12"/>
      <c r="B61" s="24"/>
      <c r="C61" s="26"/>
      <c r="D61" s="13"/>
      <c r="E61" s="13"/>
      <c r="F61" s="13"/>
      <c r="G61" s="13"/>
      <c r="H61" s="13"/>
      <c r="I61" s="13"/>
      <c r="J61" s="13"/>
      <c r="K61" s="13"/>
      <c r="L61" s="13"/>
      <c r="M61" s="13"/>
      <c r="N61" s="13"/>
      <c r="O61" s="13"/>
      <c r="P61" s="13"/>
      <c r="Q61" s="13"/>
      <c r="R61" s="13"/>
      <c r="S61" s="27"/>
      <c r="T61" s="13"/>
    </row>
    <row r="62" spans="1:20" ht="12.75">
      <c r="A62" s="12"/>
      <c r="B62" s="24"/>
      <c r="C62" s="26"/>
      <c r="D62" s="13"/>
      <c r="E62" s="13"/>
      <c r="F62" s="13"/>
      <c r="G62" s="13"/>
      <c r="H62" s="13"/>
      <c r="I62" s="13"/>
      <c r="J62" s="13"/>
      <c r="K62" s="13"/>
      <c r="L62" s="13"/>
      <c r="M62" s="13"/>
      <c r="N62" s="13"/>
      <c r="O62" s="13"/>
      <c r="P62" s="13"/>
      <c r="Q62" s="13"/>
      <c r="R62" s="13"/>
      <c r="S62" s="13"/>
      <c r="T62" s="13"/>
    </row>
    <row r="63" spans="1:20" ht="12.75">
      <c r="A63" s="12"/>
      <c r="B63" s="24"/>
      <c r="C63" s="26"/>
      <c r="D63" s="13"/>
      <c r="E63" s="13"/>
      <c r="F63" s="13"/>
      <c r="G63" s="13"/>
      <c r="H63" s="13"/>
      <c r="I63" s="13"/>
      <c r="J63" s="13"/>
      <c r="K63" s="13"/>
      <c r="L63" s="13"/>
      <c r="M63" s="13"/>
      <c r="N63" s="13"/>
      <c r="O63" s="13"/>
      <c r="P63" s="13"/>
      <c r="Q63" s="13"/>
      <c r="R63" s="13"/>
      <c r="S63" s="13"/>
      <c r="T63" s="13"/>
    </row>
    <row r="64" spans="1:20" ht="12.75">
      <c r="A64" s="12"/>
      <c r="B64" s="24"/>
      <c r="C64" s="26"/>
      <c r="D64" s="13"/>
      <c r="E64" s="13"/>
      <c r="F64" s="13"/>
      <c r="G64" s="13"/>
      <c r="H64" s="13"/>
      <c r="I64" s="13"/>
      <c r="J64" s="13"/>
      <c r="K64" s="13"/>
      <c r="L64" s="13"/>
      <c r="M64" s="13"/>
      <c r="N64" s="13"/>
      <c r="O64" s="13"/>
      <c r="P64" s="13"/>
      <c r="Q64" s="13"/>
      <c r="R64" s="13"/>
      <c r="S64" s="13"/>
      <c r="T64" s="13"/>
    </row>
    <row r="65" spans="1:20" ht="12.75">
      <c r="A65" s="12"/>
      <c r="B65" s="24"/>
      <c r="C65" s="26"/>
      <c r="D65" s="13"/>
      <c r="E65" s="13"/>
      <c r="F65" s="13"/>
      <c r="G65" s="13"/>
      <c r="H65" s="13"/>
      <c r="I65" s="13"/>
      <c r="J65" s="13"/>
      <c r="K65" s="13"/>
      <c r="L65" s="13"/>
      <c r="M65" s="13"/>
      <c r="N65" s="13"/>
      <c r="O65" s="13"/>
      <c r="P65" s="13"/>
      <c r="Q65" s="13"/>
      <c r="R65" s="13"/>
      <c r="S65" s="13"/>
      <c r="T65" s="13"/>
    </row>
    <row r="66" spans="1:20" ht="12.75">
      <c r="A66" s="12"/>
      <c r="B66" s="24"/>
      <c r="C66" s="26"/>
      <c r="D66" s="13"/>
      <c r="E66" s="13"/>
      <c r="F66" s="13"/>
      <c r="G66" s="13"/>
      <c r="H66" s="13"/>
      <c r="I66" s="13"/>
      <c r="J66" s="13"/>
      <c r="K66" s="13"/>
      <c r="L66" s="13"/>
      <c r="M66" s="13"/>
      <c r="N66" s="13"/>
      <c r="O66" s="13"/>
      <c r="P66" s="13"/>
      <c r="Q66" s="13"/>
      <c r="R66" s="13"/>
      <c r="S66" s="13"/>
      <c r="T66" s="13"/>
    </row>
    <row r="67" spans="1:20" ht="12.75">
      <c r="A67" s="12"/>
      <c r="B67" s="24"/>
      <c r="C67" s="26"/>
      <c r="D67" s="13"/>
      <c r="E67" s="13"/>
      <c r="F67" s="13"/>
      <c r="G67" s="13"/>
      <c r="H67" s="13"/>
      <c r="I67" s="13"/>
      <c r="J67" s="13"/>
      <c r="K67" s="13"/>
      <c r="L67" s="13"/>
      <c r="M67" s="13"/>
      <c r="N67" s="13"/>
      <c r="O67" s="13"/>
      <c r="P67" s="13"/>
      <c r="Q67" s="13"/>
      <c r="R67" s="13"/>
      <c r="S67" s="13"/>
      <c r="T67" s="13"/>
    </row>
    <row r="68" spans="1:20" ht="12.75">
      <c r="A68" s="12"/>
      <c r="B68" s="24"/>
      <c r="C68" s="26"/>
      <c r="D68" s="13"/>
      <c r="E68" s="13"/>
      <c r="F68" s="13"/>
      <c r="G68" s="13"/>
      <c r="H68" s="13"/>
      <c r="I68" s="13"/>
      <c r="J68" s="13"/>
      <c r="K68" s="13"/>
      <c r="L68" s="13"/>
      <c r="M68" s="13"/>
      <c r="N68" s="13"/>
      <c r="O68" s="13"/>
      <c r="P68" s="13"/>
      <c r="Q68" s="13"/>
      <c r="R68" s="13"/>
      <c r="S68" s="13"/>
      <c r="T68" s="13"/>
    </row>
    <row r="69" spans="1:20" ht="12.75">
      <c r="A69" s="12"/>
      <c r="B69" s="24"/>
      <c r="C69" s="26"/>
      <c r="D69" s="13"/>
      <c r="E69" s="13"/>
      <c r="F69" s="13"/>
      <c r="G69" s="13"/>
      <c r="H69" s="13"/>
      <c r="I69" s="13"/>
      <c r="J69" s="13"/>
      <c r="K69" s="13"/>
      <c r="L69" s="13"/>
      <c r="M69" s="13"/>
      <c r="N69" s="13"/>
      <c r="O69" s="13"/>
      <c r="P69" s="13"/>
      <c r="Q69" s="13"/>
      <c r="R69" s="13"/>
      <c r="S69" s="13"/>
      <c r="T69" s="13"/>
    </row>
    <row r="70" spans="1:20" ht="12.75">
      <c r="A70" s="12"/>
      <c r="B70" s="24"/>
      <c r="C70" s="26"/>
      <c r="D70" s="13"/>
      <c r="E70" s="13"/>
      <c r="F70" s="13"/>
      <c r="G70" s="13"/>
      <c r="H70" s="13"/>
      <c r="I70" s="13"/>
      <c r="J70" s="13"/>
      <c r="K70" s="13"/>
      <c r="L70" s="13"/>
      <c r="M70" s="13"/>
      <c r="N70" s="13"/>
      <c r="O70" s="13"/>
      <c r="P70" s="13"/>
      <c r="Q70" s="13"/>
      <c r="R70" s="13"/>
      <c r="S70" s="13"/>
      <c r="T70" s="13"/>
    </row>
    <row r="71" spans="1:20" ht="12.75">
      <c r="A71" s="12"/>
      <c r="B71" s="24"/>
      <c r="C71" s="26"/>
      <c r="D71" s="13"/>
      <c r="E71" s="13"/>
      <c r="F71" s="13"/>
      <c r="G71" s="13"/>
      <c r="H71" s="13"/>
      <c r="I71" s="13"/>
      <c r="J71" s="13"/>
      <c r="K71" s="13"/>
      <c r="L71" s="13"/>
      <c r="M71" s="13"/>
      <c r="N71" s="13"/>
      <c r="O71" s="13"/>
      <c r="P71" s="13"/>
      <c r="Q71" s="13"/>
      <c r="R71" s="13"/>
      <c r="S71" s="13"/>
      <c r="T71" s="13"/>
    </row>
    <row r="72" spans="1:20" ht="12.75">
      <c r="A72" s="12"/>
      <c r="B72" s="24"/>
      <c r="C72" s="26"/>
      <c r="D72" s="13"/>
      <c r="E72" s="13"/>
      <c r="F72" s="13"/>
      <c r="G72" s="13"/>
      <c r="H72" s="13"/>
      <c r="I72" s="13"/>
      <c r="J72" s="13"/>
      <c r="K72" s="13"/>
      <c r="L72" s="13"/>
      <c r="M72" s="13"/>
      <c r="N72" s="13"/>
      <c r="O72" s="13"/>
      <c r="P72" s="13"/>
      <c r="Q72" s="13"/>
      <c r="R72" s="13"/>
      <c r="S72" s="13"/>
      <c r="T72" s="13"/>
    </row>
    <row r="73" spans="1:20" ht="12.75">
      <c r="A73" s="12"/>
      <c r="B73" s="24"/>
      <c r="C73" s="26"/>
      <c r="D73" s="13"/>
      <c r="E73" s="13"/>
      <c r="F73" s="13"/>
      <c r="G73" s="13"/>
      <c r="H73" s="13"/>
      <c r="I73" s="13"/>
      <c r="J73" s="13"/>
      <c r="K73" s="13"/>
      <c r="L73" s="13"/>
      <c r="M73" s="13"/>
      <c r="N73" s="13"/>
      <c r="O73" s="13"/>
      <c r="P73" s="13"/>
      <c r="Q73" s="13"/>
      <c r="R73" s="13"/>
      <c r="S73" s="13"/>
      <c r="T73" s="13"/>
    </row>
    <row r="74" spans="1:20" ht="12.75">
      <c r="A74" s="12"/>
      <c r="B74" s="24"/>
      <c r="C74" s="26"/>
      <c r="D74" s="13"/>
      <c r="E74" s="13"/>
      <c r="F74" s="13"/>
      <c r="G74" s="13"/>
      <c r="H74" s="13"/>
      <c r="I74" s="13"/>
      <c r="J74" s="13"/>
      <c r="K74" s="13"/>
      <c r="L74" s="13"/>
      <c r="M74" s="13"/>
      <c r="N74" s="13"/>
      <c r="O74" s="13"/>
      <c r="P74" s="13"/>
      <c r="Q74" s="13"/>
      <c r="R74" s="13"/>
      <c r="S74" s="13"/>
      <c r="T74" s="13"/>
    </row>
    <row r="75" spans="1:20" ht="12.75">
      <c r="A75" s="12"/>
      <c r="B75" s="24"/>
      <c r="C75" s="26"/>
      <c r="D75" s="13"/>
      <c r="E75" s="13"/>
      <c r="F75" s="13"/>
      <c r="G75" s="13"/>
      <c r="H75" s="13"/>
      <c r="I75" s="13"/>
      <c r="J75" s="13"/>
      <c r="K75" s="13"/>
      <c r="L75" s="13"/>
      <c r="M75" s="13"/>
      <c r="N75" s="13"/>
      <c r="O75" s="13"/>
      <c r="P75" s="13"/>
      <c r="Q75" s="13"/>
      <c r="R75" s="13"/>
      <c r="S75" s="13"/>
      <c r="T75" s="13"/>
    </row>
    <row r="76" spans="1:20" ht="12.75">
      <c r="A76" s="12"/>
      <c r="B76" s="24"/>
      <c r="C76" s="26"/>
      <c r="D76" s="13"/>
      <c r="E76" s="13"/>
      <c r="F76" s="13"/>
      <c r="G76" s="13"/>
      <c r="H76" s="13"/>
      <c r="I76" s="13"/>
      <c r="J76" s="13"/>
      <c r="K76" s="13"/>
      <c r="L76" s="13"/>
      <c r="M76" s="13"/>
      <c r="N76" s="13"/>
      <c r="O76" s="13"/>
      <c r="P76" s="13"/>
      <c r="Q76" s="13"/>
      <c r="R76" s="13"/>
      <c r="S76" s="13"/>
      <c r="T76" s="13"/>
    </row>
    <row r="77" spans="1:20" ht="12.75">
      <c r="A77" s="12"/>
      <c r="B77" s="24"/>
      <c r="C77" s="26"/>
      <c r="D77" s="13"/>
      <c r="E77" s="13"/>
      <c r="F77" s="13"/>
      <c r="G77" s="13"/>
      <c r="H77" s="13"/>
      <c r="I77" s="13"/>
      <c r="J77" s="13"/>
      <c r="K77" s="13"/>
      <c r="L77" s="13"/>
      <c r="M77" s="13"/>
      <c r="N77" s="13"/>
      <c r="O77" s="13"/>
      <c r="P77" s="13"/>
      <c r="Q77" s="13"/>
      <c r="R77" s="13"/>
      <c r="S77" s="13"/>
      <c r="T77" s="13"/>
    </row>
    <row r="78" spans="1:20" ht="12.75">
      <c r="A78" s="12"/>
      <c r="B78" s="24"/>
      <c r="C78" s="26"/>
      <c r="D78" s="13"/>
      <c r="E78" s="13"/>
      <c r="F78" s="13"/>
      <c r="G78" s="13"/>
      <c r="H78" s="13"/>
      <c r="I78" s="13"/>
      <c r="J78" s="13"/>
      <c r="K78" s="13"/>
      <c r="L78" s="13"/>
      <c r="M78" s="13"/>
      <c r="N78" s="13"/>
      <c r="O78" s="13"/>
      <c r="P78" s="13"/>
      <c r="Q78" s="13"/>
      <c r="R78" s="13"/>
      <c r="S78" s="13"/>
      <c r="T78" s="13"/>
    </row>
    <row r="79" spans="1:20" ht="12.75">
      <c r="A79" s="12"/>
      <c r="B79" s="24"/>
      <c r="C79" s="26"/>
      <c r="D79" s="13"/>
      <c r="E79" s="13"/>
      <c r="F79" s="13"/>
      <c r="G79" s="13"/>
      <c r="H79" s="13"/>
      <c r="I79" s="13"/>
      <c r="J79" s="13"/>
      <c r="K79" s="13"/>
      <c r="L79" s="13"/>
      <c r="M79" s="13"/>
      <c r="N79" s="13"/>
      <c r="O79" s="13"/>
      <c r="P79" s="13"/>
      <c r="Q79" s="13"/>
      <c r="R79" s="13"/>
      <c r="S79" s="13"/>
      <c r="T79" s="13"/>
    </row>
    <row r="80" spans="1:20" ht="12.75">
      <c r="A80" s="12"/>
      <c r="K80" s="13"/>
      <c r="P80" s="13"/>
      <c r="Q80" s="13"/>
      <c r="R80" s="13"/>
      <c r="S80" s="13"/>
      <c r="T80" s="13"/>
    </row>
    <row r="81" spans="1:20" ht="12.75">
      <c r="A81" s="12"/>
      <c r="K81" s="13"/>
      <c r="Q81" s="13"/>
      <c r="R81" s="13"/>
      <c r="S81" s="13"/>
      <c r="T81" s="13"/>
    </row>
    <row r="82" spans="1:20" ht="12.75">
      <c r="A82" s="12"/>
      <c r="Q82" s="13"/>
      <c r="R82" s="13"/>
      <c r="S82" s="13"/>
      <c r="T82" s="13"/>
    </row>
    <row r="83" spans="1:20" ht="12.75">
      <c r="A83" s="12"/>
      <c r="Q83" s="13"/>
      <c r="R83" s="13"/>
      <c r="S83" s="13"/>
      <c r="T83" s="13"/>
    </row>
    <row r="84" spans="1:20" ht="12.75">
      <c r="A84" s="12"/>
      <c r="Q84" s="13"/>
      <c r="R84" s="13"/>
      <c r="S84" s="13"/>
      <c r="T84" s="13"/>
    </row>
    <row r="85" spans="17:20" ht="12.75">
      <c r="Q85" s="13"/>
      <c r="R85" s="13"/>
      <c r="S85" s="13"/>
      <c r="T85" s="13"/>
    </row>
    <row r="86" spans="17:20" ht="12.75">
      <c r="Q86" s="13"/>
      <c r="R86" s="13"/>
      <c r="S86" s="13"/>
      <c r="T86" s="13"/>
    </row>
    <row r="87" spans="17:20" ht="12.75">
      <c r="Q87" s="13"/>
      <c r="R87" s="13"/>
      <c r="S87" s="13"/>
      <c r="T87" s="13"/>
    </row>
    <row r="88" spans="17:20" ht="12.75">
      <c r="Q88" s="13"/>
      <c r="R88" s="13"/>
      <c r="S88" s="13"/>
      <c r="T88" s="13"/>
    </row>
    <row r="89" spans="17:18" ht="12.75">
      <c r="Q89" s="13"/>
      <c r="R89" s="13"/>
    </row>
    <row r="90" spans="17:18" ht="12.75">
      <c r="Q90" s="13"/>
      <c r="R90" s="13"/>
    </row>
    <row r="91" spans="17:18" ht="12.75">
      <c r="Q91" s="13"/>
      <c r="R91" s="13"/>
    </row>
    <row r="92" spans="17:18" ht="12.75">
      <c r="Q92" s="13"/>
      <c r="R92" s="13"/>
    </row>
  </sheetData>
  <sheetProtection/>
  <mergeCells count="18">
    <mergeCell ref="B29:G29"/>
    <mergeCell ref="F7:G7"/>
    <mergeCell ref="C5:E5"/>
    <mergeCell ref="B14:C14"/>
    <mergeCell ref="B34:H34"/>
    <mergeCell ref="C31:I31"/>
    <mergeCell ref="B22:E22"/>
    <mergeCell ref="C12:E12"/>
    <mergeCell ref="F3:J3"/>
    <mergeCell ref="B16:H16"/>
    <mergeCell ref="C18:I18"/>
    <mergeCell ref="C19:I19"/>
    <mergeCell ref="C20:I20"/>
    <mergeCell ref="F8:G8"/>
    <mergeCell ref="C8:E8"/>
    <mergeCell ref="F10:G10"/>
    <mergeCell ref="F11:G11"/>
    <mergeCell ref="F12:G12"/>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Q99"/>
  <sheetViews>
    <sheetView showGridLines="0" showRowColHeaders="0" zoomScale="85" zoomScaleNormal="85" zoomScalePageLayoutView="0" workbookViewId="0" topLeftCell="A1">
      <selection activeCell="I15" sqref="I15"/>
    </sheetView>
  </sheetViews>
  <sheetFormatPr defaultColWidth="9.140625" defaultRowHeight="12.75"/>
  <cols>
    <col min="1" max="1" width="2.8515625" style="2" customWidth="1"/>
    <col min="2" max="2" width="3.7109375" style="2" customWidth="1"/>
    <col min="3" max="5" width="25.7109375" style="2" customWidth="1"/>
    <col min="6" max="10" width="20.7109375" style="2" customWidth="1"/>
    <col min="11" max="11" width="2.140625" style="2" customWidth="1"/>
    <col min="12" max="12" width="3.28125" style="2" customWidth="1"/>
    <col min="13" max="14" width="20.28125" style="2" customWidth="1"/>
    <col min="15" max="15" width="2.00390625" style="2" customWidth="1"/>
    <col min="16" max="16" width="2.00390625" style="2" hidden="1" customWidth="1"/>
    <col min="17" max="17" width="26.7109375" style="2" customWidth="1"/>
    <col min="18" max="16384" width="9.140625" style="2" customWidth="1"/>
  </cols>
  <sheetData>
    <row r="1" spans="1:7" ht="19.5" customHeight="1">
      <c r="A1" s="1" t="s">
        <v>291</v>
      </c>
      <c r="G1" s="3"/>
    </row>
    <row r="2" spans="1:7" ht="19.5" customHeight="1" thickBot="1">
      <c r="A2" s="1"/>
      <c r="G2" s="3"/>
    </row>
    <row r="3" spans="1:17" ht="19.5" customHeight="1" thickBot="1">
      <c r="A3" s="71">
        <f>Schools!$A$3</f>
        <v>0</v>
      </c>
      <c r="B3" s="239" t="str">
        <f>INDEX('Data for PN Tool'!$B$5:$B$156,Schools!$A$4)</f>
        <v>Select LA..</v>
      </c>
      <c r="C3" s="54"/>
      <c r="D3" s="5"/>
      <c r="E3" s="5"/>
      <c r="F3" s="267" t="s">
        <v>303</v>
      </c>
      <c r="G3" s="268"/>
      <c r="H3" s="268"/>
      <c r="I3" s="268"/>
      <c r="J3" s="269"/>
      <c r="Q3" s="286"/>
    </row>
    <row r="4" spans="1:17" ht="34.5" customHeight="1">
      <c r="A4" s="4"/>
      <c r="B4" s="6"/>
      <c r="D4" s="7"/>
      <c r="E4" s="8"/>
      <c r="F4" s="205" t="s">
        <v>182</v>
      </c>
      <c r="G4" s="205" t="s">
        <v>183</v>
      </c>
      <c r="H4" s="205" t="s">
        <v>184</v>
      </c>
      <c r="I4" s="205" t="s">
        <v>185</v>
      </c>
      <c r="J4" s="205" t="s">
        <v>15</v>
      </c>
      <c r="Q4" s="286"/>
    </row>
    <row r="5" spans="1:10" ht="34.5" customHeight="1">
      <c r="A5" s="4"/>
      <c r="B5" s="86" t="s">
        <v>0</v>
      </c>
      <c r="C5" s="256" t="s">
        <v>296</v>
      </c>
      <c r="D5" s="256"/>
      <c r="E5" s="257"/>
      <c r="F5" s="206" t="str">
        <f>IF(A3=0,"Select LA",INDEX('Data for PN Tool'!AN:AN,MATCH($A$3,'Data for PN Tool'!$A:$A,0)))</f>
        <v>Select LA</v>
      </c>
      <c r="G5" s="206" t="str">
        <f>IF(A3=0,"Select LA",INDEX('Data for PN Tool'!AQ:AQ,MATCH($A$3,'Data for PN Tool'!$A:$A,0)))</f>
        <v>Select LA</v>
      </c>
      <c r="H5" s="206" t="str">
        <f>IF(A3=0,"Select LA",INDEX('Data for PN Tool'!AT:AT,MATCH($A$3,'Data for PN Tool'!$A:$A,0)))</f>
        <v>Select LA</v>
      </c>
      <c r="I5" s="206" t="str">
        <f>IF(A3=0,"Select LA",INDEX('Data for PN Tool'!AW:AW,MATCH($A$3,'Data for PN Tool'!$A:$A,0)))</f>
        <v>Select LA</v>
      </c>
      <c r="J5" s="116" t="str">
        <f>IF($A$3=0,"Select LA",SUM(F5:I5))</f>
        <v>Select LA</v>
      </c>
    </row>
    <row r="6" spans="1:16" ht="34.5" customHeight="1">
      <c r="A6" s="10"/>
      <c r="B6" s="86" t="s">
        <v>1</v>
      </c>
      <c r="C6" s="256" t="s">
        <v>297</v>
      </c>
      <c r="D6" s="256"/>
      <c r="E6" s="257"/>
      <c r="F6" s="206" t="str">
        <f>IF(A3=0,"Select LA",INDEX('Data for PN Tool'!AO:AO,MATCH($A$3,'Data for PN Tool'!$A:$A,0)))</f>
        <v>Select LA</v>
      </c>
      <c r="G6" s="206" t="str">
        <f>IF(A3=0,"Select LA",INDEX('Data for PN Tool'!AR:AR,MATCH($A$3,'Data for PN Tool'!$A:$A,0)))</f>
        <v>Select LA</v>
      </c>
      <c r="H6" s="206" t="str">
        <f>IF(A3=0,"Select LA",INDEX('Data for PN Tool'!AU:AU,MATCH($A$3,'Data for PN Tool'!$A:$A,0)))</f>
        <v>Select LA</v>
      </c>
      <c r="I6" s="206" t="str">
        <f>IF(A3=0,"Select LA",INDEX('Data for PN Tool'!AX:AX,MATCH($A$3,'Data for PN Tool'!$A:$A,0)))</f>
        <v>Select LA</v>
      </c>
      <c r="J6" s="116" t="str">
        <f>IF($A$3=0,"Select LA",SUM(F6:I6))</f>
        <v>Select LA</v>
      </c>
      <c r="K6" s="13"/>
      <c r="O6" s="10"/>
      <c r="P6" s="10"/>
    </row>
    <row r="7" spans="1:16" ht="34.5" customHeight="1">
      <c r="A7" s="12"/>
      <c r="B7" s="82" t="s">
        <v>3</v>
      </c>
      <c r="C7" s="256" t="s">
        <v>298</v>
      </c>
      <c r="D7" s="256"/>
      <c r="E7" s="257"/>
      <c r="F7" s="206" t="str">
        <f>IF(A3=0,"Select LA",INDEX('Data for PN Tool'!AP:AP,MATCH($A$3,'Data for PN Tool'!$A:$A,0)))</f>
        <v>Select LA</v>
      </c>
      <c r="G7" s="206" t="str">
        <f>IF(A3=0,"Select LA",INDEX('Data for PN Tool'!AS:AS,MATCH($A$3,'Data for PN Tool'!$A:$A,0)))</f>
        <v>Select LA</v>
      </c>
      <c r="H7" s="206" t="str">
        <f>IF(A3=0,"Select LA",INDEX('Data for PN Tool'!AV:AV,MATCH($A$3,'Data for PN Tool'!$A:$A,0)))</f>
        <v>Select LA</v>
      </c>
      <c r="I7" s="206" t="str">
        <f>IF(A3=0,"Select LA",INDEX('Data for PN Tool'!AY:AY,MATCH($A$3,'Data for PN Tool'!$A:$A,0)))</f>
        <v>Select LA</v>
      </c>
      <c r="J7" s="116" t="str">
        <f>IF($A$3=0,"Select LA",SUM(F7:I7))</f>
        <v>Select LA</v>
      </c>
      <c r="K7" s="13"/>
      <c r="O7" s="13"/>
      <c r="P7" s="13"/>
    </row>
    <row r="8" spans="1:16" ht="34.5" customHeight="1" thickBot="1">
      <c r="A8" s="12"/>
      <c r="B8" s="133" t="s">
        <v>4</v>
      </c>
      <c r="C8" s="136" t="s">
        <v>293</v>
      </c>
      <c r="D8" s="134"/>
      <c r="E8" s="204"/>
      <c r="F8" s="207" t="str">
        <f>IF($A$3=0,"Select LA",SUM(F5:F7))</f>
        <v>Select LA</v>
      </c>
      <c r="G8" s="207" t="str">
        <f>IF($A$3=0,"Select LA",SUM(G5:G7))</f>
        <v>Select LA</v>
      </c>
      <c r="H8" s="207" t="str">
        <f>IF($A$3=0,"Select LA",SUM(H5:H7))</f>
        <v>Select LA</v>
      </c>
      <c r="I8" s="207" t="str">
        <f>IF($A$3=0,"Select LA",SUM(I5:I7))</f>
        <v>Select LA</v>
      </c>
      <c r="J8" s="207" t="str">
        <f>IF($A$3=0,"Select LA",SUM(J5:J7))</f>
        <v>Select LA</v>
      </c>
      <c r="K8" s="13"/>
      <c r="L8" s="13"/>
      <c r="M8" s="13"/>
      <c r="N8" s="13"/>
      <c r="O8" s="13"/>
      <c r="P8" s="13"/>
    </row>
    <row r="9" spans="1:16" ht="34.5" customHeight="1" thickBot="1">
      <c r="A9" s="12"/>
      <c r="B9" s="14"/>
      <c r="C9" s="14"/>
      <c r="D9" s="14"/>
      <c r="E9" s="14"/>
      <c r="F9" s="35"/>
      <c r="G9" s="35"/>
      <c r="H9" s="35"/>
      <c r="I9" s="35"/>
      <c r="J9" s="35"/>
      <c r="K9" s="13"/>
      <c r="L9" s="13"/>
      <c r="M9" s="13"/>
      <c r="N9" s="13"/>
      <c r="O9" s="13"/>
      <c r="P9" s="13"/>
    </row>
    <row r="10" spans="1:16" ht="34.5" customHeight="1">
      <c r="A10" s="12"/>
      <c r="B10" s="35"/>
      <c r="C10" s="77"/>
      <c r="D10" s="85"/>
      <c r="F10" s="272" t="s">
        <v>304</v>
      </c>
      <c r="G10" s="273"/>
      <c r="H10" s="35"/>
      <c r="I10" s="35"/>
      <c r="J10" s="35"/>
      <c r="K10" s="13"/>
      <c r="L10" s="13"/>
      <c r="M10" s="13"/>
      <c r="N10" s="13"/>
      <c r="O10" s="13"/>
      <c r="P10" s="13"/>
    </row>
    <row r="11" spans="1:16" ht="34.5" customHeight="1">
      <c r="A11" s="12"/>
      <c r="B11" s="84" t="s">
        <v>188</v>
      </c>
      <c r="C11" s="278" t="s">
        <v>295</v>
      </c>
      <c r="D11" s="278"/>
      <c r="E11" s="279"/>
      <c r="F11" s="258" t="str">
        <f>IF(A3=0,"Select LA",INDEX('Data for PN Tool'!BB:BB,MATCH($A$3,'Data for PN Tool'!$A:$A,0)))</f>
        <v>Select LA</v>
      </c>
      <c r="G11" s="259"/>
      <c r="H11" s="35"/>
      <c r="I11" s="35"/>
      <c r="J11" s="35"/>
      <c r="K11" s="13"/>
      <c r="L11" s="13"/>
      <c r="M11" s="13"/>
      <c r="N11" s="13"/>
      <c r="O11" s="13"/>
      <c r="P11" s="13"/>
    </row>
    <row r="12" spans="1:16" ht="34.5" customHeight="1">
      <c r="A12" s="12"/>
      <c r="B12" s="84" t="s">
        <v>2</v>
      </c>
      <c r="C12" s="278" t="s">
        <v>299</v>
      </c>
      <c r="D12" s="278"/>
      <c r="E12" s="279"/>
      <c r="F12" s="258" t="str">
        <f>IF(A3=0,"Select LA",INDEX('Data for PN Tool'!BC:BC,MATCH($A$3,'Data for PN Tool'!$A:$A,0)))</f>
        <v>Select LA</v>
      </c>
      <c r="G12" s="259"/>
      <c r="H12" s="35"/>
      <c r="I12" s="35"/>
      <c r="J12" s="35"/>
      <c r="K12" s="13"/>
      <c r="L12" s="13"/>
      <c r="M12" s="13"/>
      <c r="N12" s="13"/>
      <c r="O12" s="13"/>
      <c r="P12" s="13"/>
    </row>
    <row r="13" spans="1:16" ht="34.5" customHeight="1">
      <c r="A13" s="12"/>
      <c r="B13" s="84" t="s">
        <v>3</v>
      </c>
      <c r="C13" s="278" t="s">
        <v>300</v>
      </c>
      <c r="D13" s="278"/>
      <c r="E13" s="279"/>
      <c r="F13" s="258" t="str">
        <f>IF(A3=0,"Select LA",INDEX('Data for PN Tool'!BD:BD,MATCH($A$3,'Data for PN Tool'!$A:$A,0)))</f>
        <v>Select LA</v>
      </c>
      <c r="G13" s="259"/>
      <c r="H13" s="35"/>
      <c r="I13" s="35"/>
      <c r="J13" s="35"/>
      <c r="K13" s="13"/>
      <c r="L13" s="13"/>
      <c r="M13" s="13"/>
      <c r="N13" s="13"/>
      <c r="O13" s="13"/>
      <c r="P13" s="13"/>
    </row>
    <row r="14" spans="1:16" ht="34.5" customHeight="1" thickBot="1">
      <c r="A14" s="12"/>
      <c r="B14" s="120" t="s">
        <v>4</v>
      </c>
      <c r="C14" s="120" t="s">
        <v>292</v>
      </c>
      <c r="D14" s="119"/>
      <c r="E14" s="121"/>
      <c r="F14" s="274" t="str">
        <f>IF($A$3=0,"Select LA",SUM(F11:G13))</f>
        <v>Select LA</v>
      </c>
      <c r="G14" s="275"/>
      <c r="H14" s="35"/>
      <c r="I14" s="35"/>
      <c r="J14" s="35"/>
      <c r="K14" s="13"/>
      <c r="L14" s="13"/>
      <c r="M14" s="13"/>
      <c r="N14" s="13"/>
      <c r="O14" s="13"/>
      <c r="P14" s="13"/>
    </row>
    <row r="15" spans="1:16" ht="34.5" customHeight="1" thickBot="1">
      <c r="A15" s="12"/>
      <c r="B15" s="35"/>
      <c r="C15" s="89"/>
      <c r="D15" s="90"/>
      <c r="F15" s="13"/>
      <c r="G15" s="118"/>
      <c r="H15" s="35"/>
      <c r="I15" s="35"/>
      <c r="J15" s="35"/>
      <c r="K15" s="13"/>
      <c r="L15" s="13"/>
      <c r="M15" s="13"/>
      <c r="N15" s="13"/>
      <c r="O15" s="13"/>
      <c r="P15" s="13"/>
    </row>
    <row r="16" spans="1:16" ht="34.5" customHeight="1">
      <c r="A16" s="12"/>
      <c r="F16" s="276" t="s">
        <v>305</v>
      </c>
      <c r="G16" s="277"/>
      <c r="N16" s="13"/>
      <c r="O16" s="13"/>
      <c r="P16" s="13"/>
    </row>
    <row r="17" spans="1:16" ht="34.5" customHeight="1">
      <c r="A17" s="12"/>
      <c r="F17" s="289" t="s">
        <v>214</v>
      </c>
      <c r="G17" s="290"/>
      <c r="N17" s="13"/>
      <c r="O17" s="13"/>
      <c r="P17" s="13"/>
    </row>
    <row r="18" spans="1:16" ht="34.5" customHeight="1">
      <c r="A18" s="12"/>
      <c r="B18" s="82" t="s">
        <v>0</v>
      </c>
      <c r="C18" s="256" t="s">
        <v>294</v>
      </c>
      <c r="D18" s="256"/>
      <c r="E18" s="257"/>
      <c r="F18" s="258" t="str">
        <f>IF(A3=0,"Select LA",INDEX('Data for PN Tool'!AZ:AZ,MATCH($A$3,'Data for PN Tool'!$A:$A,0)))</f>
        <v>Select LA</v>
      </c>
      <c r="G18" s="259"/>
      <c r="N18" s="13"/>
      <c r="O18" s="13"/>
      <c r="P18" s="13"/>
    </row>
    <row r="19" spans="1:16" ht="34.5" customHeight="1">
      <c r="A19" s="12"/>
      <c r="B19" s="82" t="s">
        <v>1</v>
      </c>
      <c r="C19" s="256" t="s">
        <v>301</v>
      </c>
      <c r="D19" s="256"/>
      <c r="E19" s="257"/>
      <c r="F19" s="258" t="str">
        <f>IF(A3=0,"Select LA",INDEX('Data for PN Tool'!BA:BA,MATCH($A$3,'Data for PN Tool'!$A:$A,0)))</f>
        <v>Select LA</v>
      </c>
      <c r="G19" s="259"/>
      <c r="N19" s="13"/>
      <c r="O19" s="13"/>
      <c r="P19" s="13"/>
    </row>
    <row r="20" spans="1:16" ht="34.5" customHeight="1" thickBot="1">
      <c r="A20" s="12"/>
      <c r="B20" s="133" t="s">
        <v>3</v>
      </c>
      <c r="C20" s="136" t="s">
        <v>302</v>
      </c>
      <c r="D20" s="134"/>
      <c r="E20" s="135"/>
      <c r="F20" s="263" t="str">
        <f>IF($A$3=0,"Select LA",SUM(F18:G19))</f>
        <v>Select LA</v>
      </c>
      <c r="G20" s="264"/>
      <c r="N20" s="13"/>
      <c r="O20" s="13"/>
      <c r="P20" s="13"/>
    </row>
    <row r="21" spans="1:16" ht="39.75" customHeight="1">
      <c r="A21" s="12"/>
      <c r="B21" s="14"/>
      <c r="C21" s="14"/>
      <c r="D21" s="14"/>
      <c r="E21" s="14"/>
      <c r="F21" s="35"/>
      <c r="G21" s="35"/>
      <c r="N21" s="13"/>
      <c r="O21" s="13"/>
      <c r="P21" s="13"/>
    </row>
    <row r="22" spans="1:16" ht="15" customHeight="1">
      <c r="A22" s="12"/>
      <c r="B22" s="287" t="s">
        <v>14</v>
      </c>
      <c r="C22" s="287"/>
      <c r="D22" s="19"/>
      <c r="E22" s="20"/>
      <c r="F22" s="17"/>
      <c r="G22" s="13"/>
      <c r="H22" s="13"/>
      <c r="I22" s="13"/>
      <c r="J22" s="13"/>
      <c r="K22" s="13"/>
      <c r="L22" s="13"/>
      <c r="M22" s="13"/>
      <c r="N22" s="13"/>
      <c r="O22" s="13"/>
      <c r="P22" s="13"/>
    </row>
    <row r="23" spans="1:16" ht="9.75" customHeight="1">
      <c r="A23" s="12"/>
      <c r="B23" s="18"/>
      <c r="C23" s="18"/>
      <c r="D23" s="19"/>
      <c r="E23" s="20"/>
      <c r="F23" s="17"/>
      <c r="G23" s="13"/>
      <c r="H23" s="13"/>
      <c r="I23" s="13"/>
      <c r="J23" s="13"/>
      <c r="K23" s="13"/>
      <c r="L23" s="13"/>
      <c r="M23" s="13"/>
      <c r="N23" s="13"/>
      <c r="O23" s="13"/>
      <c r="P23" s="13"/>
    </row>
    <row r="24" spans="1:16" ht="15" customHeight="1">
      <c r="A24" s="12"/>
      <c r="B24" s="281" t="s">
        <v>263</v>
      </c>
      <c r="C24" s="281"/>
      <c r="D24" s="281"/>
      <c r="E24" s="281"/>
      <c r="F24" s="281"/>
      <c r="G24" s="281"/>
      <c r="H24" s="281"/>
      <c r="I24" s="21"/>
      <c r="J24" s="21"/>
      <c r="K24" s="13"/>
      <c r="L24" s="13"/>
      <c r="M24" s="13"/>
      <c r="N24" s="13"/>
      <c r="O24" s="13"/>
      <c r="P24" s="13"/>
    </row>
    <row r="25" spans="1:16" ht="9.75" customHeight="1">
      <c r="A25" s="12"/>
      <c r="B25" s="138"/>
      <c r="C25" s="138"/>
      <c r="D25" s="138"/>
      <c r="E25" s="138"/>
      <c r="F25" s="138"/>
      <c r="G25" s="138"/>
      <c r="H25" s="138"/>
      <c r="I25" s="21"/>
      <c r="J25" s="21"/>
      <c r="K25" s="13"/>
      <c r="L25" s="13"/>
      <c r="M25" s="13"/>
      <c r="N25" s="13"/>
      <c r="O25" s="13"/>
      <c r="P25" s="13"/>
    </row>
    <row r="26" spans="1:16" ht="15" customHeight="1">
      <c r="A26" s="1"/>
      <c r="B26" s="75" t="s">
        <v>6</v>
      </c>
      <c r="C26" s="282" t="s">
        <v>7</v>
      </c>
      <c r="D26" s="283"/>
      <c r="E26" s="283"/>
      <c r="F26" s="283"/>
      <c r="G26" s="283"/>
      <c r="H26" s="283"/>
      <c r="I26" s="283"/>
      <c r="J26" s="23"/>
      <c r="K26" s="13"/>
      <c r="L26" s="13"/>
      <c r="M26" s="13"/>
      <c r="N26" s="13"/>
      <c r="O26" s="13"/>
      <c r="P26" s="13"/>
    </row>
    <row r="27" spans="1:16" ht="15" customHeight="1">
      <c r="A27" s="12"/>
      <c r="B27" s="75" t="s">
        <v>8</v>
      </c>
      <c r="C27" s="285" t="s">
        <v>11</v>
      </c>
      <c r="D27" s="285"/>
      <c r="E27" s="285"/>
      <c r="F27" s="285"/>
      <c r="G27" s="285"/>
      <c r="H27" s="285"/>
      <c r="I27" s="285"/>
      <c r="J27" s="33"/>
      <c r="K27" s="13"/>
      <c r="L27" s="13"/>
      <c r="M27" s="13"/>
      <c r="N27" s="13"/>
      <c r="O27" s="13"/>
      <c r="P27" s="13"/>
    </row>
    <row r="28" spans="1:16" ht="15" customHeight="1">
      <c r="A28" s="12"/>
      <c r="B28" s="75" t="s">
        <v>9</v>
      </c>
      <c r="C28" s="282" t="s">
        <v>274</v>
      </c>
      <c r="D28" s="282"/>
      <c r="E28" s="282"/>
      <c r="F28" s="282"/>
      <c r="G28" s="282"/>
      <c r="H28" s="282"/>
      <c r="I28" s="282"/>
      <c r="J28" s="32"/>
      <c r="K28" s="13"/>
      <c r="L28" s="13"/>
      <c r="M28" s="13"/>
      <c r="N28" s="13"/>
      <c r="O28" s="13"/>
      <c r="P28" s="13"/>
    </row>
    <row r="29" spans="1:16" ht="9.75" customHeight="1">
      <c r="A29" s="12"/>
      <c r="B29" s="18"/>
      <c r="C29" s="18"/>
      <c r="D29" s="13"/>
      <c r="E29" s="13"/>
      <c r="F29" s="13"/>
      <c r="G29" s="13"/>
      <c r="H29" s="13"/>
      <c r="I29" s="13"/>
      <c r="J29" s="13"/>
      <c r="K29" s="13"/>
      <c r="L29" s="13"/>
      <c r="M29" s="13"/>
      <c r="N29" s="13"/>
      <c r="O29" s="13"/>
      <c r="P29" s="13"/>
    </row>
    <row r="30" spans="1:16" ht="15" customHeight="1">
      <c r="A30" s="12"/>
      <c r="B30" s="281" t="s">
        <v>275</v>
      </c>
      <c r="C30" s="281"/>
      <c r="D30" s="281"/>
      <c r="E30" s="281"/>
      <c r="F30" s="77"/>
      <c r="G30" s="77"/>
      <c r="H30" s="25"/>
      <c r="I30" s="25"/>
      <c r="J30" s="25"/>
      <c r="K30" s="13"/>
      <c r="L30" s="13"/>
      <c r="M30" s="13"/>
      <c r="N30" s="13"/>
      <c r="O30" s="13"/>
      <c r="P30" s="13"/>
    </row>
    <row r="31" spans="1:16" ht="9.75" customHeight="1">
      <c r="A31" s="12"/>
      <c r="B31" s="138"/>
      <c r="C31" s="138"/>
      <c r="D31" s="138"/>
      <c r="E31" s="138"/>
      <c r="F31" s="77"/>
      <c r="G31" s="77"/>
      <c r="H31" s="25"/>
      <c r="I31" s="25"/>
      <c r="J31" s="25"/>
      <c r="K31" s="13"/>
      <c r="L31" s="13"/>
      <c r="M31" s="13"/>
      <c r="N31" s="13"/>
      <c r="O31" s="13"/>
      <c r="P31" s="13"/>
    </row>
    <row r="32" spans="1:16" ht="15" customHeight="1">
      <c r="A32" s="12"/>
      <c r="B32" s="142" t="s">
        <v>10</v>
      </c>
      <c r="C32" s="79" t="s">
        <v>209</v>
      </c>
      <c r="D32" s="139"/>
      <c r="E32" s="139"/>
      <c r="F32" s="139"/>
      <c r="G32" s="139"/>
      <c r="H32" s="80"/>
      <c r="I32" s="80"/>
      <c r="J32" s="80"/>
      <c r="K32" s="13"/>
      <c r="L32" s="13"/>
      <c r="M32" s="13"/>
      <c r="N32" s="13"/>
      <c r="O32" s="13"/>
      <c r="P32" s="13"/>
    </row>
    <row r="33" spans="1:16" ht="15" customHeight="1">
      <c r="A33" s="12"/>
      <c r="C33" s="159" t="s">
        <v>210</v>
      </c>
      <c r="D33" s="140"/>
      <c r="E33" s="140"/>
      <c r="F33" s="140"/>
      <c r="G33" s="140"/>
      <c r="H33" s="140"/>
      <c r="I33" s="79"/>
      <c r="J33" s="79"/>
      <c r="K33" s="13"/>
      <c r="L33" s="13"/>
      <c r="M33" s="13"/>
      <c r="N33" s="13"/>
      <c r="O33" s="13"/>
      <c r="P33" s="13"/>
    </row>
    <row r="34" spans="1:16" ht="15" customHeight="1">
      <c r="A34" s="12"/>
      <c r="C34" s="159" t="s">
        <v>211</v>
      </c>
      <c r="D34" s="140"/>
      <c r="E34" s="140"/>
      <c r="F34" s="140"/>
      <c r="G34" s="140"/>
      <c r="H34" s="79"/>
      <c r="I34" s="79"/>
      <c r="J34" s="79"/>
      <c r="K34" s="13"/>
      <c r="L34" s="13"/>
      <c r="M34" s="13"/>
      <c r="N34" s="13"/>
      <c r="O34" s="13"/>
      <c r="P34" s="13"/>
    </row>
    <row r="35" spans="1:16" ht="15" customHeight="1">
      <c r="A35" s="12"/>
      <c r="C35" s="159" t="s">
        <v>212</v>
      </c>
      <c r="D35" s="140"/>
      <c r="E35" s="140"/>
      <c r="F35" s="140"/>
      <c r="G35" s="140"/>
      <c r="H35" s="140"/>
      <c r="I35" s="79"/>
      <c r="J35" s="79"/>
      <c r="K35" s="13"/>
      <c r="L35" s="13"/>
      <c r="M35" s="13"/>
      <c r="N35" s="13"/>
      <c r="O35" s="13"/>
      <c r="P35" s="13"/>
    </row>
    <row r="36" spans="1:16" ht="15" customHeight="1">
      <c r="A36" s="12"/>
      <c r="B36" s="142" t="s">
        <v>12</v>
      </c>
      <c r="C36" s="33" t="s">
        <v>276</v>
      </c>
      <c r="D36" s="143"/>
      <c r="E36" s="143"/>
      <c r="F36" s="143"/>
      <c r="G36" s="143"/>
      <c r="H36" s="16"/>
      <c r="I36" s="16"/>
      <c r="J36" s="16"/>
      <c r="K36" s="13"/>
      <c r="L36" s="13"/>
      <c r="M36" s="13"/>
      <c r="N36" s="13"/>
      <c r="O36" s="13"/>
      <c r="P36" s="13"/>
    </row>
    <row r="37" spans="1:16" ht="15" customHeight="1">
      <c r="A37" s="12"/>
      <c r="C37" s="159" t="s">
        <v>210</v>
      </c>
      <c r="D37" s="140"/>
      <c r="E37" s="140"/>
      <c r="F37" s="140"/>
      <c r="G37" s="140"/>
      <c r="H37" s="140"/>
      <c r="I37" s="79"/>
      <c r="J37" s="79"/>
      <c r="K37" s="13"/>
      <c r="L37" s="13"/>
      <c r="M37" s="13"/>
      <c r="N37" s="13"/>
      <c r="O37" s="13"/>
      <c r="P37" s="13"/>
    </row>
    <row r="38" spans="1:16" ht="15" customHeight="1">
      <c r="A38" s="12"/>
      <c r="C38" s="159" t="s">
        <v>213</v>
      </c>
      <c r="D38" s="140"/>
      <c r="E38" s="140"/>
      <c r="F38" s="140"/>
      <c r="G38" s="140"/>
      <c r="H38" s="79"/>
      <c r="I38" s="79"/>
      <c r="J38" s="79"/>
      <c r="K38" s="13"/>
      <c r="L38" s="13"/>
      <c r="M38" s="13"/>
      <c r="N38" s="13"/>
      <c r="O38" s="13"/>
      <c r="P38" s="13"/>
    </row>
    <row r="39" spans="1:16" ht="15" customHeight="1">
      <c r="A39" s="12"/>
      <c r="C39" s="159" t="s">
        <v>212</v>
      </c>
      <c r="D39" s="140"/>
      <c r="E39" s="140"/>
      <c r="F39" s="140"/>
      <c r="G39" s="140"/>
      <c r="H39" s="140"/>
      <c r="I39" s="79"/>
      <c r="J39" s="79"/>
      <c r="K39" s="13"/>
      <c r="L39" s="13"/>
      <c r="M39" s="13"/>
      <c r="N39" s="13"/>
      <c r="O39" s="13"/>
      <c r="P39" s="13"/>
    </row>
    <row r="40" spans="1:16" ht="9.75" customHeight="1">
      <c r="A40" s="12"/>
      <c r="B40" s="284"/>
      <c r="C40" s="284"/>
      <c r="D40" s="284"/>
      <c r="E40" s="284"/>
      <c r="F40" s="284"/>
      <c r="G40" s="284"/>
      <c r="H40" s="284"/>
      <c r="I40" s="28"/>
      <c r="J40" s="28"/>
      <c r="K40" s="13"/>
      <c r="L40" s="13"/>
      <c r="M40" s="13"/>
      <c r="N40" s="13"/>
      <c r="O40" s="13"/>
      <c r="P40" s="13"/>
    </row>
    <row r="41" spans="1:16" ht="15" customHeight="1">
      <c r="A41" s="12"/>
      <c r="B41" s="288" t="s">
        <v>277</v>
      </c>
      <c r="C41" s="288"/>
      <c r="D41" s="288"/>
      <c r="E41" s="288"/>
      <c r="F41" s="288"/>
      <c r="G41" s="288"/>
      <c r="H41" s="13"/>
      <c r="I41" s="13"/>
      <c r="J41" s="13"/>
      <c r="K41" s="13"/>
      <c r="L41" s="13"/>
      <c r="M41" s="13"/>
      <c r="N41" s="13"/>
      <c r="O41" s="13"/>
      <c r="P41" s="13"/>
    </row>
    <row r="42" spans="1:16" ht="9.75" customHeight="1">
      <c r="A42" s="12"/>
      <c r="B42" s="144"/>
      <c r="C42" s="144"/>
      <c r="D42" s="144"/>
      <c r="E42" s="144"/>
      <c r="F42" s="144"/>
      <c r="G42" s="144"/>
      <c r="H42" s="13"/>
      <c r="I42" s="13"/>
      <c r="J42" s="13"/>
      <c r="K42" s="13"/>
      <c r="L42" s="13"/>
      <c r="M42" s="13"/>
      <c r="N42" s="13"/>
      <c r="O42" s="13"/>
      <c r="P42" s="13"/>
    </row>
    <row r="43" spans="1:16" ht="15" customHeight="1">
      <c r="A43" s="12"/>
      <c r="B43" s="75" t="s">
        <v>16</v>
      </c>
      <c r="C43" s="280" t="s">
        <v>13</v>
      </c>
      <c r="D43" s="280"/>
      <c r="E43" s="280"/>
      <c r="F43" s="280"/>
      <c r="G43" s="280"/>
      <c r="H43" s="280"/>
      <c r="I43" s="280"/>
      <c r="J43" s="76"/>
      <c r="K43" s="13"/>
      <c r="L43" s="13"/>
      <c r="M43" s="13"/>
      <c r="N43" s="13"/>
      <c r="O43" s="13"/>
      <c r="P43" s="13"/>
    </row>
    <row r="44" spans="1:16" ht="15" customHeight="1">
      <c r="A44" s="12"/>
      <c r="B44" s="24"/>
      <c r="C44" s="26"/>
      <c r="D44" s="13"/>
      <c r="E44" s="13"/>
      <c r="F44" s="13"/>
      <c r="G44" s="13"/>
      <c r="H44" s="13"/>
      <c r="I44" s="13"/>
      <c r="J44" s="13"/>
      <c r="K44" s="13"/>
      <c r="L44" s="13"/>
      <c r="M44" s="13"/>
      <c r="N44" s="13"/>
      <c r="O44" s="13"/>
      <c r="P44" s="13"/>
    </row>
    <row r="45" spans="1:16" ht="6.75" customHeight="1">
      <c r="A45" s="12"/>
      <c r="B45" s="24"/>
      <c r="C45" s="26"/>
      <c r="D45" s="13"/>
      <c r="E45" s="13"/>
      <c r="F45" s="13"/>
      <c r="G45" s="13"/>
      <c r="H45" s="13"/>
      <c r="I45" s="13"/>
      <c r="J45" s="13"/>
      <c r="K45" s="13"/>
      <c r="L45" s="13"/>
      <c r="M45" s="13"/>
      <c r="N45" s="13"/>
      <c r="O45" s="13"/>
      <c r="P45" s="13"/>
    </row>
    <row r="46" spans="1:16" ht="12.75">
      <c r="A46" s="12"/>
      <c r="B46" s="24"/>
      <c r="C46" s="26"/>
      <c r="D46" s="13"/>
      <c r="E46" s="13"/>
      <c r="F46" s="13"/>
      <c r="G46" s="13"/>
      <c r="H46" s="13"/>
      <c r="I46" s="13"/>
      <c r="J46" s="13"/>
      <c r="K46" s="13"/>
      <c r="L46" s="13"/>
      <c r="M46" s="13"/>
      <c r="N46" s="13"/>
      <c r="O46" s="13"/>
      <c r="P46" s="13"/>
    </row>
    <row r="47" spans="1:16" ht="12.75">
      <c r="A47" s="12"/>
      <c r="B47" s="24"/>
      <c r="C47" s="26"/>
      <c r="D47" s="13"/>
      <c r="E47" s="13"/>
      <c r="F47" s="13"/>
      <c r="G47" s="13"/>
      <c r="H47" s="13"/>
      <c r="I47" s="13"/>
      <c r="J47" s="13"/>
      <c r="K47" s="13"/>
      <c r="L47" s="13"/>
      <c r="M47" s="13"/>
      <c r="N47" s="13"/>
      <c r="O47" s="13"/>
      <c r="P47" s="13"/>
    </row>
    <row r="48" spans="1:16" ht="12.75">
      <c r="A48" s="12"/>
      <c r="B48" s="24"/>
      <c r="C48" s="26"/>
      <c r="D48" s="13"/>
      <c r="E48" s="13"/>
      <c r="F48" s="13"/>
      <c r="G48" s="13"/>
      <c r="H48" s="13"/>
      <c r="I48" s="13"/>
      <c r="J48" s="13"/>
      <c r="K48" s="13"/>
      <c r="L48" s="13"/>
      <c r="M48" s="13"/>
      <c r="N48" s="13"/>
      <c r="O48" s="13"/>
      <c r="P48" s="13"/>
    </row>
    <row r="49" spans="1:16" ht="12.75">
      <c r="A49" s="12"/>
      <c r="B49" s="24"/>
      <c r="C49" s="26"/>
      <c r="D49" s="13"/>
      <c r="E49" s="13"/>
      <c r="F49" s="13"/>
      <c r="G49" s="13"/>
      <c r="H49" s="13"/>
      <c r="I49" s="13"/>
      <c r="J49" s="13"/>
      <c r="K49" s="13"/>
      <c r="L49" s="13"/>
      <c r="M49" s="13"/>
      <c r="N49" s="13"/>
      <c r="O49" s="13"/>
      <c r="P49" s="13"/>
    </row>
    <row r="50" spans="1:16" ht="12.75">
      <c r="A50" s="12"/>
      <c r="B50" s="24"/>
      <c r="C50" s="26"/>
      <c r="D50" s="13"/>
      <c r="E50" s="13"/>
      <c r="F50" s="13"/>
      <c r="G50" s="13"/>
      <c r="H50" s="13"/>
      <c r="I50" s="13"/>
      <c r="J50" s="13"/>
      <c r="K50" s="13"/>
      <c r="L50" s="13"/>
      <c r="M50" s="13"/>
      <c r="N50" s="13"/>
      <c r="O50" s="13"/>
      <c r="P50" s="13"/>
    </row>
    <row r="51" spans="1:16" ht="12.75">
      <c r="A51" s="12"/>
      <c r="B51" s="24"/>
      <c r="C51" s="26"/>
      <c r="D51" s="13"/>
      <c r="E51" s="13"/>
      <c r="F51" s="13"/>
      <c r="G51" s="13"/>
      <c r="H51" s="13"/>
      <c r="I51" s="13"/>
      <c r="J51" s="13"/>
      <c r="K51" s="13"/>
      <c r="L51" s="13"/>
      <c r="M51" s="13"/>
      <c r="N51" s="13"/>
      <c r="O51" s="13"/>
      <c r="P51" s="13"/>
    </row>
    <row r="52" spans="1:16" ht="12.75">
      <c r="A52" s="12"/>
      <c r="B52" s="24"/>
      <c r="C52" s="26"/>
      <c r="D52" s="13"/>
      <c r="E52" s="13"/>
      <c r="F52" s="13"/>
      <c r="G52" s="13"/>
      <c r="H52" s="13"/>
      <c r="I52" s="13"/>
      <c r="J52" s="13"/>
      <c r="K52" s="13"/>
      <c r="L52" s="13"/>
      <c r="M52" s="13"/>
      <c r="N52" s="13"/>
      <c r="O52" s="13"/>
      <c r="P52" s="13"/>
    </row>
    <row r="53" spans="1:16" ht="12.75">
      <c r="A53" s="12"/>
      <c r="B53" s="24"/>
      <c r="C53" s="26"/>
      <c r="D53" s="13"/>
      <c r="E53" s="13"/>
      <c r="F53" s="13"/>
      <c r="G53" s="13"/>
      <c r="H53" s="13"/>
      <c r="I53" s="13"/>
      <c r="J53" s="13"/>
      <c r="K53" s="13"/>
      <c r="L53" s="13"/>
      <c r="M53" s="13"/>
      <c r="N53" s="13"/>
      <c r="O53" s="13"/>
      <c r="P53" s="13"/>
    </row>
    <row r="54" spans="1:16" ht="12.75">
      <c r="A54" s="12"/>
      <c r="B54" s="24"/>
      <c r="C54" s="26"/>
      <c r="D54" s="13"/>
      <c r="E54" s="13"/>
      <c r="F54" s="13"/>
      <c r="G54" s="13"/>
      <c r="H54" s="13"/>
      <c r="I54" s="13"/>
      <c r="J54" s="13"/>
      <c r="K54" s="13"/>
      <c r="L54" s="13"/>
      <c r="M54" s="13"/>
      <c r="N54" s="13"/>
      <c r="O54" s="13"/>
      <c r="P54" s="13"/>
    </row>
    <row r="55" spans="1:16" ht="12.75">
      <c r="A55" s="12"/>
      <c r="B55" s="24"/>
      <c r="C55" s="26"/>
      <c r="D55" s="13"/>
      <c r="E55" s="13"/>
      <c r="F55" s="13"/>
      <c r="G55" s="13"/>
      <c r="H55" s="13"/>
      <c r="I55" s="13"/>
      <c r="J55" s="13"/>
      <c r="K55" s="13"/>
      <c r="L55" s="13"/>
      <c r="M55" s="13"/>
      <c r="N55" s="13"/>
      <c r="O55" s="13"/>
      <c r="P55" s="13"/>
    </row>
    <row r="56" spans="1:16" ht="12.75">
      <c r="A56" s="12"/>
      <c r="B56" s="24"/>
      <c r="C56" s="26"/>
      <c r="D56" s="13"/>
      <c r="E56" s="13"/>
      <c r="F56" s="13"/>
      <c r="G56" s="13"/>
      <c r="H56" s="13"/>
      <c r="I56" s="13"/>
      <c r="J56" s="13"/>
      <c r="K56" s="13"/>
      <c r="L56" s="13"/>
      <c r="M56" s="13"/>
      <c r="N56" s="13"/>
      <c r="O56" s="13"/>
      <c r="P56" s="13"/>
    </row>
    <row r="57" spans="1:16" ht="12.75">
      <c r="A57" s="12"/>
      <c r="B57" s="24"/>
      <c r="C57" s="26"/>
      <c r="D57" s="13"/>
      <c r="E57" s="13"/>
      <c r="F57" s="13"/>
      <c r="G57" s="13"/>
      <c r="H57" s="13"/>
      <c r="I57" s="13"/>
      <c r="J57" s="13"/>
      <c r="K57" s="13"/>
      <c r="L57" s="13"/>
      <c r="M57" s="13"/>
      <c r="N57" s="13"/>
      <c r="O57" s="13"/>
      <c r="P57" s="13"/>
    </row>
    <row r="58" spans="1:16" ht="12.75">
      <c r="A58" s="12"/>
      <c r="B58" s="24"/>
      <c r="C58" s="26"/>
      <c r="D58" s="13"/>
      <c r="E58" s="13"/>
      <c r="F58" s="13"/>
      <c r="G58" s="13"/>
      <c r="H58" s="13"/>
      <c r="I58" s="13"/>
      <c r="J58" s="13"/>
      <c r="K58" s="13"/>
      <c r="L58" s="13"/>
      <c r="M58" s="13"/>
      <c r="N58" s="13"/>
      <c r="O58" s="13"/>
      <c r="P58" s="13"/>
    </row>
    <row r="59" spans="1:16" ht="12.75">
      <c r="A59" s="12"/>
      <c r="B59" s="24"/>
      <c r="C59" s="26"/>
      <c r="D59" s="13"/>
      <c r="E59" s="27"/>
      <c r="F59" s="13"/>
      <c r="G59" s="13"/>
      <c r="H59" s="13"/>
      <c r="I59" s="13"/>
      <c r="J59" s="13"/>
      <c r="K59" s="13"/>
      <c r="L59" s="13"/>
      <c r="M59" s="13"/>
      <c r="N59" s="13"/>
      <c r="O59" s="13"/>
      <c r="P59" s="13"/>
    </row>
    <row r="60" spans="1:16" ht="12.75">
      <c r="A60" s="12"/>
      <c r="B60" s="24"/>
      <c r="C60" s="26"/>
      <c r="D60" s="13"/>
      <c r="E60" s="13"/>
      <c r="F60" s="13"/>
      <c r="G60" s="13"/>
      <c r="H60" s="13"/>
      <c r="I60" s="13"/>
      <c r="J60" s="13"/>
      <c r="K60" s="13"/>
      <c r="L60" s="13"/>
      <c r="M60" s="13"/>
      <c r="N60" s="13"/>
      <c r="O60" s="13"/>
      <c r="P60" s="13"/>
    </row>
    <row r="61" spans="1:16" ht="12.75">
      <c r="A61" s="12"/>
      <c r="B61" s="24"/>
      <c r="C61" s="26"/>
      <c r="D61" s="13"/>
      <c r="E61" s="13"/>
      <c r="F61" s="13"/>
      <c r="G61" s="13"/>
      <c r="H61" s="13"/>
      <c r="I61" s="13"/>
      <c r="J61" s="13"/>
      <c r="K61" s="13"/>
      <c r="L61" s="13"/>
      <c r="M61" s="13"/>
      <c r="N61" s="13"/>
      <c r="O61" s="13"/>
      <c r="P61" s="13"/>
    </row>
    <row r="62" spans="1:16" ht="12.75">
      <c r="A62" s="12"/>
      <c r="B62" s="24"/>
      <c r="C62" s="26"/>
      <c r="D62" s="13"/>
      <c r="E62" s="13"/>
      <c r="F62" s="13"/>
      <c r="G62" s="13"/>
      <c r="H62" s="13"/>
      <c r="I62" s="13"/>
      <c r="J62" s="13"/>
      <c r="K62" s="13"/>
      <c r="L62" s="13"/>
      <c r="M62" s="13"/>
      <c r="N62" s="13"/>
      <c r="O62" s="13"/>
      <c r="P62" s="13"/>
    </row>
    <row r="63" spans="1:16" ht="12.75">
      <c r="A63" s="12"/>
      <c r="B63" s="24"/>
      <c r="C63" s="26"/>
      <c r="D63" s="13"/>
      <c r="E63" s="13"/>
      <c r="F63" s="13"/>
      <c r="G63" s="13"/>
      <c r="H63" s="13"/>
      <c r="I63" s="13"/>
      <c r="J63" s="13"/>
      <c r="K63" s="13"/>
      <c r="L63" s="13"/>
      <c r="M63" s="13"/>
      <c r="N63" s="13"/>
      <c r="O63" s="13"/>
      <c r="P63" s="13"/>
    </row>
    <row r="64" spans="1:16" ht="12.75">
      <c r="A64" s="12"/>
      <c r="B64" s="24"/>
      <c r="C64" s="26"/>
      <c r="D64" s="13"/>
      <c r="E64" s="13"/>
      <c r="F64" s="13"/>
      <c r="G64" s="13"/>
      <c r="H64" s="13"/>
      <c r="I64" s="13"/>
      <c r="J64" s="13"/>
      <c r="K64" s="13"/>
      <c r="L64" s="13"/>
      <c r="M64" s="13"/>
      <c r="N64" s="13"/>
      <c r="O64" s="13"/>
      <c r="P64" s="13"/>
    </row>
    <row r="65" spans="1:16" ht="12.75">
      <c r="A65" s="12"/>
      <c r="B65" s="24"/>
      <c r="C65" s="26"/>
      <c r="D65" s="13"/>
      <c r="E65" s="13"/>
      <c r="F65" s="13"/>
      <c r="G65" s="13"/>
      <c r="H65" s="13"/>
      <c r="I65" s="13"/>
      <c r="J65" s="13"/>
      <c r="K65" s="13"/>
      <c r="L65" s="13"/>
      <c r="M65" s="13"/>
      <c r="N65" s="13"/>
      <c r="O65" s="13"/>
      <c r="P65" s="13"/>
    </row>
    <row r="66" spans="1:16" ht="12.75">
      <c r="A66" s="12"/>
      <c r="B66" s="24"/>
      <c r="C66" s="26"/>
      <c r="D66" s="13"/>
      <c r="E66" s="13"/>
      <c r="F66" s="13"/>
      <c r="G66" s="13"/>
      <c r="H66" s="13"/>
      <c r="I66" s="13"/>
      <c r="J66" s="13"/>
      <c r="K66" s="13"/>
      <c r="L66" s="13"/>
      <c r="M66" s="13"/>
      <c r="N66" s="13"/>
      <c r="O66" s="13"/>
      <c r="P66" s="13"/>
    </row>
    <row r="67" spans="1:16" ht="12.75">
      <c r="A67" s="12"/>
      <c r="B67" s="24"/>
      <c r="C67" s="26"/>
      <c r="D67" s="13"/>
      <c r="E67" s="13"/>
      <c r="F67" s="13"/>
      <c r="G67" s="13"/>
      <c r="H67" s="13"/>
      <c r="I67" s="13"/>
      <c r="J67" s="13"/>
      <c r="K67" s="13"/>
      <c r="L67" s="13"/>
      <c r="M67" s="13"/>
      <c r="N67" s="13"/>
      <c r="O67" s="13"/>
      <c r="P67" s="13"/>
    </row>
    <row r="68" spans="1:16" ht="12.75">
      <c r="A68" s="12"/>
      <c r="B68" s="24"/>
      <c r="C68" s="26"/>
      <c r="D68" s="13"/>
      <c r="E68" s="13"/>
      <c r="F68" s="13"/>
      <c r="G68" s="13"/>
      <c r="H68" s="13"/>
      <c r="I68" s="13"/>
      <c r="J68" s="13"/>
      <c r="K68" s="13"/>
      <c r="L68" s="13"/>
      <c r="M68" s="13"/>
      <c r="N68" s="13"/>
      <c r="O68" s="13"/>
      <c r="P68" s="13"/>
    </row>
    <row r="69" spans="1:16" ht="12.75">
      <c r="A69" s="12"/>
      <c r="B69" s="24"/>
      <c r="C69" s="26"/>
      <c r="D69" s="13"/>
      <c r="E69" s="13"/>
      <c r="F69" s="13"/>
      <c r="G69" s="13"/>
      <c r="H69" s="13"/>
      <c r="I69" s="13"/>
      <c r="J69" s="13"/>
      <c r="K69" s="13"/>
      <c r="L69" s="13"/>
      <c r="M69" s="13"/>
      <c r="N69" s="13"/>
      <c r="O69" s="13"/>
      <c r="P69" s="13"/>
    </row>
    <row r="70" spans="1:16" ht="12.75">
      <c r="A70" s="12"/>
      <c r="B70" s="24"/>
      <c r="C70" s="26"/>
      <c r="D70" s="13"/>
      <c r="E70" s="13"/>
      <c r="F70" s="13"/>
      <c r="G70" s="13"/>
      <c r="H70" s="13"/>
      <c r="I70" s="13"/>
      <c r="J70" s="13"/>
      <c r="K70" s="13"/>
      <c r="L70" s="13"/>
      <c r="M70" s="13"/>
      <c r="N70" s="13"/>
      <c r="O70" s="13"/>
      <c r="P70" s="13"/>
    </row>
    <row r="71" spans="1:16" ht="12.75">
      <c r="A71" s="12"/>
      <c r="B71" s="24"/>
      <c r="C71" s="26"/>
      <c r="D71" s="13"/>
      <c r="E71" s="13"/>
      <c r="F71" s="13"/>
      <c r="G71" s="13"/>
      <c r="H71" s="13"/>
      <c r="I71" s="13"/>
      <c r="J71" s="13"/>
      <c r="K71" s="13"/>
      <c r="L71" s="13"/>
      <c r="M71" s="13"/>
      <c r="N71" s="13"/>
      <c r="O71" s="13"/>
      <c r="P71" s="13"/>
    </row>
    <row r="72" spans="1:16" ht="12.75">
      <c r="A72" s="12"/>
      <c r="B72" s="24"/>
      <c r="C72" s="26"/>
      <c r="D72" s="13"/>
      <c r="E72" s="13"/>
      <c r="F72" s="13"/>
      <c r="G72" s="13"/>
      <c r="H72" s="13"/>
      <c r="I72" s="13"/>
      <c r="J72" s="13"/>
      <c r="K72" s="13"/>
      <c r="L72" s="13"/>
      <c r="M72" s="13"/>
      <c r="N72" s="13"/>
      <c r="O72" s="13"/>
      <c r="P72" s="13"/>
    </row>
    <row r="73" spans="1:16" ht="12.75">
      <c r="A73" s="12"/>
      <c r="B73" s="24"/>
      <c r="C73" s="26"/>
      <c r="D73" s="13"/>
      <c r="E73" s="13"/>
      <c r="F73" s="13"/>
      <c r="G73" s="13"/>
      <c r="H73" s="13"/>
      <c r="I73" s="13"/>
      <c r="J73" s="13"/>
      <c r="K73" s="13"/>
      <c r="L73" s="13"/>
      <c r="M73" s="13"/>
      <c r="N73" s="13"/>
      <c r="O73" s="13"/>
      <c r="P73" s="13"/>
    </row>
    <row r="74" spans="1:16" ht="12.75">
      <c r="A74" s="12"/>
      <c r="B74" s="24"/>
      <c r="C74" s="26"/>
      <c r="D74" s="13"/>
      <c r="E74" s="13"/>
      <c r="F74" s="13"/>
      <c r="G74" s="13"/>
      <c r="H74" s="13"/>
      <c r="I74" s="13"/>
      <c r="J74" s="13"/>
      <c r="K74" s="13"/>
      <c r="L74" s="13"/>
      <c r="M74" s="13"/>
      <c r="N74" s="13"/>
      <c r="O74" s="13"/>
      <c r="P74" s="13"/>
    </row>
    <row r="75" spans="1:16" ht="12.75">
      <c r="A75" s="12"/>
      <c r="B75" s="24"/>
      <c r="C75" s="26"/>
      <c r="D75" s="13"/>
      <c r="E75" s="13"/>
      <c r="F75" s="13"/>
      <c r="G75" s="13"/>
      <c r="H75" s="13"/>
      <c r="I75" s="13"/>
      <c r="J75" s="13"/>
      <c r="K75" s="13"/>
      <c r="L75" s="13"/>
      <c r="M75" s="13"/>
      <c r="N75" s="13"/>
      <c r="O75" s="13"/>
      <c r="P75" s="13"/>
    </row>
    <row r="76" spans="1:16" ht="12.75">
      <c r="A76" s="12"/>
      <c r="B76" s="24"/>
      <c r="C76" s="26"/>
      <c r="D76" s="13"/>
      <c r="E76" s="13"/>
      <c r="F76" s="13"/>
      <c r="G76" s="13"/>
      <c r="H76" s="13"/>
      <c r="I76" s="13"/>
      <c r="J76" s="13"/>
      <c r="K76" s="13"/>
      <c r="L76" s="13"/>
      <c r="M76" s="13"/>
      <c r="N76" s="13"/>
      <c r="O76" s="13"/>
      <c r="P76" s="13"/>
    </row>
    <row r="77" spans="1:16" ht="12.75">
      <c r="A77" s="12"/>
      <c r="B77" s="24"/>
      <c r="C77" s="26"/>
      <c r="D77" s="13"/>
      <c r="E77" s="13"/>
      <c r="F77" s="13"/>
      <c r="G77" s="13"/>
      <c r="H77" s="13"/>
      <c r="I77" s="13"/>
      <c r="J77" s="13"/>
      <c r="K77" s="13"/>
      <c r="L77" s="13"/>
      <c r="M77" s="13"/>
      <c r="N77" s="13"/>
      <c r="O77" s="13"/>
      <c r="P77" s="13"/>
    </row>
    <row r="78" spans="1:16" ht="12.75">
      <c r="A78" s="12"/>
      <c r="B78" s="24"/>
      <c r="C78" s="26"/>
      <c r="D78" s="13"/>
      <c r="E78" s="13"/>
      <c r="F78" s="13"/>
      <c r="G78" s="13"/>
      <c r="H78" s="13"/>
      <c r="I78" s="13"/>
      <c r="J78" s="13"/>
      <c r="K78" s="13"/>
      <c r="L78" s="13"/>
      <c r="M78" s="13"/>
      <c r="N78" s="13"/>
      <c r="O78" s="13"/>
      <c r="P78" s="13"/>
    </row>
    <row r="79" spans="1:16" ht="12.75">
      <c r="A79" s="12"/>
      <c r="B79" s="24"/>
      <c r="C79" s="26"/>
      <c r="D79" s="13"/>
      <c r="E79" s="13"/>
      <c r="F79" s="13"/>
      <c r="G79" s="13"/>
      <c r="H79" s="13"/>
      <c r="I79" s="13"/>
      <c r="J79" s="13"/>
      <c r="K79" s="13"/>
      <c r="L79" s="13"/>
      <c r="M79" s="13"/>
      <c r="N79" s="13"/>
      <c r="O79" s="13"/>
      <c r="P79" s="13"/>
    </row>
    <row r="80" spans="1:16" ht="12.75">
      <c r="A80" s="12"/>
      <c r="B80" s="24"/>
      <c r="C80" s="26"/>
      <c r="D80" s="13"/>
      <c r="E80" s="13"/>
      <c r="F80" s="13"/>
      <c r="G80" s="13"/>
      <c r="H80" s="13"/>
      <c r="I80" s="13"/>
      <c r="J80" s="13"/>
      <c r="K80" s="13"/>
      <c r="L80" s="13"/>
      <c r="M80" s="13"/>
      <c r="N80" s="13"/>
      <c r="O80" s="13"/>
      <c r="P80" s="13"/>
    </row>
    <row r="81" spans="1:16" ht="12.75">
      <c r="A81" s="12"/>
      <c r="B81" s="24"/>
      <c r="C81" s="26"/>
      <c r="D81" s="13"/>
      <c r="E81" s="13"/>
      <c r="F81" s="13"/>
      <c r="G81" s="13"/>
      <c r="H81" s="13"/>
      <c r="I81" s="13"/>
      <c r="J81" s="13"/>
      <c r="K81" s="13"/>
      <c r="L81" s="13"/>
      <c r="M81" s="13"/>
      <c r="N81" s="13"/>
      <c r="O81" s="13"/>
      <c r="P81" s="13"/>
    </row>
    <row r="82" spans="1:16" ht="12.75">
      <c r="A82" s="12"/>
      <c r="B82" s="24"/>
      <c r="C82" s="26"/>
      <c r="D82" s="13"/>
      <c r="E82" s="13"/>
      <c r="F82" s="13"/>
      <c r="G82" s="13"/>
      <c r="H82" s="13"/>
      <c r="I82" s="13"/>
      <c r="J82" s="13"/>
      <c r="K82" s="13"/>
      <c r="L82" s="13"/>
      <c r="M82" s="13"/>
      <c r="N82" s="13"/>
      <c r="O82" s="13"/>
      <c r="P82" s="13"/>
    </row>
    <row r="83" spans="1:16" ht="12.75">
      <c r="A83" s="12"/>
      <c r="B83" s="24"/>
      <c r="C83" s="26"/>
      <c r="D83" s="13"/>
      <c r="E83" s="13"/>
      <c r="F83" s="13"/>
      <c r="G83" s="13"/>
      <c r="H83" s="13"/>
      <c r="I83" s="13"/>
      <c r="J83" s="13"/>
      <c r="K83" s="13"/>
      <c r="L83" s="13"/>
      <c r="M83" s="13"/>
      <c r="N83" s="13"/>
      <c r="O83" s="13"/>
      <c r="P83" s="13"/>
    </row>
    <row r="84" spans="1:16" ht="12.75">
      <c r="A84" s="12"/>
      <c r="B84" s="24"/>
      <c r="C84" s="26"/>
      <c r="D84" s="13"/>
      <c r="E84" s="13"/>
      <c r="F84" s="13"/>
      <c r="G84" s="13"/>
      <c r="H84" s="13"/>
      <c r="I84" s="13"/>
      <c r="J84" s="13"/>
      <c r="K84" s="13"/>
      <c r="L84" s="13"/>
      <c r="M84" s="13"/>
      <c r="N84" s="13"/>
      <c r="O84" s="13"/>
      <c r="P84" s="13"/>
    </row>
    <row r="85" spans="1:16" ht="12.75">
      <c r="A85" s="12"/>
      <c r="B85" s="24"/>
      <c r="C85" s="26"/>
      <c r="D85" s="13"/>
      <c r="E85" s="13"/>
      <c r="F85" s="13"/>
      <c r="G85" s="13"/>
      <c r="H85" s="13"/>
      <c r="I85" s="13"/>
      <c r="J85" s="13"/>
      <c r="K85" s="13"/>
      <c r="L85" s="13"/>
      <c r="M85" s="13"/>
      <c r="N85" s="13"/>
      <c r="O85" s="13"/>
      <c r="P85" s="13"/>
    </row>
    <row r="86" spans="1:16" ht="12.75">
      <c r="A86" s="12"/>
      <c r="B86" s="24"/>
      <c r="C86" s="26"/>
      <c r="D86" s="13"/>
      <c r="E86" s="13"/>
      <c r="F86" s="13"/>
      <c r="G86" s="13"/>
      <c r="H86" s="13"/>
      <c r="I86" s="13"/>
      <c r="J86" s="13"/>
      <c r="K86" s="13"/>
      <c r="L86" s="13"/>
      <c r="M86" s="13"/>
      <c r="N86" s="13"/>
      <c r="O86" s="13"/>
      <c r="P86" s="13"/>
    </row>
    <row r="87" spans="1:16" ht="12.75">
      <c r="A87" s="12"/>
      <c r="K87" s="13"/>
      <c r="O87" s="13"/>
      <c r="P87" s="13"/>
    </row>
    <row r="88" spans="1:16" ht="12.75">
      <c r="A88" s="12"/>
      <c r="K88" s="13"/>
      <c r="O88" s="13"/>
      <c r="P88" s="13"/>
    </row>
    <row r="89" spans="1:16" ht="12.75">
      <c r="A89" s="12"/>
      <c r="O89" s="13"/>
      <c r="P89" s="13"/>
    </row>
    <row r="90" spans="1:16" ht="12.75">
      <c r="A90" s="12"/>
      <c r="O90" s="13"/>
      <c r="P90" s="13"/>
    </row>
    <row r="91" spans="1:16" ht="12.75">
      <c r="A91" s="12"/>
      <c r="O91" s="13"/>
      <c r="P91" s="13"/>
    </row>
    <row r="92" spans="15:16" ht="12.75">
      <c r="O92" s="13"/>
      <c r="P92" s="13"/>
    </row>
    <row r="93" spans="15:16" ht="12.75">
      <c r="O93" s="13"/>
      <c r="P93" s="13"/>
    </row>
    <row r="94" spans="15:16" ht="12.75">
      <c r="O94" s="13"/>
      <c r="P94" s="13"/>
    </row>
    <row r="95" spans="15:16" ht="12.75">
      <c r="O95" s="13"/>
      <c r="P95" s="13"/>
    </row>
    <row r="96" spans="15:16" ht="12.75">
      <c r="O96" s="13"/>
      <c r="P96" s="13"/>
    </row>
    <row r="97" spans="15:16" ht="12.75">
      <c r="O97" s="13"/>
      <c r="P97" s="13"/>
    </row>
    <row r="98" spans="15:16" ht="12.75">
      <c r="O98" s="13"/>
      <c r="P98" s="13"/>
    </row>
    <row r="99" spans="15:16" ht="12.75">
      <c r="O99" s="13"/>
      <c r="P99" s="13"/>
    </row>
  </sheetData>
  <sheetProtection/>
  <mergeCells count="29">
    <mergeCell ref="B30:E30"/>
    <mergeCell ref="B40:H40"/>
    <mergeCell ref="B41:G41"/>
    <mergeCell ref="C43:I43"/>
    <mergeCell ref="F20:G20"/>
    <mergeCell ref="B22:C22"/>
    <mergeCell ref="B24:H24"/>
    <mergeCell ref="C26:I26"/>
    <mergeCell ref="C27:I27"/>
    <mergeCell ref="C28:I28"/>
    <mergeCell ref="F14:G14"/>
    <mergeCell ref="F16:G16"/>
    <mergeCell ref="F17:G17"/>
    <mergeCell ref="C18:E18"/>
    <mergeCell ref="F18:G18"/>
    <mergeCell ref="C19:E19"/>
    <mergeCell ref="F19:G19"/>
    <mergeCell ref="C11:E11"/>
    <mergeCell ref="F11:G11"/>
    <mergeCell ref="C12:E12"/>
    <mergeCell ref="F12:G12"/>
    <mergeCell ref="C13:E13"/>
    <mergeCell ref="F13:G13"/>
    <mergeCell ref="F3:J3"/>
    <mergeCell ref="Q3:Q4"/>
    <mergeCell ref="C5:E5"/>
    <mergeCell ref="C6:E6"/>
    <mergeCell ref="C7:E7"/>
    <mergeCell ref="F10:G10"/>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M17"/>
  <sheetViews>
    <sheetView showGridLines="0" zoomScale="85" zoomScaleNormal="85" workbookViewId="0" topLeftCell="C1">
      <selection activeCell="G21" sqref="G21"/>
    </sheetView>
  </sheetViews>
  <sheetFormatPr defaultColWidth="9.140625" defaultRowHeight="12.75"/>
  <cols>
    <col min="1" max="1" width="3.8515625" style="49" customWidth="1"/>
    <col min="2" max="2" width="4.421875" style="50" customWidth="1"/>
    <col min="3" max="3" width="110.421875" style="51" customWidth="1"/>
    <col min="4" max="4" width="23.7109375" style="49" customWidth="1"/>
    <col min="5" max="6" width="22.28125" style="58" customWidth="1"/>
    <col min="7" max="7" width="28.00390625" style="53" customWidth="1"/>
    <col min="8" max="13" width="9.140625" style="53" customWidth="1"/>
    <col min="14" max="16384" width="9.140625" style="49" customWidth="1"/>
  </cols>
  <sheetData>
    <row r="1" spans="5:6" ht="13.5">
      <c r="E1" s="52"/>
      <c r="F1" s="52"/>
    </row>
    <row r="2" spans="4:6" ht="15">
      <c r="D2" s="131" t="str">
        <f>INDEX('Data for PN Tool'!$B$5:$B$156,Schools!$A$4)</f>
        <v>Select LA..</v>
      </c>
      <c r="E2" s="52"/>
      <c r="F2" s="52"/>
    </row>
    <row r="3" spans="1:6" ht="14.25" thickBot="1">
      <c r="A3" s="160">
        <f>Schools!$A$3</f>
        <v>0</v>
      </c>
      <c r="B3" s="301" t="s">
        <v>283</v>
      </c>
      <c r="C3" s="302"/>
      <c r="E3" s="55"/>
      <c r="F3" s="55"/>
    </row>
    <row r="4" spans="1:8" ht="18.75" customHeight="1" thickBot="1">
      <c r="A4" s="72"/>
      <c r="B4" s="91"/>
      <c r="C4" s="92"/>
      <c r="D4" s="131"/>
      <c r="E4" s="303" t="s">
        <v>25</v>
      </c>
      <c r="F4" s="304"/>
      <c r="G4" s="248" t="s">
        <v>290</v>
      </c>
      <c r="H4" s="249"/>
    </row>
    <row r="5" spans="2:7" ht="14.25" thickBot="1">
      <c r="B5" s="56"/>
      <c r="C5" s="57"/>
      <c r="D5" s="132" t="s">
        <v>24</v>
      </c>
      <c r="E5" s="202" t="s">
        <v>208</v>
      </c>
      <c r="F5" s="203" t="s">
        <v>207</v>
      </c>
      <c r="G5" s="203"/>
    </row>
    <row r="6" spans="2:13" s="59" customFormat="1" ht="31.5" customHeight="1">
      <c r="B6" s="60" t="s">
        <v>18</v>
      </c>
      <c r="C6" s="60" t="s">
        <v>284</v>
      </c>
      <c r="D6" s="199" t="str">
        <f>IF($A$3=0,"Select LA",SUM(Schools!$J$5:$J$6))</f>
        <v>Select LA</v>
      </c>
      <c r="E6" s="199" t="str">
        <f>IF($A$3=0,"Select LA",'Early Years 3 &amp; 4 yrs '!$J$8)</f>
        <v>Select LA</v>
      </c>
      <c r="F6" s="110" t="str">
        <f>IF($A$3=0,"Select LA",'Early Years  2 yrs'!$J$5)</f>
        <v>Select LA</v>
      </c>
      <c r="G6" s="110" t="str">
        <f>IF($A$3=0,"Select LA",'Early Years Pupil Premium'!$J$8)</f>
        <v>Select LA</v>
      </c>
      <c r="H6" s="61"/>
      <c r="I6" s="61"/>
      <c r="J6" s="61"/>
      <c r="K6" s="61"/>
      <c r="L6" s="61"/>
      <c r="M6" s="61"/>
    </row>
    <row r="7" spans="2:13" s="59" customFormat="1" ht="31.5" customHeight="1" thickBot="1">
      <c r="B7" s="60" t="s">
        <v>19</v>
      </c>
      <c r="C7" s="60" t="s">
        <v>285</v>
      </c>
      <c r="D7" s="200" t="str">
        <f>Schools!$F$18</f>
        <v>Select LA</v>
      </c>
      <c r="E7" s="200" t="str">
        <f>IF($A$3=0,"Select LA",'Early Years 3 &amp; 4 yrs '!$F$20)</f>
        <v>Select LA</v>
      </c>
      <c r="F7" s="111" t="str">
        <f>IF($A$3=0,"Select LA",'Early Years  2 yrs'!$F$12)</f>
        <v>Select LA</v>
      </c>
      <c r="G7" s="111" t="str">
        <f>IF($A$3=0,"Select LA",'Early Years Pupil Premium'!$F$20)</f>
        <v>Select LA</v>
      </c>
      <c r="H7" s="61"/>
      <c r="I7" s="61"/>
      <c r="J7" s="61"/>
      <c r="K7" s="61"/>
      <c r="L7" s="61"/>
      <c r="M7" s="61"/>
    </row>
    <row r="8" spans="2:13" s="59" customFormat="1" ht="31.5" customHeight="1" thickBot="1">
      <c r="B8" s="60" t="s">
        <v>20</v>
      </c>
      <c r="C8" s="60" t="s">
        <v>286</v>
      </c>
      <c r="D8" s="201"/>
      <c r="E8" s="213" t="str">
        <f>IF($A$3=0,"Select LA",'Early Years 3 &amp; 4 yrs '!F14)</f>
        <v>Select LA</v>
      </c>
      <c r="F8" s="112" t="str">
        <f>IF($A$3=0,"Select LA",'Early Years  2 yrs'!F8)</f>
        <v>Select LA</v>
      </c>
      <c r="G8" s="112" t="str">
        <f>IF($A$3=0,"Select LA",'Early Years Pupil Premium'!$F$14)</f>
        <v>Select LA</v>
      </c>
      <c r="H8" s="61"/>
      <c r="I8" s="61"/>
      <c r="J8" s="61"/>
      <c r="K8" s="61"/>
      <c r="L8" s="61"/>
      <c r="M8" s="61"/>
    </row>
    <row r="9" spans="2:13" s="59" customFormat="1" ht="31.5" customHeight="1" thickBot="1">
      <c r="B9" s="60" t="s">
        <v>26</v>
      </c>
      <c r="C9" s="60" t="s">
        <v>206</v>
      </c>
      <c r="D9" s="235" t="str">
        <f>IF(A3=0,"Select LA",Schools!$J$7)</f>
        <v>Select LA</v>
      </c>
      <c r="E9" s="198"/>
      <c r="F9" s="198"/>
      <c r="G9" s="61"/>
      <c r="H9" s="61"/>
      <c r="I9" s="61"/>
      <c r="J9" s="61"/>
      <c r="K9" s="61"/>
      <c r="L9" s="61"/>
      <c r="M9" s="61"/>
    </row>
    <row r="10" spans="2:13" s="59" customFormat="1" ht="31.5" customHeight="1" thickBot="1">
      <c r="B10" s="60" t="s">
        <v>21</v>
      </c>
      <c r="C10" s="60" t="s">
        <v>186</v>
      </c>
      <c r="D10" s="236" t="str">
        <f>IF(A3=0,"Select LA",Schools!$J$8)</f>
        <v>Select LA</v>
      </c>
      <c r="E10" s="81"/>
      <c r="F10" s="81"/>
      <c r="G10" s="61"/>
      <c r="H10" s="61"/>
      <c r="I10" s="61"/>
      <c r="J10" s="61"/>
      <c r="K10" s="61"/>
      <c r="L10" s="61"/>
      <c r="M10" s="61"/>
    </row>
    <row r="11" spans="1:13" s="59" customFormat="1" ht="31.5" customHeight="1" thickBot="1">
      <c r="A11" s="49"/>
      <c r="B11" s="62" t="s">
        <v>22</v>
      </c>
      <c r="C11" s="74" t="s">
        <v>245</v>
      </c>
      <c r="D11" s="113" t="str">
        <f>IF($A$3=0,"Select LA",ROUND(D6+D7-D10+D9,0))</f>
        <v>Select LA</v>
      </c>
      <c r="E11" s="114" t="str">
        <f>IF($A$3=0,"Select LA",ROUND(E6+E7+E8,0))</f>
        <v>Select LA</v>
      </c>
      <c r="F11" s="114" t="str">
        <f>IF($A$3=0,"Select LA",ROUND(F6+F7+F8,0))</f>
        <v>Select LA</v>
      </c>
      <c r="G11" s="114" t="str">
        <f>IF($A$3=0,"Select LA",ROUND(G6+G7+G8,0))</f>
        <v>Select LA</v>
      </c>
      <c r="H11" s="53"/>
      <c r="I11" s="53"/>
      <c r="J11" s="53"/>
      <c r="K11" s="61"/>
      <c r="L11" s="61"/>
      <c r="M11" s="61"/>
    </row>
    <row r="12" spans="3:12" ht="33" customHeight="1">
      <c r="C12" s="63"/>
      <c r="D12" s="63"/>
      <c r="E12" s="64"/>
      <c r="F12" s="64"/>
      <c r="G12" s="65"/>
      <c r="H12" s="66"/>
      <c r="I12" s="65"/>
      <c r="J12" s="65"/>
      <c r="K12" s="65"/>
      <c r="L12" s="65"/>
    </row>
    <row r="13" spans="3:12" ht="13.5">
      <c r="C13" s="63"/>
      <c r="D13" s="63"/>
      <c r="E13" s="64"/>
      <c r="F13" s="64"/>
      <c r="G13" s="67"/>
      <c r="H13" s="68"/>
      <c r="I13" s="69"/>
      <c r="J13" s="69"/>
      <c r="K13" s="69"/>
      <c r="L13" s="70"/>
    </row>
    <row r="14" ht="23.25" customHeight="1"/>
    <row r="15" spans="2:6" ht="13.5">
      <c r="B15" s="300" t="s">
        <v>14</v>
      </c>
      <c r="C15" s="300"/>
      <c r="D15" s="19"/>
      <c r="E15" s="20"/>
      <c r="F15" s="20"/>
    </row>
    <row r="16" spans="2:6" ht="6" customHeight="1">
      <c r="B16" s="11"/>
      <c r="C16" s="9"/>
      <c r="D16" s="9"/>
      <c r="E16" s="9"/>
      <c r="F16" s="9"/>
    </row>
    <row r="17" spans="2:6" ht="13.5">
      <c r="B17" s="22" t="s">
        <v>6</v>
      </c>
      <c r="C17" s="256" t="s">
        <v>23</v>
      </c>
      <c r="D17" s="256"/>
      <c r="E17" s="257"/>
      <c r="F17" s="49"/>
    </row>
  </sheetData>
  <sheetProtection/>
  <mergeCells count="4">
    <mergeCell ref="B15:C15"/>
    <mergeCell ref="C17:E17"/>
    <mergeCell ref="B3:C3"/>
    <mergeCell ref="E4:F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9FFCC"/>
  </sheetPr>
  <dimension ref="A1:BD157"/>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H8" sqref="H8"/>
    </sheetView>
  </sheetViews>
  <sheetFormatPr defaultColWidth="9.140625" defaultRowHeight="12.75"/>
  <cols>
    <col min="1" max="1" width="9.140625" style="161" customWidth="1"/>
    <col min="2" max="2" width="30.140625" style="162" bestFit="1" customWidth="1"/>
    <col min="3" max="10" width="10.7109375" style="162" customWidth="1"/>
    <col min="11" max="33" width="10.7109375" style="233" customWidth="1"/>
    <col min="34" max="39" width="10.7109375" style="165" customWidth="1"/>
    <col min="40" max="40" width="9.140625" style="165" customWidth="1"/>
    <col min="41" max="41" width="10.28125" style="165" customWidth="1"/>
    <col min="42" max="43" width="9.140625" style="165" customWidth="1"/>
    <col min="44" max="44" width="10.421875" style="165" customWidth="1"/>
    <col min="45" max="49" width="9.140625" style="165" customWidth="1"/>
    <col min="50" max="50" width="11.140625" style="165" customWidth="1"/>
    <col min="51" max="51" width="9.140625" style="165" customWidth="1"/>
    <col min="52" max="52" width="11.7109375" style="165" customWidth="1"/>
    <col min="53" max="53" width="13.00390625" style="165" customWidth="1"/>
    <col min="54" max="54" width="11.421875" style="165" customWidth="1"/>
    <col min="55" max="55" width="12.00390625" style="165" customWidth="1"/>
    <col min="56" max="56" width="10.140625" style="165" customWidth="1"/>
    <col min="57" max="16384" width="9.140625" style="165" customWidth="1"/>
  </cols>
  <sheetData>
    <row r="1" spans="3:56" ht="13.5">
      <c r="C1" s="168" t="s">
        <v>24</v>
      </c>
      <c r="D1" s="168"/>
      <c r="E1" s="168"/>
      <c r="F1" s="168"/>
      <c r="G1" s="168"/>
      <c r="H1" s="168"/>
      <c r="I1" s="168"/>
      <c r="J1" s="168"/>
      <c r="K1" s="168"/>
      <c r="L1" s="168"/>
      <c r="M1" s="168"/>
      <c r="N1" s="168"/>
      <c r="O1" s="168"/>
      <c r="P1" s="168"/>
      <c r="Q1" s="189" t="s">
        <v>25</v>
      </c>
      <c r="R1" s="194"/>
      <c r="S1" s="194"/>
      <c r="T1" s="194"/>
      <c r="U1" s="194"/>
      <c r="V1" s="194"/>
      <c r="W1" s="194"/>
      <c r="X1" s="194"/>
      <c r="Y1" s="194"/>
      <c r="Z1" s="194"/>
      <c r="AA1" s="194"/>
      <c r="AB1" s="194"/>
      <c r="AC1" s="194"/>
      <c r="AD1" s="194"/>
      <c r="AE1" s="194"/>
      <c r="AF1" s="194"/>
      <c r="AG1" s="194"/>
      <c r="AH1" s="194"/>
      <c r="AI1" s="194"/>
      <c r="AJ1" s="194"/>
      <c r="AK1" s="194"/>
      <c r="AL1" s="194"/>
      <c r="AM1" s="195"/>
      <c r="AN1" s="305" t="s">
        <v>290</v>
      </c>
      <c r="AO1" s="306"/>
      <c r="AP1" s="306"/>
      <c r="AQ1" s="306"/>
      <c r="AR1" s="306"/>
      <c r="AS1" s="306"/>
      <c r="AT1" s="306"/>
      <c r="AU1" s="306"/>
      <c r="AV1" s="306"/>
      <c r="AW1" s="306"/>
      <c r="AX1" s="306"/>
      <c r="AY1" s="306"/>
      <c r="AZ1" s="306"/>
      <c r="BA1" s="306"/>
      <c r="BB1" s="306"/>
      <c r="BC1" s="306"/>
      <c r="BD1" s="307"/>
    </row>
    <row r="2" spans="2:56" s="161" customFormat="1" ht="13.5">
      <c r="B2" s="162"/>
      <c r="C2" s="170" t="s">
        <v>230</v>
      </c>
      <c r="D2" s="170"/>
      <c r="E2" s="170"/>
      <c r="F2" s="170"/>
      <c r="G2" s="170"/>
      <c r="H2" s="170"/>
      <c r="I2" s="170"/>
      <c r="J2" s="170"/>
      <c r="K2" s="170" t="s">
        <v>238</v>
      </c>
      <c r="L2" s="170"/>
      <c r="M2" s="170"/>
      <c r="N2" s="170"/>
      <c r="O2" s="171"/>
      <c r="P2" s="174"/>
      <c r="Q2" s="180" t="s">
        <v>260</v>
      </c>
      <c r="R2" s="180"/>
      <c r="S2" s="180"/>
      <c r="T2" s="180"/>
      <c r="U2" s="180"/>
      <c r="V2" s="180"/>
      <c r="W2" s="180"/>
      <c r="X2" s="180"/>
      <c r="Y2" s="180"/>
      <c r="Z2" s="180"/>
      <c r="AA2" s="180"/>
      <c r="AB2" s="180"/>
      <c r="AC2" s="180"/>
      <c r="AD2" s="180"/>
      <c r="AE2" s="180"/>
      <c r="AF2" s="189"/>
      <c r="AG2" s="180" t="s">
        <v>261</v>
      </c>
      <c r="AH2" s="188"/>
      <c r="AI2" s="180"/>
      <c r="AJ2" s="305" t="s">
        <v>262</v>
      </c>
      <c r="AK2" s="306"/>
      <c r="AL2" s="306"/>
      <c r="AM2" s="307"/>
      <c r="AN2" s="305" t="s">
        <v>260</v>
      </c>
      <c r="AO2" s="306"/>
      <c r="AP2" s="306"/>
      <c r="AQ2" s="306"/>
      <c r="AR2" s="306"/>
      <c r="AS2" s="306"/>
      <c r="AT2" s="306"/>
      <c r="AU2" s="306"/>
      <c r="AV2" s="306"/>
      <c r="AW2" s="306"/>
      <c r="AX2" s="306"/>
      <c r="AY2" s="307"/>
      <c r="AZ2" s="246" t="s">
        <v>261</v>
      </c>
      <c r="BA2" s="247"/>
      <c r="BB2" s="305" t="s">
        <v>262</v>
      </c>
      <c r="BC2" s="306"/>
      <c r="BD2" s="307"/>
    </row>
    <row r="3" spans="2:56" s="163" customFormat="1" ht="28.5" customHeight="1">
      <c r="B3" s="164"/>
      <c r="C3" s="168" t="s">
        <v>226</v>
      </c>
      <c r="D3" s="169"/>
      <c r="E3" s="168" t="s">
        <v>227</v>
      </c>
      <c r="F3" s="169"/>
      <c r="G3" s="168" t="s">
        <v>228</v>
      </c>
      <c r="H3" s="169"/>
      <c r="I3" s="168" t="s">
        <v>229</v>
      </c>
      <c r="J3" s="169"/>
      <c r="K3" s="168" t="s">
        <v>237</v>
      </c>
      <c r="L3" s="168"/>
      <c r="M3" s="168"/>
      <c r="N3" s="168"/>
      <c r="O3" s="172"/>
      <c r="P3" s="175"/>
      <c r="Q3" s="179" t="s">
        <v>27</v>
      </c>
      <c r="R3" s="179"/>
      <c r="S3" s="179"/>
      <c r="T3" s="179"/>
      <c r="U3" s="176" t="s">
        <v>28</v>
      </c>
      <c r="V3" s="177"/>
      <c r="W3" s="177"/>
      <c r="X3" s="178"/>
      <c r="Y3" s="176" t="s">
        <v>29</v>
      </c>
      <c r="Z3" s="177"/>
      <c r="AA3" s="177"/>
      <c r="AB3" s="178"/>
      <c r="AC3" s="176" t="s">
        <v>181</v>
      </c>
      <c r="AD3" s="177"/>
      <c r="AE3" s="177"/>
      <c r="AF3" s="177"/>
      <c r="AG3" s="190"/>
      <c r="AH3" s="191"/>
      <c r="AI3" s="191"/>
      <c r="AJ3" s="191"/>
      <c r="AK3" s="191"/>
      <c r="AL3" s="192"/>
      <c r="AM3" s="193"/>
      <c r="AN3" s="308" t="s">
        <v>27</v>
      </c>
      <c r="AO3" s="309"/>
      <c r="AP3" s="310"/>
      <c r="AQ3" s="308" t="s">
        <v>28</v>
      </c>
      <c r="AR3" s="309"/>
      <c r="AS3" s="310"/>
      <c r="AT3" s="308" t="s">
        <v>29</v>
      </c>
      <c r="AU3" s="309"/>
      <c r="AV3" s="310"/>
      <c r="AW3" s="308" t="s">
        <v>181</v>
      </c>
      <c r="AX3" s="309"/>
      <c r="AY3" s="310"/>
      <c r="AZ3" s="305"/>
      <c r="BA3" s="306"/>
      <c r="BB3" s="306"/>
      <c r="BC3" s="306"/>
      <c r="BD3" s="307"/>
    </row>
    <row r="4" spans="1:56" s="186" customFormat="1" ht="84.75" customHeight="1">
      <c r="A4" s="197" t="s">
        <v>235</v>
      </c>
      <c r="B4" s="197" t="s">
        <v>236</v>
      </c>
      <c r="C4" s="181" t="s">
        <v>224</v>
      </c>
      <c r="D4" s="181" t="s">
        <v>225</v>
      </c>
      <c r="E4" s="181" t="s">
        <v>224</v>
      </c>
      <c r="F4" s="181" t="s">
        <v>225</v>
      </c>
      <c r="G4" s="181" t="s">
        <v>224</v>
      </c>
      <c r="H4" s="181" t="s">
        <v>225</v>
      </c>
      <c r="I4" s="181" t="s">
        <v>224</v>
      </c>
      <c r="J4" s="181" t="s">
        <v>225</v>
      </c>
      <c r="K4" s="182" t="s">
        <v>231</v>
      </c>
      <c r="L4" s="182" t="s">
        <v>232</v>
      </c>
      <c r="M4" s="182" t="s">
        <v>233</v>
      </c>
      <c r="N4" s="183" t="s">
        <v>234</v>
      </c>
      <c r="O4" s="184" t="s">
        <v>239</v>
      </c>
      <c r="P4" s="184" t="s">
        <v>240</v>
      </c>
      <c r="Q4" s="185" t="s">
        <v>241</v>
      </c>
      <c r="R4" s="185" t="s">
        <v>242</v>
      </c>
      <c r="S4" s="185" t="s">
        <v>243</v>
      </c>
      <c r="T4" s="185" t="s">
        <v>231</v>
      </c>
      <c r="U4" s="185" t="s">
        <v>241</v>
      </c>
      <c r="V4" s="185" t="s">
        <v>242</v>
      </c>
      <c r="W4" s="185" t="s">
        <v>243</v>
      </c>
      <c r="X4" s="185" t="s">
        <v>231</v>
      </c>
      <c r="Y4" s="185" t="s">
        <v>241</v>
      </c>
      <c r="Z4" s="185" t="s">
        <v>242</v>
      </c>
      <c r="AA4" s="185" t="s">
        <v>243</v>
      </c>
      <c r="AB4" s="185" t="s">
        <v>231</v>
      </c>
      <c r="AC4" s="185" t="s">
        <v>241</v>
      </c>
      <c r="AD4" s="185" t="s">
        <v>242</v>
      </c>
      <c r="AE4" s="185" t="s">
        <v>243</v>
      </c>
      <c r="AF4" s="185" t="s">
        <v>231</v>
      </c>
      <c r="AG4" s="185" t="s">
        <v>241</v>
      </c>
      <c r="AH4" s="187" t="s">
        <v>242</v>
      </c>
      <c r="AI4" s="187" t="s">
        <v>243</v>
      </c>
      <c r="AJ4" s="187" t="s">
        <v>241</v>
      </c>
      <c r="AK4" s="187" t="s">
        <v>242</v>
      </c>
      <c r="AL4" s="187" t="s">
        <v>243</v>
      </c>
      <c r="AM4" s="187" t="s">
        <v>231</v>
      </c>
      <c r="AN4" s="185" t="s">
        <v>242</v>
      </c>
      <c r="AO4" s="185" t="s">
        <v>243</v>
      </c>
      <c r="AP4" s="185" t="s">
        <v>231</v>
      </c>
      <c r="AQ4" s="185" t="s">
        <v>242</v>
      </c>
      <c r="AR4" s="185" t="s">
        <v>243</v>
      </c>
      <c r="AS4" s="185" t="s">
        <v>231</v>
      </c>
      <c r="AT4" s="185" t="s">
        <v>242</v>
      </c>
      <c r="AU4" s="185" t="s">
        <v>243</v>
      </c>
      <c r="AV4" s="185" t="s">
        <v>231</v>
      </c>
      <c r="AW4" s="185" t="s">
        <v>242</v>
      </c>
      <c r="AX4" s="185" t="s">
        <v>243</v>
      </c>
      <c r="AY4" s="185" t="s">
        <v>231</v>
      </c>
      <c r="AZ4" s="185" t="s">
        <v>242</v>
      </c>
      <c r="BA4" s="185" t="s">
        <v>243</v>
      </c>
      <c r="BB4" s="185" t="s">
        <v>242</v>
      </c>
      <c r="BC4" s="185" t="s">
        <v>243</v>
      </c>
      <c r="BD4" s="185" t="s">
        <v>231</v>
      </c>
    </row>
    <row r="5" spans="1:56" s="186" customFormat="1" ht="13.5">
      <c r="A5" s="197"/>
      <c r="B5" s="197" t="s">
        <v>253</v>
      </c>
      <c r="C5" s="181"/>
      <c r="D5" s="181"/>
      <c r="E5" s="181"/>
      <c r="F5" s="181"/>
      <c r="G5" s="181"/>
      <c r="H5" s="181"/>
      <c r="I5" s="181"/>
      <c r="J5" s="181"/>
      <c r="K5" s="182"/>
      <c r="L5" s="182"/>
      <c r="M5" s="182"/>
      <c r="N5" s="183"/>
      <c r="O5" s="184"/>
      <c r="P5" s="184"/>
      <c r="Q5" s="185"/>
      <c r="R5" s="185"/>
      <c r="S5" s="185"/>
      <c r="T5" s="185"/>
      <c r="U5" s="185"/>
      <c r="V5" s="185"/>
      <c r="W5" s="185"/>
      <c r="X5" s="185"/>
      <c r="Y5" s="185"/>
      <c r="Z5" s="185"/>
      <c r="AA5" s="185"/>
      <c r="AB5" s="185"/>
      <c r="AC5" s="185"/>
      <c r="AD5" s="185"/>
      <c r="AE5" s="185"/>
      <c r="AF5" s="185"/>
      <c r="AG5" s="185"/>
      <c r="AH5" s="187"/>
      <c r="AI5" s="187"/>
      <c r="AJ5" s="187"/>
      <c r="AK5" s="187"/>
      <c r="AL5" s="187"/>
      <c r="AM5" s="187"/>
      <c r="AN5" s="185"/>
      <c r="AO5" s="185"/>
      <c r="AP5" s="185"/>
      <c r="AQ5" s="185"/>
      <c r="AR5" s="185"/>
      <c r="AS5" s="185"/>
      <c r="AT5" s="185"/>
      <c r="AU5" s="185"/>
      <c r="AV5" s="185"/>
      <c r="AW5" s="185"/>
      <c r="AX5" s="185"/>
      <c r="AY5" s="185"/>
      <c r="AZ5" s="187"/>
      <c r="BA5" s="187"/>
      <c r="BB5" s="187"/>
      <c r="BC5" s="187"/>
      <c r="BD5" s="187"/>
    </row>
    <row r="6" spans="1:56" ht="13.5">
      <c r="A6" s="166">
        <v>301</v>
      </c>
      <c r="B6" s="167" t="s">
        <v>43</v>
      </c>
      <c r="C6" s="196">
        <v>0</v>
      </c>
      <c r="D6" s="196">
        <v>0</v>
      </c>
      <c r="E6" s="196">
        <v>22899</v>
      </c>
      <c r="F6" s="196">
        <v>0</v>
      </c>
      <c r="G6" s="196">
        <v>59</v>
      </c>
      <c r="H6" s="196">
        <v>8628</v>
      </c>
      <c r="I6" s="196">
        <v>1578</v>
      </c>
      <c r="J6" s="196">
        <v>3294</v>
      </c>
      <c r="K6" s="173">
        <v>0</v>
      </c>
      <c r="L6" s="173">
        <v>1</v>
      </c>
      <c r="M6" s="173">
        <v>1</v>
      </c>
      <c r="N6" s="173">
        <v>0</v>
      </c>
      <c r="O6" s="196">
        <v>45</v>
      </c>
      <c r="P6" s="196">
        <v>305</v>
      </c>
      <c r="Q6" s="208">
        <v>0</v>
      </c>
      <c r="R6" s="208">
        <v>0</v>
      </c>
      <c r="S6" s="208">
        <v>0</v>
      </c>
      <c r="T6" s="208">
        <v>0</v>
      </c>
      <c r="U6" s="208">
        <v>0</v>
      </c>
      <c r="V6" s="208">
        <v>1111.2</v>
      </c>
      <c r="W6" s="208">
        <v>504</v>
      </c>
      <c r="X6" s="208">
        <v>0</v>
      </c>
      <c r="Y6" s="208">
        <v>0</v>
      </c>
      <c r="Z6" s="208">
        <v>0</v>
      </c>
      <c r="AA6" s="208">
        <v>0</v>
      </c>
      <c r="AB6" s="208">
        <v>0</v>
      </c>
      <c r="AC6" s="208">
        <v>0</v>
      </c>
      <c r="AD6" s="208">
        <v>52.8</v>
      </c>
      <c r="AE6" s="208">
        <v>24.6</v>
      </c>
      <c r="AF6" s="208">
        <v>0</v>
      </c>
      <c r="AG6" s="208">
        <v>0</v>
      </c>
      <c r="AH6" s="208">
        <v>0</v>
      </c>
      <c r="AI6" s="208">
        <v>0</v>
      </c>
      <c r="AJ6" s="208">
        <v>841.218786</v>
      </c>
      <c r="AK6" s="208">
        <v>916.2208840000001</v>
      </c>
      <c r="AL6" s="208">
        <v>215.92417</v>
      </c>
      <c r="AM6" s="208">
        <v>16.086312</v>
      </c>
      <c r="AN6" s="208">
        <v>0</v>
      </c>
      <c r="AO6" s="208">
        <v>0</v>
      </c>
      <c r="AP6" s="208">
        <v>0</v>
      </c>
      <c r="AQ6" s="208">
        <v>131.4</v>
      </c>
      <c r="AR6" s="208">
        <v>66</v>
      </c>
      <c r="AS6" s="208">
        <v>0</v>
      </c>
      <c r="AT6" s="208">
        <v>0</v>
      </c>
      <c r="AU6" s="208">
        <v>0</v>
      </c>
      <c r="AV6" s="208">
        <v>0</v>
      </c>
      <c r="AW6" s="208">
        <v>16.2</v>
      </c>
      <c r="AX6" s="208">
        <v>9</v>
      </c>
      <c r="AY6" s="208">
        <v>0</v>
      </c>
      <c r="AZ6" s="208">
        <v>0</v>
      </c>
      <c r="BA6" s="208">
        <v>0</v>
      </c>
      <c r="BB6" s="208">
        <v>142.79155999999995</v>
      </c>
      <c r="BC6" s="208">
        <v>28.076838</v>
      </c>
      <c r="BD6" s="208">
        <v>1.7905259999999998</v>
      </c>
    </row>
    <row r="7" spans="1:56" ht="13.5">
      <c r="A7" s="166">
        <v>302</v>
      </c>
      <c r="B7" s="167" t="s">
        <v>44</v>
      </c>
      <c r="C7" s="196">
        <v>0</v>
      </c>
      <c r="D7" s="196">
        <v>0</v>
      </c>
      <c r="E7" s="196">
        <v>25800.5</v>
      </c>
      <c r="F7" s="196">
        <v>0</v>
      </c>
      <c r="G7" s="196">
        <v>540</v>
      </c>
      <c r="H7" s="196">
        <f>4763+205</f>
        <v>4968</v>
      </c>
      <c r="I7" s="196">
        <v>2726.5</v>
      </c>
      <c r="J7" s="196">
        <v>13935.5</v>
      </c>
      <c r="K7" s="173">
        <v>0</v>
      </c>
      <c r="L7" s="173">
        <v>0</v>
      </c>
      <c r="M7" s="173">
        <v>0</v>
      </c>
      <c r="N7" s="173">
        <v>0</v>
      </c>
      <c r="O7" s="196">
        <v>97</v>
      </c>
      <c r="P7" s="196">
        <v>223</v>
      </c>
      <c r="Q7" s="208">
        <v>0</v>
      </c>
      <c r="R7" s="208">
        <v>204.87999999999977</v>
      </c>
      <c r="S7" s="208">
        <v>77.76</v>
      </c>
      <c r="T7" s="208">
        <v>1.2</v>
      </c>
      <c r="U7" s="208">
        <v>19.680000000000003</v>
      </c>
      <c r="V7" s="208">
        <v>1041.7</v>
      </c>
      <c r="W7" s="208">
        <v>456.1199999999999</v>
      </c>
      <c r="X7" s="208">
        <v>2.6</v>
      </c>
      <c r="Y7" s="208">
        <v>0</v>
      </c>
      <c r="Z7" s="208">
        <v>17.4</v>
      </c>
      <c r="AA7" s="208">
        <v>6</v>
      </c>
      <c r="AB7" s="208">
        <v>0</v>
      </c>
      <c r="AC7" s="208">
        <v>0</v>
      </c>
      <c r="AD7" s="208">
        <v>107.39999999999999</v>
      </c>
      <c r="AE7" s="208">
        <v>49.8</v>
      </c>
      <c r="AF7" s="208">
        <v>1.6</v>
      </c>
      <c r="AG7" s="208">
        <v>0</v>
      </c>
      <c r="AH7" s="208">
        <v>0</v>
      </c>
      <c r="AI7" s="208">
        <v>0</v>
      </c>
      <c r="AJ7" s="208">
        <v>411.35894700000006</v>
      </c>
      <c r="AK7" s="208">
        <v>1335.6399999999999</v>
      </c>
      <c r="AL7" s="208">
        <v>393.52</v>
      </c>
      <c r="AM7" s="208">
        <v>106.75999999999999</v>
      </c>
      <c r="AN7" s="208">
        <v>29.279999999999998</v>
      </c>
      <c r="AO7" s="208">
        <v>15.6</v>
      </c>
      <c r="AP7" s="208">
        <v>0.6</v>
      </c>
      <c r="AQ7" s="208">
        <v>168.4199999999999</v>
      </c>
      <c r="AR7" s="208">
        <v>82.02000000000002</v>
      </c>
      <c r="AS7" s="208">
        <v>1.6</v>
      </c>
      <c r="AT7" s="208">
        <v>1.7999999999999998</v>
      </c>
      <c r="AU7" s="208">
        <v>1.2</v>
      </c>
      <c r="AV7" s="208">
        <v>0</v>
      </c>
      <c r="AW7" s="208">
        <v>8.4</v>
      </c>
      <c r="AX7" s="208">
        <v>11.4</v>
      </c>
      <c r="AY7" s="208">
        <v>1</v>
      </c>
      <c r="AZ7" s="208">
        <v>0</v>
      </c>
      <c r="BA7" s="208">
        <v>0</v>
      </c>
      <c r="BB7" s="208">
        <v>64.72000000000001</v>
      </c>
      <c r="BC7" s="208">
        <v>27.4</v>
      </c>
      <c r="BD7" s="208">
        <v>4.64</v>
      </c>
    </row>
    <row r="8" spans="1:56" ht="13.5">
      <c r="A8" s="166">
        <v>370</v>
      </c>
      <c r="B8" s="167" t="s">
        <v>85</v>
      </c>
      <c r="C8" s="196">
        <v>0</v>
      </c>
      <c r="D8" s="196">
        <v>0</v>
      </c>
      <c r="E8" s="196">
        <v>11391</v>
      </c>
      <c r="F8" s="196">
        <v>0</v>
      </c>
      <c r="G8" s="196">
        <v>419</v>
      </c>
      <c r="H8" s="196">
        <v>7829</v>
      </c>
      <c r="I8" s="196">
        <v>7431</v>
      </c>
      <c r="J8" s="196">
        <v>2862</v>
      </c>
      <c r="K8" s="173">
        <v>0</v>
      </c>
      <c r="L8" s="173">
        <v>0</v>
      </c>
      <c r="M8" s="173">
        <v>4</v>
      </c>
      <c r="N8" s="173">
        <v>0</v>
      </c>
      <c r="O8" s="196">
        <v>34.5</v>
      </c>
      <c r="P8" s="196">
        <v>77</v>
      </c>
      <c r="Q8" s="208">
        <v>0</v>
      </c>
      <c r="R8" s="208">
        <v>0</v>
      </c>
      <c r="S8" s="208">
        <v>0</v>
      </c>
      <c r="T8" s="208">
        <v>0</v>
      </c>
      <c r="U8" s="208">
        <v>0</v>
      </c>
      <c r="V8" s="208">
        <v>570.7199999999993</v>
      </c>
      <c r="W8" s="208">
        <v>207.59999999999994</v>
      </c>
      <c r="X8" s="208">
        <v>1.2</v>
      </c>
      <c r="Y8" s="208">
        <v>0</v>
      </c>
      <c r="Z8" s="208">
        <v>21</v>
      </c>
      <c r="AA8" s="208">
        <v>10.2</v>
      </c>
      <c r="AB8" s="208">
        <v>0</v>
      </c>
      <c r="AC8" s="208">
        <v>0</v>
      </c>
      <c r="AD8" s="208">
        <v>434.52</v>
      </c>
      <c r="AE8" s="208">
        <v>166.07999999999996</v>
      </c>
      <c r="AF8" s="208">
        <v>1.6</v>
      </c>
      <c r="AG8" s="208">
        <v>0</v>
      </c>
      <c r="AH8" s="208">
        <v>0</v>
      </c>
      <c r="AI8" s="208">
        <v>0</v>
      </c>
      <c r="AJ8" s="208">
        <v>547.9200000000001</v>
      </c>
      <c r="AK8" s="208">
        <v>743.6800000000001</v>
      </c>
      <c r="AL8" s="208">
        <v>186.2</v>
      </c>
      <c r="AM8" s="208">
        <v>9</v>
      </c>
      <c r="AN8" s="208">
        <v>0</v>
      </c>
      <c r="AO8" s="208">
        <v>0</v>
      </c>
      <c r="AP8" s="208">
        <v>0</v>
      </c>
      <c r="AQ8" s="208">
        <v>75</v>
      </c>
      <c r="AR8" s="208">
        <v>38.4</v>
      </c>
      <c r="AS8" s="208">
        <v>0.6</v>
      </c>
      <c r="AT8" s="208">
        <v>0</v>
      </c>
      <c r="AU8" s="208">
        <v>1.2</v>
      </c>
      <c r="AV8" s="208">
        <v>0</v>
      </c>
      <c r="AW8" s="208">
        <v>87.6</v>
      </c>
      <c r="AX8" s="208">
        <v>43.679999999999986</v>
      </c>
      <c r="AY8" s="208">
        <v>0</v>
      </c>
      <c r="AZ8" s="208">
        <v>0</v>
      </c>
      <c r="BA8" s="208">
        <v>0</v>
      </c>
      <c r="BB8" s="208">
        <v>52.31999999999999</v>
      </c>
      <c r="BC8" s="208">
        <v>22.2</v>
      </c>
      <c r="BD8" s="208">
        <v>4.2</v>
      </c>
    </row>
    <row r="9" spans="1:56" ht="13.5">
      <c r="A9" s="166">
        <v>800</v>
      </c>
      <c r="B9" s="167" t="s">
        <v>99</v>
      </c>
      <c r="C9" s="196">
        <v>0</v>
      </c>
      <c r="D9" s="196">
        <v>0</v>
      </c>
      <c r="E9" s="196">
        <v>11408</v>
      </c>
      <c r="F9" s="196">
        <v>0</v>
      </c>
      <c r="G9" s="196">
        <v>0</v>
      </c>
      <c r="H9" s="196">
        <v>1961</v>
      </c>
      <c r="I9" s="196">
        <v>1317</v>
      </c>
      <c r="J9" s="196">
        <v>8319</v>
      </c>
      <c r="K9" s="173">
        <v>0</v>
      </c>
      <c r="L9" s="173">
        <v>0</v>
      </c>
      <c r="M9" s="173">
        <v>0</v>
      </c>
      <c r="N9" s="173">
        <v>2</v>
      </c>
      <c r="O9" s="196">
        <v>23</v>
      </c>
      <c r="P9" s="196">
        <v>35</v>
      </c>
      <c r="Q9" s="208">
        <v>0</v>
      </c>
      <c r="R9" s="208">
        <v>0</v>
      </c>
      <c r="S9" s="208">
        <v>0</v>
      </c>
      <c r="T9" s="208">
        <v>0</v>
      </c>
      <c r="U9" s="208">
        <v>23.380000000000013</v>
      </c>
      <c r="V9" s="208">
        <v>145.44</v>
      </c>
      <c r="W9" s="208">
        <v>52.260000000000005</v>
      </c>
      <c r="X9" s="208">
        <v>1.7</v>
      </c>
      <c r="Y9" s="208">
        <v>0</v>
      </c>
      <c r="Z9" s="208">
        <v>0</v>
      </c>
      <c r="AA9" s="208">
        <v>0</v>
      </c>
      <c r="AB9" s="208">
        <v>0</v>
      </c>
      <c r="AC9" s="208">
        <v>0</v>
      </c>
      <c r="AD9" s="208">
        <v>7.08</v>
      </c>
      <c r="AE9" s="208">
        <v>5.68</v>
      </c>
      <c r="AF9" s="208">
        <v>0</v>
      </c>
      <c r="AG9" s="208">
        <v>0</v>
      </c>
      <c r="AH9" s="208">
        <v>0</v>
      </c>
      <c r="AI9" s="208">
        <v>0</v>
      </c>
      <c r="AJ9" s="208">
        <v>203.612618</v>
      </c>
      <c r="AK9" s="208">
        <v>995.061028</v>
      </c>
      <c r="AL9" s="208">
        <v>326.117889</v>
      </c>
      <c r="AM9" s="208">
        <v>37.260000000000005</v>
      </c>
      <c r="AN9" s="208">
        <v>0</v>
      </c>
      <c r="AO9" s="208">
        <v>0</v>
      </c>
      <c r="AP9" s="208">
        <v>0</v>
      </c>
      <c r="AQ9" s="208">
        <v>19.619999999999997</v>
      </c>
      <c r="AR9" s="208">
        <v>6.52</v>
      </c>
      <c r="AS9" s="208">
        <v>0</v>
      </c>
      <c r="AT9" s="208">
        <v>0</v>
      </c>
      <c r="AU9" s="208">
        <v>0</v>
      </c>
      <c r="AV9" s="208">
        <v>0</v>
      </c>
      <c r="AW9" s="208">
        <v>0</v>
      </c>
      <c r="AX9" s="208">
        <v>0</v>
      </c>
      <c r="AY9" s="208">
        <v>0</v>
      </c>
      <c r="AZ9" s="208">
        <v>0</v>
      </c>
      <c r="BA9" s="208">
        <v>0</v>
      </c>
      <c r="BB9" s="208">
        <v>54.258945000000004</v>
      </c>
      <c r="BC9" s="208">
        <v>19.956840999999997</v>
      </c>
      <c r="BD9" s="208">
        <v>0</v>
      </c>
    </row>
    <row r="10" spans="1:56" ht="13.5">
      <c r="A10" s="166">
        <v>822</v>
      </c>
      <c r="B10" s="167" t="s">
        <v>114</v>
      </c>
      <c r="C10" s="196">
        <v>26</v>
      </c>
      <c r="D10" s="196">
        <v>0</v>
      </c>
      <c r="E10" s="196">
        <v>9167</v>
      </c>
      <c r="F10" s="196">
        <v>172</v>
      </c>
      <c r="G10" s="196">
        <v>521</v>
      </c>
      <c r="H10" s="196">
        <v>1549</v>
      </c>
      <c r="I10" s="196">
        <v>5031</v>
      </c>
      <c r="J10" s="196">
        <v>7491.5</v>
      </c>
      <c r="K10" s="173">
        <v>0</v>
      </c>
      <c r="L10" s="173">
        <v>0</v>
      </c>
      <c r="M10" s="173">
        <v>0</v>
      </c>
      <c r="N10" s="173">
        <v>0</v>
      </c>
      <c r="O10" s="196">
        <v>40</v>
      </c>
      <c r="P10" s="196">
        <v>60</v>
      </c>
      <c r="Q10" s="208">
        <v>35.80000000000004</v>
      </c>
      <c r="R10" s="208">
        <v>110.85999999999999</v>
      </c>
      <c r="S10" s="208">
        <v>41.980000000000004</v>
      </c>
      <c r="T10" s="208">
        <v>0</v>
      </c>
      <c r="U10" s="208">
        <v>40.48000000000005</v>
      </c>
      <c r="V10" s="208">
        <v>328.9799999999999</v>
      </c>
      <c r="W10" s="208">
        <v>112.92000000000002</v>
      </c>
      <c r="X10" s="208">
        <v>0.6</v>
      </c>
      <c r="Y10" s="208">
        <v>0</v>
      </c>
      <c r="Z10" s="208">
        <v>0</v>
      </c>
      <c r="AA10" s="208">
        <v>0</v>
      </c>
      <c r="AB10" s="208">
        <v>0</v>
      </c>
      <c r="AC10" s="208">
        <v>1</v>
      </c>
      <c r="AD10" s="208">
        <v>59.47999999999997</v>
      </c>
      <c r="AE10" s="208">
        <v>48.280000000000015</v>
      </c>
      <c r="AF10" s="208">
        <v>0</v>
      </c>
      <c r="AG10" s="208">
        <v>0</v>
      </c>
      <c r="AH10" s="208">
        <v>0</v>
      </c>
      <c r="AI10" s="208">
        <v>0</v>
      </c>
      <c r="AJ10" s="208">
        <v>229.44</v>
      </c>
      <c r="AK10" s="208">
        <v>755.6400000000001</v>
      </c>
      <c r="AL10" s="208">
        <v>251.38</v>
      </c>
      <c r="AM10" s="208">
        <v>30.6</v>
      </c>
      <c r="AN10" s="208">
        <v>16.8</v>
      </c>
      <c r="AO10" s="208">
        <v>4.78</v>
      </c>
      <c r="AP10" s="208">
        <v>1</v>
      </c>
      <c r="AQ10" s="208">
        <v>34.43999999999999</v>
      </c>
      <c r="AR10" s="208">
        <v>10.2</v>
      </c>
      <c r="AS10" s="208">
        <v>0</v>
      </c>
      <c r="AT10" s="208">
        <v>0</v>
      </c>
      <c r="AU10" s="208">
        <v>0</v>
      </c>
      <c r="AV10" s="208">
        <v>0</v>
      </c>
      <c r="AW10" s="208">
        <v>5.8</v>
      </c>
      <c r="AX10" s="208">
        <v>4.8</v>
      </c>
      <c r="AY10" s="208">
        <v>0</v>
      </c>
      <c r="AZ10" s="208">
        <v>0</v>
      </c>
      <c r="BA10" s="208">
        <v>0</v>
      </c>
      <c r="BB10" s="208">
        <v>45.66</v>
      </c>
      <c r="BC10" s="208">
        <v>21.58000000000001</v>
      </c>
      <c r="BD10" s="208">
        <v>0</v>
      </c>
    </row>
    <row r="11" spans="1:56" ht="15" customHeight="1">
      <c r="A11" s="166">
        <v>303</v>
      </c>
      <c r="B11" s="167" t="s">
        <v>45</v>
      </c>
      <c r="C11" s="196">
        <v>0</v>
      </c>
      <c r="D11" s="196">
        <v>0</v>
      </c>
      <c r="E11" s="196">
        <v>11199</v>
      </c>
      <c r="F11" s="196">
        <v>0</v>
      </c>
      <c r="G11" s="196">
        <v>0</v>
      </c>
      <c r="H11" s="196">
        <v>0</v>
      </c>
      <c r="I11" s="196">
        <v>10897</v>
      </c>
      <c r="J11" s="196">
        <v>15941</v>
      </c>
      <c r="K11" s="173">
        <v>0</v>
      </c>
      <c r="L11" s="173">
        <v>3</v>
      </c>
      <c r="M11" s="173">
        <v>4</v>
      </c>
      <c r="N11" s="173">
        <v>1</v>
      </c>
      <c r="O11" s="196">
        <v>40</v>
      </c>
      <c r="P11" s="196">
        <v>207</v>
      </c>
      <c r="Q11" s="208">
        <v>0</v>
      </c>
      <c r="R11" s="208">
        <v>0</v>
      </c>
      <c r="S11" s="208">
        <v>0</v>
      </c>
      <c r="T11" s="208">
        <v>0</v>
      </c>
      <c r="U11" s="208">
        <v>0</v>
      </c>
      <c r="V11" s="208">
        <v>399.2</v>
      </c>
      <c r="W11" s="208">
        <v>192.43999999999974</v>
      </c>
      <c r="X11" s="208">
        <v>1.2</v>
      </c>
      <c r="Y11" s="208">
        <v>0</v>
      </c>
      <c r="Z11" s="208">
        <v>0</v>
      </c>
      <c r="AA11" s="208">
        <v>0</v>
      </c>
      <c r="AB11" s="208">
        <v>0</v>
      </c>
      <c r="AC11" s="208">
        <v>0</v>
      </c>
      <c r="AD11" s="208">
        <v>286.8199999999998</v>
      </c>
      <c r="AE11" s="208">
        <v>134.68000000000004</v>
      </c>
      <c r="AF11" s="208">
        <v>0</v>
      </c>
      <c r="AG11" s="208">
        <v>0</v>
      </c>
      <c r="AH11" s="208">
        <v>0</v>
      </c>
      <c r="AI11" s="208">
        <v>0</v>
      </c>
      <c r="AJ11" s="208">
        <v>313.3</v>
      </c>
      <c r="AK11" s="208">
        <v>1022.1400000000001</v>
      </c>
      <c r="AL11" s="208">
        <v>301.12</v>
      </c>
      <c r="AM11" s="208">
        <v>42.38</v>
      </c>
      <c r="AN11" s="208">
        <v>0</v>
      </c>
      <c r="AO11" s="208">
        <v>0</v>
      </c>
      <c r="AP11" s="208">
        <v>0</v>
      </c>
      <c r="AQ11" s="208">
        <v>58.1</v>
      </c>
      <c r="AR11" s="208">
        <v>30.500000000000004</v>
      </c>
      <c r="AS11" s="208">
        <v>0.6</v>
      </c>
      <c r="AT11" s="208">
        <v>0</v>
      </c>
      <c r="AU11" s="208">
        <v>0</v>
      </c>
      <c r="AV11" s="208">
        <v>0</v>
      </c>
      <c r="AW11" s="208">
        <v>25.300000000000004</v>
      </c>
      <c r="AX11" s="208">
        <v>16.5</v>
      </c>
      <c r="AY11" s="208">
        <v>0</v>
      </c>
      <c r="AZ11" s="208">
        <v>0</v>
      </c>
      <c r="BA11" s="208">
        <v>0</v>
      </c>
      <c r="BB11" s="208">
        <v>104.88000000000008</v>
      </c>
      <c r="BC11" s="208">
        <v>32.56</v>
      </c>
      <c r="BD11" s="208">
        <v>0.6</v>
      </c>
    </row>
    <row r="12" spans="1:56" ht="13.5">
      <c r="A12" s="244">
        <v>330</v>
      </c>
      <c r="B12" s="245" t="s">
        <v>63</v>
      </c>
      <c r="C12" s="196">
        <v>0</v>
      </c>
      <c r="D12" s="196">
        <v>0</v>
      </c>
      <c r="E12" s="196">
        <v>75473</v>
      </c>
      <c r="F12" s="196">
        <v>0</v>
      </c>
      <c r="G12" s="196">
        <v>1660</v>
      </c>
      <c r="H12" s="196">
        <v>24960</v>
      </c>
      <c r="I12" s="196">
        <v>30951</v>
      </c>
      <c r="J12" s="196">
        <v>37600.5</v>
      </c>
      <c r="K12" s="173">
        <v>0</v>
      </c>
      <c r="L12" s="173">
        <v>0</v>
      </c>
      <c r="M12" s="173">
        <v>1</v>
      </c>
      <c r="N12" s="173">
        <v>1</v>
      </c>
      <c r="O12" s="196">
        <v>209.5</v>
      </c>
      <c r="P12" s="196">
        <v>571</v>
      </c>
      <c r="Q12" s="208">
        <v>216.83999999999867</v>
      </c>
      <c r="R12" s="208">
        <v>1137.599999999999</v>
      </c>
      <c r="S12" s="208">
        <v>421.20000000000005</v>
      </c>
      <c r="T12" s="208">
        <v>21.8</v>
      </c>
      <c r="U12" s="208">
        <v>39.00000000000005</v>
      </c>
      <c r="V12" s="208">
        <v>2145.6</v>
      </c>
      <c r="W12" s="208">
        <v>979.4000000000002</v>
      </c>
      <c r="X12" s="208">
        <v>6</v>
      </c>
      <c r="Y12" s="208">
        <v>0</v>
      </c>
      <c r="Z12" s="208">
        <v>59.4</v>
      </c>
      <c r="AA12" s="208">
        <v>25.8</v>
      </c>
      <c r="AB12" s="208">
        <v>0</v>
      </c>
      <c r="AC12" s="208">
        <v>57.000000000000085</v>
      </c>
      <c r="AD12" s="208">
        <v>1125.4000000000017</v>
      </c>
      <c r="AE12" s="208">
        <v>511.8000000000007</v>
      </c>
      <c r="AF12" s="208">
        <v>1.6</v>
      </c>
      <c r="AG12" s="208">
        <v>0</v>
      </c>
      <c r="AH12" s="208">
        <v>1</v>
      </c>
      <c r="AI12" s="208">
        <v>0</v>
      </c>
      <c r="AJ12" s="243">
        <v>3045.24</v>
      </c>
      <c r="AK12" s="243">
        <v>4935.06</v>
      </c>
      <c r="AL12" s="243">
        <v>1379.2</v>
      </c>
      <c r="AM12" s="243">
        <v>225.187368</v>
      </c>
      <c r="AN12" s="208">
        <v>367.2000000000003</v>
      </c>
      <c r="AO12" s="208">
        <v>148.1999999999999</v>
      </c>
      <c r="AP12" s="208">
        <v>10.6</v>
      </c>
      <c r="AQ12" s="208">
        <v>561.6</v>
      </c>
      <c r="AR12" s="208">
        <v>255.6</v>
      </c>
      <c r="AS12" s="208">
        <v>2</v>
      </c>
      <c r="AT12" s="208">
        <v>7.199999999999999</v>
      </c>
      <c r="AU12" s="208">
        <v>3</v>
      </c>
      <c r="AV12" s="208">
        <v>0</v>
      </c>
      <c r="AW12" s="208">
        <v>297</v>
      </c>
      <c r="AX12" s="208">
        <v>149.4</v>
      </c>
      <c r="AY12" s="208">
        <v>0</v>
      </c>
      <c r="AZ12" s="208">
        <v>1</v>
      </c>
      <c r="BA12" s="208">
        <v>0</v>
      </c>
      <c r="BB12" s="243">
        <v>980.1399999999994</v>
      </c>
      <c r="BC12" s="243">
        <v>247.79999999999998</v>
      </c>
      <c r="BD12" s="243">
        <v>21.8</v>
      </c>
    </row>
    <row r="13" spans="1:56" ht="13.5">
      <c r="A13" s="166">
        <v>889</v>
      </c>
      <c r="B13" s="167" t="s">
        <v>158</v>
      </c>
      <c r="C13" s="196">
        <v>0</v>
      </c>
      <c r="D13" s="196">
        <v>0</v>
      </c>
      <c r="E13" s="196">
        <v>13035.5</v>
      </c>
      <c r="F13" s="196">
        <v>0</v>
      </c>
      <c r="G13" s="196">
        <v>0</v>
      </c>
      <c r="H13" s="196">
        <v>3649.5</v>
      </c>
      <c r="I13" s="196">
        <v>1944.5</v>
      </c>
      <c r="J13" s="196">
        <v>5594</v>
      </c>
      <c r="K13" s="173">
        <v>0</v>
      </c>
      <c r="L13" s="173">
        <v>0</v>
      </c>
      <c r="M13" s="173">
        <v>0</v>
      </c>
      <c r="N13" s="173">
        <v>0</v>
      </c>
      <c r="O13" s="196">
        <v>28</v>
      </c>
      <c r="P13" s="196">
        <v>38</v>
      </c>
      <c r="Q13" s="208">
        <v>0</v>
      </c>
      <c r="R13" s="208">
        <v>136.2</v>
      </c>
      <c r="S13" s="208">
        <v>43.2</v>
      </c>
      <c r="T13" s="208">
        <v>0</v>
      </c>
      <c r="U13" s="208">
        <v>33.60000000000004</v>
      </c>
      <c r="V13" s="208">
        <v>295.2</v>
      </c>
      <c r="W13" s="208">
        <v>130.2</v>
      </c>
      <c r="X13" s="208">
        <v>1.2</v>
      </c>
      <c r="Y13" s="208">
        <v>0</v>
      </c>
      <c r="Z13" s="208">
        <v>0</v>
      </c>
      <c r="AA13" s="208">
        <v>0</v>
      </c>
      <c r="AB13" s="208">
        <v>0</v>
      </c>
      <c r="AC13" s="208">
        <v>4.2</v>
      </c>
      <c r="AD13" s="208">
        <v>25.8</v>
      </c>
      <c r="AE13" s="208">
        <v>7.199999999999999</v>
      </c>
      <c r="AF13" s="208">
        <v>0</v>
      </c>
      <c r="AG13" s="208">
        <v>0</v>
      </c>
      <c r="AH13" s="208">
        <v>0</v>
      </c>
      <c r="AI13" s="208">
        <v>0</v>
      </c>
      <c r="AJ13" s="208">
        <v>459.45263</v>
      </c>
      <c r="AK13" s="208">
        <v>840.543156</v>
      </c>
      <c r="AL13" s="208">
        <v>299.730526</v>
      </c>
      <c r="AM13" s="208">
        <v>19.36</v>
      </c>
      <c r="AN13" s="208">
        <v>34.2</v>
      </c>
      <c r="AO13" s="208">
        <v>14.399999999999999</v>
      </c>
      <c r="AP13" s="208">
        <v>0</v>
      </c>
      <c r="AQ13" s="208">
        <v>85.2</v>
      </c>
      <c r="AR13" s="208">
        <v>37.8</v>
      </c>
      <c r="AS13" s="208">
        <v>0</v>
      </c>
      <c r="AT13" s="208">
        <v>0</v>
      </c>
      <c r="AU13" s="208">
        <v>0</v>
      </c>
      <c r="AV13" s="208">
        <v>0</v>
      </c>
      <c r="AW13" s="208">
        <v>0</v>
      </c>
      <c r="AX13" s="208">
        <v>0</v>
      </c>
      <c r="AY13" s="208">
        <v>0</v>
      </c>
      <c r="AZ13" s="208">
        <v>0</v>
      </c>
      <c r="BA13" s="208">
        <v>0</v>
      </c>
      <c r="BB13" s="208">
        <v>98.96000000000001</v>
      </c>
      <c r="BC13" s="208">
        <v>43.2</v>
      </c>
      <c r="BD13" s="208">
        <v>0.6</v>
      </c>
    </row>
    <row r="14" spans="1:56" ht="13.5">
      <c r="A14" s="166">
        <v>890</v>
      </c>
      <c r="B14" s="167" t="s">
        <v>159</v>
      </c>
      <c r="C14" s="196">
        <v>0</v>
      </c>
      <c r="D14" s="196">
        <v>0</v>
      </c>
      <c r="E14" s="196">
        <v>5086</v>
      </c>
      <c r="F14" s="196">
        <v>0</v>
      </c>
      <c r="G14" s="196">
        <v>0</v>
      </c>
      <c r="H14" s="196">
        <v>1075</v>
      </c>
      <c r="I14" s="196">
        <v>6389.5</v>
      </c>
      <c r="J14" s="196">
        <v>5253.5</v>
      </c>
      <c r="K14" s="173">
        <v>0</v>
      </c>
      <c r="L14" s="173">
        <v>1</v>
      </c>
      <c r="M14" s="173">
        <v>3</v>
      </c>
      <c r="N14" s="173">
        <v>0</v>
      </c>
      <c r="O14" s="196">
        <v>20</v>
      </c>
      <c r="P14" s="196">
        <v>60</v>
      </c>
      <c r="Q14" s="208">
        <v>0</v>
      </c>
      <c r="R14" s="208">
        <v>0</v>
      </c>
      <c r="S14" s="208">
        <v>0</v>
      </c>
      <c r="T14" s="208">
        <v>0</v>
      </c>
      <c r="U14" s="208">
        <v>7.799999999999998</v>
      </c>
      <c r="V14" s="208">
        <v>108.96000000000001</v>
      </c>
      <c r="W14" s="208">
        <v>47.4</v>
      </c>
      <c r="X14" s="208">
        <v>0</v>
      </c>
      <c r="Y14" s="208">
        <v>0</v>
      </c>
      <c r="Z14" s="208">
        <v>0</v>
      </c>
      <c r="AA14" s="208">
        <v>0</v>
      </c>
      <c r="AB14" s="208">
        <v>0</v>
      </c>
      <c r="AC14" s="208">
        <v>14.399999999999995</v>
      </c>
      <c r="AD14" s="208">
        <v>127.48000000000005</v>
      </c>
      <c r="AE14" s="208">
        <v>62.260000000000005</v>
      </c>
      <c r="AF14" s="208">
        <v>0</v>
      </c>
      <c r="AG14" s="208">
        <v>0</v>
      </c>
      <c r="AH14" s="208">
        <v>0</v>
      </c>
      <c r="AI14" s="208">
        <v>0</v>
      </c>
      <c r="AJ14" s="208">
        <v>339.352617</v>
      </c>
      <c r="AK14" s="208">
        <v>665.028385</v>
      </c>
      <c r="AL14" s="208">
        <v>237.497887</v>
      </c>
      <c r="AM14" s="208">
        <v>2.030526</v>
      </c>
      <c r="AN14" s="208">
        <v>0</v>
      </c>
      <c r="AO14" s="208">
        <v>0</v>
      </c>
      <c r="AP14" s="208">
        <v>0</v>
      </c>
      <c r="AQ14" s="208">
        <v>33.6</v>
      </c>
      <c r="AR14" s="208">
        <v>12</v>
      </c>
      <c r="AS14" s="208">
        <v>0</v>
      </c>
      <c r="AT14" s="208">
        <v>0</v>
      </c>
      <c r="AU14" s="208">
        <v>0</v>
      </c>
      <c r="AV14" s="208">
        <v>0</v>
      </c>
      <c r="AW14" s="208">
        <v>26.880000000000003</v>
      </c>
      <c r="AX14" s="208">
        <v>20.4</v>
      </c>
      <c r="AY14" s="208">
        <v>0</v>
      </c>
      <c r="AZ14" s="208">
        <v>0</v>
      </c>
      <c r="BA14" s="208">
        <v>0</v>
      </c>
      <c r="BB14" s="208">
        <v>82.70841599999999</v>
      </c>
      <c r="BC14" s="208">
        <v>49.8</v>
      </c>
      <c r="BD14" s="208">
        <v>0</v>
      </c>
    </row>
    <row r="15" spans="1:56" ht="13.5">
      <c r="A15" s="166">
        <v>350</v>
      </c>
      <c r="B15" s="167" t="s">
        <v>75</v>
      </c>
      <c r="C15" s="196">
        <v>0</v>
      </c>
      <c r="D15" s="196">
        <v>0</v>
      </c>
      <c r="E15" s="196">
        <v>23048</v>
      </c>
      <c r="F15" s="196">
        <v>0</v>
      </c>
      <c r="G15" s="196">
        <v>0</v>
      </c>
      <c r="H15" s="196">
        <v>13132</v>
      </c>
      <c r="I15" s="196">
        <v>3341</v>
      </c>
      <c r="J15" s="196">
        <v>3410</v>
      </c>
      <c r="K15" s="173">
        <v>0</v>
      </c>
      <c r="L15" s="173">
        <v>0</v>
      </c>
      <c r="M15" s="173">
        <v>2</v>
      </c>
      <c r="N15" s="173">
        <v>1</v>
      </c>
      <c r="O15" s="196">
        <v>54</v>
      </c>
      <c r="P15" s="196">
        <v>29</v>
      </c>
      <c r="Q15" s="208">
        <v>60.80000000000008</v>
      </c>
      <c r="R15" s="208">
        <v>130.8</v>
      </c>
      <c r="S15" s="208">
        <v>45</v>
      </c>
      <c r="T15" s="208">
        <v>0.6</v>
      </c>
      <c r="U15" s="208">
        <v>140.99999999999937</v>
      </c>
      <c r="V15" s="208">
        <v>870.660000000001</v>
      </c>
      <c r="W15" s="208">
        <v>337.4800000000001</v>
      </c>
      <c r="X15" s="208">
        <v>0</v>
      </c>
      <c r="Y15" s="208">
        <v>0</v>
      </c>
      <c r="Z15" s="208">
        <v>0</v>
      </c>
      <c r="AA15" s="208">
        <v>0</v>
      </c>
      <c r="AB15" s="208">
        <v>0</v>
      </c>
      <c r="AC15" s="208">
        <v>34.080000000000034</v>
      </c>
      <c r="AD15" s="208">
        <v>171.32000000000014</v>
      </c>
      <c r="AE15" s="208">
        <v>70.2</v>
      </c>
      <c r="AF15" s="208">
        <v>0</v>
      </c>
      <c r="AG15" s="208">
        <v>0</v>
      </c>
      <c r="AH15" s="208">
        <v>0</v>
      </c>
      <c r="AI15" s="208">
        <v>0</v>
      </c>
      <c r="AJ15" s="208">
        <v>483.09999999999997</v>
      </c>
      <c r="AK15" s="208">
        <v>1143.82</v>
      </c>
      <c r="AL15" s="208">
        <v>352.24</v>
      </c>
      <c r="AM15" s="208">
        <v>7.92</v>
      </c>
      <c r="AN15" s="208">
        <v>31.2</v>
      </c>
      <c r="AO15" s="208">
        <v>13.799999999999999</v>
      </c>
      <c r="AP15" s="208">
        <v>0</v>
      </c>
      <c r="AQ15" s="208">
        <v>184.2</v>
      </c>
      <c r="AR15" s="208">
        <v>91.8</v>
      </c>
      <c r="AS15" s="208">
        <v>0</v>
      </c>
      <c r="AT15" s="208">
        <v>0</v>
      </c>
      <c r="AU15" s="208">
        <v>0</v>
      </c>
      <c r="AV15" s="208">
        <v>0</v>
      </c>
      <c r="AW15" s="208">
        <v>20.28</v>
      </c>
      <c r="AX15" s="208">
        <v>18.6</v>
      </c>
      <c r="AY15" s="208">
        <v>0</v>
      </c>
      <c r="AZ15" s="208">
        <v>0</v>
      </c>
      <c r="BA15" s="208">
        <v>0</v>
      </c>
      <c r="BB15" s="208">
        <v>174.48000000000008</v>
      </c>
      <c r="BC15" s="208">
        <v>59.9</v>
      </c>
      <c r="BD15" s="208">
        <v>0.6</v>
      </c>
    </row>
    <row r="16" spans="1:56" ht="13.5">
      <c r="A16" s="166">
        <v>837</v>
      </c>
      <c r="B16" s="167" t="s">
        <v>122</v>
      </c>
      <c r="C16" s="196">
        <v>0</v>
      </c>
      <c r="D16" s="196">
        <v>0</v>
      </c>
      <c r="E16" s="196">
        <v>5464</v>
      </c>
      <c r="F16" s="196">
        <v>0</v>
      </c>
      <c r="G16" s="196">
        <v>0</v>
      </c>
      <c r="H16" s="196">
        <v>0</v>
      </c>
      <c r="I16" s="196">
        <v>7026</v>
      </c>
      <c r="J16" s="196">
        <v>7968.5</v>
      </c>
      <c r="K16" s="173">
        <v>0</v>
      </c>
      <c r="L16" s="173">
        <v>0</v>
      </c>
      <c r="M16" s="173">
        <v>1</v>
      </c>
      <c r="N16" s="173">
        <v>0</v>
      </c>
      <c r="O16" s="196">
        <v>25</v>
      </c>
      <c r="P16" s="196">
        <v>20.2</v>
      </c>
      <c r="Q16" s="208">
        <v>0</v>
      </c>
      <c r="R16" s="208">
        <v>0</v>
      </c>
      <c r="S16" s="208">
        <v>0</v>
      </c>
      <c r="T16" s="208">
        <v>0</v>
      </c>
      <c r="U16" s="208">
        <v>0</v>
      </c>
      <c r="V16" s="208">
        <v>0</v>
      </c>
      <c r="W16" s="208">
        <v>0</v>
      </c>
      <c r="X16" s="208">
        <v>0</v>
      </c>
      <c r="Y16" s="208">
        <v>0</v>
      </c>
      <c r="Z16" s="208">
        <v>0</v>
      </c>
      <c r="AA16" s="208">
        <v>0</v>
      </c>
      <c r="AB16" s="208">
        <v>0</v>
      </c>
      <c r="AC16" s="208">
        <v>3</v>
      </c>
      <c r="AD16" s="208">
        <v>106.9200000000001</v>
      </c>
      <c r="AE16" s="208">
        <v>44.519999999999996</v>
      </c>
      <c r="AF16" s="208">
        <v>1.6</v>
      </c>
      <c r="AG16" s="208">
        <v>0</v>
      </c>
      <c r="AH16" s="208">
        <v>0</v>
      </c>
      <c r="AI16" s="208">
        <v>0</v>
      </c>
      <c r="AJ16" s="208">
        <v>313.399984</v>
      </c>
      <c r="AK16" s="208">
        <v>1143.711539</v>
      </c>
      <c r="AL16" s="208">
        <v>391.951568</v>
      </c>
      <c r="AM16" s="208">
        <v>48.639999</v>
      </c>
      <c r="AN16" s="208">
        <v>0</v>
      </c>
      <c r="AO16" s="208">
        <v>0</v>
      </c>
      <c r="AP16" s="208">
        <v>0</v>
      </c>
      <c r="AQ16" s="208">
        <v>0</v>
      </c>
      <c r="AR16" s="208">
        <v>0</v>
      </c>
      <c r="AS16" s="208">
        <v>0</v>
      </c>
      <c r="AT16" s="208">
        <v>0</v>
      </c>
      <c r="AU16" s="208">
        <v>0</v>
      </c>
      <c r="AV16" s="208">
        <v>0</v>
      </c>
      <c r="AW16" s="208">
        <v>19.8</v>
      </c>
      <c r="AX16" s="208">
        <v>13.799999999999999</v>
      </c>
      <c r="AY16" s="208">
        <v>0</v>
      </c>
      <c r="AZ16" s="208">
        <v>0</v>
      </c>
      <c r="BA16" s="208">
        <v>0</v>
      </c>
      <c r="BB16" s="208">
        <v>81.60894300000002</v>
      </c>
      <c r="BC16" s="208">
        <v>34.391576</v>
      </c>
      <c r="BD16" s="208">
        <v>0</v>
      </c>
    </row>
    <row r="17" spans="1:56" ht="13.5">
      <c r="A17" s="166">
        <v>867</v>
      </c>
      <c r="B17" s="167" t="s">
        <v>137</v>
      </c>
      <c r="C17" s="196">
        <v>0</v>
      </c>
      <c r="D17" s="196">
        <v>0</v>
      </c>
      <c r="E17" s="196">
        <v>9670</v>
      </c>
      <c r="F17" s="196">
        <v>0</v>
      </c>
      <c r="G17" s="196">
        <v>0</v>
      </c>
      <c r="H17" s="196">
        <v>4879</v>
      </c>
      <c r="I17" s="196">
        <v>202</v>
      </c>
      <c r="J17" s="196">
        <v>799</v>
      </c>
      <c r="K17" s="173">
        <v>0</v>
      </c>
      <c r="L17" s="173">
        <v>0</v>
      </c>
      <c r="M17" s="173">
        <v>1</v>
      </c>
      <c r="N17" s="173">
        <v>0</v>
      </c>
      <c r="O17" s="196">
        <v>8</v>
      </c>
      <c r="P17" s="196">
        <v>35</v>
      </c>
      <c r="Q17" s="208">
        <v>0</v>
      </c>
      <c r="R17" s="208">
        <v>0</v>
      </c>
      <c r="S17" s="208">
        <v>0</v>
      </c>
      <c r="T17" s="208">
        <v>0</v>
      </c>
      <c r="U17" s="208">
        <v>0</v>
      </c>
      <c r="V17" s="208">
        <v>321.1999999999997</v>
      </c>
      <c r="W17" s="208">
        <v>130.03999999999994</v>
      </c>
      <c r="X17" s="208">
        <v>1.1</v>
      </c>
      <c r="Y17" s="208">
        <v>0</v>
      </c>
      <c r="Z17" s="208">
        <v>0</v>
      </c>
      <c r="AA17" s="208">
        <v>0</v>
      </c>
      <c r="AB17" s="208">
        <v>0</v>
      </c>
      <c r="AC17" s="208">
        <v>0</v>
      </c>
      <c r="AD17" s="208">
        <v>0</v>
      </c>
      <c r="AE17" s="208">
        <v>0</v>
      </c>
      <c r="AF17" s="208">
        <v>0</v>
      </c>
      <c r="AG17" s="208">
        <v>0</v>
      </c>
      <c r="AH17" s="208">
        <v>0</v>
      </c>
      <c r="AI17" s="208">
        <v>0</v>
      </c>
      <c r="AJ17" s="208">
        <v>114.24000000000001</v>
      </c>
      <c r="AK17" s="208">
        <v>524.78</v>
      </c>
      <c r="AL17" s="208">
        <v>163.04</v>
      </c>
      <c r="AM17" s="208">
        <v>6.6</v>
      </c>
      <c r="AN17" s="208">
        <v>0</v>
      </c>
      <c r="AO17" s="208">
        <v>0</v>
      </c>
      <c r="AP17" s="208">
        <v>0</v>
      </c>
      <c r="AQ17" s="208">
        <v>6.5</v>
      </c>
      <c r="AR17" s="208">
        <v>4.7</v>
      </c>
      <c r="AS17" s="208">
        <v>0</v>
      </c>
      <c r="AT17" s="208">
        <v>0</v>
      </c>
      <c r="AU17" s="208">
        <v>0</v>
      </c>
      <c r="AV17" s="208">
        <v>0</v>
      </c>
      <c r="AW17" s="208">
        <v>0</v>
      </c>
      <c r="AX17" s="208">
        <v>0</v>
      </c>
      <c r="AY17" s="208">
        <v>0</v>
      </c>
      <c r="AZ17" s="208">
        <v>0</v>
      </c>
      <c r="BA17" s="208">
        <v>0</v>
      </c>
      <c r="BB17" s="208">
        <v>23.54</v>
      </c>
      <c r="BC17" s="208">
        <v>12.32</v>
      </c>
      <c r="BD17" s="208">
        <v>0</v>
      </c>
    </row>
    <row r="18" spans="1:56" ht="13.5">
      <c r="A18" s="166">
        <v>380</v>
      </c>
      <c r="B18" s="167" t="s">
        <v>89</v>
      </c>
      <c r="C18" s="196">
        <v>0</v>
      </c>
      <c r="D18" s="196">
        <v>0</v>
      </c>
      <c r="E18" s="196">
        <v>46865.5</v>
      </c>
      <c r="F18" s="196">
        <v>0</v>
      </c>
      <c r="G18" s="196">
        <v>0</v>
      </c>
      <c r="H18" s="196">
        <v>16552.5</v>
      </c>
      <c r="I18" s="196">
        <v>7743.5</v>
      </c>
      <c r="J18" s="196">
        <v>13980</v>
      </c>
      <c r="K18" s="173">
        <v>0</v>
      </c>
      <c r="L18" s="173">
        <v>0</v>
      </c>
      <c r="M18" s="173">
        <v>2</v>
      </c>
      <c r="N18" s="173">
        <v>2</v>
      </c>
      <c r="O18" s="196">
        <v>86</v>
      </c>
      <c r="P18" s="196">
        <v>259</v>
      </c>
      <c r="Q18" s="208">
        <v>110.99999999999966</v>
      </c>
      <c r="R18" s="208">
        <v>325.2</v>
      </c>
      <c r="S18" s="208">
        <v>103.2</v>
      </c>
      <c r="T18" s="208">
        <v>4.6</v>
      </c>
      <c r="U18" s="208">
        <v>271.19999999999885</v>
      </c>
      <c r="V18" s="208">
        <v>2146.280000000003</v>
      </c>
      <c r="W18" s="208">
        <v>854.9800000000009</v>
      </c>
      <c r="X18" s="208">
        <v>2.4</v>
      </c>
      <c r="Y18" s="208">
        <v>0</v>
      </c>
      <c r="Z18" s="208">
        <v>0</v>
      </c>
      <c r="AA18" s="208">
        <v>0</v>
      </c>
      <c r="AB18" s="208">
        <v>0</v>
      </c>
      <c r="AC18" s="208">
        <v>24.000000000000014</v>
      </c>
      <c r="AD18" s="208">
        <v>348</v>
      </c>
      <c r="AE18" s="208">
        <v>144.6</v>
      </c>
      <c r="AF18" s="208">
        <v>0</v>
      </c>
      <c r="AG18" s="208">
        <v>0</v>
      </c>
      <c r="AH18" s="208">
        <v>0</v>
      </c>
      <c r="AI18" s="208">
        <v>0</v>
      </c>
      <c r="AJ18" s="208">
        <v>1400.48</v>
      </c>
      <c r="AK18" s="208">
        <v>1745.28</v>
      </c>
      <c r="AL18" s="208">
        <v>452.88</v>
      </c>
      <c r="AM18" s="208">
        <v>68.16</v>
      </c>
      <c r="AN18" s="208">
        <v>29.4</v>
      </c>
      <c r="AO18" s="208">
        <v>16.8</v>
      </c>
      <c r="AP18" s="208">
        <v>1.2</v>
      </c>
      <c r="AQ18" s="208">
        <v>243.6000000000001</v>
      </c>
      <c r="AR18" s="208">
        <v>135.42000000000002</v>
      </c>
      <c r="AS18" s="208">
        <v>1.2</v>
      </c>
      <c r="AT18" s="208">
        <v>0</v>
      </c>
      <c r="AU18" s="208">
        <v>0</v>
      </c>
      <c r="AV18" s="208">
        <v>0</v>
      </c>
      <c r="AW18" s="208">
        <v>46.8</v>
      </c>
      <c r="AX18" s="208">
        <v>24.6</v>
      </c>
      <c r="AY18" s="208">
        <v>0</v>
      </c>
      <c r="AZ18" s="208">
        <v>0</v>
      </c>
      <c r="BA18" s="208">
        <v>0</v>
      </c>
      <c r="BB18" s="208">
        <v>132.6</v>
      </c>
      <c r="BC18" s="208">
        <v>44.84000000000001</v>
      </c>
      <c r="BD18" s="208">
        <v>3</v>
      </c>
    </row>
    <row r="19" spans="1:56" ht="13.5">
      <c r="A19" s="166">
        <v>304</v>
      </c>
      <c r="B19" s="167" t="s">
        <v>46</v>
      </c>
      <c r="C19" s="196">
        <v>0</v>
      </c>
      <c r="D19" s="196">
        <v>0</v>
      </c>
      <c r="E19" s="196">
        <v>22805</v>
      </c>
      <c r="F19" s="196">
        <v>0</v>
      </c>
      <c r="G19" s="196">
        <v>0</v>
      </c>
      <c r="H19" s="196">
        <v>2929</v>
      </c>
      <c r="I19" s="196">
        <v>3638.5</v>
      </c>
      <c r="J19" s="196">
        <v>12101</v>
      </c>
      <c r="K19" s="173">
        <v>0</v>
      </c>
      <c r="L19" s="173">
        <v>5</v>
      </c>
      <c r="M19" s="173">
        <v>4</v>
      </c>
      <c r="N19" s="173">
        <v>0</v>
      </c>
      <c r="O19" s="196">
        <v>87</v>
      </c>
      <c r="P19" s="196">
        <v>104</v>
      </c>
      <c r="Q19" s="208">
        <v>34.80000000000004</v>
      </c>
      <c r="R19" s="208">
        <v>149.4</v>
      </c>
      <c r="S19" s="208">
        <v>44.4</v>
      </c>
      <c r="T19" s="208">
        <v>1.7999999999999998</v>
      </c>
      <c r="U19" s="208">
        <v>0</v>
      </c>
      <c r="V19" s="208">
        <v>799.8</v>
      </c>
      <c r="W19" s="208">
        <v>378.6</v>
      </c>
      <c r="X19" s="208">
        <v>2.6</v>
      </c>
      <c r="Y19" s="208">
        <v>0</v>
      </c>
      <c r="Z19" s="208">
        <v>0</v>
      </c>
      <c r="AA19" s="208">
        <v>0</v>
      </c>
      <c r="AB19" s="208">
        <v>0</v>
      </c>
      <c r="AC19" s="208">
        <v>0.6</v>
      </c>
      <c r="AD19" s="208">
        <v>132.5</v>
      </c>
      <c r="AE19" s="208">
        <v>67.2</v>
      </c>
      <c r="AF19" s="208">
        <v>0</v>
      </c>
      <c r="AG19" s="208">
        <v>0</v>
      </c>
      <c r="AH19" s="208">
        <v>0</v>
      </c>
      <c r="AI19" s="208">
        <v>0</v>
      </c>
      <c r="AJ19" s="208">
        <v>606.9200000000001</v>
      </c>
      <c r="AK19" s="208">
        <v>1246.7800000000002</v>
      </c>
      <c r="AL19" s="208">
        <v>320.6</v>
      </c>
      <c r="AM19" s="208">
        <v>69.6</v>
      </c>
      <c r="AN19" s="208">
        <v>60.599999999999994</v>
      </c>
      <c r="AO19" s="208">
        <v>20.4</v>
      </c>
      <c r="AP19" s="208">
        <v>0.6</v>
      </c>
      <c r="AQ19" s="208">
        <v>34.8</v>
      </c>
      <c r="AR19" s="208">
        <v>18</v>
      </c>
      <c r="AS19" s="208">
        <v>0</v>
      </c>
      <c r="AT19" s="208">
        <v>0</v>
      </c>
      <c r="AU19" s="208">
        <v>0</v>
      </c>
      <c r="AV19" s="208">
        <v>0</v>
      </c>
      <c r="AW19" s="208">
        <v>13.799999999999999</v>
      </c>
      <c r="AX19" s="208">
        <v>6</v>
      </c>
      <c r="AY19" s="208">
        <v>0</v>
      </c>
      <c r="AZ19" s="208">
        <v>0</v>
      </c>
      <c r="BA19" s="208">
        <v>0</v>
      </c>
      <c r="BB19" s="208">
        <v>43.8</v>
      </c>
      <c r="BC19" s="208">
        <v>14.399999999999999</v>
      </c>
      <c r="BD19" s="208">
        <v>1.7999999999999998</v>
      </c>
    </row>
    <row r="20" spans="1:56" ht="13.5">
      <c r="A20" s="166">
        <v>846</v>
      </c>
      <c r="B20" s="167" t="s">
        <v>126</v>
      </c>
      <c r="C20" s="196">
        <v>0</v>
      </c>
      <c r="D20" s="196">
        <v>0</v>
      </c>
      <c r="E20" s="196">
        <v>18173</v>
      </c>
      <c r="F20" s="196">
        <v>0</v>
      </c>
      <c r="G20" s="196">
        <v>0</v>
      </c>
      <c r="H20" s="196">
        <v>9746</v>
      </c>
      <c r="I20" s="196">
        <v>594</v>
      </c>
      <c r="J20" s="196">
        <v>1355</v>
      </c>
      <c r="K20" s="173">
        <v>0</v>
      </c>
      <c r="L20" s="173">
        <v>0</v>
      </c>
      <c r="M20" s="173">
        <v>0</v>
      </c>
      <c r="N20" s="173">
        <v>0</v>
      </c>
      <c r="O20" s="196">
        <v>44</v>
      </c>
      <c r="P20" s="196">
        <v>72</v>
      </c>
      <c r="Q20" s="208">
        <v>0</v>
      </c>
      <c r="R20" s="208">
        <v>78.83999999999995</v>
      </c>
      <c r="S20" s="208">
        <v>25.2</v>
      </c>
      <c r="T20" s="208">
        <v>1.2</v>
      </c>
      <c r="U20" s="208">
        <v>1.44</v>
      </c>
      <c r="V20" s="208">
        <v>263.04</v>
      </c>
      <c r="W20" s="208">
        <v>121.43999999999994</v>
      </c>
      <c r="X20" s="208">
        <v>2.4</v>
      </c>
      <c r="Y20" s="208">
        <v>0</v>
      </c>
      <c r="Z20" s="208">
        <v>0</v>
      </c>
      <c r="AA20" s="208">
        <v>0</v>
      </c>
      <c r="AB20" s="208">
        <v>0</v>
      </c>
      <c r="AC20" s="208">
        <v>0</v>
      </c>
      <c r="AD20" s="208">
        <v>0</v>
      </c>
      <c r="AE20" s="208">
        <v>0</v>
      </c>
      <c r="AF20" s="208">
        <v>0</v>
      </c>
      <c r="AG20" s="208">
        <v>0</v>
      </c>
      <c r="AH20" s="208">
        <v>0</v>
      </c>
      <c r="AI20" s="208">
        <v>0</v>
      </c>
      <c r="AJ20" s="208">
        <v>409.02</v>
      </c>
      <c r="AK20" s="208">
        <v>1417.9157850000001</v>
      </c>
      <c r="AL20" s="208">
        <v>453.506313</v>
      </c>
      <c r="AM20" s="208">
        <v>92.26</v>
      </c>
      <c r="AN20" s="208">
        <v>8.4</v>
      </c>
      <c r="AO20" s="208">
        <v>4.2</v>
      </c>
      <c r="AP20" s="208">
        <v>0</v>
      </c>
      <c r="AQ20" s="208">
        <v>41.63999999999999</v>
      </c>
      <c r="AR20" s="208">
        <v>16.8</v>
      </c>
      <c r="AS20" s="208">
        <v>0</v>
      </c>
      <c r="AT20" s="208">
        <v>0</v>
      </c>
      <c r="AU20" s="208">
        <v>0</v>
      </c>
      <c r="AV20" s="208">
        <v>0</v>
      </c>
      <c r="AW20" s="208">
        <v>0</v>
      </c>
      <c r="AX20" s="208">
        <v>0</v>
      </c>
      <c r="AY20" s="208">
        <v>0</v>
      </c>
      <c r="AZ20" s="208">
        <v>0</v>
      </c>
      <c r="BA20" s="208">
        <v>0</v>
      </c>
      <c r="BB20" s="208">
        <v>130.490526</v>
      </c>
      <c r="BC20" s="208">
        <v>45.39052599999997</v>
      </c>
      <c r="BD20" s="208">
        <v>6.6</v>
      </c>
    </row>
    <row r="21" spans="1:56" ht="13.5">
      <c r="A21" s="166">
        <v>801</v>
      </c>
      <c r="B21" s="167" t="s">
        <v>100</v>
      </c>
      <c r="C21" s="196">
        <v>18</v>
      </c>
      <c r="D21" s="196">
        <v>0</v>
      </c>
      <c r="E21" s="196">
        <v>20376</v>
      </c>
      <c r="F21" s="196">
        <v>0</v>
      </c>
      <c r="G21" s="196">
        <v>0</v>
      </c>
      <c r="H21" s="196">
        <v>2878</v>
      </c>
      <c r="I21" s="196">
        <v>13941.5</v>
      </c>
      <c r="J21" s="196">
        <v>13646.5</v>
      </c>
      <c r="K21" s="173">
        <v>0</v>
      </c>
      <c r="L21" s="173">
        <v>3</v>
      </c>
      <c r="M21" s="173">
        <v>1</v>
      </c>
      <c r="N21" s="173">
        <v>0</v>
      </c>
      <c r="O21" s="196">
        <v>65</v>
      </c>
      <c r="P21" s="196">
        <v>330</v>
      </c>
      <c r="Q21" s="208">
        <v>131.63999999999967</v>
      </c>
      <c r="R21" s="208">
        <v>724.8000000000012</v>
      </c>
      <c r="S21" s="208">
        <v>240.9600000000002</v>
      </c>
      <c r="T21" s="208">
        <v>1.7999999999999998</v>
      </c>
      <c r="U21" s="208">
        <v>24.000000000000014</v>
      </c>
      <c r="V21" s="208">
        <v>396.6</v>
      </c>
      <c r="W21" s="208">
        <v>151.6999999999999</v>
      </c>
      <c r="X21" s="208">
        <v>0.6</v>
      </c>
      <c r="Y21" s="208">
        <v>0</v>
      </c>
      <c r="Z21" s="208">
        <v>0</v>
      </c>
      <c r="AA21" s="208">
        <v>0</v>
      </c>
      <c r="AB21" s="208">
        <v>0</v>
      </c>
      <c r="AC21" s="208">
        <v>0</v>
      </c>
      <c r="AD21" s="208">
        <v>378.6</v>
      </c>
      <c r="AE21" s="208">
        <v>171.6</v>
      </c>
      <c r="AF21" s="208">
        <v>1.7999999999999998</v>
      </c>
      <c r="AG21" s="208">
        <v>0</v>
      </c>
      <c r="AH21" s="208">
        <v>0</v>
      </c>
      <c r="AI21" s="208">
        <v>0</v>
      </c>
      <c r="AJ21" s="208">
        <v>565.36</v>
      </c>
      <c r="AK21" s="208">
        <v>1641.4</v>
      </c>
      <c r="AL21" s="208">
        <v>580.22</v>
      </c>
      <c r="AM21" s="208">
        <v>70.74000000000001</v>
      </c>
      <c r="AN21" s="208">
        <v>153.6</v>
      </c>
      <c r="AO21" s="208">
        <v>54.6</v>
      </c>
      <c r="AP21" s="208">
        <v>2</v>
      </c>
      <c r="AQ21" s="208">
        <v>41.4</v>
      </c>
      <c r="AR21" s="208">
        <v>18.6</v>
      </c>
      <c r="AS21" s="208">
        <v>0</v>
      </c>
      <c r="AT21" s="208">
        <v>0</v>
      </c>
      <c r="AU21" s="208">
        <v>0</v>
      </c>
      <c r="AV21" s="208">
        <v>0</v>
      </c>
      <c r="AW21" s="208">
        <v>71.4</v>
      </c>
      <c r="AX21" s="208">
        <v>34.2</v>
      </c>
      <c r="AY21" s="208">
        <v>0</v>
      </c>
      <c r="AZ21" s="208">
        <v>0</v>
      </c>
      <c r="BA21" s="208">
        <v>0</v>
      </c>
      <c r="BB21" s="208">
        <v>133.3</v>
      </c>
      <c r="BC21" s="208">
        <v>43.85999999999997</v>
      </c>
      <c r="BD21" s="208">
        <v>1.7399999999999998</v>
      </c>
    </row>
    <row r="22" spans="1:56" ht="13.5">
      <c r="A22" s="166">
        <v>305</v>
      </c>
      <c r="B22" s="167" t="s">
        <v>47</v>
      </c>
      <c r="C22" s="196">
        <v>0</v>
      </c>
      <c r="D22" s="196">
        <v>0</v>
      </c>
      <c r="E22" s="196">
        <v>6023</v>
      </c>
      <c r="F22" s="196">
        <v>0</v>
      </c>
      <c r="G22" s="196">
        <v>0</v>
      </c>
      <c r="H22" s="196">
        <v>609</v>
      </c>
      <c r="I22" s="196">
        <v>20308.5</v>
      </c>
      <c r="J22" s="196">
        <v>15906.5</v>
      </c>
      <c r="K22" s="173">
        <v>0</v>
      </c>
      <c r="L22" s="173">
        <v>0</v>
      </c>
      <c r="M22" s="173">
        <v>0</v>
      </c>
      <c r="N22" s="173">
        <v>0</v>
      </c>
      <c r="O22" s="196">
        <v>60.999999999999986</v>
      </c>
      <c r="P22" s="196">
        <v>348</v>
      </c>
      <c r="Q22" s="208">
        <v>0</v>
      </c>
      <c r="R22" s="208">
        <v>0</v>
      </c>
      <c r="S22" s="208">
        <v>0</v>
      </c>
      <c r="T22" s="208">
        <v>0</v>
      </c>
      <c r="U22" s="208">
        <v>2.4</v>
      </c>
      <c r="V22" s="208">
        <v>44.239999999999995</v>
      </c>
      <c r="W22" s="208">
        <v>20.08</v>
      </c>
      <c r="X22" s="208">
        <v>0</v>
      </c>
      <c r="Y22" s="208">
        <v>0</v>
      </c>
      <c r="Z22" s="208">
        <v>0</v>
      </c>
      <c r="AA22" s="208">
        <v>0</v>
      </c>
      <c r="AB22" s="208">
        <v>0</v>
      </c>
      <c r="AC22" s="208">
        <v>8.999999999999998</v>
      </c>
      <c r="AD22" s="208">
        <v>139.67999999999998</v>
      </c>
      <c r="AE22" s="208">
        <v>61.8</v>
      </c>
      <c r="AF22" s="208">
        <v>1.2</v>
      </c>
      <c r="AG22" s="208">
        <v>0</v>
      </c>
      <c r="AH22" s="208">
        <v>0</v>
      </c>
      <c r="AI22" s="208">
        <v>0</v>
      </c>
      <c r="AJ22" s="208">
        <v>349.1</v>
      </c>
      <c r="AK22" s="208">
        <v>2156.98</v>
      </c>
      <c r="AL22" s="208">
        <v>781.18</v>
      </c>
      <c r="AM22" s="208">
        <v>74.52000000000001</v>
      </c>
      <c r="AN22" s="208">
        <v>0</v>
      </c>
      <c r="AO22" s="208">
        <v>0</v>
      </c>
      <c r="AP22" s="208">
        <v>0</v>
      </c>
      <c r="AQ22" s="208">
        <v>7.199999999999999</v>
      </c>
      <c r="AR22" s="208">
        <v>2.4</v>
      </c>
      <c r="AS22" s="208">
        <v>0</v>
      </c>
      <c r="AT22" s="208">
        <v>0</v>
      </c>
      <c r="AU22" s="208">
        <v>0</v>
      </c>
      <c r="AV22" s="208">
        <v>0</v>
      </c>
      <c r="AW22" s="208">
        <v>15.6</v>
      </c>
      <c r="AX22" s="208">
        <v>6</v>
      </c>
      <c r="AY22" s="208">
        <v>0</v>
      </c>
      <c r="AZ22" s="208">
        <v>0</v>
      </c>
      <c r="BA22" s="208">
        <v>0</v>
      </c>
      <c r="BB22" s="208">
        <v>79.74000000000002</v>
      </c>
      <c r="BC22" s="208">
        <v>40.75999999999999</v>
      </c>
      <c r="BD22" s="208">
        <v>0.6</v>
      </c>
    </row>
    <row r="23" spans="1:56" ht="13.5">
      <c r="A23" s="166">
        <v>825</v>
      </c>
      <c r="B23" s="167" t="s">
        <v>116</v>
      </c>
      <c r="C23" s="196">
        <v>4</v>
      </c>
      <c r="D23" s="196">
        <v>0</v>
      </c>
      <c r="E23" s="196">
        <v>37616</v>
      </c>
      <c r="F23" s="196">
        <v>0</v>
      </c>
      <c r="G23" s="196">
        <v>413</v>
      </c>
      <c r="H23" s="196">
        <v>5910</v>
      </c>
      <c r="I23" s="196">
        <v>4307</v>
      </c>
      <c r="J23" s="196">
        <v>22823</v>
      </c>
      <c r="K23" s="173">
        <v>0</v>
      </c>
      <c r="L23" s="173">
        <v>0</v>
      </c>
      <c r="M23" s="173">
        <v>4</v>
      </c>
      <c r="N23" s="173">
        <v>2</v>
      </c>
      <c r="O23" s="196">
        <v>86</v>
      </c>
      <c r="P23" s="196">
        <v>272</v>
      </c>
      <c r="Q23" s="208">
        <v>14.879999999999994</v>
      </c>
      <c r="R23" s="208">
        <v>74.52000000000002</v>
      </c>
      <c r="S23" s="208">
        <v>33.48</v>
      </c>
      <c r="T23" s="208">
        <v>0.6</v>
      </c>
      <c r="U23" s="208">
        <v>80.99999999999994</v>
      </c>
      <c r="V23" s="208">
        <v>693.7799999999999</v>
      </c>
      <c r="W23" s="208">
        <v>310.15999999999946</v>
      </c>
      <c r="X23" s="208">
        <v>3</v>
      </c>
      <c r="Y23" s="208">
        <v>0</v>
      </c>
      <c r="Z23" s="208">
        <v>13.2</v>
      </c>
      <c r="AA23" s="208">
        <v>4.2</v>
      </c>
      <c r="AB23" s="208">
        <v>0</v>
      </c>
      <c r="AC23" s="208">
        <v>4.8</v>
      </c>
      <c r="AD23" s="208">
        <v>64.32000000000004</v>
      </c>
      <c r="AE23" s="208">
        <v>33.319999999999986</v>
      </c>
      <c r="AF23" s="208">
        <v>0</v>
      </c>
      <c r="AG23" s="208">
        <v>0</v>
      </c>
      <c r="AH23" s="208">
        <v>0</v>
      </c>
      <c r="AI23" s="208">
        <v>0</v>
      </c>
      <c r="AJ23" s="208">
        <v>548.003683</v>
      </c>
      <c r="AK23" s="208">
        <v>2874.454725</v>
      </c>
      <c r="AL23" s="208">
        <v>947.91105</v>
      </c>
      <c r="AM23" s="208">
        <v>29.06842</v>
      </c>
      <c r="AN23" s="208">
        <v>3</v>
      </c>
      <c r="AO23" s="208">
        <v>1.7999999999999998</v>
      </c>
      <c r="AP23" s="208">
        <v>0</v>
      </c>
      <c r="AQ23" s="208">
        <v>38.120000000000005</v>
      </c>
      <c r="AR23" s="208">
        <v>18.6</v>
      </c>
      <c r="AS23" s="208">
        <v>0</v>
      </c>
      <c r="AT23" s="208">
        <v>0</v>
      </c>
      <c r="AU23" s="208">
        <v>0</v>
      </c>
      <c r="AV23" s="208">
        <v>0</v>
      </c>
      <c r="AW23" s="208">
        <v>2.4</v>
      </c>
      <c r="AX23" s="208">
        <v>0.6</v>
      </c>
      <c r="AY23" s="208">
        <v>0</v>
      </c>
      <c r="AZ23" s="208">
        <v>0</v>
      </c>
      <c r="BA23" s="208">
        <v>0</v>
      </c>
      <c r="BB23" s="208">
        <v>114.87999999999998</v>
      </c>
      <c r="BC23" s="208">
        <v>45.33999999999999</v>
      </c>
      <c r="BD23" s="208">
        <v>2.4</v>
      </c>
    </row>
    <row r="24" spans="1:56" ht="13.5">
      <c r="A24" s="166">
        <v>351</v>
      </c>
      <c r="B24" s="167" t="s">
        <v>76</v>
      </c>
      <c r="C24" s="196">
        <v>0</v>
      </c>
      <c r="D24" s="196">
        <v>0</v>
      </c>
      <c r="E24" s="196">
        <v>14619</v>
      </c>
      <c r="F24" s="196">
        <v>0</v>
      </c>
      <c r="G24" s="196">
        <v>0</v>
      </c>
      <c r="H24" s="196">
        <v>10811</v>
      </c>
      <c r="I24" s="196">
        <v>1636</v>
      </c>
      <c r="J24" s="196">
        <v>0</v>
      </c>
      <c r="K24" s="173">
        <v>0</v>
      </c>
      <c r="L24" s="173">
        <v>0</v>
      </c>
      <c r="M24" s="173">
        <v>0</v>
      </c>
      <c r="N24" s="173">
        <v>0</v>
      </c>
      <c r="O24" s="196">
        <v>22</v>
      </c>
      <c r="P24" s="196">
        <v>68</v>
      </c>
      <c r="Q24" s="208">
        <v>24.600000000000016</v>
      </c>
      <c r="R24" s="208">
        <v>25.2</v>
      </c>
      <c r="S24" s="208">
        <v>12.6</v>
      </c>
      <c r="T24" s="208">
        <v>0</v>
      </c>
      <c r="U24" s="208">
        <v>8.399999999999999</v>
      </c>
      <c r="V24" s="208">
        <v>459.0000000000005</v>
      </c>
      <c r="W24" s="208">
        <v>227.28000000000003</v>
      </c>
      <c r="X24" s="208">
        <v>0</v>
      </c>
      <c r="Y24" s="208">
        <v>0</v>
      </c>
      <c r="Z24" s="208">
        <v>0</v>
      </c>
      <c r="AA24" s="208">
        <v>0</v>
      </c>
      <c r="AB24" s="208">
        <v>0</v>
      </c>
      <c r="AC24" s="208">
        <v>3.6</v>
      </c>
      <c r="AD24" s="208">
        <v>113.36</v>
      </c>
      <c r="AE24" s="208">
        <v>38.4</v>
      </c>
      <c r="AF24" s="208">
        <v>6.6</v>
      </c>
      <c r="AG24" s="208">
        <v>0</v>
      </c>
      <c r="AH24" s="208">
        <v>0</v>
      </c>
      <c r="AI24" s="208">
        <v>0</v>
      </c>
      <c r="AJ24" s="208">
        <v>426.20000000000005</v>
      </c>
      <c r="AK24" s="208">
        <v>863.94</v>
      </c>
      <c r="AL24" s="208">
        <v>242.1</v>
      </c>
      <c r="AM24" s="208">
        <v>31.08</v>
      </c>
      <c r="AN24" s="208">
        <v>0.6</v>
      </c>
      <c r="AO24" s="208">
        <v>0.6</v>
      </c>
      <c r="AP24" s="208">
        <v>0</v>
      </c>
      <c r="AQ24" s="208">
        <v>83.28000000000002</v>
      </c>
      <c r="AR24" s="208">
        <v>34.2</v>
      </c>
      <c r="AS24" s="208">
        <v>0</v>
      </c>
      <c r="AT24" s="208">
        <v>0</v>
      </c>
      <c r="AU24" s="208">
        <v>0</v>
      </c>
      <c r="AV24" s="208">
        <v>0</v>
      </c>
      <c r="AW24" s="208">
        <v>16.2</v>
      </c>
      <c r="AX24" s="208">
        <v>9.6</v>
      </c>
      <c r="AY24" s="208">
        <v>0.6</v>
      </c>
      <c r="AZ24" s="208">
        <v>0</v>
      </c>
      <c r="BA24" s="208">
        <v>0</v>
      </c>
      <c r="BB24" s="208">
        <v>64.68000000000002</v>
      </c>
      <c r="BC24" s="208">
        <v>30</v>
      </c>
      <c r="BD24" s="208">
        <v>1.7999999999999998</v>
      </c>
    </row>
    <row r="25" spans="1:56" ht="13.5">
      <c r="A25" s="166">
        <v>381</v>
      </c>
      <c r="B25" s="167" t="s">
        <v>90</v>
      </c>
      <c r="C25" s="196">
        <v>0</v>
      </c>
      <c r="D25" s="196">
        <v>0</v>
      </c>
      <c r="E25" s="196">
        <v>13549</v>
      </c>
      <c r="F25" s="196">
        <v>0</v>
      </c>
      <c r="G25" s="196">
        <v>0</v>
      </c>
      <c r="H25" s="196">
        <v>2651</v>
      </c>
      <c r="I25" s="196">
        <v>5349</v>
      </c>
      <c r="J25" s="196">
        <v>10108</v>
      </c>
      <c r="K25" s="173">
        <v>0</v>
      </c>
      <c r="L25" s="173">
        <v>0</v>
      </c>
      <c r="M25" s="173">
        <v>0</v>
      </c>
      <c r="N25" s="173">
        <v>0</v>
      </c>
      <c r="O25" s="196">
        <v>21</v>
      </c>
      <c r="P25" s="196">
        <v>36</v>
      </c>
      <c r="Q25" s="208">
        <v>0</v>
      </c>
      <c r="R25" s="208">
        <v>0</v>
      </c>
      <c r="S25" s="208">
        <v>0</v>
      </c>
      <c r="T25" s="208">
        <v>0</v>
      </c>
      <c r="U25" s="208">
        <v>1.7999999999999998</v>
      </c>
      <c r="V25" s="208">
        <v>456.8600000000008</v>
      </c>
      <c r="W25" s="208">
        <v>184.9800000000002</v>
      </c>
      <c r="X25" s="208">
        <v>1</v>
      </c>
      <c r="Y25" s="208">
        <v>0</v>
      </c>
      <c r="Z25" s="208">
        <v>0</v>
      </c>
      <c r="AA25" s="208">
        <v>0</v>
      </c>
      <c r="AB25" s="208">
        <v>0</v>
      </c>
      <c r="AC25" s="208">
        <v>10.199999999999998</v>
      </c>
      <c r="AD25" s="208">
        <v>174.48000000000008</v>
      </c>
      <c r="AE25" s="208">
        <v>74.22000000000006</v>
      </c>
      <c r="AF25" s="208">
        <v>2.6</v>
      </c>
      <c r="AG25" s="208">
        <v>0</v>
      </c>
      <c r="AH25" s="208">
        <v>0</v>
      </c>
      <c r="AI25" s="208">
        <v>0</v>
      </c>
      <c r="AJ25" s="208">
        <v>562.96</v>
      </c>
      <c r="AK25" s="208">
        <v>1027.44</v>
      </c>
      <c r="AL25" s="208">
        <v>263.9</v>
      </c>
      <c r="AM25" s="208">
        <v>28.520000000000003</v>
      </c>
      <c r="AN25" s="208">
        <v>0</v>
      </c>
      <c r="AO25" s="208">
        <v>0</v>
      </c>
      <c r="AP25" s="208">
        <v>0</v>
      </c>
      <c r="AQ25" s="208">
        <v>72.2</v>
      </c>
      <c r="AR25" s="208">
        <v>33</v>
      </c>
      <c r="AS25" s="208">
        <v>0</v>
      </c>
      <c r="AT25" s="208">
        <v>0</v>
      </c>
      <c r="AU25" s="208">
        <v>0</v>
      </c>
      <c r="AV25" s="208">
        <v>0</v>
      </c>
      <c r="AW25" s="208">
        <v>30.359999999999996</v>
      </c>
      <c r="AX25" s="208">
        <v>18.6</v>
      </c>
      <c r="AY25" s="208">
        <v>0</v>
      </c>
      <c r="AZ25" s="208">
        <v>0</v>
      </c>
      <c r="BA25" s="208">
        <v>0</v>
      </c>
      <c r="BB25" s="208">
        <v>64.80000000000001</v>
      </c>
      <c r="BC25" s="208">
        <v>28.260000000000005</v>
      </c>
      <c r="BD25" s="208">
        <v>0.6</v>
      </c>
    </row>
    <row r="26" spans="1:56" ht="13.5">
      <c r="A26" s="166">
        <v>873</v>
      </c>
      <c r="B26" s="167" t="s">
        <v>143</v>
      </c>
      <c r="C26" s="196">
        <v>0</v>
      </c>
      <c r="D26" s="196">
        <v>0</v>
      </c>
      <c r="E26" s="196">
        <v>39398.5</v>
      </c>
      <c r="F26" s="196">
        <v>0</v>
      </c>
      <c r="G26" s="196">
        <v>0</v>
      </c>
      <c r="H26" s="196">
        <v>895.9999999999999</v>
      </c>
      <c r="I26" s="196">
        <v>9374.5</v>
      </c>
      <c r="J26" s="196">
        <v>27405.5</v>
      </c>
      <c r="K26" s="173">
        <v>0</v>
      </c>
      <c r="L26" s="173">
        <v>0</v>
      </c>
      <c r="M26" s="173">
        <v>0</v>
      </c>
      <c r="N26" s="173">
        <v>0</v>
      </c>
      <c r="O26" s="196">
        <v>94</v>
      </c>
      <c r="P26" s="196">
        <v>108</v>
      </c>
      <c r="Q26" s="208">
        <v>29.760000000000026</v>
      </c>
      <c r="R26" s="208">
        <v>277.91999999999985</v>
      </c>
      <c r="S26" s="208">
        <v>105.6</v>
      </c>
      <c r="T26" s="208">
        <v>1.7999999999999998</v>
      </c>
      <c r="U26" s="208">
        <v>15.279999999999994</v>
      </c>
      <c r="V26" s="208">
        <v>400.5200000000002</v>
      </c>
      <c r="W26" s="208">
        <v>151.0800000000001</v>
      </c>
      <c r="X26" s="208">
        <v>4.2</v>
      </c>
      <c r="Y26" s="208">
        <v>0</v>
      </c>
      <c r="Z26" s="208">
        <v>0</v>
      </c>
      <c r="AA26" s="208">
        <v>0</v>
      </c>
      <c r="AB26" s="208">
        <v>0</v>
      </c>
      <c r="AC26" s="208">
        <v>5.279999999999999</v>
      </c>
      <c r="AD26" s="208">
        <v>152.14000000000004</v>
      </c>
      <c r="AE26" s="208">
        <v>58.84000000000004</v>
      </c>
      <c r="AF26" s="208">
        <v>2.36</v>
      </c>
      <c r="AG26" s="208">
        <v>0</v>
      </c>
      <c r="AH26" s="208">
        <v>0</v>
      </c>
      <c r="AI26" s="208">
        <v>0</v>
      </c>
      <c r="AJ26" s="208">
        <v>706.345247</v>
      </c>
      <c r="AK26" s="208">
        <v>3697.08313</v>
      </c>
      <c r="AL26" s="208">
        <v>1184.719995</v>
      </c>
      <c r="AM26" s="208">
        <v>44.266315</v>
      </c>
      <c r="AN26" s="208">
        <v>48.6</v>
      </c>
      <c r="AO26" s="208">
        <v>16.8</v>
      </c>
      <c r="AP26" s="208">
        <v>0</v>
      </c>
      <c r="AQ26" s="208">
        <v>47.35999999999999</v>
      </c>
      <c r="AR26" s="208">
        <v>17.04</v>
      </c>
      <c r="AS26" s="208">
        <v>1.2</v>
      </c>
      <c r="AT26" s="208">
        <v>0</v>
      </c>
      <c r="AU26" s="208">
        <v>0</v>
      </c>
      <c r="AV26" s="208">
        <v>0</v>
      </c>
      <c r="AW26" s="208">
        <v>10.44</v>
      </c>
      <c r="AX26" s="208">
        <v>7.68</v>
      </c>
      <c r="AY26" s="208">
        <v>1</v>
      </c>
      <c r="AZ26" s="208">
        <v>0</v>
      </c>
      <c r="BA26" s="208">
        <v>0</v>
      </c>
      <c r="BB26" s="208">
        <v>339.6073660000001</v>
      </c>
      <c r="BC26" s="208">
        <v>126.52631500000003</v>
      </c>
      <c r="BD26" s="208">
        <v>1.7999999999999998</v>
      </c>
    </row>
    <row r="27" spans="1:56" ht="13.5">
      <c r="A27" s="166">
        <v>202</v>
      </c>
      <c r="B27" s="167" t="s">
        <v>31</v>
      </c>
      <c r="C27" s="196">
        <v>0</v>
      </c>
      <c r="D27" s="196">
        <v>0</v>
      </c>
      <c r="E27" s="196">
        <v>10848</v>
      </c>
      <c r="F27" s="196">
        <v>0</v>
      </c>
      <c r="G27" s="196">
        <v>0</v>
      </c>
      <c r="H27" s="196">
        <v>7006</v>
      </c>
      <c r="I27" s="196">
        <v>215</v>
      </c>
      <c r="J27" s="196">
        <v>706</v>
      </c>
      <c r="K27" s="173">
        <v>0</v>
      </c>
      <c r="L27" s="173">
        <v>0</v>
      </c>
      <c r="M27" s="173">
        <v>0</v>
      </c>
      <c r="N27" s="173">
        <v>0</v>
      </c>
      <c r="O27" s="196">
        <v>18</v>
      </c>
      <c r="P27" s="196">
        <v>84</v>
      </c>
      <c r="Q27" s="208">
        <v>13.199999999999996</v>
      </c>
      <c r="R27" s="208">
        <v>38.160000000000004</v>
      </c>
      <c r="S27" s="208">
        <v>10.559999999999999</v>
      </c>
      <c r="T27" s="208">
        <v>0</v>
      </c>
      <c r="U27" s="208">
        <v>1.7999999999999998</v>
      </c>
      <c r="V27" s="208">
        <v>409.2</v>
      </c>
      <c r="W27" s="208">
        <v>206.4</v>
      </c>
      <c r="X27" s="208">
        <v>1</v>
      </c>
      <c r="Y27" s="208">
        <v>0</v>
      </c>
      <c r="Z27" s="208">
        <v>0</v>
      </c>
      <c r="AA27" s="208">
        <v>0</v>
      </c>
      <c r="AB27" s="208">
        <v>0</v>
      </c>
      <c r="AC27" s="208">
        <v>0</v>
      </c>
      <c r="AD27" s="208">
        <v>13.2</v>
      </c>
      <c r="AE27" s="208">
        <v>3.5999999999999996</v>
      </c>
      <c r="AF27" s="208">
        <v>0</v>
      </c>
      <c r="AG27" s="208">
        <v>0</v>
      </c>
      <c r="AH27" s="208">
        <v>0</v>
      </c>
      <c r="AI27" s="208">
        <v>0</v>
      </c>
      <c r="AJ27" s="208">
        <v>252.59999999999997</v>
      </c>
      <c r="AK27" s="208">
        <v>736.86</v>
      </c>
      <c r="AL27" s="208">
        <v>209.68</v>
      </c>
      <c r="AM27" s="208">
        <v>143.22</v>
      </c>
      <c r="AN27" s="208">
        <v>14.399999999999999</v>
      </c>
      <c r="AO27" s="208">
        <v>2.4</v>
      </c>
      <c r="AP27" s="208">
        <v>0</v>
      </c>
      <c r="AQ27" s="208">
        <v>120.6</v>
      </c>
      <c r="AR27" s="208">
        <v>61.8</v>
      </c>
      <c r="AS27" s="208">
        <v>0</v>
      </c>
      <c r="AT27" s="208">
        <v>0</v>
      </c>
      <c r="AU27" s="208">
        <v>0</v>
      </c>
      <c r="AV27" s="208">
        <v>0</v>
      </c>
      <c r="AW27" s="208">
        <v>3</v>
      </c>
      <c r="AX27" s="208">
        <v>0</v>
      </c>
      <c r="AY27" s="208">
        <v>0</v>
      </c>
      <c r="AZ27" s="208">
        <v>0</v>
      </c>
      <c r="BA27" s="208">
        <v>0</v>
      </c>
      <c r="BB27" s="208">
        <v>41.56</v>
      </c>
      <c r="BC27" s="208">
        <v>10.8</v>
      </c>
      <c r="BD27" s="208">
        <v>1.2</v>
      </c>
    </row>
    <row r="28" spans="1:56" ht="13.5">
      <c r="A28" s="166">
        <v>823</v>
      </c>
      <c r="B28" s="167" t="s">
        <v>115</v>
      </c>
      <c r="C28" s="196">
        <v>0</v>
      </c>
      <c r="D28" s="196">
        <v>0</v>
      </c>
      <c r="E28" s="196">
        <v>13049</v>
      </c>
      <c r="F28" s="196">
        <v>8</v>
      </c>
      <c r="G28" s="196">
        <v>921</v>
      </c>
      <c r="H28" s="196">
        <v>2246</v>
      </c>
      <c r="I28" s="196">
        <v>9353</v>
      </c>
      <c r="J28" s="196">
        <v>11103</v>
      </c>
      <c r="K28" s="173">
        <v>0</v>
      </c>
      <c r="L28" s="173">
        <v>0</v>
      </c>
      <c r="M28" s="173">
        <v>0</v>
      </c>
      <c r="N28" s="173">
        <v>0</v>
      </c>
      <c r="O28" s="196">
        <v>53</v>
      </c>
      <c r="P28" s="196">
        <v>90</v>
      </c>
      <c r="Q28" s="208">
        <v>45.36000000000005</v>
      </c>
      <c r="R28" s="208">
        <v>154.92000000000004</v>
      </c>
      <c r="S28" s="208">
        <v>62.75999999999999</v>
      </c>
      <c r="T28" s="208">
        <v>0</v>
      </c>
      <c r="U28" s="208">
        <v>59.78000000000008</v>
      </c>
      <c r="V28" s="208">
        <v>605.2000000000002</v>
      </c>
      <c r="W28" s="208">
        <v>269.2599999999997</v>
      </c>
      <c r="X28" s="208">
        <v>0.6</v>
      </c>
      <c r="Y28" s="208">
        <v>0</v>
      </c>
      <c r="Z28" s="208">
        <v>0</v>
      </c>
      <c r="AA28" s="208">
        <v>0</v>
      </c>
      <c r="AB28" s="208">
        <v>0</v>
      </c>
      <c r="AC28" s="208">
        <v>10.12</v>
      </c>
      <c r="AD28" s="208">
        <v>163.2400000000001</v>
      </c>
      <c r="AE28" s="208">
        <v>76.91999999999999</v>
      </c>
      <c r="AF28" s="208">
        <v>0.46</v>
      </c>
      <c r="AG28" s="208">
        <v>0</v>
      </c>
      <c r="AH28" s="208">
        <v>0</v>
      </c>
      <c r="AI28" s="208">
        <v>0</v>
      </c>
      <c r="AJ28" s="208">
        <v>231.32</v>
      </c>
      <c r="AK28" s="208">
        <v>989.28</v>
      </c>
      <c r="AL28" s="208">
        <v>291.16</v>
      </c>
      <c r="AM28" s="208">
        <v>7.4399999999999995</v>
      </c>
      <c r="AN28" s="208">
        <v>24</v>
      </c>
      <c r="AO28" s="208">
        <v>12.6</v>
      </c>
      <c r="AP28" s="208">
        <v>0</v>
      </c>
      <c r="AQ28" s="208">
        <v>51.599999999999994</v>
      </c>
      <c r="AR28" s="208">
        <v>33.5</v>
      </c>
      <c r="AS28" s="208">
        <v>0</v>
      </c>
      <c r="AT28" s="208">
        <v>0</v>
      </c>
      <c r="AU28" s="208">
        <v>0</v>
      </c>
      <c r="AV28" s="208">
        <v>0</v>
      </c>
      <c r="AW28" s="208">
        <v>11.02</v>
      </c>
      <c r="AX28" s="208">
        <v>5.819999999999999</v>
      </c>
      <c r="AY28" s="208">
        <v>0</v>
      </c>
      <c r="AZ28" s="208">
        <v>0</v>
      </c>
      <c r="BA28" s="208">
        <v>0</v>
      </c>
      <c r="BB28" s="208">
        <v>102.36000000000003</v>
      </c>
      <c r="BC28" s="208">
        <v>32.5</v>
      </c>
      <c r="BD28" s="208">
        <v>2.64</v>
      </c>
    </row>
    <row r="29" spans="1:56" ht="13.5">
      <c r="A29" s="166">
        <v>895</v>
      </c>
      <c r="B29" s="167" t="s">
        <v>164</v>
      </c>
      <c r="C29" s="196">
        <v>0</v>
      </c>
      <c r="D29" s="196">
        <v>0</v>
      </c>
      <c r="E29" s="196">
        <v>19977</v>
      </c>
      <c r="F29" s="196">
        <v>0</v>
      </c>
      <c r="G29" s="196">
        <v>0</v>
      </c>
      <c r="H29" s="196">
        <v>5311.5</v>
      </c>
      <c r="I29" s="196">
        <v>8288</v>
      </c>
      <c r="J29" s="196">
        <v>13032</v>
      </c>
      <c r="K29" s="173">
        <v>0</v>
      </c>
      <c r="L29" s="173">
        <v>1</v>
      </c>
      <c r="M29" s="173">
        <v>1</v>
      </c>
      <c r="N29" s="173">
        <v>0</v>
      </c>
      <c r="O29" s="196">
        <v>44</v>
      </c>
      <c r="P29" s="196">
        <v>111</v>
      </c>
      <c r="Q29" s="208">
        <v>7.799999999999998</v>
      </c>
      <c r="R29" s="208">
        <v>19.56</v>
      </c>
      <c r="S29" s="208">
        <v>8.28</v>
      </c>
      <c r="T29" s="208">
        <v>0</v>
      </c>
      <c r="U29" s="208">
        <v>18.399999999999995</v>
      </c>
      <c r="V29" s="208">
        <v>215.76000000000013</v>
      </c>
      <c r="W29" s="208">
        <v>69.11999999999998</v>
      </c>
      <c r="X29" s="208">
        <v>2.3200000000000003</v>
      </c>
      <c r="Y29" s="208">
        <v>0</v>
      </c>
      <c r="Z29" s="208">
        <v>0</v>
      </c>
      <c r="AA29" s="208">
        <v>0</v>
      </c>
      <c r="AB29" s="208">
        <v>0</v>
      </c>
      <c r="AC29" s="208">
        <v>24.60000000000001</v>
      </c>
      <c r="AD29" s="208">
        <v>212.41999999999993</v>
      </c>
      <c r="AE29" s="208">
        <v>82.26</v>
      </c>
      <c r="AF29" s="208">
        <v>1.2</v>
      </c>
      <c r="AG29" s="208">
        <v>0</v>
      </c>
      <c r="AH29" s="208">
        <v>0</v>
      </c>
      <c r="AI29" s="208">
        <v>0</v>
      </c>
      <c r="AJ29" s="208">
        <v>405.990526</v>
      </c>
      <c r="AK29" s="208">
        <v>2082.825262</v>
      </c>
      <c r="AL29" s="208">
        <v>715.890526</v>
      </c>
      <c r="AM29" s="208">
        <v>86.08</v>
      </c>
      <c r="AN29" s="208">
        <v>2.16</v>
      </c>
      <c r="AO29" s="208">
        <v>2.4</v>
      </c>
      <c r="AP29" s="208">
        <v>0</v>
      </c>
      <c r="AQ29" s="208">
        <v>22.76</v>
      </c>
      <c r="AR29" s="208">
        <v>9.959999999999997</v>
      </c>
      <c r="AS29" s="208">
        <v>1.12</v>
      </c>
      <c r="AT29" s="208">
        <v>0</v>
      </c>
      <c r="AU29" s="208">
        <v>0</v>
      </c>
      <c r="AV29" s="208">
        <v>0</v>
      </c>
      <c r="AW29" s="208">
        <v>32.07999999999999</v>
      </c>
      <c r="AX29" s="208">
        <v>14.16</v>
      </c>
      <c r="AY29" s="208">
        <v>0</v>
      </c>
      <c r="AZ29" s="208">
        <v>0</v>
      </c>
      <c r="BA29" s="208">
        <v>0</v>
      </c>
      <c r="BB29" s="208">
        <v>109.93999999999993</v>
      </c>
      <c r="BC29" s="208">
        <v>36.94000000000001</v>
      </c>
      <c r="BD29" s="208">
        <v>2.7199999999999998</v>
      </c>
    </row>
    <row r="30" spans="1:56" ht="13.5">
      <c r="A30" s="166">
        <v>896</v>
      </c>
      <c r="B30" s="167" t="s">
        <v>165</v>
      </c>
      <c r="C30" s="196">
        <v>2</v>
      </c>
      <c r="D30" s="196">
        <v>0</v>
      </c>
      <c r="E30" s="196">
        <v>24248</v>
      </c>
      <c r="F30" s="196">
        <v>0</v>
      </c>
      <c r="G30" s="196">
        <v>0</v>
      </c>
      <c r="H30" s="196">
        <v>9020.5</v>
      </c>
      <c r="I30" s="196">
        <v>1931</v>
      </c>
      <c r="J30" s="196">
        <v>7676</v>
      </c>
      <c r="K30" s="173">
        <v>0</v>
      </c>
      <c r="L30" s="173">
        <v>0</v>
      </c>
      <c r="M30" s="173">
        <v>0</v>
      </c>
      <c r="N30" s="173">
        <v>0</v>
      </c>
      <c r="O30" s="196">
        <v>58</v>
      </c>
      <c r="P30" s="196">
        <v>93</v>
      </c>
      <c r="Q30" s="208">
        <v>0</v>
      </c>
      <c r="R30" s="208">
        <v>28.799999999999997</v>
      </c>
      <c r="S30" s="208">
        <v>12</v>
      </c>
      <c r="T30" s="208">
        <v>0</v>
      </c>
      <c r="U30" s="208">
        <v>37.080000000000034</v>
      </c>
      <c r="V30" s="208">
        <v>501.5599999999991</v>
      </c>
      <c r="W30" s="208">
        <v>195.7800000000002</v>
      </c>
      <c r="X30" s="208">
        <v>0</v>
      </c>
      <c r="Y30" s="208">
        <v>0</v>
      </c>
      <c r="Z30" s="208">
        <v>0</v>
      </c>
      <c r="AA30" s="208">
        <v>0</v>
      </c>
      <c r="AB30" s="208">
        <v>0</v>
      </c>
      <c r="AC30" s="208">
        <v>0</v>
      </c>
      <c r="AD30" s="208">
        <v>11.4</v>
      </c>
      <c r="AE30" s="208">
        <v>7.800000000000001</v>
      </c>
      <c r="AF30" s="208">
        <v>1</v>
      </c>
      <c r="AG30" s="208">
        <v>0</v>
      </c>
      <c r="AH30" s="208">
        <v>0</v>
      </c>
      <c r="AI30" s="208">
        <v>0</v>
      </c>
      <c r="AJ30" s="208">
        <v>479.28</v>
      </c>
      <c r="AK30" s="208">
        <v>1734.1599999999999</v>
      </c>
      <c r="AL30" s="208">
        <v>566.88</v>
      </c>
      <c r="AM30" s="208">
        <v>51.84</v>
      </c>
      <c r="AN30" s="208">
        <v>0.6</v>
      </c>
      <c r="AO30" s="208">
        <v>0</v>
      </c>
      <c r="AP30" s="208">
        <v>0</v>
      </c>
      <c r="AQ30" s="208">
        <v>58.379999999999974</v>
      </c>
      <c r="AR30" s="208">
        <v>31.020000000000003</v>
      </c>
      <c r="AS30" s="208">
        <v>0</v>
      </c>
      <c r="AT30" s="208">
        <v>0</v>
      </c>
      <c r="AU30" s="208">
        <v>0</v>
      </c>
      <c r="AV30" s="208">
        <v>0</v>
      </c>
      <c r="AW30" s="208">
        <v>3</v>
      </c>
      <c r="AX30" s="208">
        <v>3.5999999999999996</v>
      </c>
      <c r="AY30" s="208">
        <v>0</v>
      </c>
      <c r="AZ30" s="208">
        <v>0</v>
      </c>
      <c r="BA30" s="208">
        <v>0</v>
      </c>
      <c r="BB30" s="208">
        <v>119.02</v>
      </c>
      <c r="BC30" s="208">
        <v>43.74000000000001</v>
      </c>
      <c r="BD30" s="208">
        <v>0</v>
      </c>
    </row>
    <row r="31" spans="1:56" ht="13.5">
      <c r="A31" s="166">
        <v>201</v>
      </c>
      <c r="B31" s="167" t="s">
        <v>30</v>
      </c>
      <c r="C31" s="196">
        <v>0</v>
      </c>
      <c r="D31" s="196">
        <v>0</v>
      </c>
      <c r="E31" s="196">
        <v>207</v>
      </c>
      <c r="F31" s="196">
        <v>0</v>
      </c>
      <c r="G31" s="196">
        <v>0</v>
      </c>
      <c r="H31" s="196">
        <v>0</v>
      </c>
      <c r="I31" s="196">
        <v>0</v>
      </c>
      <c r="J31" s="196">
        <v>0</v>
      </c>
      <c r="K31" s="173">
        <v>0</v>
      </c>
      <c r="L31" s="173">
        <v>0</v>
      </c>
      <c r="M31" s="173">
        <v>0</v>
      </c>
      <c r="N31" s="173">
        <v>0</v>
      </c>
      <c r="O31" s="196">
        <v>0</v>
      </c>
      <c r="P31" s="196">
        <v>0</v>
      </c>
      <c r="Q31" s="208">
        <v>0</v>
      </c>
      <c r="R31" s="208">
        <v>0</v>
      </c>
      <c r="S31" s="208">
        <v>0</v>
      </c>
      <c r="T31" s="208">
        <v>0</v>
      </c>
      <c r="U31" s="208">
        <v>2.4</v>
      </c>
      <c r="V31" s="208">
        <v>11.4</v>
      </c>
      <c r="W31" s="208">
        <v>6.6</v>
      </c>
      <c r="X31" s="208">
        <v>0</v>
      </c>
      <c r="Y31" s="208">
        <v>0</v>
      </c>
      <c r="Z31" s="208">
        <v>0</v>
      </c>
      <c r="AA31" s="208">
        <v>0</v>
      </c>
      <c r="AB31" s="208">
        <v>0</v>
      </c>
      <c r="AC31" s="208">
        <v>0</v>
      </c>
      <c r="AD31" s="208">
        <v>0</v>
      </c>
      <c r="AE31" s="208">
        <v>0</v>
      </c>
      <c r="AF31" s="208">
        <v>0</v>
      </c>
      <c r="AG31" s="208">
        <v>0</v>
      </c>
      <c r="AH31" s="208">
        <v>0</v>
      </c>
      <c r="AI31" s="208">
        <v>0</v>
      </c>
      <c r="AJ31" s="208">
        <v>0</v>
      </c>
      <c r="AK31" s="208">
        <v>20.4</v>
      </c>
      <c r="AL31" s="208">
        <v>2.64</v>
      </c>
      <c r="AM31" s="208">
        <v>0</v>
      </c>
      <c r="AN31" s="208">
        <v>0</v>
      </c>
      <c r="AO31" s="208">
        <v>0</v>
      </c>
      <c r="AP31" s="208">
        <v>0</v>
      </c>
      <c r="AQ31" s="208">
        <v>1.2</v>
      </c>
      <c r="AR31" s="208">
        <v>1.7999999999999998</v>
      </c>
      <c r="AS31" s="208">
        <v>0</v>
      </c>
      <c r="AT31" s="208">
        <v>0</v>
      </c>
      <c r="AU31" s="208">
        <v>0</v>
      </c>
      <c r="AV31" s="208">
        <v>0</v>
      </c>
      <c r="AW31" s="208">
        <v>0</v>
      </c>
      <c r="AX31" s="208">
        <v>0</v>
      </c>
      <c r="AY31" s="208">
        <v>0</v>
      </c>
      <c r="AZ31" s="208">
        <v>0</v>
      </c>
      <c r="BA31" s="208">
        <v>0</v>
      </c>
      <c r="BB31" s="208">
        <v>0</v>
      </c>
      <c r="BC31" s="208">
        <v>0</v>
      </c>
      <c r="BD31" s="208">
        <v>0</v>
      </c>
    </row>
    <row r="32" spans="1:56" ht="13.5">
      <c r="A32" s="166">
        <v>908</v>
      </c>
      <c r="B32" s="167" t="s">
        <v>166</v>
      </c>
      <c r="C32" s="196">
        <v>1</v>
      </c>
      <c r="D32" s="196">
        <v>0</v>
      </c>
      <c r="E32" s="196">
        <v>21148</v>
      </c>
      <c r="F32" s="196">
        <v>0</v>
      </c>
      <c r="G32" s="196">
        <v>0</v>
      </c>
      <c r="H32" s="196">
        <v>10052</v>
      </c>
      <c r="I32" s="196">
        <v>18703</v>
      </c>
      <c r="J32" s="196">
        <v>16343</v>
      </c>
      <c r="K32" s="173">
        <v>0</v>
      </c>
      <c r="L32" s="173">
        <v>0</v>
      </c>
      <c r="M32" s="173">
        <v>2</v>
      </c>
      <c r="N32" s="173">
        <v>1</v>
      </c>
      <c r="O32" s="196">
        <v>85</v>
      </c>
      <c r="P32" s="196">
        <v>270</v>
      </c>
      <c r="Q32" s="208">
        <v>0</v>
      </c>
      <c r="R32" s="208">
        <v>49.77999999999999</v>
      </c>
      <c r="S32" s="208">
        <v>19.480000000000004</v>
      </c>
      <c r="T32" s="208">
        <v>0.54</v>
      </c>
      <c r="U32" s="208">
        <v>0</v>
      </c>
      <c r="V32" s="208">
        <v>208.78000000000014</v>
      </c>
      <c r="W32" s="208">
        <v>86.16000000000003</v>
      </c>
      <c r="X32" s="208">
        <v>0</v>
      </c>
      <c r="Y32" s="208">
        <v>0</v>
      </c>
      <c r="Z32" s="208">
        <v>0</v>
      </c>
      <c r="AA32" s="208">
        <v>0</v>
      </c>
      <c r="AB32" s="208">
        <v>0</v>
      </c>
      <c r="AC32" s="208">
        <v>4.08</v>
      </c>
      <c r="AD32" s="208">
        <v>378.5799999999998</v>
      </c>
      <c r="AE32" s="208">
        <v>159.60000000000002</v>
      </c>
      <c r="AF32" s="208">
        <v>1.6</v>
      </c>
      <c r="AG32" s="208">
        <v>0</v>
      </c>
      <c r="AH32" s="208">
        <v>0</v>
      </c>
      <c r="AI32" s="208">
        <v>0</v>
      </c>
      <c r="AJ32" s="208">
        <v>935.6200000000001</v>
      </c>
      <c r="AK32" s="208">
        <v>2619.02</v>
      </c>
      <c r="AL32" s="208">
        <v>921.62</v>
      </c>
      <c r="AM32" s="208">
        <v>42</v>
      </c>
      <c r="AN32" s="208">
        <v>4.8</v>
      </c>
      <c r="AO32" s="208">
        <v>1.7999999999999998</v>
      </c>
      <c r="AP32" s="208">
        <v>0</v>
      </c>
      <c r="AQ32" s="208">
        <v>34.91999999999999</v>
      </c>
      <c r="AR32" s="208">
        <v>14.399999999999999</v>
      </c>
      <c r="AS32" s="208">
        <v>0</v>
      </c>
      <c r="AT32" s="208">
        <v>0</v>
      </c>
      <c r="AU32" s="208">
        <v>0</v>
      </c>
      <c r="AV32" s="208">
        <v>0</v>
      </c>
      <c r="AW32" s="208">
        <v>60.06</v>
      </c>
      <c r="AX32" s="208">
        <v>27.760000000000005</v>
      </c>
      <c r="AY32" s="208">
        <v>0</v>
      </c>
      <c r="AZ32" s="208">
        <v>0</v>
      </c>
      <c r="BA32" s="208">
        <v>0</v>
      </c>
      <c r="BB32" s="208">
        <v>232.8800000000001</v>
      </c>
      <c r="BC32" s="208">
        <v>97.26000000000002</v>
      </c>
      <c r="BD32" s="208">
        <v>2.4</v>
      </c>
    </row>
    <row r="33" spans="1:56" ht="13.5">
      <c r="A33" s="166">
        <v>331</v>
      </c>
      <c r="B33" s="167" t="s">
        <v>64</v>
      </c>
      <c r="C33" s="196">
        <v>0</v>
      </c>
      <c r="D33" s="196">
        <v>0</v>
      </c>
      <c r="E33" s="196">
        <v>24554</v>
      </c>
      <c r="F33" s="196">
        <v>0</v>
      </c>
      <c r="G33" s="196">
        <v>0</v>
      </c>
      <c r="H33" s="196">
        <v>4203.5</v>
      </c>
      <c r="I33" s="196">
        <v>5032</v>
      </c>
      <c r="J33" s="196">
        <v>13223.5</v>
      </c>
      <c r="K33" s="173">
        <v>0</v>
      </c>
      <c r="L33" s="173">
        <v>0</v>
      </c>
      <c r="M33" s="173">
        <v>3</v>
      </c>
      <c r="N33" s="173">
        <v>0</v>
      </c>
      <c r="O33" s="196">
        <v>48</v>
      </c>
      <c r="P33" s="196">
        <v>66</v>
      </c>
      <c r="Q33" s="208">
        <v>48.00000000000007</v>
      </c>
      <c r="R33" s="208">
        <v>52.55999999999999</v>
      </c>
      <c r="S33" s="208">
        <v>18</v>
      </c>
      <c r="T33" s="208">
        <v>0</v>
      </c>
      <c r="U33" s="208">
        <v>20.400000000000006</v>
      </c>
      <c r="V33" s="208">
        <v>976.3599999999996</v>
      </c>
      <c r="W33" s="208">
        <v>438.5199999999998</v>
      </c>
      <c r="X33" s="208">
        <v>0.6</v>
      </c>
      <c r="Y33" s="208">
        <v>0</v>
      </c>
      <c r="Z33" s="208">
        <v>0</v>
      </c>
      <c r="AA33" s="208">
        <v>0</v>
      </c>
      <c r="AB33" s="208">
        <v>0</v>
      </c>
      <c r="AC33" s="208">
        <v>1.2</v>
      </c>
      <c r="AD33" s="208">
        <v>127.44000000000001</v>
      </c>
      <c r="AE33" s="208">
        <v>72.6</v>
      </c>
      <c r="AF33" s="208">
        <v>0</v>
      </c>
      <c r="AG33" s="208">
        <v>0</v>
      </c>
      <c r="AH33" s="208">
        <v>0</v>
      </c>
      <c r="AI33" s="208">
        <v>0</v>
      </c>
      <c r="AJ33" s="208">
        <v>676.70421</v>
      </c>
      <c r="AK33" s="208">
        <v>1380.40105</v>
      </c>
      <c r="AL33" s="208">
        <v>396.951578</v>
      </c>
      <c r="AM33" s="208">
        <v>43.884209999999996</v>
      </c>
      <c r="AN33" s="208">
        <v>19.2</v>
      </c>
      <c r="AO33" s="208">
        <v>5.4</v>
      </c>
      <c r="AP33" s="208">
        <v>0</v>
      </c>
      <c r="AQ33" s="208">
        <v>149.4</v>
      </c>
      <c r="AR33" s="208">
        <v>60.599999999999994</v>
      </c>
      <c r="AS33" s="208">
        <v>0</v>
      </c>
      <c r="AT33" s="208">
        <v>0</v>
      </c>
      <c r="AU33" s="208">
        <v>0</v>
      </c>
      <c r="AV33" s="208">
        <v>0</v>
      </c>
      <c r="AW33" s="208">
        <v>16.8</v>
      </c>
      <c r="AX33" s="208">
        <v>10.2</v>
      </c>
      <c r="AY33" s="208">
        <v>0</v>
      </c>
      <c r="AZ33" s="208">
        <v>0</v>
      </c>
      <c r="BA33" s="208">
        <v>0</v>
      </c>
      <c r="BB33" s="208">
        <v>286.57999999999987</v>
      </c>
      <c r="BC33" s="208">
        <v>90.56</v>
      </c>
      <c r="BD33" s="208">
        <v>0</v>
      </c>
    </row>
    <row r="34" spans="1:56" ht="13.5">
      <c r="A34" s="166">
        <v>306</v>
      </c>
      <c r="B34" s="167" t="s">
        <v>48</v>
      </c>
      <c r="C34" s="196">
        <v>0</v>
      </c>
      <c r="D34" s="196">
        <v>0</v>
      </c>
      <c r="E34" s="196">
        <v>19307.5</v>
      </c>
      <c r="F34" s="196">
        <v>0</v>
      </c>
      <c r="G34" s="196">
        <v>0</v>
      </c>
      <c r="H34" s="196">
        <v>3783.5</v>
      </c>
      <c r="I34" s="196">
        <v>13059.5</v>
      </c>
      <c r="J34" s="196">
        <v>13827</v>
      </c>
      <c r="K34" s="173">
        <v>0</v>
      </c>
      <c r="L34" s="173">
        <v>0</v>
      </c>
      <c r="M34" s="173">
        <v>21</v>
      </c>
      <c r="N34" s="173">
        <v>3</v>
      </c>
      <c r="O34" s="196">
        <v>60.5</v>
      </c>
      <c r="P34" s="196">
        <v>252</v>
      </c>
      <c r="Q34" s="208">
        <v>66.60000000000008</v>
      </c>
      <c r="R34" s="208">
        <v>217.48000000000005</v>
      </c>
      <c r="S34" s="208">
        <v>95.28</v>
      </c>
      <c r="T34" s="208">
        <v>3</v>
      </c>
      <c r="U34" s="208">
        <v>23.400000000000013</v>
      </c>
      <c r="V34" s="208">
        <v>510.2400000000003</v>
      </c>
      <c r="W34" s="208">
        <v>228.6</v>
      </c>
      <c r="X34" s="208">
        <v>1.2</v>
      </c>
      <c r="Y34" s="208">
        <v>0</v>
      </c>
      <c r="Z34" s="208">
        <v>0</v>
      </c>
      <c r="AA34" s="208">
        <v>0</v>
      </c>
      <c r="AB34" s="208">
        <v>0</v>
      </c>
      <c r="AC34" s="208">
        <v>4.2</v>
      </c>
      <c r="AD34" s="208">
        <v>374.30000000000035</v>
      </c>
      <c r="AE34" s="208">
        <v>159</v>
      </c>
      <c r="AF34" s="208">
        <v>0</v>
      </c>
      <c r="AG34" s="208">
        <v>0</v>
      </c>
      <c r="AH34" s="208">
        <v>0</v>
      </c>
      <c r="AI34" s="208">
        <v>0</v>
      </c>
      <c r="AJ34" s="208">
        <v>570.690526</v>
      </c>
      <c r="AK34" s="208">
        <v>1730.12105</v>
      </c>
      <c r="AL34" s="208">
        <v>543.090526</v>
      </c>
      <c r="AM34" s="208">
        <v>152.310526</v>
      </c>
      <c r="AN34" s="208">
        <v>25.2</v>
      </c>
      <c r="AO34" s="208">
        <v>14.399999999999999</v>
      </c>
      <c r="AP34" s="208">
        <v>0.6</v>
      </c>
      <c r="AQ34" s="208">
        <v>48.120000000000005</v>
      </c>
      <c r="AR34" s="208">
        <v>21</v>
      </c>
      <c r="AS34" s="208">
        <v>0</v>
      </c>
      <c r="AT34" s="208">
        <v>0</v>
      </c>
      <c r="AU34" s="208">
        <v>0</v>
      </c>
      <c r="AV34" s="208">
        <v>0</v>
      </c>
      <c r="AW34" s="208">
        <v>59.3</v>
      </c>
      <c r="AX34" s="208">
        <v>24.6</v>
      </c>
      <c r="AY34" s="208">
        <v>0</v>
      </c>
      <c r="AZ34" s="208">
        <v>0</v>
      </c>
      <c r="BA34" s="208">
        <v>0</v>
      </c>
      <c r="BB34" s="208">
        <v>122.94000000000001</v>
      </c>
      <c r="BC34" s="208">
        <v>40.790526</v>
      </c>
      <c r="BD34" s="208">
        <v>1.2</v>
      </c>
    </row>
    <row r="35" spans="1:56" ht="13.5">
      <c r="A35" s="166">
        <v>909</v>
      </c>
      <c r="B35" s="167" t="s">
        <v>167</v>
      </c>
      <c r="C35" s="196">
        <v>1</v>
      </c>
      <c r="D35" s="196">
        <v>0</v>
      </c>
      <c r="E35" s="196">
        <v>31221.5</v>
      </c>
      <c r="F35" s="196">
        <v>1</v>
      </c>
      <c r="G35" s="196">
        <v>0</v>
      </c>
      <c r="H35" s="196">
        <v>8954</v>
      </c>
      <c r="I35" s="196">
        <v>4478</v>
      </c>
      <c r="J35" s="196">
        <v>16209.5</v>
      </c>
      <c r="K35" s="173">
        <v>0</v>
      </c>
      <c r="L35" s="173">
        <v>0</v>
      </c>
      <c r="M35" s="173">
        <v>1</v>
      </c>
      <c r="N35" s="173">
        <v>0</v>
      </c>
      <c r="O35" s="196">
        <v>53.5</v>
      </c>
      <c r="P35" s="196">
        <v>146</v>
      </c>
      <c r="Q35" s="208">
        <v>36.00000000000004</v>
      </c>
      <c r="R35" s="208">
        <v>166.64000000000001</v>
      </c>
      <c r="S35" s="208">
        <v>59.88000000000003</v>
      </c>
      <c r="T35" s="208">
        <v>0.6</v>
      </c>
      <c r="U35" s="208">
        <v>57.12000000000009</v>
      </c>
      <c r="V35" s="208">
        <v>1095.9600000000005</v>
      </c>
      <c r="W35" s="208">
        <v>424.0200000000001</v>
      </c>
      <c r="X35" s="208">
        <v>5.2</v>
      </c>
      <c r="Y35" s="208">
        <v>0</v>
      </c>
      <c r="Z35" s="208">
        <v>0</v>
      </c>
      <c r="AA35" s="208">
        <v>0</v>
      </c>
      <c r="AB35" s="208">
        <v>0</v>
      </c>
      <c r="AC35" s="208">
        <v>25.200000000000017</v>
      </c>
      <c r="AD35" s="208">
        <v>155.26000000000005</v>
      </c>
      <c r="AE35" s="208">
        <v>80.75999999999996</v>
      </c>
      <c r="AF35" s="208">
        <v>0</v>
      </c>
      <c r="AG35" s="208">
        <v>0</v>
      </c>
      <c r="AH35" s="208">
        <v>0</v>
      </c>
      <c r="AI35" s="208">
        <v>0</v>
      </c>
      <c r="AJ35" s="208">
        <v>648.253683</v>
      </c>
      <c r="AK35" s="208">
        <v>1489.98</v>
      </c>
      <c r="AL35" s="208">
        <v>455.132631</v>
      </c>
      <c r="AM35" s="208">
        <v>18.14</v>
      </c>
      <c r="AN35" s="208">
        <v>36</v>
      </c>
      <c r="AO35" s="208">
        <v>13.2</v>
      </c>
      <c r="AP35" s="208">
        <v>0.6</v>
      </c>
      <c r="AQ35" s="208">
        <v>180.5000000000002</v>
      </c>
      <c r="AR35" s="208">
        <v>70.34000000000002</v>
      </c>
      <c r="AS35" s="208">
        <v>0</v>
      </c>
      <c r="AT35" s="208">
        <v>0</v>
      </c>
      <c r="AU35" s="208">
        <v>0</v>
      </c>
      <c r="AV35" s="208">
        <v>0</v>
      </c>
      <c r="AW35" s="208">
        <v>8.76</v>
      </c>
      <c r="AX35" s="208">
        <v>9.24</v>
      </c>
      <c r="AY35" s="208">
        <v>0</v>
      </c>
      <c r="AZ35" s="208">
        <v>0</v>
      </c>
      <c r="BA35" s="208">
        <v>0</v>
      </c>
      <c r="BB35" s="208">
        <v>115.84000000000006</v>
      </c>
      <c r="BC35" s="208">
        <v>40.33999999999999</v>
      </c>
      <c r="BD35" s="208">
        <v>0.6</v>
      </c>
    </row>
    <row r="36" spans="1:56" ht="13.5">
      <c r="A36" s="166">
        <v>841</v>
      </c>
      <c r="B36" s="167" t="s">
        <v>124</v>
      </c>
      <c r="C36" s="196">
        <v>0</v>
      </c>
      <c r="D36" s="196">
        <v>0</v>
      </c>
      <c r="E36" s="196">
        <v>2846</v>
      </c>
      <c r="F36" s="196">
        <v>0</v>
      </c>
      <c r="G36" s="196">
        <v>0</v>
      </c>
      <c r="H36" s="196">
        <v>0</v>
      </c>
      <c r="I36" s="196">
        <v>6027</v>
      </c>
      <c r="J36" s="196">
        <v>5710</v>
      </c>
      <c r="K36" s="173">
        <v>0</v>
      </c>
      <c r="L36" s="173">
        <v>0</v>
      </c>
      <c r="M36" s="173">
        <v>0</v>
      </c>
      <c r="N36" s="173">
        <v>0</v>
      </c>
      <c r="O36" s="196">
        <v>32.5</v>
      </c>
      <c r="P36" s="196">
        <v>57</v>
      </c>
      <c r="Q36" s="208">
        <v>31.20000000000003</v>
      </c>
      <c r="R36" s="208">
        <v>58.199999999999996</v>
      </c>
      <c r="S36" s="208">
        <v>28.2</v>
      </c>
      <c r="T36" s="208">
        <v>0.6</v>
      </c>
      <c r="U36" s="208">
        <v>25.200000000000017</v>
      </c>
      <c r="V36" s="208">
        <v>118.8</v>
      </c>
      <c r="W36" s="208">
        <v>33</v>
      </c>
      <c r="X36" s="208">
        <v>0</v>
      </c>
      <c r="Y36" s="208">
        <v>0</v>
      </c>
      <c r="Z36" s="208">
        <v>0</v>
      </c>
      <c r="AA36" s="208">
        <v>0</v>
      </c>
      <c r="AB36" s="208">
        <v>0</v>
      </c>
      <c r="AC36" s="208">
        <v>19.800000000000004</v>
      </c>
      <c r="AD36" s="208">
        <v>202.2</v>
      </c>
      <c r="AE36" s="208">
        <v>88.8</v>
      </c>
      <c r="AF36" s="208">
        <v>0</v>
      </c>
      <c r="AG36" s="208">
        <v>0</v>
      </c>
      <c r="AH36" s="208">
        <v>0</v>
      </c>
      <c r="AI36" s="208">
        <v>0</v>
      </c>
      <c r="AJ36" s="208">
        <v>176.08</v>
      </c>
      <c r="AK36" s="208">
        <v>393.28000000000003</v>
      </c>
      <c r="AL36" s="208">
        <v>110.98</v>
      </c>
      <c r="AM36" s="208">
        <v>3</v>
      </c>
      <c r="AN36" s="208">
        <v>6.6</v>
      </c>
      <c r="AO36" s="208">
        <v>2.4</v>
      </c>
      <c r="AP36" s="208">
        <v>0</v>
      </c>
      <c r="AQ36" s="208">
        <v>41.4</v>
      </c>
      <c r="AR36" s="208">
        <v>9.6</v>
      </c>
      <c r="AS36" s="208">
        <v>0</v>
      </c>
      <c r="AT36" s="208">
        <v>0</v>
      </c>
      <c r="AU36" s="208">
        <v>0</v>
      </c>
      <c r="AV36" s="208">
        <v>0</v>
      </c>
      <c r="AW36" s="208">
        <v>39.6</v>
      </c>
      <c r="AX36" s="208">
        <v>21.6</v>
      </c>
      <c r="AY36" s="208">
        <v>0</v>
      </c>
      <c r="AZ36" s="208">
        <v>0</v>
      </c>
      <c r="BA36" s="208">
        <v>0</v>
      </c>
      <c r="BB36" s="208">
        <v>72.52000000000001</v>
      </c>
      <c r="BC36" s="208">
        <v>13.680000000000001</v>
      </c>
      <c r="BD36" s="208">
        <v>2.4</v>
      </c>
    </row>
    <row r="37" spans="1:56" ht="13.5">
      <c r="A37" s="166">
        <v>831</v>
      </c>
      <c r="B37" s="167" t="s">
        <v>119</v>
      </c>
      <c r="C37" s="196">
        <v>0</v>
      </c>
      <c r="D37" s="196">
        <v>0</v>
      </c>
      <c r="E37" s="196">
        <v>20116.5</v>
      </c>
      <c r="F37" s="196">
        <v>0</v>
      </c>
      <c r="G37" s="196">
        <v>125</v>
      </c>
      <c r="H37" s="196">
        <v>5853</v>
      </c>
      <c r="I37" s="196">
        <v>2199</v>
      </c>
      <c r="J37" s="196">
        <v>8271.5</v>
      </c>
      <c r="K37" s="173">
        <v>0</v>
      </c>
      <c r="L37" s="173">
        <v>0</v>
      </c>
      <c r="M37" s="173">
        <v>0</v>
      </c>
      <c r="N37" s="173">
        <v>0</v>
      </c>
      <c r="O37" s="196">
        <v>36</v>
      </c>
      <c r="P37" s="196">
        <v>223</v>
      </c>
      <c r="Q37" s="208">
        <v>48.00000000000007</v>
      </c>
      <c r="R37" s="208">
        <v>213.96000000000004</v>
      </c>
      <c r="S37" s="208">
        <v>72.23999999999998</v>
      </c>
      <c r="T37" s="208">
        <v>4.8</v>
      </c>
      <c r="U37" s="208">
        <v>46.680000000000064</v>
      </c>
      <c r="V37" s="208">
        <v>762.26</v>
      </c>
      <c r="W37" s="208">
        <v>310.71999999999974</v>
      </c>
      <c r="X37" s="208">
        <v>1.7999999999999998</v>
      </c>
      <c r="Y37" s="208">
        <v>0</v>
      </c>
      <c r="Z37" s="208">
        <v>6</v>
      </c>
      <c r="AA37" s="208">
        <v>3</v>
      </c>
      <c r="AB37" s="208">
        <v>0</v>
      </c>
      <c r="AC37" s="208">
        <v>0</v>
      </c>
      <c r="AD37" s="208">
        <v>50.4</v>
      </c>
      <c r="AE37" s="208">
        <v>19.8</v>
      </c>
      <c r="AF37" s="208">
        <v>0</v>
      </c>
      <c r="AG37" s="208">
        <v>0</v>
      </c>
      <c r="AH37" s="208">
        <v>0</v>
      </c>
      <c r="AI37" s="208">
        <v>0</v>
      </c>
      <c r="AJ37" s="208">
        <v>549.089472</v>
      </c>
      <c r="AK37" s="208">
        <v>1000.636839</v>
      </c>
      <c r="AL37" s="208">
        <v>290.92842</v>
      </c>
      <c r="AM37" s="208">
        <v>23.64</v>
      </c>
      <c r="AN37" s="208">
        <v>39.6</v>
      </c>
      <c r="AO37" s="208">
        <v>13.2</v>
      </c>
      <c r="AP37" s="208">
        <v>1.7999999999999998</v>
      </c>
      <c r="AQ37" s="208">
        <v>102</v>
      </c>
      <c r="AR37" s="208">
        <v>45</v>
      </c>
      <c r="AS37" s="208">
        <v>0</v>
      </c>
      <c r="AT37" s="208">
        <v>1.7999999999999998</v>
      </c>
      <c r="AU37" s="208">
        <v>1.2</v>
      </c>
      <c r="AV37" s="208">
        <v>0</v>
      </c>
      <c r="AW37" s="208">
        <v>6.6</v>
      </c>
      <c r="AX37" s="208">
        <v>0</v>
      </c>
      <c r="AY37" s="208">
        <v>0</v>
      </c>
      <c r="AZ37" s="208">
        <v>0</v>
      </c>
      <c r="BA37" s="208">
        <v>0</v>
      </c>
      <c r="BB37" s="208">
        <v>103.66736800000001</v>
      </c>
      <c r="BC37" s="208">
        <v>34.19368400000002</v>
      </c>
      <c r="BD37" s="208">
        <v>1.2</v>
      </c>
    </row>
    <row r="38" spans="1:56" ht="13.5">
      <c r="A38" s="166">
        <v>830</v>
      </c>
      <c r="B38" s="167" t="s">
        <v>118</v>
      </c>
      <c r="C38" s="196">
        <v>0</v>
      </c>
      <c r="D38" s="196">
        <v>0</v>
      </c>
      <c r="E38" s="196">
        <v>55016</v>
      </c>
      <c r="F38" s="196">
        <v>0</v>
      </c>
      <c r="G38" s="196">
        <v>1</v>
      </c>
      <c r="H38" s="196">
        <v>22289.5</v>
      </c>
      <c r="I38" s="196">
        <v>3459</v>
      </c>
      <c r="J38" s="196">
        <v>14974</v>
      </c>
      <c r="K38" s="173">
        <v>0</v>
      </c>
      <c r="L38" s="173">
        <v>1</v>
      </c>
      <c r="M38" s="173">
        <v>0</v>
      </c>
      <c r="N38" s="173">
        <v>0</v>
      </c>
      <c r="O38" s="196">
        <v>96</v>
      </c>
      <c r="P38" s="196">
        <v>292</v>
      </c>
      <c r="Q38" s="208">
        <v>5.64</v>
      </c>
      <c r="R38" s="208">
        <v>286.64</v>
      </c>
      <c r="S38" s="208">
        <v>115.36000000000001</v>
      </c>
      <c r="T38" s="208">
        <v>3.24</v>
      </c>
      <c r="U38" s="208">
        <v>47.500000000000064</v>
      </c>
      <c r="V38" s="208">
        <v>1629.5800000000002</v>
      </c>
      <c r="W38" s="208">
        <v>635.7799999999995</v>
      </c>
      <c r="X38" s="208">
        <v>4.2</v>
      </c>
      <c r="Y38" s="208">
        <v>0</v>
      </c>
      <c r="Z38" s="208">
        <v>0</v>
      </c>
      <c r="AA38" s="208">
        <v>0</v>
      </c>
      <c r="AB38" s="208">
        <v>0</v>
      </c>
      <c r="AC38" s="208">
        <v>0</v>
      </c>
      <c r="AD38" s="208">
        <v>78.45999999999998</v>
      </c>
      <c r="AE38" s="208">
        <v>25.560000000000002</v>
      </c>
      <c r="AF38" s="208">
        <v>0.6</v>
      </c>
      <c r="AG38" s="208">
        <v>1</v>
      </c>
      <c r="AH38" s="208">
        <v>12</v>
      </c>
      <c r="AI38" s="208">
        <v>4</v>
      </c>
      <c r="AJ38" s="208">
        <v>885.8799999999999</v>
      </c>
      <c r="AK38" s="208">
        <v>2762.7999999999997</v>
      </c>
      <c r="AL38" s="208">
        <v>899.2</v>
      </c>
      <c r="AM38" s="208">
        <v>85.28</v>
      </c>
      <c r="AN38" s="208">
        <v>30.57999999999999</v>
      </c>
      <c r="AO38" s="208">
        <v>13.799999999999999</v>
      </c>
      <c r="AP38" s="208">
        <v>1.2</v>
      </c>
      <c r="AQ38" s="208">
        <v>244.02000000000024</v>
      </c>
      <c r="AR38" s="208">
        <v>119.52</v>
      </c>
      <c r="AS38" s="208">
        <v>2.4</v>
      </c>
      <c r="AT38" s="208">
        <v>0</v>
      </c>
      <c r="AU38" s="208">
        <v>0</v>
      </c>
      <c r="AV38" s="208">
        <v>0</v>
      </c>
      <c r="AW38" s="208">
        <v>7.199999999999999</v>
      </c>
      <c r="AX38" s="208">
        <v>2.4</v>
      </c>
      <c r="AY38" s="208">
        <v>0</v>
      </c>
      <c r="AZ38" s="208">
        <v>2</v>
      </c>
      <c r="BA38" s="208">
        <v>0</v>
      </c>
      <c r="BB38" s="208">
        <v>181.12000000000006</v>
      </c>
      <c r="BC38" s="208">
        <v>63.879999999999946</v>
      </c>
      <c r="BD38" s="208">
        <v>1.7999999999999998</v>
      </c>
    </row>
    <row r="39" spans="1:56" ht="13.5">
      <c r="A39" s="166">
        <v>878</v>
      </c>
      <c r="B39" s="167" t="s">
        <v>147</v>
      </c>
      <c r="C39" s="196">
        <v>0</v>
      </c>
      <c r="D39" s="196">
        <v>0</v>
      </c>
      <c r="E39" s="196">
        <v>42398</v>
      </c>
      <c r="F39" s="196">
        <v>0</v>
      </c>
      <c r="G39" s="196">
        <v>0</v>
      </c>
      <c r="H39" s="196">
        <v>14411</v>
      </c>
      <c r="I39" s="196">
        <v>11545</v>
      </c>
      <c r="J39" s="196">
        <v>19657.5</v>
      </c>
      <c r="K39" s="173">
        <v>0</v>
      </c>
      <c r="L39" s="173">
        <v>1</v>
      </c>
      <c r="M39" s="173">
        <v>2</v>
      </c>
      <c r="N39" s="173">
        <v>15</v>
      </c>
      <c r="O39" s="196">
        <v>134</v>
      </c>
      <c r="P39" s="196">
        <v>99</v>
      </c>
      <c r="Q39" s="208">
        <v>26.64000000000002</v>
      </c>
      <c r="R39" s="208">
        <v>65.7</v>
      </c>
      <c r="S39" s="208">
        <v>27.540000000000003</v>
      </c>
      <c r="T39" s="208">
        <v>0</v>
      </c>
      <c r="U39" s="208">
        <v>39.74000000000003</v>
      </c>
      <c r="V39" s="208">
        <v>715.6400000000012</v>
      </c>
      <c r="W39" s="208">
        <v>289.4800000000005</v>
      </c>
      <c r="X39" s="208">
        <v>3.4</v>
      </c>
      <c r="Y39" s="208">
        <v>0</v>
      </c>
      <c r="Z39" s="208">
        <v>0</v>
      </c>
      <c r="AA39" s="208">
        <v>0</v>
      </c>
      <c r="AB39" s="208">
        <v>0</v>
      </c>
      <c r="AC39" s="208">
        <v>11.839999999999996</v>
      </c>
      <c r="AD39" s="208">
        <v>207.05999999999992</v>
      </c>
      <c r="AE39" s="208">
        <v>76.81999999999994</v>
      </c>
      <c r="AF39" s="208">
        <v>1.2</v>
      </c>
      <c r="AG39" s="208">
        <v>0</v>
      </c>
      <c r="AH39" s="208">
        <v>1</v>
      </c>
      <c r="AI39" s="208">
        <v>0</v>
      </c>
      <c r="AJ39" s="208">
        <v>950.818916</v>
      </c>
      <c r="AK39" s="208">
        <v>3549.8515159999997</v>
      </c>
      <c r="AL39" s="208">
        <v>1195.265251</v>
      </c>
      <c r="AM39" s="208">
        <v>70.211578</v>
      </c>
      <c r="AN39" s="208">
        <v>14.759999999999998</v>
      </c>
      <c r="AO39" s="208">
        <v>9</v>
      </c>
      <c r="AP39" s="208">
        <v>0</v>
      </c>
      <c r="AQ39" s="208">
        <v>74.55999999999999</v>
      </c>
      <c r="AR39" s="208">
        <v>34.11999999999999</v>
      </c>
      <c r="AS39" s="208">
        <v>0.6</v>
      </c>
      <c r="AT39" s="208">
        <v>0</v>
      </c>
      <c r="AU39" s="208">
        <v>0</v>
      </c>
      <c r="AV39" s="208">
        <v>0</v>
      </c>
      <c r="AW39" s="208">
        <v>24.340000000000003</v>
      </c>
      <c r="AX39" s="208">
        <v>9.8</v>
      </c>
      <c r="AY39" s="208">
        <v>0.6</v>
      </c>
      <c r="AZ39" s="208">
        <v>0</v>
      </c>
      <c r="BA39" s="208">
        <v>0</v>
      </c>
      <c r="BB39" s="208">
        <v>304.07157499999954</v>
      </c>
      <c r="BC39" s="208">
        <v>129.18000000000004</v>
      </c>
      <c r="BD39" s="208">
        <v>3.5999999999999996</v>
      </c>
    </row>
    <row r="40" spans="1:56" ht="13.5">
      <c r="A40" s="166">
        <v>371</v>
      </c>
      <c r="B40" s="167" t="s">
        <v>86</v>
      </c>
      <c r="C40" s="196">
        <v>0</v>
      </c>
      <c r="D40" s="196">
        <v>0</v>
      </c>
      <c r="E40" s="196">
        <v>20098.5</v>
      </c>
      <c r="F40" s="196">
        <v>0</v>
      </c>
      <c r="G40" s="196">
        <v>0</v>
      </c>
      <c r="H40" s="196">
        <v>0</v>
      </c>
      <c r="I40" s="196">
        <v>5541</v>
      </c>
      <c r="J40" s="196">
        <v>15356.5</v>
      </c>
      <c r="K40" s="173">
        <v>0</v>
      </c>
      <c r="L40" s="173">
        <v>1</v>
      </c>
      <c r="M40" s="173">
        <v>47</v>
      </c>
      <c r="N40" s="173">
        <v>1</v>
      </c>
      <c r="O40" s="196">
        <v>54.5</v>
      </c>
      <c r="P40" s="196">
        <v>52</v>
      </c>
      <c r="Q40" s="208">
        <v>0</v>
      </c>
      <c r="R40" s="208">
        <v>0</v>
      </c>
      <c r="S40" s="208">
        <v>0</v>
      </c>
      <c r="T40" s="208">
        <v>0</v>
      </c>
      <c r="U40" s="208">
        <v>30.84000000000003</v>
      </c>
      <c r="V40" s="208">
        <v>1036.5600000000006</v>
      </c>
      <c r="W40" s="208">
        <v>447.02</v>
      </c>
      <c r="X40" s="208">
        <v>0</v>
      </c>
      <c r="Y40" s="208">
        <v>0</v>
      </c>
      <c r="Z40" s="208">
        <v>0</v>
      </c>
      <c r="AA40" s="208">
        <v>0</v>
      </c>
      <c r="AB40" s="208">
        <v>0</v>
      </c>
      <c r="AC40" s="208">
        <v>0</v>
      </c>
      <c r="AD40" s="208">
        <v>288.6</v>
      </c>
      <c r="AE40" s="208">
        <v>132</v>
      </c>
      <c r="AF40" s="208">
        <v>1.2</v>
      </c>
      <c r="AG40" s="208">
        <v>0</v>
      </c>
      <c r="AH40" s="208">
        <v>0</v>
      </c>
      <c r="AI40" s="208">
        <v>0</v>
      </c>
      <c r="AJ40" s="208">
        <v>765.9399999999999</v>
      </c>
      <c r="AK40" s="208">
        <v>823.5</v>
      </c>
      <c r="AL40" s="208">
        <v>154.1</v>
      </c>
      <c r="AM40" s="208">
        <v>16.5</v>
      </c>
      <c r="AN40" s="208">
        <v>0</v>
      </c>
      <c r="AO40" s="208">
        <v>0</v>
      </c>
      <c r="AP40" s="208">
        <v>0</v>
      </c>
      <c r="AQ40" s="208">
        <v>196.50000000000006</v>
      </c>
      <c r="AR40" s="208">
        <v>81.6</v>
      </c>
      <c r="AS40" s="208">
        <v>0</v>
      </c>
      <c r="AT40" s="208">
        <v>0</v>
      </c>
      <c r="AU40" s="208">
        <v>0</v>
      </c>
      <c r="AV40" s="208">
        <v>0</v>
      </c>
      <c r="AW40" s="208">
        <v>48</v>
      </c>
      <c r="AX40" s="208">
        <v>15.6</v>
      </c>
      <c r="AY40" s="208">
        <v>1.2</v>
      </c>
      <c r="AZ40" s="208">
        <v>0</v>
      </c>
      <c r="BA40" s="208">
        <v>0</v>
      </c>
      <c r="BB40" s="208">
        <v>68.7</v>
      </c>
      <c r="BC40" s="208">
        <v>23.900000000000006</v>
      </c>
      <c r="BD40" s="208">
        <v>2.4</v>
      </c>
    </row>
    <row r="41" spans="1:56" ht="13.5">
      <c r="A41" s="166">
        <v>835</v>
      </c>
      <c r="B41" s="167" t="s">
        <v>120</v>
      </c>
      <c r="C41" s="196">
        <v>0</v>
      </c>
      <c r="D41" s="196">
        <v>0</v>
      </c>
      <c r="E41" s="196">
        <v>20984</v>
      </c>
      <c r="F41" s="196">
        <v>0</v>
      </c>
      <c r="G41" s="196">
        <v>1045</v>
      </c>
      <c r="H41" s="196">
        <v>9665</v>
      </c>
      <c r="I41" s="196">
        <v>6421.5</v>
      </c>
      <c r="J41" s="196">
        <v>11143</v>
      </c>
      <c r="K41" s="173">
        <v>0</v>
      </c>
      <c r="L41" s="173">
        <v>0</v>
      </c>
      <c r="M41" s="173">
        <v>0</v>
      </c>
      <c r="N41" s="173">
        <v>0</v>
      </c>
      <c r="O41" s="196">
        <v>57</v>
      </c>
      <c r="P41" s="196">
        <v>211</v>
      </c>
      <c r="Q41" s="208">
        <v>0</v>
      </c>
      <c r="R41" s="208">
        <v>0</v>
      </c>
      <c r="S41" s="208">
        <v>0</v>
      </c>
      <c r="T41" s="208">
        <v>0</v>
      </c>
      <c r="U41" s="208">
        <v>13.799999999999995</v>
      </c>
      <c r="V41" s="208">
        <v>70.32000000000002</v>
      </c>
      <c r="W41" s="208">
        <v>27.72</v>
      </c>
      <c r="X41" s="208">
        <v>0</v>
      </c>
      <c r="Y41" s="208">
        <v>0</v>
      </c>
      <c r="Z41" s="208">
        <v>0</v>
      </c>
      <c r="AA41" s="208">
        <v>0</v>
      </c>
      <c r="AB41" s="208">
        <v>0</v>
      </c>
      <c r="AC41" s="208">
        <v>2.4</v>
      </c>
      <c r="AD41" s="208">
        <v>31.48</v>
      </c>
      <c r="AE41" s="208">
        <v>10.68</v>
      </c>
      <c r="AF41" s="208">
        <v>0</v>
      </c>
      <c r="AG41" s="208">
        <v>0</v>
      </c>
      <c r="AH41" s="208">
        <v>0</v>
      </c>
      <c r="AI41" s="208">
        <v>0</v>
      </c>
      <c r="AJ41" s="208">
        <v>496.86</v>
      </c>
      <c r="AK41" s="208">
        <v>2092.8</v>
      </c>
      <c r="AL41" s="208">
        <v>757.56</v>
      </c>
      <c r="AM41" s="208">
        <v>64.72</v>
      </c>
      <c r="AN41" s="208">
        <v>0</v>
      </c>
      <c r="AO41" s="208">
        <v>0</v>
      </c>
      <c r="AP41" s="208">
        <v>0</v>
      </c>
      <c r="AQ41" s="208">
        <v>17.88</v>
      </c>
      <c r="AR41" s="208">
        <v>4.2</v>
      </c>
      <c r="AS41" s="208">
        <v>0</v>
      </c>
      <c r="AT41" s="208">
        <v>0</v>
      </c>
      <c r="AU41" s="208">
        <v>0</v>
      </c>
      <c r="AV41" s="208">
        <v>0</v>
      </c>
      <c r="AW41" s="208">
        <v>16.839999999999996</v>
      </c>
      <c r="AX41" s="208">
        <v>4.68</v>
      </c>
      <c r="AY41" s="208">
        <v>0</v>
      </c>
      <c r="AZ41" s="208">
        <v>0</v>
      </c>
      <c r="BA41" s="208">
        <v>0</v>
      </c>
      <c r="BB41" s="208">
        <v>206.7999999999998</v>
      </c>
      <c r="BC41" s="208">
        <v>79.22000000000001</v>
      </c>
      <c r="BD41" s="208">
        <v>2.3</v>
      </c>
    </row>
    <row r="42" spans="1:56" ht="13.5">
      <c r="A42" s="166">
        <v>332</v>
      </c>
      <c r="B42" s="167" t="s">
        <v>65</v>
      </c>
      <c r="C42" s="196">
        <v>0</v>
      </c>
      <c r="D42" s="196">
        <v>0</v>
      </c>
      <c r="E42" s="196">
        <v>24254</v>
      </c>
      <c r="F42" s="196">
        <v>0</v>
      </c>
      <c r="G42" s="196">
        <v>0</v>
      </c>
      <c r="H42" s="196">
        <v>7592</v>
      </c>
      <c r="I42" s="196">
        <v>1693</v>
      </c>
      <c r="J42" s="196">
        <v>9631</v>
      </c>
      <c r="K42" s="173">
        <v>0</v>
      </c>
      <c r="L42" s="173">
        <v>1</v>
      </c>
      <c r="M42" s="173">
        <v>47</v>
      </c>
      <c r="N42" s="173">
        <v>0</v>
      </c>
      <c r="O42" s="196">
        <v>30</v>
      </c>
      <c r="P42" s="196">
        <v>92</v>
      </c>
      <c r="Q42" s="208">
        <v>0</v>
      </c>
      <c r="R42" s="208">
        <v>52.8</v>
      </c>
      <c r="S42" s="208">
        <v>21</v>
      </c>
      <c r="T42" s="208">
        <v>0</v>
      </c>
      <c r="U42" s="208">
        <v>54.60000000000009</v>
      </c>
      <c r="V42" s="208">
        <v>948.26</v>
      </c>
      <c r="W42" s="208">
        <v>339.97999999999934</v>
      </c>
      <c r="X42" s="208">
        <v>0.6</v>
      </c>
      <c r="Y42" s="208">
        <v>0</v>
      </c>
      <c r="Z42" s="208">
        <v>0</v>
      </c>
      <c r="AA42" s="208">
        <v>0</v>
      </c>
      <c r="AB42" s="208">
        <v>0</v>
      </c>
      <c r="AC42" s="208">
        <v>0</v>
      </c>
      <c r="AD42" s="208">
        <v>75.6</v>
      </c>
      <c r="AE42" s="208">
        <v>34.2</v>
      </c>
      <c r="AF42" s="208">
        <v>0</v>
      </c>
      <c r="AG42" s="208">
        <v>0</v>
      </c>
      <c r="AH42" s="208">
        <v>0</v>
      </c>
      <c r="AI42" s="208">
        <v>0</v>
      </c>
      <c r="AJ42" s="208">
        <v>514.715778</v>
      </c>
      <c r="AK42" s="208">
        <v>1179.645248</v>
      </c>
      <c r="AL42" s="208">
        <v>380.857892</v>
      </c>
      <c r="AM42" s="208">
        <v>9.600000000000001</v>
      </c>
      <c r="AN42" s="208">
        <v>21.6</v>
      </c>
      <c r="AO42" s="208">
        <v>4.2</v>
      </c>
      <c r="AP42" s="208">
        <v>0</v>
      </c>
      <c r="AQ42" s="208">
        <v>104.89999999999992</v>
      </c>
      <c r="AR42" s="208">
        <v>50.1</v>
      </c>
      <c r="AS42" s="208">
        <v>0</v>
      </c>
      <c r="AT42" s="208">
        <v>0</v>
      </c>
      <c r="AU42" s="208">
        <v>0</v>
      </c>
      <c r="AV42" s="208">
        <v>0</v>
      </c>
      <c r="AW42" s="208">
        <v>4.2</v>
      </c>
      <c r="AX42" s="208">
        <v>3.5999999999999996</v>
      </c>
      <c r="AY42" s="208">
        <v>0</v>
      </c>
      <c r="AZ42" s="208">
        <v>0</v>
      </c>
      <c r="BA42" s="208">
        <v>0</v>
      </c>
      <c r="BB42" s="208">
        <v>125.70525999999985</v>
      </c>
      <c r="BC42" s="208">
        <v>42.93473600000001</v>
      </c>
      <c r="BD42" s="208">
        <v>1.7999999999999998</v>
      </c>
    </row>
    <row r="43" spans="1:56" ht="13.5">
      <c r="A43" s="166">
        <v>840</v>
      </c>
      <c r="B43" s="167" t="s">
        <v>123</v>
      </c>
      <c r="C43" s="196">
        <v>0</v>
      </c>
      <c r="D43" s="196">
        <v>0</v>
      </c>
      <c r="E43" s="196">
        <v>35652</v>
      </c>
      <c r="F43" s="196">
        <v>0</v>
      </c>
      <c r="G43" s="196">
        <v>0</v>
      </c>
      <c r="H43" s="196">
        <v>11532</v>
      </c>
      <c r="I43" s="196">
        <v>2847</v>
      </c>
      <c r="J43" s="196">
        <v>12137.5</v>
      </c>
      <c r="K43" s="173">
        <v>0</v>
      </c>
      <c r="L43" s="173">
        <v>0</v>
      </c>
      <c r="M43" s="173">
        <v>0</v>
      </c>
      <c r="N43" s="173">
        <v>0</v>
      </c>
      <c r="O43" s="196">
        <v>73</v>
      </c>
      <c r="P43" s="196">
        <v>123</v>
      </c>
      <c r="Q43" s="208">
        <v>86.6399999999999</v>
      </c>
      <c r="R43" s="208">
        <v>399.52000000000044</v>
      </c>
      <c r="S43" s="208">
        <v>161.4</v>
      </c>
      <c r="T43" s="208">
        <v>0.6</v>
      </c>
      <c r="U43" s="208">
        <v>140.4199999999994</v>
      </c>
      <c r="V43" s="208">
        <v>1358.8799999999985</v>
      </c>
      <c r="W43" s="208">
        <v>521.1600000000004</v>
      </c>
      <c r="X43" s="208">
        <v>5.6</v>
      </c>
      <c r="Y43" s="208">
        <v>0</v>
      </c>
      <c r="Z43" s="208">
        <v>0</v>
      </c>
      <c r="AA43" s="208">
        <v>0</v>
      </c>
      <c r="AB43" s="208">
        <v>0</v>
      </c>
      <c r="AC43" s="208">
        <v>1.2</v>
      </c>
      <c r="AD43" s="208">
        <v>68.6</v>
      </c>
      <c r="AE43" s="208">
        <v>33.7</v>
      </c>
      <c r="AF43" s="208">
        <v>0</v>
      </c>
      <c r="AG43" s="208">
        <v>0</v>
      </c>
      <c r="AH43" s="208">
        <v>0</v>
      </c>
      <c r="AI43" s="208">
        <v>0</v>
      </c>
      <c r="AJ43" s="208">
        <v>863.76</v>
      </c>
      <c r="AK43" s="208">
        <v>1438.7399999999998</v>
      </c>
      <c r="AL43" s="208">
        <v>427.88</v>
      </c>
      <c r="AM43" s="208">
        <v>25.2</v>
      </c>
      <c r="AN43" s="208">
        <v>73.8</v>
      </c>
      <c r="AO43" s="208">
        <v>33</v>
      </c>
      <c r="AP43" s="208">
        <v>0</v>
      </c>
      <c r="AQ43" s="208">
        <v>285.5400000000001</v>
      </c>
      <c r="AR43" s="208">
        <v>121.8</v>
      </c>
      <c r="AS43" s="208">
        <v>1.7999999999999998</v>
      </c>
      <c r="AT43" s="208">
        <v>0</v>
      </c>
      <c r="AU43" s="208">
        <v>0</v>
      </c>
      <c r="AV43" s="208">
        <v>0</v>
      </c>
      <c r="AW43" s="208">
        <v>17.3</v>
      </c>
      <c r="AX43" s="208">
        <v>10.1</v>
      </c>
      <c r="AY43" s="208">
        <v>0</v>
      </c>
      <c r="AZ43" s="208">
        <v>0</v>
      </c>
      <c r="BA43" s="208">
        <v>0</v>
      </c>
      <c r="BB43" s="208">
        <v>172.88000000000008</v>
      </c>
      <c r="BC43" s="208">
        <v>61.680000000000035</v>
      </c>
      <c r="BD43" s="208">
        <v>1.2</v>
      </c>
    </row>
    <row r="44" spans="1:56" ht="13.5">
      <c r="A44" s="166">
        <v>307</v>
      </c>
      <c r="B44" s="167" t="s">
        <v>49</v>
      </c>
      <c r="C44" s="196">
        <v>0</v>
      </c>
      <c r="D44" s="196">
        <v>0</v>
      </c>
      <c r="E44" s="196">
        <v>28712</v>
      </c>
      <c r="F44" s="196">
        <v>0</v>
      </c>
      <c r="G44" s="196">
        <v>0</v>
      </c>
      <c r="H44" s="196">
        <v>9753</v>
      </c>
      <c r="I44" s="196">
        <v>1649.5</v>
      </c>
      <c r="J44" s="196">
        <v>4524.5</v>
      </c>
      <c r="K44" s="173">
        <v>1</v>
      </c>
      <c r="L44" s="173">
        <v>2</v>
      </c>
      <c r="M44" s="173">
        <v>3</v>
      </c>
      <c r="N44" s="173">
        <v>0</v>
      </c>
      <c r="O44" s="196">
        <v>74</v>
      </c>
      <c r="P44" s="196">
        <v>108</v>
      </c>
      <c r="Q44" s="208">
        <v>60.6000000000001</v>
      </c>
      <c r="R44" s="208">
        <v>196.8</v>
      </c>
      <c r="S44" s="208">
        <v>73.2</v>
      </c>
      <c r="T44" s="208">
        <v>1.2</v>
      </c>
      <c r="U44" s="208">
        <v>18</v>
      </c>
      <c r="V44" s="208">
        <v>1450.6799999999964</v>
      </c>
      <c r="W44" s="208">
        <v>625.2</v>
      </c>
      <c r="X44" s="208">
        <v>2.4</v>
      </c>
      <c r="Y44" s="208">
        <v>0</v>
      </c>
      <c r="Z44" s="208">
        <v>0</v>
      </c>
      <c r="AA44" s="208">
        <v>0</v>
      </c>
      <c r="AB44" s="208">
        <v>0</v>
      </c>
      <c r="AC44" s="208">
        <v>0</v>
      </c>
      <c r="AD44" s="208">
        <v>70.8</v>
      </c>
      <c r="AE44" s="208">
        <v>24</v>
      </c>
      <c r="AF44" s="208">
        <v>0</v>
      </c>
      <c r="AG44" s="208">
        <v>0</v>
      </c>
      <c r="AH44" s="208">
        <v>0</v>
      </c>
      <c r="AI44" s="208">
        <v>0</v>
      </c>
      <c r="AJ44" s="208">
        <v>560.7</v>
      </c>
      <c r="AK44" s="208">
        <v>999.12</v>
      </c>
      <c r="AL44" s="208">
        <v>229.42</v>
      </c>
      <c r="AM44" s="208">
        <v>87.6</v>
      </c>
      <c r="AN44" s="208">
        <v>7.800000000000001</v>
      </c>
      <c r="AO44" s="208">
        <v>6</v>
      </c>
      <c r="AP44" s="208">
        <v>0</v>
      </c>
      <c r="AQ44" s="208">
        <v>126</v>
      </c>
      <c r="AR44" s="208">
        <v>63.599999999999994</v>
      </c>
      <c r="AS44" s="208">
        <v>0</v>
      </c>
      <c r="AT44" s="208">
        <v>0</v>
      </c>
      <c r="AU44" s="208">
        <v>0</v>
      </c>
      <c r="AV44" s="208">
        <v>0</v>
      </c>
      <c r="AW44" s="208">
        <v>4.8</v>
      </c>
      <c r="AX44" s="208">
        <v>0.6</v>
      </c>
      <c r="AY44" s="208">
        <v>0</v>
      </c>
      <c r="AZ44" s="208">
        <v>0</v>
      </c>
      <c r="BA44" s="208">
        <v>0</v>
      </c>
      <c r="BB44" s="208">
        <v>17.040000000000003</v>
      </c>
      <c r="BC44" s="208">
        <v>12.6</v>
      </c>
      <c r="BD44" s="208">
        <v>0.6</v>
      </c>
    </row>
    <row r="45" spans="1:56" ht="13.5">
      <c r="A45" s="166">
        <v>811</v>
      </c>
      <c r="B45" s="167" t="s">
        <v>108</v>
      </c>
      <c r="C45" s="196">
        <v>0</v>
      </c>
      <c r="D45" s="196">
        <v>0</v>
      </c>
      <c r="E45" s="196">
        <v>22341</v>
      </c>
      <c r="F45" s="196">
        <v>0</v>
      </c>
      <c r="G45" s="196">
        <v>0</v>
      </c>
      <c r="H45" s="196">
        <v>10790.5</v>
      </c>
      <c r="I45" s="196">
        <v>2025</v>
      </c>
      <c r="J45" s="196">
        <v>5971</v>
      </c>
      <c r="K45" s="173">
        <v>0</v>
      </c>
      <c r="L45" s="173">
        <v>0</v>
      </c>
      <c r="M45" s="173">
        <v>0</v>
      </c>
      <c r="N45" s="173">
        <v>0</v>
      </c>
      <c r="O45" s="196">
        <v>33</v>
      </c>
      <c r="P45" s="196">
        <v>0</v>
      </c>
      <c r="Q45" s="208">
        <v>14.399999999999995</v>
      </c>
      <c r="R45" s="208">
        <v>167.50000000000014</v>
      </c>
      <c r="S45" s="208">
        <v>70.20000000000003</v>
      </c>
      <c r="T45" s="208">
        <v>1.08</v>
      </c>
      <c r="U45" s="208">
        <v>10.199999999999998</v>
      </c>
      <c r="V45" s="208">
        <v>482.3199999999998</v>
      </c>
      <c r="W45" s="208">
        <v>194.42000000000033</v>
      </c>
      <c r="X45" s="208">
        <v>2</v>
      </c>
      <c r="Y45" s="208">
        <v>0</v>
      </c>
      <c r="Z45" s="208">
        <v>0</v>
      </c>
      <c r="AA45" s="208">
        <v>0</v>
      </c>
      <c r="AB45" s="208">
        <v>0</v>
      </c>
      <c r="AC45" s="208">
        <v>0</v>
      </c>
      <c r="AD45" s="208">
        <v>59.999999999999936</v>
      </c>
      <c r="AE45" s="208">
        <v>22.560000000000002</v>
      </c>
      <c r="AF45" s="208">
        <v>0</v>
      </c>
      <c r="AG45" s="208">
        <v>0</v>
      </c>
      <c r="AH45" s="208">
        <v>0</v>
      </c>
      <c r="AI45" s="208">
        <v>0</v>
      </c>
      <c r="AJ45" s="208">
        <v>506.26</v>
      </c>
      <c r="AK45" s="208">
        <v>1283.1</v>
      </c>
      <c r="AL45" s="208">
        <v>440.86</v>
      </c>
      <c r="AM45" s="208">
        <v>24.14</v>
      </c>
      <c r="AN45" s="208">
        <v>25.340000000000003</v>
      </c>
      <c r="AO45" s="208">
        <v>10.080000000000002</v>
      </c>
      <c r="AP45" s="208">
        <v>0</v>
      </c>
      <c r="AQ45" s="208">
        <v>50.15999999999999</v>
      </c>
      <c r="AR45" s="208">
        <v>22.659999999999997</v>
      </c>
      <c r="AS45" s="208">
        <v>0</v>
      </c>
      <c r="AT45" s="208">
        <v>0</v>
      </c>
      <c r="AU45" s="208">
        <v>0</v>
      </c>
      <c r="AV45" s="208">
        <v>0</v>
      </c>
      <c r="AW45" s="208">
        <v>9.84</v>
      </c>
      <c r="AX45" s="208">
        <v>5.040000000000001</v>
      </c>
      <c r="AY45" s="208">
        <v>0</v>
      </c>
      <c r="AZ45" s="208">
        <v>0</v>
      </c>
      <c r="BA45" s="208">
        <v>0</v>
      </c>
      <c r="BB45" s="208">
        <v>63.9</v>
      </c>
      <c r="BC45" s="208">
        <v>22.919999999999995</v>
      </c>
      <c r="BD45" s="208">
        <v>0</v>
      </c>
    </row>
    <row r="46" spans="1:56" ht="13.5">
      <c r="A46" s="166">
        <v>845</v>
      </c>
      <c r="B46" s="167" t="s">
        <v>125</v>
      </c>
      <c r="C46" s="196">
        <v>0</v>
      </c>
      <c r="D46" s="196">
        <v>0</v>
      </c>
      <c r="E46" s="196">
        <v>30533</v>
      </c>
      <c r="F46" s="196">
        <v>0</v>
      </c>
      <c r="G46" s="196">
        <v>0</v>
      </c>
      <c r="H46" s="196">
        <v>11348</v>
      </c>
      <c r="I46" s="196">
        <v>7063</v>
      </c>
      <c r="J46" s="196">
        <v>12667.5</v>
      </c>
      <c r="K46" s="173">
        <v>0</v>
      </c>
      <c r="L46" s="173">
        <v>0</v>
      </c>
      <c r="M46" s="173">
        <v>0</v>
      </c>
      <c r="N46" s="173">
        <v>0</v>
      </c>
      <c r="O46" s="196">
        <v>75</v>
      </c>
      <c r="P46" s="196">
        <v>168</v>
      </c>
      <c r="Q46" s="208">
        <v>0</v>
      </c>
      <c r="R46" s="208">
        <v>0</v>
      </c>
      <c r="S46" s="208">
        <v>0</v>
      </c>
      <c r="T46" s="208">
        <v>0</v>
      </c>
      <c r="U46" s="208">
        <v>26.40000000000002</v>
      </c>
      <c r="V46" s="208">
        <v>192.12000000000003</v>
      </c>
      <c r="W46" s="208">
        <v>80.75999999999999</v>
      </c>
      <c r="X46" s="208">
        <v>0.84</v>
      </c>
      <c r="Y46" s="208">
        <v>0</v>
      </c>
      <c r="Z46" s="208">
        <v>0</v>
      </c>
      <c r="AA46" s="208">
        <v>0</v>
      </c>
      <c r="AB46" s="208">
        <v>0</v>
      </c>
      <c r="AC46" s="208">
        <v>52.060000000000066</v>
      </c>
      <c r="AD46" s="208">
        <v>177.08000000000015</v>
      </c>
      <c r="AE46" s="208">
        <v>55.48</v>
      </c>
      <c r="AF46" s="208">
        <v>0</v>
      </c>
      <c r="AG46" s="208">
        <v>0</v>
      </c>
      <c r="AH46" s="208">
        <v>0</v>
      </c>
      <c r="AI46" s="208">
        <v>0</v>
      </c>
      <c r="AJ46" s="208">
        <v>746.74</v>
      </c>
      <c r="AK46" s="208">
        <v>2763.2200000000003</v>
      </c>
      <c r="AL46" s="208">
        <v>933.24</v>
      </c>
      <c r="AM46" s="208">
        <v>89.44</v>
      </c>
      <c r="AN46" s="208">
        <v>0</v>
      </c>
      <c r="AO46" s="208">
        <v>0</v>
      </c>
      <c r="AP46" s="208">
        <v>0</v>
      </c>
      <c r="AQ46" s="208">
        <v>31.2</v>
      </c>
      <c r="AR46" s="208">
        <v>12</v>
      </c>
      <c r="AS46" s="208">
        <v>0</v>
      </c>
      <c r="AT46" s="208">
        <v>0</v>
      </c>
      <c r="AU46" s="208">
        <v>0</v>
      </c>
      <c r="AV46" s="208">
        <v>0</v>
      </c>
      <c r="AW46" s="208">
        <v>38.719999999999985</v>
      </c>
      <c r="AX46" s="208">
        <v>10.080000000000002</v>
      </c>
      <c r="AY46" s="208">
        <v>0</v>
      </c>
      <c r="AZ46" s="208">
        <v>0</v>
      </c>
      <c r="BA46" s="208">
        <v>0</v>
      </c>
      <c r="BB46" s="208">
        <v>280.90000000000015</v>
      </c>
      <c r="BC46" s="208">
        <v>113.96000000000006</v>
      </c>
      <c r="BD46" s="208">
        <v>2.24</v>
      </c>
    </row>
    <row r="47" spans="1:56" ht="13.5">
      <c r="A47" s="166">
        <v>308</v>
      </c>
      <c r="B47" s="167" t="s">
        <v>50</v>
      </c>
      <c r="C47" s="196">
        <v>0</v>
      </c>
      <c r="D47" s="196">
        <v>0</v>
      </c>
      <c r="E47" s="196">
        <v>29459</v>
      </c>
      <c r="F47" s="196">
        <v>0</v>
      </c>
      <c r="G47" s="196">
        <v>169</v>
      </c>
      <c r="H47" s="196">
        <v>11782</v>
      </c>
      <c r="I47" s="196">
        <v>2218.5</v>
      </c>
      <c r="J47" s="196">
        <v>6107.5</v>
      </c>
      <c r="K47" s="173">
        <v>0</v>
      </c>
      <c r="L47" s="173">
        <v>3</v>
      </c>
      <c r="M47" s="173">
        <v>2</v>
      </c>
      <c r="N47" s="173">
        <v>0</v>
      </c>
      <c r="O47" s="196">
        <v>63.499999999999986</v>
      </c>
      <c r="P47" s="196">
        <v>138</v>
      </c>
      <c r="Q47" s="208">
        <v>0</v>
      </c>
      <c r="R47" s="208">
        <v>0</v>
      </c>
      <c r="S47" s="208">
        <v>0</v>
      </c>
      <c r="T47" s="208">
        <v>0</v>
      </c>
      <c r="U47" s="208">
        <v>181.679999999999</v>
      </c>
      <c r="V47" s="208">
        <v>970.2799999999992</v>
      </c>
      <c r="W47" s="208">
        <v>439.19999999999976</v>
      </c>
      <c r="X47" s="208">
        <v>0</v>
      </c>
      <c r="Y47" s="208">
        <v>0</v>
      </c>
      <c r="Z47" s="208">
        <v>0</v>
      </c>
      <c r="AA47" s="208">
        <v>0</v>
      </c>
      <c r="AB47" s="208">
        <v>0</v>
      </c>
      <c r="AC47" s="208">
        <v>10.199999999999998</v>
      </c>
      <c r="AD47" s="208">
        <v>123.00000000000001</v>
      </c>
      <c r="AE47" s="208">
        <v>48</v>
      </c>
      <c r="AF47" s="208">
        <v>0</v>
      </c>
      <c r="AG47" s="208">
        <v>0</v>
      </c>
      <c r="AH47" s="208">
        <v>0</v>
      </c>
      <c r="AI47" s="208">
        <v>0</v>
      </c>
      <c r="AJ47" s="208">
        <v>694.34</v>
      </c>
      <c r="AK47" s="208">
        <v>1320.465263</v>
      </c>
      <c r="AL47" s="208">
        <v>398.98</v>
      </c>
      <c r="AM47" s="208">
        <v>44.04</v>
      </c>
      <c r="AN47" s="208">
        <v>0</v>
      </c>
      <c r="AO47" s="208">
        <v>0</v>
      </c>
      <c r="AP47" s="208">
        <v>0</v>
      </c>
      <c r="AQ47" s="208">
        <v>144.6</v>
      </c>
      <c r="AR47" s="208">
        <v>78.60000000000001</v>
      </c>
      <c r="AS47" s="208">
        <v>0</v>
      </c>
      <c r="AT47" s="208">
        <v>0</v>
      </c>
      <c r="AU47" s="208">
        <v>0</v>
      </c>
      <c r="AV47" s="208">
        <v>0</v>
      </c>
      <c r="AW47" s="208">
        <v>30.6</v>
      </c>
      <c r="AX47" s="208">
        <v>12</v>
      </c>
      <c r="AY47" s="208">
        <v>0</v>
      </c>
      <c r="AZ47" s="208">
        <v>0</v>
      </c>
      <c r="BA47" s="208">
        <v>0</v>
      </c>
      <c r="BB47" s="208">
        <v>56.519999999999996</v>
      </c>
      <c r="BC47" s="208">
        <v>11.4</v>
      </c>
      <c r="BD47" s="208">
        <v>1.2</v>
      </c>
    </row>
    <row r="48" spans="1:56" ht="13.5">
      <c r="A48" s="166">
        <v>881</v>
      </c>
      <c r="B48" s="167" t="s">
        <v>150</v>
      </c>
      <c r="C48" s="196">
        <v>0</v>
      </c>
      <c r="D48" s="196">
        <v>0</v>
      </c>
      <c r="E48" s="196">
        <v>82946</v>
      </c>
      <c r="F48" s="196">
        <v>0</v>
      </c>
      <c r="G48" s="196">
        <v>0</v>
      </c>
      <c r="H48" s="196">
        <v>6062</v>
      </c>
      <c r="I48" s="196">
        <v>29512</v>
      </c>
      <c r="J48" s="196">
        <v>67010</v>
      </c>
      <c r="K48" s="173">
        <v>0</v>
      </c>
      <c r="L48" s="173">
        <v>0</v>
      </c>
      <c r="M48" s="173">
        <v>0</v>
      </c>
      <c r="N48" s="173">
        <v>0</v>
      </c>
      <c r="O48" s="196">
        <v>269.5</v>
      </c>
      <c r="P48" s="196">
        <v>314</v>
      </c>
      <c r="Q48" s="208">
        <v>28.320000000000014</v>
      </c>
      <c r="R48" s="208">
        <v>103.56</v>
      </c>
      <c r="S48" s="208">
        <v>44.4</v>
      </c>
      <c r="T48" s="208">
        <v>3.3599999999999994</v>
      </c>
      <c r="U48" s="208">
        <v>12.239999999999997</v>
      </c>
      <c r="V48" s="208">
        <v>829.5799999999995</v>
      </c>
      <c r="W48" s="208">
        <v>359.02000000000015</v>
      </c>
      <c r="X48" s="208">
        <v>2.3</v>
      </c>
      <c r="Y48" s="208">
        <v>0</v>
      </c>
      <c r="Z48" s="208">
        <v>0</v>
      </c>
      <c r="AA48" s="208">
        <v>0</v>
      </c>
      <c r="AB48" s="208">
        <v>0</v>
      </c>
      <c r="AC48" s="208">
        <v>23.400000000000013</v>
      </c>
      <c r="AD48" s="208">
        <v>310.55999999999983</v>
      </c>
      <c r="AE48" s="208">
        <v>122.04000000000013</v>
      </c>
      <c r="AF48" s="208">
        <v>3.8</v>
      </c>
      <c r="AG48" s="208">
        <v>0</v>
      </c>
      <c r="AH48" s="208">
        <v>0</v>
      </c>
      <c r="AI48" s="208">
        <v>0</v>
      </c>
      <c r="AJ48" s="208">
        <v>1734.74</v>
      </c>
      <c r="AK48" s="208">
        <v>8517.74</v>
      </c>
      <c r="AL48" s="208">
        <v>2834.48</v>
      </c>
      <c r="AM48" s="208">
        <v>293.02</v>
      </c>
      <c r="AN48" s="208">
        <v>23.28</v>
      </c>
      <c r="AO48" s="208">
        <v>8.28</v>
      </c>
      <c r="AP48" s="208">
        <v>0.6</v>
      </c>
      <c r="AQ48" s="208">
        <v>107.7</v>
      </c>
      <c r="AR48" s="208">
        <v>53.38</v>
      </c>
      <c r="AS48" s="208">
        <v>0</v>
      </c>
      <c r="AT48" s="208">
        <v>0</v>
      </c>
      <c r="AU48" s="208">
        <v>0</v>
      </c>
      <c r="AV48" s="208">
        <v>0</v>
      </c>
      <c r="AW48" s="208">
        <v>47.279999999999994</v>
      </c>
      <c r="AX48" s="208">
        <v>20.16</v>
      </c>
      <c r="AY48" s="208">
        <v>1.2</v>
      </c>
      <c r="AZ48" s="208">
        <v>0</v>
      </c>
      <c r="BA48" s="208">
        <v>0</v>
      </c>
      <c r="BB48" s="208">
        <v>316.0400000000002</v>
      </c>
      <c r="BC48" s="208">
        <v>165.22000000000003</v>
      </c>
      <c r="BD48" s="208">
        <v>6.6</v>
      </c>
    </row>
    <row r="49" spans="1:56" ht="13.5">
      <c r="A49" s="166">
        <v>390</v>
      </c>
      <c r="B49" s="167" t="s">
        <v>94</v>
      </c>
      <c r="C49" s="196">
        <v>0</v>
      </c>
      <c r="D49" s="196">
        <v>0</v>
      </c>
      <c r="E49" s="196">
        <v>14140.5</v>
      </c>
      <c r="F49" s="196">
        <v>0</v>
      </c>
      <c r="G49" s="196">
        <v>0</v>
      </c>
      <c r="H49" s="196">
        <v>1564</v>
      </c>
      <c r="I49" s="196">
        <v>494.5</v>
      </c>
      <c r="J49" s="196">
        <v>7118.5</v>
      </c>
      <c r="K49" s="173">
        <v>0</v>
      </c>
      <c r="L49" s="173">
        <v>0</v>
      </c>
      <c r="M49" s="173">
        <v>0</v>
      </c>
      <c r="N49" s="173">
        <v>0</v>
      </c>
      <c r="O49" s="196">
        <v>17</v>
      </c>
      <c r="P49" s="196">
        <v>146</v>
      </c>
      <c r="Q49" s="208">
        <v>1.2</v>
      </c>
      <c r="R49" s="208">
        <v>30.240000000000002</v>
      </c>
      <c r="S49" s="208">
        <v>11.159999999999995</v>
      </c>
      <c r="T49" s="208">
        <v>0</v>
      </c>
      <c r="U49" s="208">
        <v>11.999999999999996</v>
      </c>
      <c r="V49" s="208">
        <v>666.2399999999997</v>
      </c>
      <c r="W49" s="208">
        <v>255.24000000000012</v>
      </c>
      <c r="X49" s="208">
        <v>2.68</v>
      </c>
      <c r="Y49" s="208">
        <v>0</v>
      </c>
      <c r="Z49" s="208">
        <v>0</v>
      </c>
      <c r="AA49" s="208">
        <v>0</v>
      </c>
      <c r="AB49" s="208">
        <v>0</v>
      </c>
      <c r="AC49" s="208">
        <v>0</v>
      </c>
      <c r="AD49" s="208">
        <v>28.799999999999997</v>
      </c>
      <c r="AE49" s="208">
        <v>11.159999999999995</v>
      </c>
      <c r="AF49" s="208">
        <v>0</v>
      </c>
      <c r="AG49" s="208">
        <v>0</v>
      </c>
      <c r="AH49" s="208">
        <v>0</v>
      </c>
      <c r="AI49" s="208">
        <v>0</v>
      </c>
      <c r="AJ49" s="208">
        <v>417.538944</v>
      </c>
      <c r="AK49" s="208">
        <v>614.496842</v>
      </c>
      <c r="AL49" s="208">
        <v>186.18</v>
      </c>
      <c r="AM49" s="208">
        <v>56.4</v>
      </c>
      <c r="AN49" s="208">
        <v>4.8</v>
      </c>
      <c r="AO49" s="208">
        <v>3</v>
      </c>
      <c r="AP49" s="208">
        <v>0</v>
      </c>
      <c r="AQ49" s="208">
        <v>125.28</v>
      </c>
      <c r="AR49" s="208">
        <v>55.8</v>
      </c>
      <c r="AS49" s="208">
        <v>0.6</v>
      </c>
      <c r="AT49" s="208">
        <v>0</v>
      </c>
      <c r="AU49" s="208">
        <v>0</v>
      </c>
      <c r="AV49" s="208">
        <v>0</v>
      </c>
      <c r="AW49" s="208">
        <v>1.2</v>
      </c>
      <c r="AX49" s="208">
        <v>0.36</v>
      </c>
      <c r="AY49" s="208">
        <v>0</v>
      </c>
      <c r="AZ49" s="208">
        <v>0</v>
      </c>
      <c r="BA49" s="208">
        <v>0</v>
      </c>
      <c r="BB49" s="208">
        <v>74.7</v>
      </c>
      <c r="BC49" s="208">
        <v>20.88</v>
      </c>
      <c r="BD49" s="208">
        <v>2.4</v>
      </c>
    </row>
    <row r="50" spans="1:56" ht="13.5">
      <c r="A50" s="166">
        <v>916</v>
      </c>
      <c r="B50" s="167" t="s">
        <v>168</v>
      </c>
      <c r="C50" s="196">
        <v>0</v>
      </c>
      <c r="D50" s="196">
        <v>0</v>
      </c>
      <c r="E50" s="196">
        <v>36866.5</v>
      </c>
      <c r="F50" s="196">
        <v>0</v>
      </c>
      <c r="G50" s="196">
        <v>0</v>
      </c>
      <c r="H50" s="196">
        <v>4328</v>
      </c>
      <c r="I50" s="196">
        <v>8560.5</v>
      </c>
      <c r="J50" s="196">
        <v>27122.666666</v>
      </c>
      <c r="K50" s="173">
        <v>0</v>
      </c>
      <c r="L50" s="173">
        <v>0</v>
      </c>
      <c r="M50" s="173">
        <v>1</v>
      </c>
      <c r="N50" s="173">
        <v>1</v>
      </c>
      <c r="O50" s="196">
        <v>66</v>
      </c>
      <c r="P50" s="196">
        <v>70</v>
      </c>
      <c r="Q50" s="208">
        <v>0</v>
      </c>
      <c r="R50" s="208">
        <v>0</v>
      </c>
      <c r="S50" s="208">
        <v>0</v>
      </c>
      <c r="T50" s="208">
        <v>0</v>
      </c>
      <c r="U50" s="208">
        <v>0</v>
      </c>
      <c r="V50" s="208">
        <v>0</v>
      </c>
      <c r="W50" s="208">
        <v>0</v>
      </c>
      <c r="X50" s="208">
        <v>0</v>
      </c>
      <c r="Y50" s="208">
        <v>0</v>
      </c>
      <c r="Z50" s="208">
        <v>0</v>
      </c>
      <c r="AA50" s="208">
        <v>0</v>
      </c>
      <c r="AB50" s="208">
        <v>0</v>
      </c>
      <c r="AC50" s="208">
        <v>12.839999999999995</v>
      </c>
      <c r="AD50" s="208">
        <v>97.27999999999997</v>
      </c>
      <c r="AE50" s="208">
        <v>47.91999999999998</v>
      </c>
      <c r="AF50" s="208">
        <v>0</v>
      </c>
      <c r="AG50" s="208">
        <v>0</v>
      </c>
      <c r="AH50" s="208">
        <v>1</v>
      </c>
      <c r="AI50" s="208">
        <v>0</v>
      </c>
      <c r="AJ50" s="208">
        <v>681.8399999999999</v>
      </c>
      <c r="AK50" s="208">
        <v>3819.96</v>
      </c>
      <c r="AL50" s="208">
        <v>1333.46</v>
      </c>
      <c r="AM50" s="208">
        <v>142.62</v>
      </c>
      <c r="AN50" s="208">
        <v>0</v>
      </c>
      <c r="AO50" s="208">
        <v>0</v>
      </c>
      <c r="AP50" s="208">
        <v>0</v>
      </c>
      <c r="AQ50" s="208">
        <v>0</v>
      </c>
      <c r="AR50" s="208">
        <v>0</v>
      </c>
      <c r="AS50" s="208">
        <v>0</v>
      </c>
      <c r="AT50" s="208">
        <v>0</v>
      </c>
      <c r="AU50" s="208">
        <v>0</v>
      </c>
      <c r="AV50" s="208">
        <v>0</v>
      </c>
      <c r="AW50" s="208">
        <v>18.44</v>
      </c>
      <c r="AX50" s="208">
        <v>8.52</v>
      </c>
      <c r="AY50" s="208">
        <v>0</v>
      </c>
      <c r="AZ50" s="208">
        <v>0</v>
      </c>
      <c r="BA50" s="208">
        <v>0</v>
      </c>
      <c r="BB50" s="208">
        <v>376.00000000000045</v>
      </c>
      <c r="BC50" s="208">
        <v>197.17999999999984</v>
      </c>
      <c r="BD50" s="208">
        <v>2.4</v>
      </c>
    </row>
    <row r="51" spans="1:56" ht="13.5">
      <c r="A51" s="166">
        <v>203</v>
      </c>
      <c r="B51" s="167" t="s">
        <v>32</v>
      </c>
      <c r="C51" s="196">
        <v>0</v>
      </c>
      <c r="D51" s="196">
        <v>0</v>
      </c>
      <c r="E51" s="196">
        <v>23466.5</v>
      </c>
      <c r="F51" s="196">
        <v>0</v>
      </c>
      <c r="G51" s="196">
        <v>0</v>
      </c>
      <c r="H51" s="196">
        <v>4965.5</v>
      </c>
      <c r="I51" s="196">
        <v>0</v>
      </c>
      <c r="J51" s="196">
        <v>6606</v>
      </c>
      <c r="K51" s="173">
        <v>0</v>
      </c>
      <c r="L51" s="173">
        <v>1</v>
      </c>
      <c r="M51" s="173">
        <v>78</v>
      </c>
      <c r="N51" s="173">
        <v>1</v>
      </c>
      <c r="O51" s="196">
        <v>74</v>
      </c>
      <c r="P51" s="196">
        <v>224</v>
      </c>
      <c r="Q51" s="208">
        <v>120.59999999999957</v>
      </c>
      <c r="R51" s="208">
        <v>231.47999999999996</v>
      </c>
      <c r="S51" s="208">
        <v>83.95999999999998</v>
      </c>
      <c r="T51" s="208">
        <v>1.7999999999999998</v>
      </c>
      <c r="U51" s="208">
        <v>60.0000000000001</v>
      </c>
      <c r="V51" s="208">
        <v>1251.8000000000009</v>
      </c>
      <c r="W51" s="208">
        <v>504.59999999999997</v>
      </c>
      <c r="X51" s="208">
        <v>2.4</v>
      </c>
      <c r="Y51" s="208">
        <v>0</v>
      </c>
      <c r="Z51" s="208">
        <v>0</v>
      </c>
      <c r="AA51" s="208">
        <v>0</v>
      </c>
      <c r="AB51" s="208">
        <v>0</v>
      </c>
      <c r="AC51" s="208">
        <v>0</v>
      </c>
      <c r="AD51" s="208">
        <v>0</v>
      </c>
      <c r="AE51" s="208">
        <v>0</v>
      </c>
      <c r="AF51" s="208">
        <v>0</v>
      </c>
      <c r="AG51" s="208">
        <v>0</v>
      </c>
      <c r="AH51" s="208">
        <v>0</v>
      </c>
      <c r="AI51" s="208">
        <v>0</v>
      </c>
      <c r="AJ51" s="208">
        <v>346.96313</v>
      </c>
      <c r="AK51" s="208">
        <v>868.4568280000001</v>
      </c>
      <c r="AL51" s="208">
        <v>243.646312</v>
      </c>
      <c r="AM51" s="208">
        <v>50.86</v>
      </c>
      <c r="AN51" s="208">
        <v>68.4</v>
      </c>
      <c r="AO51" s="208">
        <v>21.6</v>
      </c>
      <c r="AP51" s="208">
        <v>1.2</v>
      </c>
      <c r="AQ51" s="208">
        <v>169.8</v>
      </c>
      <c r="AR51" s="208">
        <v>60</v>
      </c>
      <c r="AS51" s="208">
        <v>0</v>
      </c>
      <c r="AT51" s="208">
        <v>0</v>
      </c>
      <c r="AU51" s="208">
        <v>0</v>
      </c>
      <c r="AV51" s="208">
        <v>0</v>
      </c>
      <c r="AW51" s="208">
        <v>0</v>
      </c>
      <c r="AX51" s="208">
        <v>0</v>
      </c>
      <c r="AY51" s="208">
        <v>0</v>
      </c>
      <c r="AZ51" s="208">
        <v>0</v>
      </c>
      <c r="BA51" s="208">
        <v>0</v>
      </c>
      <c r="BB51" s="208">
        <v>37.147367999999986</v>
      </c>
      <c r="BC51" s="208">
        <v>13.654736000000002</v>
      </c>
      <c r="BD51" s="208">
        <v>0.6</v>
      </c>
    </row>
    <row r="52" spans="1:56" ht="13.5">
      <c r="A52" s="166">
        <v>204</v>
      </c>
      <c r="B52" s="167" t="s">
        <v>33</v>
      </c>
      <c r="C52" s="196">
        <v>0</v>
      </c>
      <c r="D52" s="196">
        <v>0</v>
      </c>
      <c r="E52" s="196">
        <v>17391.5</v>
      </c>
      <c r="F52" s="196">
        <v>0</v>
      </c>
      <c r="G52" s="196">
        <v>0</v>
      </c>
      <c r="H52" s="196">
        <v>4811</v>
      </c>
      <c r="I52" s="196">
        <v>1283</v>
      </c>
      <c r="J52" s="196">
        <v>6067</v>
      </c>
      <c r="K52" s="173">
        <v>0</v>
      </c>
      <c r="L52" s="173">
        <v>0</v>
      </c>
      <c r="M52" s="173">
        <v>0</v>
      </c>
      <c r="N52" s="173">
        <v>0</v>
      </c>
      <c r="O52" s="196">
        <v>20</v>
      </c>
      <c r="P52" s="196">
        <v>83</v>
      </c>
      <c r="Q52" s="208">
        <v>19.800000000000004</v>
      </c>
      <c r="R52" s="208">
        <v>66</v>
      </c>
      <c r="S52" s="208">
        <v>30.599999999999998</v>
      </c>
      <c r="T52" s="208">
        <v>0.6</v>
      </c>
      <c r="U52" s="208">
        <v>49.200000000000074</v>
      </c>
      <c r="V52" s="208">
        <v>855</v>
      </c>
      <c r="W52" s="208">
        <v>346.2</v>
      </c>
      <c r="X52" s="208">
        <v>1.2</v>
      </c>
      <c r="Y52" s="208">
        <v>0</v>
      </c>
      <c r="Z52" s="208">
        <v>0</v>
      </c>
      <c r="AA52" s="208">
        <v>0</v>
      </c>
      <c r="AB52" s="208">
        <v>0</v>
      </c>
      <c r="AC52" s="208">
        <v>0</v>
      </c>
      <c r="AD52" s="208">
        <v>36.6</v>
      </c>
      <c r="AE52" s="208">
        <v>16.2</v>
      </c>
      <c r="AF52" s="208">
        <v>0</v>
      </c>
      <c r="AG52" s="208">
        <v>0</v>
      </c>
      <c r="AH52" s="208">
        <v>0</v>
      </c>
      <c r="AI52" s="208">
        <v>2</v>
      </c>
      <c r="AJ52" s="208">
        <v>550</v>
      </c>
      <c r="AK52" s="208">
        <v>1177.96</v>
      </c>
      <c r="AL52" s="208">
        <v>314.46</v>
      </c>
      <c r="AM52" s="208">
        <v>342.6</v>
      </c>
      <c r="AN52" s="208">
        <v>19.2</v>
      </c>
      <c r="AO52" s="208">
        <v>14.399999999999999</v>
      </c>
      <c r="AP52" s="208">
        <v>0</v>
      </c>
      <c r="AQ52" s="208">
        <v>195</v>
      </c>
      <c r="AR52" s="208">
        <v>95.4</v>
      </c>
      <c r="AS52" s="208">
        <v>0.6</v>
      </c>
      <c r="AT52" s="208">
        <v>0</v>
      </c>
      <c r="AU52" s="208">
        <v>0</v>
      </c>
      <c r="AV52" s="208">
        <v>0</v>
      </c>
      <c r="AW52" s="208">
        <v>16.2</v>
      </c>
      <c r="AX52" s="208">
        <v>6</v>
      </c>
      <c r="AY52" s="208">
        <v>0</v>
      </c>
      <c r="AZ52" s="208">
        <v>0</v>
      </c>
      <c r="BA52" s="208">
        <v>0</v>
      </c>
      <c r="BB52" s="208">
        <v>137.4800000000001</v>
      </c>
      <c r="BC52" s="208">
        <v>29.24</v>
      </c>
      <c r="BD52" s="208">
        <v>10.8</v>
      </c>
    </row>
    <row r="53" spans="1:56" ht="13.5">
      <c r="A53" s="166">
        <v>876</v>
      </c>
      <c r="B53" s="167" t="s">
        <v>145</v>
      </c>
      <c r="C53" s="196">
        <v>0</v>
      </c>
      <c r="D53" s="196">
        <v>0</v>
      </c>
      <c r="E53" s="196">
        <v>9618</v>
      </c>
      <c r="F53" s="196">
        <v>0</v>
      </c>
      <c r="G53" s="196">
        <v>418</v>
      </c>
      <c r="H53" s="196">
        <v>2752</v>
      </c>
      <c r="I53" s="196">
        <v>529</v>
      </c>
      <c r="J53" s="196">
        <v>4228</v>
      </c>
      <c r="K53" s="173">
        <v>0</v>
      </c>
      <c r="L53" s="173">
        <v>0</v>
      </c>
      <c r="M53" s="173">
        <v>3</v>
      </c>
      <c r="N53" s="173">
        <v>0</v>
      </c>
      <c r="O53" s="196">
        <v>12</v>
      </c>
      <c r="P53" s="196">
        <v>144</v>
      </c>
      <c r="Q53" s="208">
        <v>3</v>
      </c>
      <c r="R53" s="208">
        <v>135.35999999999993</v>
      </c>
      <c r="S53" s="208">
        <v>44.400000000000006</v>
      </c>
      <c r="T53" s="208">
        <v>1.2</v>
      </c>
      <c r="U53" s="208">
        <v>1.2</v>
      </c>
      <c r="V53" s="208">
        <v>70.8</v>
      </c>
      <c r="W53" s="208">
        <v>33.959999999999994</v>
      </c>
      <c r="X53" s="208">
        <v>0</v>
      </c>
      <c r="Y53" s="208">
        <v>0</v>
      </c>
      <c r="Z53" s="208">
        <v>32.4</v>
      </c>
      <c r="AA53" s="208">
        <v>7.8</v>
      </c>
      <c r="AB53" s="208">
        <v>0</v>
      </c>
      <c r="AC53" s="208">
        <v>0</v>
      </c>
      <c r="AD53" s="208">
        <v>18.6</v>
      </c>
      <c r="AE53" s="208">
        <v>8.4</v>
      </c>
      <c r="AF53" s="208">
        <v>0</v>
      </c>
      <c r="AG53" s="208">
        <v>2</v>
      </c>
      <c r="AH53" s="208">
        <v>4</v>
      </c>
      <c r="AI53" s="208">
        <v>1</v>
      </c>
      <c r="AJ53" s="208">
        <v>307.36</v>
      </c>
      <c r="AK53" s="208">
        <v>627.78</v>
      </c>
      <c r="AL53" s="208">
        <v>211.36</v>
      </c>
      <c r="AM53" s="208">
        <v>1.2</v>
      </c>
      <c r="AN53" s="208">
        <v>16.559999999999995</v>
      </c>
      <c r="AO53" s="208">
        <v>6</v>
      </c>
      <c r="AP53" s="208">
        <v>0</v>
      </c>
      <c r="AQ53" s="208">
        <v>21.6</v>
      </c>
      <c r="AR53" s="208">
        <v>12.6</v>
      </c>
      <c r="AS53" s="208">
        <v>0</v>
      </c>
      <c r="AT53" s="208">
        <v>1.2</v>
      </c>
      <c r="AU53" s="208">
        <v>0.6</v>
      </c>
      <c r="AV53" s="208">
        <v>0</v>
      </c>
      <c r="AW53" s="208">
        <v>8.4</v>
      </c>
      <c r="AX53" s="208">
        <v>0</v>
      </c>
      <c r="AY53" s="208">
        <v>0</v>
      </c>
      <c r="AZ53" s="208">
        <v>4</v>
      </c>
      <c r="BA53" s="208">
        <v>1</v>
      </c>
      <c r="BB53" s="208">
        <v>86.04</v>
      </c>
      <c r="BC53" s="208">
        <v>40.43999999999998</v>
      </c>
      <c r="BD53" s="208">
        <v>0</v>
      </c>
    </row>
    <row r="54" spans="1:56" ht="13.5">
      <c r="A54" s="166">
        <v>205</v>
      </c>
      <c r="B54" s="167" t="s">
        <v>34</v>
      </c>
      <c r="C54" s="196">
        <v>0</v>
      </c>
      <c r="D54" s="196">
        <v>0</v>
      </c>
      <c r="E54" s="196">
        <v>8155.5</v>
      </c>
      <c r="F54" s="196">
        <v>0</v>
      </c>
      <c r="G54" s="196">
        <v>0</v>
      </c>
      <c r="H54" s="196">
        <v>660</v>
      </c>
      <c r="I54" s="196">
        <v>1558</v>
      </c>
      <c r="J54" s="196">
        <v>5932.3333330000005</v>
      </c>
      <c r="K54" s="173">
        <v>0</v>
      </c>
      <c r="L54" s="173">
        <v>0</v>
      </c>
      <c r="M54" s="173">
        <v>0</v>
      </c>
      <c r="N54" s="173">
        <v>0</v>
      </c>
      <c r="O54" s="196">
        <v>28</v>
      </c>
      <c r="P54" s="196">
        <v>86</v>
      </c>
      <c r="Q54" s="208">
        <v>30.00000000000003</v>
      </c>
      <c r="R54" s="208">
        <v>123</v>
      </c>
      <c r="S54" s="208">
        <v>48</v>
      </c>
      <c r="T54" s="208">
        <v>1.2</v>
      </c>
      <c r="U54" s="208">
        <v>0</v>
      </c>
      <c r="V54" s="208">
        <v>381</v>
      </c>
      <c r="W54" s="208">
        <v>157.2</v>
      </c>
      <c r="X54" s="208">
        <v>0.6</v>
      </c>
      <c r="Y54" s="208">
        <v>0</v>
      </c>
      <c r="Z54" s="208">
        <v>0</v>
      </c>
      <c r="AA54" s="208">
        <v>0</v>
      </c>
      <c r="AB54" s="208">
        <v>0</v>
      </c>
      <c r="AC54" s="208">
        <v>0</v>
      </c>
      <c r="AD54" s="208">
        <v>54.000000000000036</v>
      </c>
      <c r="AE54" s="208">
        <v>27</v>
      </c>
      <c r="AF54" s="208">
        <v>0.6</v>
      </c>
      <c r="AG54" s="208">
        <v>0</v>
      </c>
      <c r="AH54" s="208">
        <v>0</v>
      </c>
      <c r="AI54" s="208">
        <v>0</v>
      </c>
      <c r="AJ54" s="208">
        <v>166</v>
      </c>
      <c r="AK54" s="208">
        <v>642.9</v>
      </c>
      <c r="AL54" s="208">
        <v>174.78</v>
      </c>
      <c r="AM54" s="208">
        <v>172.57999999999998</v>
      </c>
      <c r="AN54" s="208">
        <v>32.4</v>
      </c>
      <c r="AO54" s="208">
        <v>16.2</v>
      </c>
      <c r="AP54" s="208">
        <v>0.6</v>
      </c>
      <c r="AQ54" s="208">
        <v>81.6</v>
      </c>
      <c r="AR54" s="208">
        <v>31.2</v>
      </c>
      <c r="AS54" s="208">
        <v>0</v>
      </c>
      <c r="AT54" s="208">
        <v>0</v>
      </c>
      <c r="AU54" s="208">
        <v>0</v>
      </c>
      <c r="AV54" s="208">
        <v>0</v>
      </c>
      <c r="AW54" s="208">
        <v>15.000000000000002</v>
      </c>
      <c r="AX54" s="208">
        <v>7.8</v>
      </c>
      <c r="AY54" s="208">
        <v>0.6</v>
      </c>
      <c r="AZ54" s="208">
        <v>0</v>
      </c>
      <c r="BA54" s="208">
        <v>0</v>
      </c>
      <c r="BB54" s="208">
        <v>3</v>
      </c>
      <c r="BC54" s="208">
        <v>0.6</v>
      </c>
      <c r="BD54" s="208">
        <v>1.2</v>
      </c>
    </row>
    <row r="55" spans="1:56" ht="13.5">
      <c r="A55" s="166">
        <v>850</v>
      </c>
      <c r="B55" s="167" t="s">
        <v>127</v>
      </c>
      <c r="C55" s="196">
        <v>2</v>
      </c>
      <c r="D55" s="196">
        <v>0</v>
      </c>
      <c r="E55" s="196">
        <v>99096</v>
      </c>
      <c r="F55" s="196">
        <v>0</v>
      </c>
      <c r="G55" s="196">
        <v>120</v>
      </c>
      <c r="H55" s="196">
        <v>34004</v>
      </c>
      <c r="I55" s="196">
        <v>3537</v>
      </c>
      <c r="J55" s="196">
        <v>29961.5</v>
      </c>
      <c r="K55" s="173">
        <v>0</v>
      </c>
      <c r="L55" s="173">
        <v>2</v>
      </c>
      <c r="M55" s="173">
        <v>9</v>
      </c>
      <c r="N55" s="173">
        <v>6</v>
      </c>
      <c r="O55" s="196">
        <v>137.5</v>
      </c>
      <c r="P55" s="196">
        <v>539</v>
      </c>
      <c r="Q55" s="208">
        <v>1.2</v>
      </c>
      <c r="R55" s="208">
        <v>124.56000000000003</v>
      </c>
      <c r="S55" s="208">
        <v>51.6</v>
      </c>
      <c r="T55" s="208">
        <v>0.6</v>
      </c>
      <c r="U55" s="208">
        <v>4.800000000000001</v>
      </c>
      <c r="V55" s="208">
        <v>217.24</v>
      </c>
      <c r="W55" s="208">
        <v>105.47999999999993</v>
      </c>
      <c r="X55" s="208">
        <v>1</v>
      </c>
      <c r="Y55" s="208">
        <v>0</v>
      </c>
      <c r="Z55" s="208">
        <v>0</v>
      </c>
      <c r="AA55" s="208">
        <v>0</v>
      </c>
      <c r="AB55" s="208">
        <v>0</v>
      </c>
      <c r="AC55" s="208">
        <v>10.579999999999998</v>
      </c>
      <c r="AD55" s="208">
        <v>15.780000000000001</v>
      </c>
      <c r="AE55" s="208">
        <v>4.8</v>
      </c>
      <c r="AF55" s="208">
        <v>0</v>
      </c>
      <c r="AG55" s="208">
        <v>0</v>
      </c>
      <c r="AH55" s="208">
        <v>0</v>
      </c>
      <c r="AI55" s="208">
        <v>0</v>
      </c>
      <c r="AJ55" s="208">
        <v>1310.581013</v>
      </c>
      <c r="AK55" s="208">
        <v>8488.701799999999</v>
      </c>
      <c r="AL55" s="208">
        <v>2935.424114</v>
      </c>
      <c r="AM55" s="208">
        <v>221.21263</v>
      </c>
      <c r="AN55" s="208">
        <v>11.759999999999998</v>
      </c>
      <c r="AO55" s="208">
        <v>4.2</v>
      </c>
      <c r="AP55" s="208">
        <v>0</v>
      </c>
      <c r="AQ55" s="208">
        <v>27.919999999999995</v>
      </c>
      <c r="AR55" s="208">
        <v>16.719999999999995</v>
      </c>
      <c r="AS55" s="208">
        <v>1</v>
      </c>
      <c r="AT55" s="208">
        <v>0</v>
      </c>
      <c r="AU55" s="208">
        <v>0</v>
      </c>
      <c r="AV55" s="208">
        <v>0</v>
      </c>
      <c r="AW55" s="208">
        <v>4.68</v>
      </c>
      <c r="AX55" s="208">
        <v>3</v>
      </c>
      <c r="AY55" s="208">
        <v>0</v>
      </c>
      <c r="AZ55" s="208">
        <v>0</v>
      </c>
      <c r="BA55" s="208">
        <v>0</v>
      </c>
      <c r="BB55" s="208">
        <v>374.1831529999996</v>
      </c>
      <c r="BC55" s="208">
        <v>100.407368</v>
      </c>
      <c r="BD55" s="208">
        <v>2.4</v>
      </c>
    </row>
    <row r="56" spans="1:56" ht="13.5">
      <c r="A56" s="166">
        <v>309</v>
      </c>
      <c r="B56" s="167" t="s">
        <v>51</v>
      </c>
      <c r="C56" s="196">
        <v>2</v>
      </c>
      <c r="D56" s="196">
        <v>0</v>
      </c>
      <c r="E56" s="196">
        <v>18539.5</v>
      </c>
      <c r="F56" s="196">
        <v>0</v>
      </c>
      <c r="G56" s="196">
        <v>0</v>
      </c>
      <c r="H56" s="196">
        <v>6561.5</v>
      </c>
      <c r="I56" s="196">
        <v>3076.5</v>
      </c>
      <c r="J56" s="196">
        <v>4881.5</v>
      </c>
      <c r="K56" s="173">
        <v>0</v>
      </c>
      <c r="L56" s="173">
        <v>0</v>
      </c>
      <c r="M56" s="173">
        <v>0</v>
      </c>
      <c r="N56" s="173">
        <v>0</v>
      </c>
      <c r="O56" s="196">
        <v>44</v>
      </c>
      <c r="P56" s="196">
        <v>46</v>
      </c>
      <c r="Q56" s="208">
        <v>63.400000000000105</v>
      </c>
      <c r="R56" s="208">
        <v>126.40000000000002</v>
      </c>
      <c r="S56" s="208">
        <v>47.4</v>
      </c>
      <c r="T56" s="208">
        <v>0</v>
      </c>
      <c r="U56" s="208">
        <v>40.800000000000054</v>
      </c>
      <c r="V56" s="208">
        <v>747</v>
      </c>
      <c r="W56" s="208">
        <v>326.64000000000004</v>
      </c>
      <c r="X56" s="208">
        <v>3.2</v>
      </c>
      <c r="Y56" s="208">
        <v>0</v>
      </c>
      <c r="Z56" s="208">
        <v>0</v>
      </c>
      <c r="AA56" s="208">
        <v>0</v>
      </c>
      <c r="AB56" s="208">
        <v>0</v>
      </c>
      <c r="AC56" s="208">
        <v>0</v>
      </c>
      <c r="AD56" s="208">
        <v>93.80000000000005</v>
      </c>
      <c r="AE56" s="208">
        <v>40.8</v>
      </c>
      <c r="AF56" s="208">
        <v>0</v>
      </c>
      <c r="AG56" s="208">
        <v>0</v>
      </c>
      <c r="AH56" s="208">
        <v>0</v>
      </c>
      <c r="AI56" s="208">
        <v>0</v>
      </c>
      <c r="AJ56" s="208">
        <v>379.20000000000005</v>
      </c>
      <c r="AK56" s="208">
        <v>762.8199999999999</v>
      </c>
      <c r="AL56" s="208">
        <v>210.08</v>
      </c>
      <c r="AM56" s="208">
        <v>46.8</v>
      </c>
      <c r="AN56" s="208">
        <v>25.2</v>
      </c>
      <c r="AO56" s="208">
        <v>8.4</v>
      </c>
      <c r="AP56" s="208">
        <v>0</v>
      </c>
      <c r="AQ56" s="208">
        <v>153.6</v>
      </c>
      <c r="AR56" s="208">
        <v>64.2</v>
      </c>
      <c r="AS56" s="208">
        <v>1</v>
      </c>
      <c r="AT56" s="208">
        <v>0</v>
      </c>
      <c r="AU56" s="208">
        <v>0</v>
      </c>
      <c r="AV56" s="208">
        <v>0</v>
      </c>
      <c r="AW56" s="208">
        <v>13.2</v>
      </c>
      <c r="AX56" s="208">
        <v>7.8</v>
      </c>
      <c r="AY56" s="208">
        <v>0</v>
      </c>
      <c r="AZ56" s="208">
        <v>0</v>
      </c>
      <c r="BA56" s="208">
        <v>0</v>
      </c>
      <c r="BB56" s="208">
        <v>55.919999999999995</v>
      </c>
      <c r="BC56" s="208">
        <v>13.799999999999999</v>
      </c>
      <c r="BD56" s="208">
        <v>4.2</v>
      </c>
    </row>
    <row r="57" spans="1:56" ht="13.5">
      <c r="A57" s="166">
        <v>310</v>
      </c>
      <c r="B57" s="167" t="s">
        <v>52</v>
      </c>
      <c r="C57" s="196">
        <v>0</v>
      </c>
      <c r="D57" s="196">
        <v>0</v>
      </c>
      <c r="E57" s="196">
        <v>18614.5</v>
      </c>
      <c r="F57" s="196">
        <v>0</v>
      </c>
      <c r="G57" s="196">
        <v>0</v>
      </c>
      <c r="H57" s="196">
        <v>2091</v>
      </c>
      <c r="I57" s="196">
        <v>2111.5</v>
      </c>
      <c r="J57" s="196">
        <v>8588.5</v>
      </c>
      <c r="K57" s="173">
        <v>0</v>
      </c>
      <c r="L57" s="173">
        <v>0</v>
      </c>
      <c r="M57" s="173">
        <v>2</v>
      </c>
      <c r="N57" s="173">
        <v>1</v>
      </c>
      <c r="O57" s="196">
        <v>48</v>
      </c>
      <c r="P57" s="196">
        <v>84</v>
      </c>
      <c r="Q57" s="208">
        <v>0</v>
      </c>
      <c r="R57" s="208">
        <v>9.6</v>
      </c>
      <c r="S57" s="208">
        <v>5.4</v>
      </c>
      <c r="T57" s="208">
        <v>0</v>
      </c>
      <c r="U57" s="208">
        <v>0</v>
      </c>
      <c r="V57" s="208">
        <v>412.8</v>
      </c>
      <c r="W57" s="208">
        <v>232.79999999999998</v>
      </c>
      <c r="X57" s="208">
        <v>0.6</v>
      </c>
      <c r="Y57" s="208">
        <v>0</v>
      </c>
      <c r="Z57" s="208">
        <v>0</v>
      </c>
      <c r="AA57" s="208">
        <v>0</v>
      </c>
      <c r="AB57" s="208">
        <v>0</v>
      </c>
      <c r="AC57" s="208">
        <v>0</v>
      </c>
      <c r="AD57" s="208">
        <v>53.4</v>
      </c>
      <c r="AE57" s="208">
        <v>42</v>
      </c>
      <c r="AF57" s="208">
        <v>0</v>
      </c>
      <c r="AG57" s="208">
        <v>0</v>
      </c>
      <c r="AH57" s="208">
        <v>0</v>
      </c>
      <c r="AI57" s="208">
        <v>0</v>
      </c>
      <c r="AJ57" s="208">
        <v>355.06</v>
      </c>
      <c r="AK57" s="208">
        <v>1213.9</v>
      </c>
      <c r="AL57" s="208">
        <v>365.56</v>
      </c>
      <c r="AM57" s="208">
        <v>73.19999999999999</v>
      </c>
      <c r="AN57" s="208">
        <v>4.2</v>
      </c>
      <c r="AO57" s="208">
        <v>2.4</v>
      </c>
      <c r="AP57" s="208">
        <v>0</v>
      </c>
      <c r="AQ57" s="208">
        <v>22.8</v>
      </c>
      <c r="AR57" s="208">
        <v>8.4</v>
      </c>
      <c r="AS57" s="208">
        <v>0</v>
      </c>
      <c r="AT57" s="208">
        <v>0</v>
      </c>
      <c r="AU57" s="208">
        <v>0</v>
      </c>
      <c r="AV57" s="208">
        <v>0</v>
      </c>
      <c r="AW57" s="208">
        <v>3</v>
      </c>
      <c r="AX57" s="208">
        <v>1.2</v>
      </c>
      <c r="AY57" s="208">
        <v>0</v>
      </c>
      <c r="AZ57" s="208">
        <v>0</v>
      </c>
      <c r="BA57" s="208">
        <v>0</v>
      </c>
      <c r="BB57" s="208">
        <v>105.07999999999998</v>
      </c>
      <c r="BC57" s="208">
        <v>39.879999999999995</v>
      </c>
      <c r="BD57" s="208">
        <v>4.2</v>
      </c>
    </row>
    <row r="58" spans="1:56" ht="13.5">
      <c r="A58" s="166">
        <v>805</v>
      </c>
      <c r="B58" s="167" t="s">
        <v>103</v>
      </c>
      <c r="C58" s="196">
        <v>0</v>
      </c>
      <c r="D58" s="196">
        <v>0</v>
      </c>
      <c r="E58" s="196">
        <v>6479</v>
      </c>
      <c r="F58" s="196">
        <v>0</v>
      </c>
      <c r="G58" s="196">
        <v>0</v>
      </c>
      <c r="H58" s="196">
        <v>1637</v>
      </c>
      <c r="I58" s="196">
        <v>1567</v>
      </c>
      <c r="J58" s="196">
        <v>3483.5</v>
      </c>
      <c r="K58" s="173">
        <v>0</v>
      </c>
      <c r="L58" s="173">
        <v>0</v>
      </c>
      <c r="M58" s="173">
        <v>1</v>
      </c>
      <c r="N58" s="173">
        <v>0</v>
      </c>
      <c r="O58" s="196">
        <v>11</v>
      </c>
      <c r="P58" s="196">
        <v>96</v>
      </c>
      <c r="Q58" s="208">
        <v>0</v>
      </c>
      <c r="R58" s="208">
        <v>0</v>
      </c>
      <c r="S58" s="208">
        <v>0</v>
      </c>
      <c r="T58" s="208">
        <v>0</v>
      </c>
      <c r="U58" s="208">
        <v>52.20000000000008</v>
      </c>
      <c r="V58" s="208">
        <v>468</v>
      </c>
      <c r="W58" s="208">
        <v>181.8</v>
      </c>
      <c r="X58" s="208">
        <v>0</v>
      </c>
      <c r="Y58" s="208">
        <v>0</v>
      </c>
      <c r="Z58" s="208">
        <v>0</v>
      </c>
      <c r="AA58" s="208">
        <v>0</v>
      </c>
      <c r="AB58" s="208">
        <v>0</v>
      </c>
      <c r="AC58" s="208">
        <v>47.40000000000007</v>
      </c>
      <c r="AD58" s="208">
        <v>119.39999999999999</v>
      </c>
      <c r="AE58" s="208">
        <v>37.8</v>
      </c>
      <c r="AF58" s="208">
        <v>0</v>
      </c>
      <c r="AG58" s="208">
        <v>0</v>
      </c>
      <c r="AH58" s="208">
        <v>0</v>
      </c>
      <c r="AI58" s="208">
        <v>0</v>
      </c>
      <c r="AJ58" s="208">
        <v>158.69263</v>
      </c>
      <c r="AK58" s="208">
        <v>85.39263</v>
      </c>
      <c r="AL58" s="208">
        <v>12.5</v>
      </c>
      <c r="AM58" s="208">
        <v>0</v>
      </c>
      <c r="AN58" s="208">
        <v>0</v>
      </c>
      <c r="AO58" s="208">
        <v>0</v>
      </c>
      <c r="AP58" s="208">
        <v>0</v>
      </c>
      <c r="AQ58" s="208">
        <v>108</v>
      </c>
      <c r="AR58" s="208">
        <v>49.8</v>
      </c>
      <c r="AS58" s="208">
        <v>0</v>
      </c>
      <c r="AT58" s="208">
        <v>0</v>
      </c>
      <c r="AU58" s="208">
        <v>0</v>
      </c>
      <c r="AV58" s="208">
        <v>0</v>
      </c>
      <c r="AW58" s="208">
        <v>43.2</v>
      </c>
      <c r="AX58" s="208">
        <v>14.399999999999999</v>
      </c>
      <c r="AY58" s="208">
        <v>0</v>
      </c>
      <c r="AZ58" s="208">
        <v>0</v>
      </c>
      <c r="BA58" s="208">
        <v>0</v>
      </c>
      <c r="BB58" s="208">
        <v>8.872105</v>
      </c>
      <c r="BC58" s="208">
        <v>3.5999999999999996</v>
      </c>
      <c r="BD58" s="208">
        <v>0</v>
      </c>
    </row>
    <row r="59" spans="1:56" ht="13.5">
      <c r="A59" s="166">
        <v>311</v>
      </c>
      <c r="B59" s="167" t="s">
        <v>53</v>
      </c>
      <c r="C59" s="196">
        <v>0</v>
      </c>
      <c r="D59" s="196">
        <v>0</v>
      </c>
      <c r="E59" s="196">
        <v>18504</v>
      </c>
      <c r="F59" s="196">
        <v>0</v>
      </c>
      <c r="G59" s="196">
        <v>0</v>
      </c>
      <c r="H59" s="196">
        <v>2532</v>
      </c>
      <c r="I59" s="196">
        <v>2501</v>
      </c>
      <c r="J59" s="196">
        <v>12052</v>
      </c>
      <c r="K59" s="173">
        <v>0</v>
      </c>
      <c r="L59" s="173">
        <v>0</v>
      </c>
      <c r="M59" s="173">
        <v>0</v>
      </c>
      <c r="N59" s="173">
        <v>0</v>
      </c>
      <c r="O59" s="196">
        <v>40</v>
      </c>
      <c r="P59" s="196">
        <v>95</v>
      </c>
      <c r="Q59" s="208">
        <v>0</v>
      </c>
      <c r="R59" s="208">
        <v>0</v>
      </c>
      <c r="S59" s="208">
        <v>0</v>
      </c>
      <c r="T59" s="208">
        <v>0</v>
      </c>
      <c r="U59" s="208">
        <v>8.639999999999999</v>
      </c>
      <c r="V59" s="208">
        <v>343.1599999999999</v>
      </c>
      <c r="W59" s="208">
        <v>163.2</v>
      </c>
      <c r="X59" s="208">
        <v>0</v>
      </c>
      <c r="Y59" s="208">
        <v>0</v>
      </c>
      <c r="Z59" s="208">
        <v>0</v>
      </c>
      <c r="AA59" s="208">
        <v>0</v>
      </c>
      <c r="AB59" s="208">
        <v>0</v>
      </c>
      <c r="AC59" s="208">
        <v>0</v>
      </c>
      <c r="AD59" s="208">
        <v>29.4</v>
      </c>
      <c r="AE59" s="208">
        <v>12</v>
      </c>
      <c r="AF59" s="208">
        <v>0</v>
      </c>
      <c r="AG59" s="208">
        <v>0</v>
      </c>
      <c r="AH59" s="208">
        <v>0</v>
      </c>
      <c r="AI59" s="208">
        <v>0</v>
      </c>
      <c r="AJ59" s="208">
        <v>359.06</v>
      </c>
      <c r="AK59" s="208">
        <v>1345.3200000000002</v>
      </c>
      <c r="AL59" s="208">
        <v>486.64</v>
      </c>
      <c r="AM59" s="208">
        <v>41.36</v>
      </c>
      <c r="AN59" s="208">
        <v>0</v>
      </c>
      <c r="AO59" s="208">
        <v>0</v>
      </c>
      <c r="AP59" s="208">
        <v>0</v>
      </c>
      <c r="AQ59" s="208">
        <v>88.40000000000003</v>
      </c>
      <c r="AR59" s="208">
        <v>42.6</v>
      </c>
      <c r="AS59" s="208">
        <v>0</v>
      </c>
      <c r="AT59" s="208">
        <v>0</v>
      </c>
      <c r="AU59" s="208">
        <v>0</v>
      </c>
      <c r="AV59" s="208">
        <v>0</v>
      </c>
      <c r="AW59" s="208">
        <v>6.6</v>
      </c>
      <c r="AX59" s="208">
        <v>3</v>
      </c>
      <c r="AY59" s="208">
        <v>0</v>
      </c>
      <c r="AZ59" s="208">
        <v>0</v>
      </c>
      <c r="BA59" s="208">
        <v>0</v>
      </c>
      <c r="BB59" s="208">
        <v>77.88000000000002</v>
      </c>
      <c r="BC59" s="208">
        <v>29.04</v>
      </c>
      <c r="BD59" s="208">
        <v>0.6</v>
      </c>
    </row>
    <row r="60" spans="1:56" ht="13.5">
      <c r="A60" s="166">
        <v>884</v>
      </c>
      <c r="B60" s="167" t="s">
        <v>153</v>
      </c>
      <c r="C60" s="196">
        <v>0</v>
      </c>
      <c r="D60" s="196">
        <v>0</v>
      </c>
      <c r="E60" s="196">
        <v>9551</v>
      </c>
      <c r="F60" s="196">
        <v>0</v>
      </c>
      <c r="G60" s="196">
        <v>0</v>
      </c>
      <c r="H60" s="196">
        <v>3252</v>
      </c>
      <c r="I60" s="196">
        <v>3455</v>
      </c>
      <c r="J60" s="196">
        <v>5364</v>
      </c>
      <c r="K60" s="173">
        <v>0</v>
      </c>
      <c r="L60" s="173">
        <v>0</v>
      </c>
      <c r="M60" s="173">
        <v>0</v>
      </c>
      <c r="N60" s="173">
        <v>1</v>
      </c>
      <c r="O60" s="196">
        <v>30</v>
      </c>
      <c r="P60" s="196">
        <v>36</v>
      </c>
      <c r="Q60" s="208">
        <v>0</v>
      </c>
      <c r="R60" s="208">
        <v>0</v>
      </c>
      <c r="S60" s="208">
        <v>0</v>
      </c>
      <c r="T60" s="208">
        <v>0</v>
      </c>
      <c r="U60" s="208">
        <v>1.44</v>
      </c>
      <c r="V60" s="208">
        <v>144.75999999999996</v>
      </c>
      <c r="W60" s="208">
        <v>61.36000000000002</v>
      </c>
      <c r="X60" s="208">
        <v>0</v>
      </c>
      <c r="Y60" s="208">
        <v>0</v>
      </c>
      <c r="Z60" s="208">
        <v>0</v>
      </c>
      <c r="AA60" s="208">
        <v>0</v>
      </c>
      <c r="AB60" s="208">
        <v>0</v>
      </c>
      <c r="AC60" s="208">
        <v>0</v>
      </c>
      <c r="AD60" s="208">
        <v>35.64</v>
      </c>
      <c r="AE60" s="208">
        <v>13.080000000000002</v>
      </c>
      <c r="AF60" s="208">
        <v>0</v>
      </c>
      <c r="AG60" s="208">
        <v>0</v>
      </c>
      <c r="AH60" s="208">
        <v>0</v>
      </c>
      <c r="AI60" s="208">
        <v>0</v>
      </c>
      <c r="AJ60" s="208">
        <v>210.336812</v>
      </c>
      <c r="AK60" s="208">
        <v>946.5346790000001</v>
      </c>
      <c r="AL60" s="208">
        <v>293.121048</v>
      </c>
      <c r="AM60" s="208">
        <v>29.378947</v>
      </c>
      <c r="AN60" s="208">
        <v>0</v>
      </c>
      <c r="AO60" s="208">
        <v>0</v>
      </c>
      <c r="AP60" s="208">
        <v>0</v>
      </c>
      <c r="AQ60" s="208">
        <v>26.75999999999999</v>
      </c>
      <c r="AR60" s="208">
        <v>12.600000000000001</v>
      </c>
      <c r="AS60" s="208">
        <v>0</v>
      </c>
      <c r="AT60" s="208">
        <v>0</v>
      </c>
      <c r="AU60" s="208">
        <v>0</v>
      </c>
      <c r="AV60" s="208">
        <v>0</v>
      </c>
      <c r="AW60" s="208">
        <v>3.3600000000000003</v>
      </c>
      <c r="AX60" s="208">
        <v>4.2</v>
      </c>
      <c r="AY60" s="208">
        <v>0</v>
      </c>
      <c r="AZ60" s="208">
        <v>0</v>
      </c>
      <c r="BA60" s="208">
        <v>0</v>
      </c>
      <c r="BB60" s="208">
        <v>152.07998500000002</v>
      </c>
      <c r="BC60" s="208">
        <v>37.879999</v>
      </c>
      <c r="BD60" s="208">
        <v>0.6</v>
      </c>
    </row>
    <row r="61" spans="1:56" ht="13.5">
      <c r="A61" s="166">
        <v>919</v>
      </c>
      <c r="B61" s="167" t="s">
        <v>169</v>
      </c>
      <c r="C61" s="196">
        <v>0</v>
      </c>
      <c r="D61" s="196">
        <v>0</v>
      </c>
      <c r="E61" s="196">
        <v>87446</v>
      </c>
      <c r="F61" s="196">
        <v>0</v>
      </c>
      <c r="G61" s="196">
        <v>217</v>
      </c>
      <c r="H61" s="196">
        <v>15035</v>
      </c>
      <c r="I61" s="196">
        <v>9722</v>
      </c>
      <c r="J61" s="196">
        <v>49327.5</v>
      </c>
      <c r="K61" s="173">
        <v>0</v>
      </c>
      <c r="L61" s="173">
        <v>2</v>
      </c>
      <c r="M61" s="173">
        <v>7</v>
      </c>
      <c r="N61" s="173">
        <v>4</v>
      </c>
      <c r="O61" s="196">
        <v>104</v>
      </c>
      <c r="P61" s="196">
        <v>212</v>
      </c>
      <c r="Q61" s="208">
        <v>103.69999999999972</v>
      </c>
      <c r="R61" s="208">
        <v>608.0800000000005</v>
      </c>
      <c r="S61" s="208">
        <v>282.4999999999999</v>
      </c>
      <c r="T61" s="208">
        <v>5.6</v>
      </c>
      <c r="U61" s="208">
        <v>56.62000000000005</v>
      </c>
      <c r="V61" s="208">
        <v>3279.979999999984</v>
      </c>
      <c r="W61" s="208">
        <v>1666.0600000000024</v>
      </c>
      <c r="X61" s="208">
        <v>6.8</v>
      </c>
      <c r="Y61" s="208">
        <v>0</v>
      </c>
      <c r="Z61" s="208">
        <v>0</v>
      </c>
      <c r="AA61" s="208">
        <v>0</v>
      </c>
      <c r="AB61" s="208">
        <v>0</v>
      </c>
      <c r="AC61" s="208">
        <v>5.76</v>
      </c>
      <c r="AD61" s="208">
        <v>278.03999999999996</v>
      </c>
      <c r="AE61" s="208">
        <v>145.07999999999993</v>
      </c>
      <c r="AF61" s="208">
        <v>0</v>
      </c>
      <c r="AG61" s="208">
        <v>0</v>
      </c>
      <c r="AH61" s="208">
        <v>0</v>
      </c>
      <c r="AI61" s="208">
        <v>0</v>
      </c>
      <c r="AJ61" s="208">
        <v>1165.45566</v>
      </c>
      <c r="AK61" s="208">
        <v>4529.2480319999995</v>
      </c>
      <c r="AL61" s="208">
        <v>980.814675</v>
      </c>
      <c r="AM61" s="208">
        <v>70.897878</v>
      </c>
      <c r="AN61" s="208">
        <v>102.24000000000007</v>
      </c>
      <c r="AO61" s="208">
        <v>40.2</v>
      </c>
      <c r="AP61" s="208">
        <v>0.6</v>
      </c>
      <c r="AQ61" s="208">
        <v>325.87999999999994</v>
      </c>
      <c r="AR61" s="208">
        <v>192.23999999999992</v>
      </c>
      <c r="AS61" s="208">
        <v>0.6</v>
      </c>
      <c r="AT61" s="208">
        <v>0</v>
      </c>
      <c r="AU61" s="208">
        <v>0</v>
      </c>
      <c r="AV61" s="208">
        <v>0</v>
      </c>
      <c r="AW61" s="208">
        <v>21.6</v>
      </c>
      <c r="AX61" s="208">
        <v>13.2</v>
      </c>
      <c r="AY61" s="208">
        <v>0</v>
      </c>
      <c r="AZ61" s="208">
        <v>0</v>
      </c>
      <c r="BA61" s="208">
        <v>0</v>
      </c>
      <c r="BB61" s="208">
        <v>503.62419000000006</v>
      </c>
      <c r="BC61" s="208">
        <v>79.49368399999999</v>
      </c>
      <c r="BD61" s="208">
        <v>3.5999999999999996</v>
      </c>
    </row>
    <row r="62" spans="1:56" ht="13.5">
      <c r="A62" s="166">
        <v>312</v>
      </c>
      <c r="B62" s="167" t="s">
        <v>54</v>
      </c>
      <c r="C62" s="196">
        <v>0</v>
      </c>
      <c r="D62" s="196">
        <v>0</v>
      </c>
      <c r="E62" s="196">
        <v>19015</v>
      </c>
      <c r="F62" s="196">
        <v>0</v>
      </c>
      <c r="G62" s="196">
        <v>0</v>
      </c>
      <c r="H62" s="196">
        <v>1206.5</v>
      </c>
      <c r="I62" s="196">
        <v>8219</v>
      </c>
      <c r="J62" s="196">
        <v>14497.5</v>
      </c>
      <c r="K62" s="173">
        <v>0</v>
      </c>
      <c r="L62" s="173">
        <v>0</v>
      </c>
      <c r="M62" s="173">
        <v>1</v>
      </c>
      <c r="N62" s="173">
        <v>0</v>
      </c>
      <c r="O62" s="196">
        <v>41</v>
      </c>
      <c r="P62" s="196">
        <v>118</v>
      </c>
      <c r="Q62" s="208">
        <v>19.800000000000004</v>
      </c>
      <c r="R62" s="208">
        <v>46.2</v>
      </c>
      <c r="S62" s="208">
        <v>16.8</v>
      </c>
      <c r="T62" s="208">
        <v>0</v>
      </c>
      <c r="U62" s="208">
        <v>0</v>
      </c>
      <c r="V62" s="208">
        <v>1015.1999999999999</v>
      </c>
      <c r="W62" s="208">
        <v>452.4</v>
      </c>
      <c r="X62" s="208">
        <v>4</v>
      </c>
      <c r="Y62" s="208">
        <v>0</v>
      </c>
      <c r="Z62" s="208">
        <v>0</v>
      </c>
      <c r="AA62" s="208">
        <v>0</v>
      </c>
      <c r="AB62" s="208">
        <v>0</v>
      </c>
      <c r="AC62" s="208">
        <v>0</v>
      </c>
      <c r="AD62" s="208">
        <v>479.4</v>
      </c>
      <c r="AE62" s="208">
        <v>174</v>
      </c>
      <c r="AF62" s="208">
        <v>0</v>
      </c>
      <c r="AG62" s="208">
        <v>0</v>
      </c>
      <c r="AH62" s="208">
        <v>0</v>
      </c>
      <c r="AI62" s="208">
        <v>0</v>
      </c>
      <c r="AJ62" s="208">
        <v>408.98</v>
      </c>
      <c r="AK62" s="208">
        <v>1006.72</v>
      </c>
      <c r="AL62" s="208">
        <v>239.34</v>
      </c>
      <c r="AM62" s="208">
        <v>84.46000000000001</v>
      </c>
      <c r="AN62" s="208">
        <v>0</v>
      </c>
      <c r="AO62" s="208">
        <v>0</v>
      </c>
      <c r="AP62" s="208">
        <v>0</v>
      </c>
      <c r="AQ62" s="208">
        <v>127.19999999999999</v>
      </c>
      <c r="AR62" s="208">
        <v>61.199999999999996</v>
      </c>
      <c r="AS62" s="208">
        <v>1.2</v>
      </c>
      <c r="AT62" s="208">
        <v>0</v>
      </c>
      <c r="AU62" s="208">
        <v>0</v>
      </c>
      <c r="AV62" s="208">
        <v>0</v>
      </c>
      <c r="AW62" s="208">
        <v>40.8</v>
      </c>
      <c r="AX62" s="208">
        <v>15.6</v>
      </c>
      <c r="AY62" s="208">
        <v>0</v>
      </c>
      <c r="AZ62" s="208">
        <v>0</v>
      </c>
      <c r="BA62" s="208">
        <v>0</v>
      </c>
      <c r="BB62" s="208">
        <v>85.90000000000002</v>
      </c>
      <c r="BC62" s="208">
        <v>22.8</v>
      </c>
      <c r="BD62" s="208">
        <v>0</v>
      </c>
    </row>
    <row r="63" spans="1:56" ht="13.5">
      <c r="A63" s="166">
        <v>313</v>
      </c>
      <c r="B63" s="167" t="s">
        <v>55</v>
      </c>
      <c r="C63" s="196">
        <v>0</v>
      </c>
      <c r="D63" s="196">
        <v>0</v>
      </c>
      <c r="E63" s="196">
        <v>20112</v>
      </c>
      <c r="F63" s="196">
        <v>0</v>
      </c>
      <c r="G63" s="196">
        <v>0</v>
      </c>
      <c r="H63" s="196">
        <v>2245</v>
      </c>
      <c r="I63" s="196">
        <v>2234</v>
      </c>
      <c r="J63" s="196">
        <v>10925.5</v>
      </c>
      <c r="K63" s="173">
        <v>0</v>
      </c>
      <c r="L63" s="173">
        <v>0</v>
      </c>
      <c r="M63" s="173">
        <v>0</v>
      </c>
      <c r="N63" s="173">
        <v>0</v>
      </c>
      <c r="O63" s="196">
        <v>19</v>
      </c>
      <c r="P63" s="196">
        <v>288</v>
      </c>
      <c r="Q63" s="208">
        <v>0</v>
      </c>
      <c r="R63" s="208">
        <v>0</v>
      </c>
      <c r="S63" s="208">
        <v>0</v>
      </c>
      <c r="T63" s="208">
        <v>0</v>
      </c>
      <c r="U63" s="208">
        <v>0</v>
      </c>
      <c r="V63" s="208">
        <v>919.0999999999997</v>
      </c>
      <c r="W63" s="208">
        <v>479.6999999999998</v>
      </c>
      <c r="X63" s="208">
        <v>1.7999999999999998</v>
      </c>
      <c r="Y63" s="208">
        <v>0</v>
      </c>
      <c r="Z63" s="208">
        <v>0</v>
      </c>
      <c r="AA63" s="208">
        <v>0</v>
      </c>
      <c r="AB63" s="208">
        <v>0</v>
      </c>
      <c r="AC63" s="208">
        <v>0</v>
      </c>
      <c r="AD63" s="208">
        <v>78.6</v>
      </c>
      <c r="AE63" s="208">
        <v>34.8</v>
      </c>
      <c r="AF63" s="208">
        <v>0.6</v>
      </c>
      <c r="AG63" s="208">
        <v>0</v>
      </c>
      <c r="AH63" s="208">
        <v>0</v>
      </c>
      <c r="AI63" s="208">
        <v>0</v>
      </c>
      <c r="AJ63" s="208">
        <v>469.99260599999997</v>
      </c>
      <c r="AK63" s="208">
        <v>1044.240926</v>
      </c>
      <c r="AL63" s="208">
        <v>235.398912</v>
      </c>
      <c r="AM63" s="208">
        <v>72.027368</v>
      </c>
      <c r="AN63" s="208">
        <v>0</v>
      </c>
      <c r="AO63" s="208">
        <v>0</v>
      </c>
      <c r="AP63" s="208">
        <v>0</v>
      </c>
      <c r="AQ63" s="208">
        <v>110.8</v>
      </c>
      <c r="AR63" s="208">
        <v>49.7</v>
      </c>
      <c r="AS63" s="208">
        <v>0</v>
      </c>
      <c r="AT63" s="208">
        <v>0</v>
      </c>
      <c r="AU63" s="208">
        <v>0</v>
      </c>
      <c r="AV63" s="208">
        <v>0</v>
      </c>
      <c r="AW63" s="208">
        <v>10.2</v>
      </c>
      <c r="AX63" s="208">
        <v>7.8</v>
      </c>
      <c r="AY63" s="208">
        <v>0</v>
      </c>
      <c r="AZ63" s="208">
        <v>0</v>
      </c>
      <c r="BA63" s="208">
        <v>0</v>
      </c>
      <c r="BB63" s="208">
        <v>93.34631099999999</v>
      </c>
      <c r="BC63" s="208">
        <v>17.904209</v>
      </c>
      <c r="BD63" s="208">
        <v>0.6</v>
      </c>
    </row>
    <row r="64" spans="1:56" ht="13.5">
      <c r="A64" s="166">
        <v>921</v>
      </c>
      <c r="B64" s="167" t="s">
        <v>170</v>
      </c>
      <c r="C64" s="196">
        <v>0</v>
      </c>
      <c r="D64" s="196">
        <v>0</v>
      </c>
      <c r="E64" s="196">
        <v>8496</v>
      </c>
      <c r="F64" s="196">
        <v>0</v>
      </c>
      <c r="G64" s="196">
        <v>0</v>
      </c>
      <c r="H64" s="196">
        <v>2956</v>
      </c>
      <c r="I64" s="196">
        <v>731</v>
      </c>
      <c r="J64" s="196">
        <v>3169.5</v>
      </c>
      <c r="K64" s="173">
        <v>0</v>
      </c>
      <c r="L64" s="173">
        <v>1</v>
      </c>
      <c r="M64" s="173">
        <v>0</v>
      </c>
      <c r="N64" s="173">
        <v>0</v>
      </c>
      <c r="O64" s="196">
        <v>13.5</v>
      </c>
      <c r="P64" s="196">
        <v>48</v>
      </c>
      <c r="Q64" s="208">
        <v>0</v>
      </c>
      <c r="R64" s="208">
        <v>0</v>
      </c>
      <c r="S64" s="208">
        <v>0</v>
      </c>
      <c r="T64" s="208">
        <v>0</v>
      </c>
      <c r="U64" s="208">
        <v>0</v>
      </c>
      <c r="V64" s="208">
        <v>14.799999999999999</v>
      </c>
      <c r="W64" s="208">
        <v>4.8</v>
      </c>
      <c r="X64" s="208">
        <v>0</v>
      </c>
      <c r="Y64" s="208">
        <v>0</v>
      </c>
      <c r="Z64" s="208">
        <v>0</v>
      </c>
      <c r="AA64" s="208">
        <v>0</v>
      </c>
      <c r="AB64" s="208">
        <v>0</v>
      </c>
      <c r="AC64" s="208">
        <v>0</v>
      </c>
      <c r="AD64" s="208">
        <v>0</v>
      </c>
      <c r="AE64" s="208">
        <v>0</v>
      </c>
      <c r="AF64" s="208">
        <v>0</v>
      </c>
      <c r="AG64" s="208">
        <v>0</v>
      </c>
      <c r="AH64" s="208">
        <v>0</v>
      </c>
      <c r="AI64" s="208">
        <v>0</v>
      </c>
      <c r="AJ64" s="208">
        <v>230.030522</v>
      </c>
      <c r="AK64" s="208">
        <v>766.146826</v>
      </c>
      <c r="AL64" s="208">
        <v>267.292624</v>
      </c>
      <c r="AM64" s="208">
        <v>16.96</v>
      </c>
      <c r="AN64" s="208">
        <v>0</v>
      </c>
      <c r="AO64" s="208">
        <v>0</v>
      </c>
      <c r="AP64" s="208">
        <v>0</v>
      </c>
      <c r="AQ64" s="208">
        <v>0</v>
      </c>
      <c r="AR64" s="208">
        <v>0.6</v>
      </c>
      <c r="AS64" s="208">
        <v>0</v>
      </c>
      <c r="AT64" s="208">
        <v>0</v>
      </c>
      <c r="AU64" s="208">
        <v>0</v>
      </c>
      <c r="AV64" s="208">
        <v>0</v>
      </c>
      <c r="AW64" s="208">
        <v>0</v>
      </c>
      <c r="AX64" s="208">
        <v>0</v>
      </c>
      <c r="AY64" s="208">
        <v>0</v>
      </c>
      <c r="AZ64" s="208">
        <v>0</v>
      </c>
      <c r="BA64" s="208">
        <v>0</v>
      </c>
      <c r="BB64" s="208">
        <v>72.40526200000004</v>
      </c>
      <c r="BC64" s="208">
        <v>26.661051999999994</v>
      </c>
      <c r="BD64" s="208">
        <v>1.7999999999999998</v>
      </c>
    </row>
    <row r="65" spans="1:56" ht="13.5">
      <c r="A65" s="166">
        <v>206</v>
      </c>
      <c r="B65" s="167" t="s">
        <v>35</v>
      </c>
      <c r="C65" s="196">
        <v>0</v>
      </c>
      <c r="D65" s="196">
        <v>0</v>
      </c>
      <c r="E65" s="196">
        <v>12592</v>
      </c>
      <c r="F65" s="196">
        <v>0</v>
      </c>
      <c r="G65" s="196">
        <v>0</v>
      </c>
      <c r="H65" s="196">
        <v>5950</v>
      </c>
      <c r="I65" s="196">
        <v>1084</v>
      </c>
      <c r="J65" s="196">
        <v>1437</v>
      </c>
      <c r="K65" s="173">
        <v>0</v>
      </c>
      <c r="L65" s="173">
        <v>3</v>
      </c>
      <c r="M65" s="173">
        <v>27</v>
      </c>
      <c r="N65" s="173">
        <v>2</v>
      </c>
      <c r="O65" s="196">
        <v>29</v>
      </c>
      <c r="P65" s="196">
        <v>84</v>
      </c>
      <c r="Q65" s="208">
        <v>37.80000000000005</v>
      </c>
      <c r="R65" s="208">
        <v>69.6</v>
      </c>
      <c r="S65" s="208">
        <v>25.8</v>
      </c>
      <c r="T65" s="208">
        <v>1</v>
      </c>
      <c r="U65" s="208">
        <v>141.7999999999994</v>
      </c>
      <c r="V65" s="208">
        <v>620.4</v>
      </c>
      <c r="W65" s="208">
        <v>252.6</v>
      </c>
      <c r="X65" s="208">
        <v>5</v>
      </c>
      <c r="Y65" s="208">
        <v>0</v>
      </c>
      <c r="Z65" s="208">
        <v>0</v>
      </c>
      <c r="AA65" s="208">
        <v>0</v>
      </c>
      <c r="AB65" s="208">
        <v>0</v>
      </c>
      <c r="AC65" s="208">
        <v>0</v>
      </c>
      <c r="AD65" s="208">
        <v>30.599999999999998</v>
      </c>
      <c r="AE65" s="208">
        <v>18</v>
      </c>
      <c r="AF65" s="208">
        <v>0</v>
      </c>
      <c r="AG65" s="208">
        <v>0</v>
      </c>
      <c r="AH65" s="208">
        <v>0</v>
      </c>
      <c r="AI65" s="208">
        <v>0</v>
      </c>
      <c r="AJ65" s="208">
        <v>236.16000000000003</v>
      </c>
      <c r="AK65" s="208">
        <v>643.56</v>
      </c>
      <c r="AL65" s="208">
        <v>141.64</v>
      </c>
      <c r="AM65" s="208">
        <v>81.44</v>
      </c>
      <c r="AN65" s="208">
        <v>26.4</v>
      </c>
      <c r="AO65" s="208">
        <v>7.8</v>
      </c>
      <c r="AP65" s="208">
        <v>0</v>
      </c>
      <c r="AQ65" s="208">
        <v>195.6</v>
      </c>
      <c r="AR65" s="208">
        <v>73.8</v>
      </c>
      <c r="AS65" s="208">
        <v>2</v>
      </c>
      <c r="AT65" s="208">
        <v>0</v>
      </c>
      <c r="AU65" s="208">
        <v>0</v>
      </c>
      <c r="AV65" s="208">
        <v>0</v>
      </c>
      <c r="AW65" s="208">
        <v>9.6</v>
      </c>
      <c r="AX65" s="208">
        <v>7.8</v>
      </c>
      <c r="AY65" s="208">
        <v>0</v>
      </c>
      <c r="AZ65" s="208">
        <v>0</v>
      </c>
      <c r="BA65" s="208">
        <v>0</v>
      </c>
      <c r="BB65" s="208">
        <v>43.08</v>
      </c>
      <c r="BC65" s="208">
        <v>12.6</v>
      </c>
      <c r="BD65" s="208">
        <v>0.6</v>
      </c>
    </row>
    <row r="66" spans="1:56" ht="13.5">
      <c r="A66" s="166">
        <v>207</v>
      </c>
      <c r="B66" s="167" t="s">
        <v>36</v>
      </c>
      <c r="C66" s="196">
        <v>0</v>
      </c>
      <c r="D66" s="196">
        <v>0</v>
      </c>
      <c r="E66" s="196">
        <v>6513.5</v>
      </c>
      <c r="F66" s="196">
        <v>0</v>
      </c>
      <c r="G66" s="196">
        <v>0</v>
      </c>
      <c r="H66" s="196">
        <v>1040.5</v>
      </c>
      <c r="I66" s="196">
        <v>284</v>
      </c>
      <c r="J66" s="196">
        <v>3045</v>
      </c>
      <c r="K66" s="173">
        <v>0</v>
      </c>
      <c r="L66" s="173">
        <v>0</v>
      </c>
      <c r="M66" s="173">
        <v>0</v>
      </c>
      <c r="N66" s="173">
        <v>0</v>
      </c>
      <c r="O66" s="196">
        <v>19</v>
      </c>
      <c r="P66" s="196">
        <v>40</v>
      </c>
      <c r="Q66" s="208">
        <v>0</v>
      </c>
      <c r="R66" s="208">
        <v>92.4</v>
      </c>
      <c r="S66" s="208">
        <v>33</v>
      </c>
      <c r="T66" s="208">
        <v>2.6</v>
      </c>
      <c r="U66" s="208">
        <v>0</v>
      </c>
      <c r="V66" s="208">
        <v>200.4</v>
      </c>
      <c r="W66" s="208">
        <v>91.8</v>
      </c>
      <c r="X66" s="208">
        <v>2.6</v>
      </c>
      <c r="Y66" s="208">
        <v>0</v>
      </c>
      <c r="Z66" s="208">
        <v>0</v>
      </c>
      <c r="AA66" s="208">
        <v>0</v>
      </c>
      <c r="AB66" s="208">
        <v>0</v>
      </c>
      <c r="AC66" s="208">
        <v>0</v>
      </c>
      <c r="AD66" s="208">
        <v>10.8</v>
      </c>
      <c r="AE66" s="208">
        <v>5.4</v>
      </c>
      <c r="AF66" s="208">
        <v>0.6</v>
      </c>
      <c r="AG66" s="208">
        <v>0</v>
      </c>
      <c r="AH66" s="208">
        <v>0</v>
      </c>
      <c r="AI66" s="208">
        <v>0</v>
      </c>
      <c r="AJ66" s="208">
        <v>109.8</v>
      </c>
      <c r="AK66" s="208">
        <v>439.94000000000005</v>
      </c>
      <c r="AL66" s="208">
        <v>139.48</v>
      </c>
      <c r="AM66" s="208">
        <v>122.39999999999999</v>
      </c>
      <c r="AN66" s="208">
        <v>27</v>
      </c>
      <c r="AO66" s="208">
        <v>9</v>
      </c>
      <c r="AP66" s="208">
        <v>1</v>
      </c>
      <c r="AQ66" s="208">
        <v>55.8</v>
      </c>
      <c r="AR66" s="208">
        <v>27.599999999999998</v>
      </c>
      <c r="AS66" s="208">
        <v>1.6</v>
      </c>
      <c r="AT66" s="208">
        <v>0</v>
      </c>
      <c r="AU66" s="208">
        <v>0</v>
      </c>
      <c r="AV66" s="208">
        <v>0</v>
      </c>
      <c r="AW66" s="208">
        <v>4.2</v>
      </c>
      <c r="AX66" s="208">
        <v>1.2</v>
      </c>
      <c r="AY66" s="208">
        <v>0</v>
      </c>
      <c r="AZ66" s="208">
        <v>0</v>
      </c>
      <c r="BA66" s="208">
        <v>0</v>
      </c>
      <c r="BB66" s="208">
        <v>9.4</v>
      </c>
      <c r="BC66" s="208">
        <v>1.2</v>
      </c>
      <c r="BD66" s="208">
        <v>0</v>
      </c>
    </row>
    <row r="67" spans="1:56" ht="13.5">
      <c r="A67" s="166">
        <v>886</v>
      </c>
      <c r="B67" s="167" t="s">
        <v>155</v>
      </c>
      <c r="C67" s="196">
        <v>2</v>
      </c>
      <c r="D67" s="196">
        <v>0</v>
      </c>
      <c r="E67" s="196">
        <v>86544</v>
      </c>
      <c r="F67" s="196">
        <v>0</v>
      </c>
      <c r="G67" s="196">
        <v>0</v>
      </c>
      <c r="H67" s="196">
        <v>20968.5</v>
      </c>
      <c r="I67" s="196">
        <v>33084.5</v>
      </c>
      <c r="J67" s="196">
        <v>57637.5</v>
      </c>
      <c r="K67" s="173">
        <v>0</v>
      </c>
      <c r="L67" s="173">
        <v>0</v>
      </c>
      <c r="M67" s="173">
        <v>0</v>
      </c>
      <c r="N67" s="173">
        <v>0</v>
      </c>
      <c r="O67" s="196">
        <v>205</v>
      </c>
      <c r="P67" s="196">
        <v>822</v>
      </c>
      <c r="Q67" s="208">
        <v>0</v>
      </c>
      <c r="R67" s="208">
        <v>39</v>
      </c>
      <c r="S67" s="208">
        <v>21</v>
      </c>
      <c r="T67" s="208">
        <v>0</v>
      </c>
      <c r="U67" s="208">
        <v>14.319999999999999</v>
      </c>
      <c r="V67" s="208">
        <v>701.2399999999984</v>
      </c>
      <c r="W67" s="208">
        <v>283.15999999999974</v>
      </c>
      <c r="X67" s="208">
        <v>4.48</v>
      </c>
      <c r="Y67" s="208">
        <v>0</v>
      </c>
      <c r="Z67" s="208">
        <v>0</v>
      </c>
      <c r="AA67" s="208">
        <v>0</v>
      </c>
      <c r="AB67" s="208">
        <v>0</v>
      </c>
      <c r="AC67" s="208">
        <v>0.8</v>
      </c>
      <c r="AD67" s="208">
        <v>525.4399999999998</v>
      </c>
      <c r="AE67" s="208">
        <v>179.52000000000012</v>
      </c>
      <c r="AF67" s="208">
        <v>2.8</v>
      </c>
      <c r="AG67" s="208">
        <v>0</v>
      </c>
      <c r="AH67" s="208">
        <v>0</v>
      </c>
      <c r="AI67" s="208">
        <v>0</v>
      </c>
      <c r="AJ67" s="208">
        <v>2143.653668</v>
      </c>
      <c r="AK67" s="208">
        <v>9024.985217999978</v>
      </c>
      <c r="AL67" s="208">
        <v>3093.789464</v>
      </c>
      <c r="AM67" s="208">
        <v>266.531575</v>
      </c>
      <c r="AN67" s="208">
        <v>5.4</v>
      </c>
      <c r="AO67" s="208">
        <v>4.8</v>
      </c>
      <c r="AP67" s="208">
        <v>0</v>
      </c>
      <c r="AQ67" s="208">
        <v>82.56</v>
      </c>
      <c r="AR67" s="208">
        <v>37.2</v>
      </c>
      <c r="AS67" s="208">
        <v>0.6</v>
      </c>
      <c r="AT67" s="208">
        <v>0</v>
      </c>
      <c r="AU67" s="208">
        <v>0</v>
      </c>
      <c r="AV67" s="208">
        <v>0</v>
      </c>
      <c r="AW67" s="208">
        <v>46.2</v>
      </c>
      <c r="AX67" s="208">
        <v>21</v>
      </c>
      <c r="AY67" s="208">
        <v>0</v>
      </c>
      <c r="AZ67" s="208">
        <v>0</v>
      </c>
      <c r="BA67" s="208">
        <v>0</v>
      </c>
      <c r="BB67" s="208">
        <v>494.7305260000011</v>
      </c>
      <c r="BC67" s="208">
        <v>192.13999999999993</v>
      </c>
      <c r="BD67" s="208">
        <v>2.6</v>
      </c>
    </row>
    <row r="68" spans="1:56" ht="13.5">
      <c r="A68" s="166">
        <v>810</v>
      </c>
      <c r="B68" s="167" t="s">
        <v>107</v>
      </c>
      <c r="C68" s="196">
        <v>0</v>
      </c>
      <c r="D68" s="196">
        <v>0</v>
      </c>
      <c r="E68" s="196">
        <v>7993</v>
      </c>
      <c r="F68" s="196">
        <v>0</v>
      </c>
      <c r="G68" s="196">
        <v>0</v>
      </c>
      <c r="H68" s="196">
        <v>4290</v>
      </c>
      <c r="I68" s="196">
        <v>14105</v>
      </c>
      <c r="J68" s="196">
        <v>7694.5</v>
      </c>
      <c r="K68" s="173">
        <v>0</v>
      </c>
      <c r="L68" s="173">
        <v>0</v>
      </c>
      <c r="M68" s="173">
        <v>1</v>
      </c>
      <c r="N68" s="173">
        <v>1</v>
      </c>
      <c r="O68" s="196">
        <v>54.5</v>
      </c>
      <c r="P68" s="196">
        <v>0</v>
      </c>
      <c r="Q68" s="208">
        <v>0.6</v>
      </c>
      <c r="R68" s="208">
        <v>38.4</v>
      </c>
      <c r="S68" s="208">
        <v>16.2</v>
      </c>
      <c r="T68" s="208">
        <v>0</v>
      </c>
      <c r="U68" s="208">
        <v>0</v>
      </c>
      <c r="V68" s="208">
        <v>397.31999999999954</v>
      </c>
      <c r="W68" s="208">
        <v>168.23999999999995</v>
      </c>
      <c r="X68" s="208">
        <v>0</v>
      </c>
      <c r="Y68" s="208">
        <v>0</v>
      </c>
      <c r="Z68" s="208">
        <v>0</v>
      </c>
      <c r="AA68" s="208">
        <v>0</v>
      </c>
      <c r="AB68" s="208">
        <v>0</v>
      </c>
      <c r="AC68" s="208">
        <v>0</v>
      </c>
      <c r="AD68" s="208">
        <v>772.0999999999993</v>
      </c>
      <c r="AE68" s="208">
        <v>292.24</v>
      </c>
      <c r="AF68" s="208">
        <v>1.6</v>
      </c>
      <c r="AG68" s="208">
        <v>0</v>
      </c>
      <c r="AH68" s="208">
        <v>0</v>
      </c>
      <c r="AI68" s="208">
        <v>0</v>
      </c>
      <c r="AJ68" s="208">
        <v>805.28</v>
      </c>
      <c r="AK68" s="208">
        <v>893.56</v>
      </c>
      <c r="AL68" s="208">
        <v>250.9</v>
      </c>
      <c r="AM68" s="208">
        <v>17.96</v>
      </c>
      <c r="AN68" s="208">
        <v>22.2</v>
      </c>
      <c r="AO68" s="208">
        <v>10.8</v>
      </c>
      <c r="AP68" s="208">
        <v>0</v>
      </c>
      <c r="AQ68" s="208">
        <v>104.63999999999997</v>
      </c>
      <c r="AR68" s="208">
        <v>57.599999999999994</v>
      </c>
      <c r="AS68" s="208">
        <v>0</v>
      </c>
      <c r="AT68" s="208">
        <v>0</v>
      </c>
      <c r="AU68" s="208">
        <v>0</v>
      </c>
      <c r="AV68" s="208">
        <v>0</v>
      </c>
      <c r="AW68" s="208">
        <v>242.7799999999998</v>
      </c>
      <c r="AX68" s="208">
        <v>100.67999999999995</v>
      </c>
      <c r="AY68" s="208">
        <v>0</v>
      </c>
      <c r="AZ68" s="208">
        <v>0</v>
      </c>
      <c r="BA68" s="208">
        <v>0</v>
      </c>
      <c r="BB68" s="208">
        <v>281.9799999999998</v>
      </c>
      <c r="BC68" s="208">
        <v>100.7</v>
      </c>
      <c r="BD68" s="208">
        <v>6</v>
      </c>
    </row>
    <row r="69" spans="1:56" ht="13.5">
      <c r="A69" s="166">
        <v>314</v>
      </c>
      <c r="B69" s="167" t="s">
        <v>56</v>
      </c>
      <c r="C69" s="196">
        <v>0</v>
      </c>
      <c r="D69" s="196">
        <v>0</v>
      </c>
      <c r="E69" s="196">
        <v>11187.5</v>
      </c>
      <c r="F69" s="196">
        <v>0</v>
      </c>
      <c r="G69" s="196">
        <v>0</v>
      </c>
      <c r="H69" s="196">
        <v>436</v>
      </c>
      <c r="I69" s="196">
        <v>1939</v>
      </c>
      <c r="J69" s="196">
        <v>7271</v>
      </c>
      <c r="K69" s="173">
        <v>0</v>
      </c>
      <c r="L69" s="173">
        <v>0</v>
      </c>
      <c r="M69" s="173">
        <v>0</v>
      </c>
      <c r="N69" s="173">
        <v>0</v>
      </c>
      <c r="O69" s="196">
        <v>12</v>
      </c>
      <c r="P69" s="196">
        <v>143</v>
      </c>
      <c r="Q69" s="208">
        <v>7.799999999999998</v>
      </c>
      <c r="R69" s="208">
        <v>49.8</v>
      </c>
      <c r="S69" s="208">
        <v>16.2</v>
      </c>
      <c r="T69" s="208">
        <v>0</v>
      </c>
      <c r="U69" s="208">
        <v>40.20000000000005</v>
      </c>
      <c r="V69" s="208">
        <v>462.59999999999997</v>
      </c>
      <c r="W69" s="208">
        <v>184.8</v>
      </c>
      <c r="X69" s="208">
        <v>0.6</v>
      </c>
      <c r="Y69" s="208">
        <v>0</v>
      </c>
      <c r="Z69" s="208">
        <v>0</v>
      </c>
      <c r="AA69" s="208">
        <v>0</v>
      </c>
      <c r="AB69" s="208">
        <v>0</v>
      </c>
      <c r="AC69" s="208">
        <v>0</v>
      </c>
      <c r="AD69" s="208">
        <v>75</v>
      </c>
      <c r="AE69" s="208">
        <v>36.6</v>
      </c>
      <c r="AF69" s="208">
        <v>0.6</v>
      </c>
      <c r="AG69" s="208">
        <v>0</v>
      </c>
      <c r="AH69" s="208">
        <v>0</v>
      </c>
      <c r="AI69" s="208">
        <v>0</v>
      </c>
      <c r="AJ69" s="208">
        <v>157.56</v>
      </c>
      <c r="AK69" s="208">
        <v>639.48</v>
      </c>
      <c r="AL69" s="208">
        <v>197.3</v>
      </c>
      <c r="AM69" s="208">
        <v>48</v>
      </c>
      <c r="AN69" s="208">
        <v>8.4</v>
      </c>
      <c r="AO69" s="208">
        <v>1.2</v>
      </c>
      <c r="AP69" s="208">
        <v>0</v>
      </c>
      <c r="AQ69" s="208">
        <v>28.2</v>
      </c>
      <c r="AR69" s="208">
        <v>8.4</v>
      </c>
      <c r="AS69" s="208">
        <v>0</v>
      </c>
      <c r="AT69" s="208">
        <v>0</v>
      </c>
      <c r="AU69" s="208">
        <v>0</v>
      </c>
      <c r="AV69" s="208">
        <v>0</v>
      </c>
      <c r="AW69" s="208">
        <v>4.2</v>
      </c>
      <c r="AX69" s="208">
        <v>0</v>
      </c>
      <c r="AY69" s="208">
        <v>0.6</v>
      </c>
      <c r="AZ69" s="208">
        <v>0</v>
      </c>
      <c r="BA69" s="208">
        <v>0</v>
      </c>
      <c r="BB69" s="208">
        <v>19.92</v>
      </c>
      <c r="BC69" s="208">
        <v>7.199999999999999</v>
      </c>
      <c r="BD69" s="208">
        <v>0</v>
      </c>
    </row>
    <row r="70" spans="1:56" ht="13.5">
      <c r="A70" s="166">
        <v>382</v>
      </c>
      <c r="B70" s="167" t="s">
        <v>91</v>
      </c>
      <c r="C70" s="196">
        <v>0</v>
      </c>
      <c r="D70" s="196">
        <v>0</v>
      </c>
      <c r="E70" s="196">
        <v>32833</v>
      </c>
      <c r="F70" s="196">
        <v>0</v>
      </c>
      <c r="G70" s="196">
        <v>960</v>
      </c>
      <c r="H70" s="196">
        <v>10193</v>
      </c>
      <c r="I70" s="196">
        <v>3901</v>
      </c>
      <c r="J70" s="196">
        <v>12703</v>
      </c>
      <c r="K70" s="173">
        <v>0</v>
      </c>
      <c r="L70" s="173">
        <v>0</v>
      </c>
      <c r="M70" s="173">
        <v>56</v>
      </c>
      <c r="N70" s="173">
        <v>0</v>
      </c>
      <c r="O70" s="196">
        <v>79</v>
      </c>
      <c r="P70" s="196">
        <v>188</v>
      </c>
      <c r="Q70" s="208">
        <v>37.200000000000045</v>
      </c>
      <c r="R70" s="208">
        <v>76.8</v>
      </c>
      <c r="S70" s="208">
        <v>30.48</v>
      </c>
      <c r="T70" s="208">
        <v>0</v>
      </c>
      <c r="U70" s="208">
        <v>70.76000000000003</v>
      </c>
      <c r="V70" s="208">
        <v>1109.6999999999994</v>
      </c>
      <c r="W70" s="208">
        <v>467.35999999999973</v>
      </c>
      <c r="X70" s="208">
        <v>1.2</v>
      </c>
      <c r="Y70" s="208">
        <v>0</v>
      </c>
      <c r="Z70" s="208">
        <v>18.6</v>
      </c>
      <c r="AA70" s="208">
        <v>9.6</v>
      </c>
      <c r="AB70" s="208">
        <v>0</v>
      </c>
      <c r="AC70" s="208">
        <v>10.559999999999997</v>
      </c>
      <c r="AD70" s="208">
        <v>144.8200000000001</v>
      </c>
      <c r="AE70" s="208">
        <v>62.28000000000001</v>
      </c>
      <c r="AF70" s="208">
        <v>0</v>
      </c>
      <c r="AG70" s="208">
        <v>0</v>
      </c>
      <c r="AH70" s="208">
        <v>0</v>
      </c>
      <c r="AI70" s="208">
        <v>0</v>
      </c>
      <c r="AJ70" s="208">
        <v>963.116833</v>
      </c>
      <c r="AK70" s="208">
        <v>1839.913149</v>
      </c>
      <c r="AL70" s="208">
        <v>548.31684</v>
      </c>
      <c r="AM70" s="208">
        <v>54.206315000000004</v>
      </c>
      <c r="AN70" s="208">
        <v>14.399999999999999</v>
      </c>
      <c r="AO70" s="208">
        <v>8.28</v>
      </c>
      <c r="AP70" s="208">
        <v>0</v>
      </c>
      <c r="AQ70" s="208">
        <v>158.55999999999995</v>
      </c>
      <c r="AR70" s="208">
        <v>59.03999999999999</v>
      </c>
      <c r="AS70" s="208">
        <v>0.6</v>
      </c>
      <c r="AT70" s="208">
        <v>3</v>
      </c>
      <c r="AU70" s="208">
        <v>1.7999999999999998</v>
      </c>
      <c r="AV70" s="208">
        <v>0</v>
      </c>
      <c r="AW70" s="208">
        <v>37.8</v>
      </c>
      <c r="AX70" s="208">
        <v>14.399999999999999</v>
      </c>
      <c r="AY70" s="208">
        <v>0</v>
      </c>
      <c r="AZ70" s="208">
        <v>0</v>
      </c>
      <c r="BA70" s="208">
        <v>0</v>
      </c>
      <c r="BB70" s="208">
        <v>216.7315770000003</v>
      </c>
      <c r="BC70" s="208">
        <v>70.80631500000001</v>
      </c>
      <c r="BD70" s="208">
        <v>2.4</v>
      </c>
    </row>
    <row r="71" spans="1:56" ht="13.5">
      <c r="A71" s="166">
        <v>340</v>
      </c>
      <c r="B71" s="167" t="s">
        <v>70</v>
      </c>
      <c r="C71" s="196">
        <v>0</v>
      </c>
      <c r="D71" s="196">
        <v>0</v>
      </c>
      <c r="E71" s="196">
        <v>12400</v>
      </c>
      <c r="F71" s="196">
        <v>0</v>
      </c>
      <c r="G71" s="196">
        <v>0</v>
      </c>
      <c r="H71" s="196">
        <v>2644</v>
      </c>
      <c r="I71" s="196">
        <v>224</v>
      </c>
      <c r="J71" s="196">
        <v>2463</v>
      </c>
      <c r="K71" s="173">
        <v>0</v>
      </c>
      <c r="L71" s="173">
        <v>0</v>
      </c>
      <c r="M71" s="173">
        <v>0</v>
      </c>
      <c r="N71" s="173">
        <v>0</v>
      </c>
      <c r="O71" s="196">
        <v>21</v>
      </c>
      <c r="P71" s="196">
        <v>76</v>
      </c>
      <c r="Q71" s="208">
        <v>0</v>
      </c>
      <c r="R71" s="208">
        <v>0</v>
      </c>
      <c r="S71" s="208">
        <v>0</v>
      </c>
      <c r="T71" s="208">
        <v>0</v>
      </c>
      <c r="U71" s="208">
        <v>0</v>
      </c>
      <c r="V71" s="208">
        <v>815.0399999999997</v>
      </c>
      <c r="W71" s="208">
        <v>312</v>
      </c>
      <c r="X71" s="208">
        <v>0.6</v>
      </c>
      <c r="Y71" s="208">
        <v>0</v>
      </c>
      <c r="Z71" s="208">
        <v>0</v>
      </c>
      <c r="AA71" s="208">
        <v>0</v>
      </c>
      <c r="AB71" s="208">
        <v>0</v>
      </c>
      <c r="AC71" s="208">
        <v>0</v>
      </c>
      <c r="AD71" s="208">
        <v>24.6</v>
      </c>
      <c r="AE71" s="208">
        <v>11.4</v>
      </c>
      <c r="AF71" s="208">
        <v>0</v>
      </c>
      <c r="AG71" s="208">
        <v>0</v>
      </c>
      <c r="AH71" s="208">
        <v>0</v>
      </c>
      <c r="AI71" s="208">
        <v>0</v>
      </c>
      <c r="AJ71" s="208">
        <v>398.26</v>
      </c>
      <c r="AK71" s="208">
        <v>320.64</v>
      </c>
      <c r="AL71" s="208">
        <v>70.2</v>
      </c>
      <c r="AM71" s="208">
        <v>2.4</v>
      </c>
      <c r="AN71" s="208">
        <v>0</v>
      </c>
      <c r="AO71" s="208">
        <v>0</v>
      </c>
      <c r="AP71" s="208">
        <v>0</v>
      </c>
      <c r="AQ71" s="208">
        <v>143.4</v>
      </c>
      <c r="AR71" s="208">
        <v>51.6</v>
      </c>
      <c r="AS71" s="208">
        <v>0.6</v>
      </c>
      <c r="AT71" s="208">
        <v>0</v>
      </c>
      <c r="AU71" s="208">
        <v>0</v>
      </c>
      <c r="AV71" s="208">
        <v>0</v>
      </c>
      <c r="AW71" s="208">
        <v>8.4</v>
      </c>
      <c r="AX71" s="208">
        <v>1.2</v>
      </c>
      <c r="AY71" s="208">
        <v>0</v>
      </c>
      <c r="AZ71" s="208">
        <v>0</v>
      </c>
      <c r="BA71" s="208">
        <v>0</v>
      </c>
      <c r="BB71" s="208">
        <v>49.60000000000003</v>
      </c>
      <c r="BC71" s="208">
        <v>9.6</v>
      </c>
      <c r="BD71" s="208">
        <v>0</v>
      </c>
    </row>
    <row r="72" spans="1:56" ht="13.5">
      <c r="A72" s="166">
        <v>208</v>
      </c>
      <c r="B72" s="167" t="s">
        <v>37</v>
      </c>
      <c r="C72" s="196">
        <v>1</v>
      </c>
      <c r="D72" s="196">
        <v>0</v>
      </c>
      <c r="E72" s="196">
        <v>20089.5</v>
      </c>
      <c r="F72" s="196">
        <v>0</v>
      </c>
      <c r="G72" s="196">
        <v>0</v>
      </c>
      <c r="H72" s="196">
        <v>5283.5</v>
      </c>
      <c r="I72" s="196">
        <v>1593</v>
      </c>
      <c r="J72" s="196">
        <v>5275</v>
      </c>
      <c r="K72" s="173">
        <v>0</v>
      </c>
      <c r="L72" s="173">
        <v>0</v>
      </c>
      <c r="M72" s="173">
        <v>0</v>
      </c>
      <c r="N72" s="173">
        <v>0</v>
      </c>
      <c r="O72" s="196">
        <v>21</v>
      </c>
      <c r="P72" s="196">
        <v>94</v>
      </c>
      <c r="Q72" s="208">
        <v>28.200000000000024</v>
      </c>
      <c r="R72" s="208">
        <v>187.2</v>
      </c>
      <c r="S72" s="208">
        <v>58.8</v>
      </c>
      <c r="T72" s="208">
        <v>0.6</v>
      </c>
      <c r="U72" s="208">
        <v>33.60000000000004</v>
      </c>
      <c r="V72" s="208">
        <v>872.1800000000003</v>
      </c>
      <c r="W72" s="208">
        <v>364.80000000000047</v>
      </c>
      <c r="X72" s="208">
        <v>4.4</v>
      </c>
      <c r="Y72" s="208">
        <v>0</v>
      </c>
      <c r="Z72" s="208">
        <v>0</v>
      </c>
      <c r="AA72" s="208">
        <v>0</v>
      </c>
      <c r="AB72" s="208">
        <v>0</v>
      </c>
      <c r="AC72" s="208">
        <v>0</v>
      </c>
      <c r="AD72" s="208">
        <v>63</v>
      </c>
      <c r="AE72" s="208">
        <v>28.799999999999997</v>
      </c>
      <c r="AF72" s="208">
        <v>0</v>
      </c>
      <c r="AG72" s="208">
        <v>0</v>
      </c>
      <c r="AH72" s="208">
        <v>2</v>
      </c>
      <c r="AI72" s="208">
        <v>2</v>
      </c>
      <c r="AJ72" s="208">
        <v>504.61999999999995</v>
      </c>
      <c r="AK72" s="208">
        <v>1016.46</v>
      </c>
      <c r="AL72" s="208">
        <v>233.28</v>
      </c>
      <c r="AM72" s="208">
        <v>67.2</v>
      </c>
      <c r="AN72" s="208">
        <v>63</v>
      </c>
      <c r="AO72" s="208">
        <v>28.799999999999997</v>
      </c>
      <c r="AP72" s="208">
        <v>0</v>
      </c>
      <c r="AQ72" s="208">
        <v>246.6</v>
      </c>
      <c r="AR72" s="208">
        <v>105</v>
      </c>
      <c r="AS72" s="208">
        <v>2.2</v>
      </c>
      <c r="AT72" s="208">
        <v>0</v>
      </c>
      <c r="AU72" s="208">
        <v>0</v>
      </c>
      <c r="AV72" s="208">
        <v>0</v>
      </c>
      <c r="AW72" s="208">
        <v>13.799999999999999</v>
      </c>
      <c r="AX72" s="208">
        <v>9</v>
      </c>
      <c r="AY72" s="208">
        <v>0</v>
      </c>
      <c r="AZ72" s="208">
        <v>0</v>
      </c>
      <c r="BA72" s="208">
        <v>0</v>
      </c>
      <c r="BB72" s="208">
        <v>209.00000000000017</v>
      </c>
      <c r="BC72" s="208">
        <v>30.48</v>
      </c>
      <c r="BD72" s="208">
        <v>9.839999999999998</v>
      </c>
    </row>
    <row r="73" spans="1:56" ht="13.5">
      <c r="A73" s="166">
        <v>888</v>
      </c>
      <c r="B73" s="167" t="s">
        <v>157</v>
      </c>
      <c r="C73" s="196">
        <v>0</v>
      </c>
      <c r="D73" s="196">
        <v>0</v>
      </c>
      <c r="E73" s="196">
        <v>93359</v>
      </c>
      <c r="F73" s="196">
        <v>0</v>
      </c>
      <c r="G73" s="196">
        <v>0</v>
      </c>
      <c r="H73" s="196">
        <v>45318</v>
      </c>
      <c r="I73" s="196">
        <v>2105</v>
      </c>
      <c r="J73" s="196">
        <v>15623.5</v>
      </c>
      <c r="K73" s="173">
        <v>0</v>
      </c>
      <c r="L73" s="173">
        <v>0</v>
      </c>
      <c r="M73" s="173">
        <v>27</v>
      </c>
      <c r="N73" s="173">
        <v>5</v>
      </c>
      <c r="O73" s="196">
        <v>143</v>
      </c>
      <c r="P73" s="196">
        <v>87</v>
      </c>
      <c r="Q73" s="208">
        <v>140.93999999999937</v>
      </c>
      <c r="R73" s="208">
        <v>874.040000000001</v>
      </c>
      <c r="S73" s="208">
        <v>338.8399999999999</v>
      </c>
      <c r="T73" s="208">
        <v>0.6</v>
      </c>
      <c r="U73" s="208">
        <v>69.30000000000005</v>
      </c>
      <c r="V73" s="208">
        <v>1268.8999999999976</v>
      </c>
      <c r="W73" s="208">
        <v>511.8399999999999</v>
      </c>
      <c r="X73" s="208">
        <v>3</v>
      </c>
      <c r="Y73" s="208">
        <v>0</v>
      </c>
      <c r="Z73" s="208">
        <v>0</v>
      </c>
      <c r="AA73" s="208">
        <v>0</v>
      </c>
      <c r="AB73" s="208">
        <v>0</v>
      </c>
      <c r="AC73" s="208">
        <v>0</v>
      </c>
      <c r="AD73" s="208">
        <v>13.519999999999998</v>
      </c>
      <c r="AE73" s="208">
        <v>5.040000000000001</v>
      </c>
      <c r="AF73" s="208">
        <v>0</v>
      </c>
      <c r="AG73" s="208">
        <v>0</v>
      </c>
      <c r="AH73" s="208">
        <v>3</v>
      </c>
      <c r="AI73" s="208">
        <v>2</v>
      </c>
      <c r="AJ73" s="208">
        <v>1980.613676</v>
      </c>
      <c r="AK73" s="208">
        <v>5826.707351999999</v>
      </c>
      <c r="AL73" s="208">
        <v>1947.716838</v>
      </c>
      <c r="AM73" s="208">
        <v>95.76</v>
      </c>
      <c r="AN73" s="208">
        <v>148.1999999999999</v>
      </c>
      <c r="AO73" s="208">
        <v>62.35999999999998</v>
      </c>
      <c r="AP73" s="208">
        <v>0</v>
      </c>
      <c r="AQ73" s="208">
        <v>194.27999999999997</v>
      </c>
      <c r="AR73" s="208">
        <v>71.28</v>
      </c>
      <c r="AS73" s="208">
        <v>0.6</v>
      </c>
      <c r="AT73" s="208">
        <v>0</v>
      </c>
      <c r="AU73" s="208">
        <v>0</v>
      </c>
      <c r="AV73" s="208">
        <v>0</v>
      </c>
      <c r="AW73" s="208">
        <v>0</v>
      </c>
      <c r="AX73" s="208">
        <v>0</v>
      </c>
      <c r="AY73" s="208">
        <v>0</v>
      </c>
      <c r="AZ73" s="208">
        <v>0</v>
      </c>
      <c r="BA73" s="208">
        <v>0</v>
      </c>
      <c r="BB73" s="208">
        <v>834.6168410000016</v>
      </c>
      <c r="BC73" s="208">
        <v>245.94315700000016</v>
      </c>
      <c r="BD73" s="208">
        <v>3.5999999999999996</v>
      </c>
    </row>
    <row r="74" spans="1:56" ht="13.5">
      <c r="A74" s="166">
        <v>383</v>
      </c>
      <c r="B74" s="167" t="s">
        <v>92</v>
      </c>
      <c r="C74" s="196">
        <v>0</v>
      </c>
      <c r="D74" s="196">
        <v>0</v>
      </c>
      <c r="E74" s="196">
        <v>58681.5</v>
      </c>
      <c r="F74" s="196">
        <v>0</v>
      </c>
      <c r="G74" s="196">
        <v>421</v>
      </c>
      <c r="H74" s="196">
        <v>18358</v>
      </c>
      <c r="I74" s="196">
        <v>5844</v>
      </c>
      <c r="J74" s="196">
        <v>19263.5</v>
      </c>
      <c r="K74" s="173">
        <v>0</v>
      </c>
      <c r="L74" s="173">
        <v>1</v>
      </c>
      <c r="M74" s="173">
        <v>6</v>
      </c>
      <c r="N74" s="173">
        <v>9</v>
      </c>
      <c r="O74" s="196">
        <v>133.16666700000002</v>
      </c>
      <c r="P74" s="196">
        <v>187</v>
      </c>
      <c r="Q74" s="208">
        <v>0</v>
      </c>
      <c r="R74" s="208">
        <v>0</v>
      </c>
      <c r="S74" s="208">
        <v>0</v>
      </c>
      <c r="T74" s="208">
        <v>0</v>
      </c>
      <c r="U74" s="208">
        <v>88.55999999999987</v>
      </c>
      <c r="V74" s="208">
        <v>2814.1600000000026</v>
      </c>
      <c r="W74" s="208">
        <v>1124.2000000000003</v>
      </c>
      <c r="X74" s="208">
        <v>5.16</v>
      </c>
      <c r="Y74" s="208">
        <v>0</v>
      </c>
      <c r="Z74" s="208">
        <v>0</v>
      </c>
      <c r="AA74" s="208">
        <v>0</v>
      </c>
      <c r="AB74" s="208">
        <v>0</v>
      </c>
      <c r="AC74" s="208">
        <v>0</v>
      </c>
      <c r="AD74" s="208">
        <v>229.79999999999998</v>
      </c>
      <c r="AE74" s="208">
        <v>87.83999999999995</v>
      </c>
      <c r="AF74" s="208">
        <v>0</v>
      </c>
      <c r="AG74" s="208">
        <v>0</v>
      </c>
      <c r="AH74" s="208">
        <v>0</v>
      </c>
      <c r="AI74" s="208">
        <v>0</v>
      </c>
      <c r="AJ74" s="208">
        <v>1595.275777</v>
      </c>
      <c r="AK74" s="208">
        <v>2884.9278349999995</v>
      </c>
      <c r="AL74" s="208">
        <v>819.547875</v>
      </c>
      <c r="AM74" s="208">
        <v>110.021052</v>
      </c>
      <c r="AN74" s="208">
        <v>0</v>
      </c>
      <c r="AO74" s="208">
        <v>0</v>
      </c>
      <c r="AP74" s="208">
        <v>0</v>
      </c>
      <c r="AQ74" s="208">
        <v>401.4000000000001</v>
      </c>
      <c r="AR74" s="208">
        <v>159.6</v>
      </c>
      <c r="AS74" s="208">
        <v>1.2</v>
      </c>
      <c r="AT74" s="208">
        <v>0</v>
      </c>
      <c r="AU74" s="208">
        <v>0</v>
      </c>
      <c r="AV74" s="208">
        <v>0</v>
      </c>
      <c r="AW74" s="208">
        <v>49.8</v>
      </c>
      <c r="AX74" s="208">
        <v>15.6</v>
      </c>
      <c r="AY74" s="208">
        <v>0</v>
      </c>
      <c r="AZ74" s="208">
        <v>0</v>
      </c>
      <c r="BA74" s="208">
        <v>0</v>
      </c>
      <c r="BB74" s="208">
        <v>356.39683999999977</v>
      </c>
      <c r="BC74" s="208">
        <v>111.299472</v>
      </c>
      <c r="BD74" s="208">
        <v>1.7999999999999998</v>
      </c>
    </row>
    <row r="75" spans="1:56" ht="13.5">
      <c r="A75" s="166">
        <v>856</v>
      </c>
      <c r="B75" s="167" t="s">
        <v>131</v>
      </c>
      <c r="C75" s="196">
        <v>0</v>
      </c>
      <c r="D75" s="196">
        <v>0</v>
      </c>
      <c r="E75" s="196">
        <v>28116</v>
      </c>
      <c r="F75" s="196">
        <v>0</v>
      </c>
      <c r="G75" s="196">
        <v>0</v>
      </c>
      <c r="H75" s="196">
        <v>16822.5</v>
      </c>
      <c r="I75" s="196">
        <v>2864</v>
      </c>
      <c r="J75" s="196">
        <v>417</v>
      </c>
      <c r="K75" s="173">
        <v>0</v>
      </c>
      <c r="L75" s="173">
        <v>0</v>
      </c>
      <c r="M75" s="173">
        <v>1</v>
      </c>
      <c r="N75" s="173">
        <v>0</v>
      </c>
      <c r="O75" s="196">
        <v>107</v>
      </c>
      <c r="P75" s="196">
        <v>65</v>
      </c>
      <c r="Q75" s="208">
        <v>0</v>
      </c>
      <c r="R75" s="208">
        <v>0</v>
      </c>
      <c r="S75" s="208">
        <v>0</v>
      </c>
      <c r="T75" s="208">
        <v>0</v>
      </c>
      <c r="U75" s="208">
        <v>0</v>
      </c>
      <c r="V75" s="208">
        <v>1165.0000000000025</v>
      </c>
      <c r="W75" s="208">
        <v>585.3</v>
      </c>
      <c r="X75" s="208">
        <v>0</v>
      </c>
      <c r="Y75" s="208">
        <v>0</v>
      </c>
      <c r="Z75" s="208">
        <v>0</v>
      </c>
      <c r="AA75" s="208">
        <v>0</v>
      </c>
      <c r="AB75" s="208">
        <v>0</v>
      </c>
      <c r="AC75" s="208">
        <v>0</v>
      </c>
      <c r="AD75" s="208">
        <v>84.00000000000001</v>
      </c>
      <c r="AE75" s="208">
        <v>38.05999999999998</v>
      </c>
      <c r="AF75" s="208">
        <v>0</v>
      </c>
      <c r="AG75" s="208">
        <v>0</v>
      </c>
      <c r="AH75" s="208">
        <v>0</v>
      </c>
      <c r="AI75" s="208">
        <v>0</v>
      </c>
      <c r="AJ75" s="208">
        <v>939.6999989999999</v>
      </c>
      <c r="AK75" s="208">
        <v>1526.671577</v>
      </c>
      <c r="AL75" s="208">
        <v>403.264208</v>
      </c>
      <c r="AM75" s="208">
        <v>108.69157799999999</v>
      </c>
      <c r="AN75" s="208">
        <v>0</v>
      </c>
      <c r="AO75" s="208">
        <v>0</v>
      </c>
      <c r="AP75" s="208">
        <v>0</v>
      </c>
      <c r="AQ75" s="208">
        <v>267.6000000000002</v>
      </c>
      <c r="AR75" s="208">
        <v>153.9</v>
      </c>
      <c r="AS75" s="208">
        <v>0</v>
      </c>
      <c r="AT75" s="208">
        <v>0</v>
      </c>
      <c r="AU75" s="208">
        <v>0</v>
      </c>
      <c r="AV75" s="208">
        <v>0</v>
      </c>
      <c r="AW75" s="208">
        <v>16.2</v>
      </c>
      <c r="AX75" s="208">
        <v>10.2</v>
      </c>
      <c r="AY75" s="208">
        <v>0</v>
      </c>
      <c r="AZ75" s="208">
        <v>0</v>
      </c>
      <c r="BA75" s="208">
        <v>0</v>
      </c>
      <c r="BB75" s="208">
        <v>183.28000000000011</v>
      </c>
      <c r="BC75" s="208">
        <v>86.25473599999995</v>
      </c>
      <c r="BD75" s="208">
        <v>20.759999999999998</v>
      </c>
    </row>
    <row r="76" spans="1:56" ht="13.5">
      <c r="A76" s="166">
        <v>855</v>
      </c>
      <c r="B76" s="167" t="s">
        <v>130</v>
      </c>
      <c r="C76" s="196">
        <v>0</v>
      </c>
      <c r="D76" s="196">
        <v>0</v>
      </c>
      <c r="E76" s="196">
        <v>25800</v>
      </c>
      <c r="F76" s="196">
        <v>0</v>
      </c>
      <c r="G76" s="196">
        <v>131</v>
      </c>
      <c r="H76" s="196">
        <v>802</v>
      </c>
      <c r="I76" s="196">
        <v>26339</v>
      </c>
      <c r="J76" s="196">
        <v>34133.5</v>
      </c>
      <c r="K76" s="173">
        <v>0</v>
      </c>
      <c r="L76" s="173">
        <v>0</v>
      </c>
      <c r="M76" s="173">
        <v>2</v>
      </c>
      <c r="N76" s="173">
        <v>1</v>
      </c>
      <c r="O76" s="196">
        <v>105</v>
      </c>
      <c r="P76" s="196">
        <v>269</v>
      </c>
      <c r="Q76" s="208">
        <v>0</v>
      </c>
      <c r="R76" s="208">
        <v>25.44</v>
      </c>
      <c r="S76" s="208">
        <v>7.08</v>
      </c>
      <c r="T76" s="208">
        <v>0</v>
      </c>
      <c r="U76" s="208">
        <v>0</v>
      </c>
      <c r="V76" s="208">
        <v>0</v>
      </c>
      <c r="W76" s="208">
        <v>0</v>
      </c>
      <c r="X76" s="208">
        <v>0</v>
      </c>
      <c r="Y76" s="208">
        <v>0</v>
      </c>
      <c r="Z76" s="208">
        <v>0</v>
      </c>
      <c r="AA76" s="208">
        <v>0</v>
      </c>
      <c r="AB76" s="208">
        <v>0</v>
      </c>
      <c r="AC76" s="208">
        <v>0</v>
      </c>
      <c r="AD76" s="208">
        <v>12.300000000000004</v>
      </c>
      <c r="AE76" s="208">
        <v>4.119999999999999</v>
      </c>
      <c r="AF76" s="208">
        <v>0</v>
      </c>
      <c r="AG76" s="208">
        <v>0</v>
      </c>
      <c r="AH76" s="208">
        <v>0</v>
      </c>
      <c r="AI76" s="208">
        <v>0</v>
      </c>
      <c r="AJ76" s="208">
        <v>654.24</v>
      </c>
      <c r="AK76" s="208">
        <v>4126.32</v>
      </c>
      <c r="AL76" s="208">
        <v>1405.64</v>
      </c>
      <c r="AM76" s="208">
        <v>68.24</v>
      </c>
      <c r="AN76" s="208">
        <v>0.48</v>
      </c>
      <c r="AO76" s="208">
        <v>0</v>
      </c>
      <c r="AP76" s="208">
        <v>0</v>
      </c>
      <c r="AQ76" s="208">
        <v>0</v>
      </c>
      <c r="AR76" s="208">
        <v>0</v>
      </c>
      <c r="AS76" s="208">
        <v>0</v>
      </c>
      <c r="AT76" s="208">
        <v>0</v>
      </c>
      <c r="AU76" s="208">
        <v>0</v>
      </c>
      <c r="AV76" s="208">
        <v>0</v>
      </c>
      <c r="AW76" s="208">
        <v>0</v>
      </c>
      <c r="AX76" s="208">
        <v>0</v>
      </c>
      <c r="AY76" s="208">
        <v>0</v>
      </c>
      <c r="AZ76" s="208">
        <v>0</v>
      </c>
      <c r="BA76" s="208">
        <v>0</v>
      </c>
      <c r="BB76" s="208">
        <v>217.16000000000003</v>
      </c>
      <c r="BC76" s="208">
        <v>105.64000000000001</v>
      </c>
      <c r="BD76" s="208">
        <v>0.6</v>
      </c>
    </row>
    <row r="77" spans="1:56" ht="13.5">
      <c r="A77" s="166">
        <v>209</v>
      </c>
      <c r="B77" s="167" t="s">
        <v>38</v>
      </c>
      <c r="C77" s="196">
        <v>0</v>
      </c>
      <c r="D77" s="196">
        <v>0</v>
      </c>
      <c r="E77" s="196">
        <v>22825.5</v>
      </c>
      <c r="F77" s="196">
        <v>0</v>
      </c>
      <c r="G77" s="196">
        <v>517</v>
      </c>
      <c r="H77" s="196">
        <v>8916</v>
      </c>
      <c r="I77" s="196">
        <v>1745</v>
      </c>
      <c r="J77" s="196">
        <v>2746</v>
      </c>
      <c r="K77" s="173">
        <v>0</v>
      </c>
      <c r="L77" s="173">
        <v>0</v>
      </c>
      <c r="M77" s="173">
        <v>0</v>
      </c>
      <c r="N77" s="173">
        <v>0</v>
      </c>
      <c r="O77" s="196">
        <v>39</v>
      </c>
      <c r="P77" s="196">
        <v>210</v>
      </c>
      <c r="Q77" s="208">
        <v>13.799999999999995</v>
      </c>
      <c r="R77" s="208">
        <v>111</v>
      </c>
      <c r="S77" s="208">
        <v>33</v>
      </c>
      <c r="T77" s="208">
        <v>1</v>
      </c>
      <c r="U77" s="208">
        <v>18</v>
      </c>
      <c r="V77" s="208">
        <v>954.5999999999999</v>
      </c>
      <c r="W77" s="208">
        <v>384</v>
      </c>
      <c r="X77" s="208">
        <v>6</v>
      </c>
      <c r="Y77" s="208">
        <v>0</v>
      </c>
      <c r="Z77" s="208">
        <v>24</v>
      </c>
      <c r="AA77" s="208">
        <v>5.4</v>
      </c>
      <c r="AB77" s="208">
        <v>0</v>
      </c>
      <c r="AC77" s="208">
        <v>0</v>
      </c>
      <c r="AD77" s="208">
        <v>64.8</v>
      </c>
      <c r="AE77" s="208">
        <v>28.2</v>
      </c>
      <c r="AF77" s="208">
        <v>0</v>
      </c>
      <c r="AG77" s="208">
        <v>0</v>
      </c>
      <c r="AH77" s="208">
        <v>0</v>
      </c>
      <c r="AI77" s="208">
        <v>0</v>
      </c>
      <c r="AJ77" s="208">
        <v>654.5</v>
      </c>
      <c r="AK77" s="208">
        <v>1200.58</v>
      </c>
      <c r="AL77" s="208">
        <v>304.16</v>
      </c>
      <c r="AM77" s="208">
        <v>28.32</v>
      </c>
      <c r="AN77" s="208">
        <v>28.2</v>
      </c>
      <c r="AO77" s="208">
        <v>8.4</v>
      </c>
      <c r="AP77" s="208">
        <v>0</v>
      </c>
      <c r="AQ77" s="208">
        <v>237</v>
      </c>
      <c r="AR77" s="208">
        <v>103.8</v>
      </c>
      <c r="AS77" s="208">
        <v>0</v>
      </c>
      <c r="AT77" s="208">
        <v>8.4</v>
      </c>
      <c r="AU77" s="208">
        <v>3</v>
      </c>
      <c r="AV77" s="208">
        <v>0</v>
      </c>
      <c r="AW77" s="208">
        <v>6.6</v>
      </c>
      <c r="AX77" s="208">
        <v>3</v>
      </c>
      <c r="AY77" s="208">
        <v>0</v>
      </c>
      <c r="AZ77" s="208">
        <v>0</v>
      </c>
      <c r="BA77" s="208">
        <v>0</v>
      </c>
      <c r="BB77" s="208">
        <v>52.980000000000004</v>
      </c>
      <c r="BC77" s="208">
        <v>16.04</v>
      </c>
      <c r="BD77" s="208">
        <v>0</v>
      </c>
    </row>
    <row r="78" spans="1:56" ht="13.5">
      <c r="A78" s="166">
        <v>925</v>
      </c>
      <c r="B78" s="167" t="s">
        <v>171</v>
      </c>
      <c r="C78" s="196">
        <v>0</v>
      </c>
      <c r="D78" s="196">
        <v>0</v>
      </c>
      <c r="E78" s="196">
        <v>34942</v>
      </c>
      <c r="F78" s="196">
        <v>0</v>
      </c>
      <c r="G78" s="196">
        <v>0</v>
      </c>
      <c r="H78" s="196">
        <v>3357.5</v>
      </c>
      <c r="I78" s="196">
        <v>19318.5</v>
      </c>
      <c r="J78" s="196">
        <v>34442</v>
      </c>
      <c r="K78" s="173">
        <v>0</v>
      </c>
      <c r="L78" s="173">
        <v>0</v>
      </c>
      <c r="M78" s="173">
        <v>52</v>
      </c>
      <c r="N78" s="173">
        <v>72</v>
      </c>
      <c r="O78" s="196">
        <v>111</v>
      </c>
      <c r="P78" s="196">
        <v>57</v>
      </c>
      <c r="Q78" s="208">
        <v>35.16000000000004</v>
      </c>
      <c r="R78" s="208">
        <v>200.76000000000002</v>
      </c>
      <c r="S78" s="208">
        <v>77.51999999999997</v>
      </c>
      <c r="T78" s="208">
        <v>0</v>
      </c>
      <c r="U78" s="208">
        <v>9.479999999999999</v>
      </c>
      <c r="V78" s="208">
        <v>426.0599999999997</v>
      </c>
      <c r="W78" s="208">
        <v>167.57999999999984</v>
      </c>
      <c r="X78" s="208">
        <v>0</v>
      </c>
      <c r="Y78" s="208">
        <v>0</v>
      </c>
      <c r="Z78" s="208">
        <v>0</v>
      </c>
      <c r="AA78" s="208">
        <v>0</v>
      </c>
      <c r="AB78" s="208">
        <v>0</v>
      </c>
      <c r="AC78" s="208">
        <v>7.799999999999998</v>
      </c>
      <c r="AD78" s="208">
        <v>299.2200000000003</v>
      </c>
      <c r="AE78" s="208">
        <v>145.35999999999987</v>
      </c>
      <c r="AF78" s="208">
        <v>0</v>
      </c>
      <c r="AG78" s="208">
        <v>0</v>
      </c>
      <c r="AH78" s="208">
        <v>0</v>
      </c>
      <c r="AI78" s="208">
        <v>0</v>
      </c>
      <c r="AJ78" s="208">
        <v>1142.98</v>
      </c>
      <c r="AK78" s="208">
        <v>3576.4849999999997</v>
      </c>
      <c r="AL78" s="208">
        <v>1150.41</v>
      </c>
      <c r="AM78" s="208">
        <v>91.30000000000001</v>
      </c>
      <c r="AN78" s="208">
        <v>42.12</v>
      </c>
      <c r="AO78" s="208">
        <v>19.2</v>
      </c>
      <c r="AP78" s="208">
        <v>0</v>
      </c>
      <c r="AQ78" s="208">
        <v>51.47999999999999</v>
      </c>
      <c r="AR78" s="208">
        <v>24</v>
      </c>
      <c r="AS78" s="208">
        <v>0</v>
      </c>
      <c r="AT78" s="208">
        <v>0</v>
      </c>
      <c r="AU78" s="208">
        <v>0</v>
      </c>
      <c r="AV78" s="208">
        <v>0</v>
      </c>
      <c r="AW78" s="208">
        <v>47.28</v>
      </c>
      <c r="AX78" s="208">
        <v>38.63999999999999</v>
      </c>
      <c r="AY78" s="208">
        <v>0</v>
      </c>
      <c r="AZ78" s="208">
        <v>0</v>
      </c>
      <c r="BA78" s="208">
        <v>0</v>
      </c>
      <c r="BB78" s="208">
        <v>578.759999999999</v>
      </c>
      <c r="BC78" s="208">
        <v>183.90000000000003</v>
      </c>
      <c r="BD78" s="208">
        <v>3</v>
      </c>
    </row>
    <row r="79" spans="1:56" ht="13.5">
      <c r="A79" s="166">
        <v>341</v>
      </c>
      <c r="B79" s="167" t="s">
        <v>71</v>
      </c>
      <c r="C79" s="196">
        <v>0</v>
      </c>
      <c r="D79" s="196">
        <v>0</v>
      </c>
      <c r="E79" s="196">
        <v>34317</v>
      </c>
      <c r="F79" s="196">
        <v>0</v>
      </c>
      <c r="G79" s="196">
        <v>0</v>
      </c>
      <c r="H79" s="196">
        <v>12921.5</v>
      </c>
      <c r="I79" s="196">
        <v>658</v>
      </c>
      <c r="J79" s="196">
        <v>10224.5</v>
      </c>
      <c r="K79" s="173">
        <v>0</v>
      </c>
      <c r="L79" s="173">
        <v>0</v>
      </c>
      <c r="M79" s="173">
        <v>46</v>
      </c>
      <c r="N79" s="173">
        <v>2</v>
      </c>
      <c r="O79" s="196">
        <v>61.5</v>
      </c>
      <c r="P79" s="196">
        <v>468</v>
      </c>
      <c r="Q79" s="208">
        <v>24.600000000000016</v>
      </c>
      <c r="R79" s="208">
        <v>160.53999999999994</v>
      </c>
      <c r="S79" s="208">
        <v>65.40000000000002</v>
      </c>
      <c r="T79" s="208">
        <v>1.8</v>
      </c>
      <c r="U79" s="208">
        <v>170.15999999999912</v>
      </c>
      <c r="V79" s="208">
        <v>1625.2600000000018</v>
      </c>
      <c r="W79" s="208">
        <v>677.5199999999998</v>
      </c>
      <c r="X79" s="208">
        <v>5.6</v>
      </c>
      <c r="Y79" s="208">
        <v>0</v>
      </c>
      <c r="Z79" s="208">
        <v>0</v>
      </c>
      <c r="AA79" s="208">
        <v>0</v>
      </c>
      <c r="AB79" s="208">
        <v>0</v>
      </c>
      <c r="AC79" s="208">
        <v>13.799999999999995</v>
      </c>
      <c r="AD79" s="208">
        <v>55.8</v>
      </c>
      <c r="AE79" s="208">
        <v>20.4</v>
      </c>
      <c r="AF79" s="208">
        <v>0</v>
      </c>
      <c r="AG79" s="208">
        <v>0</v>
      </c>
      <c r="AH79" s="208">
        <v>0</v>
      </c>
      <c r="AI79" s="208">
        <v>0</v>
      </c>
      <c r="AJ79" s="208">
        <v>863.2800000000001</v>
      </c>
      <c r="AK79" s="208">
        <v>1429.8200000000002</v>
      </c>
      <c r="AL79" s="208">
        <v>391.96</v>
      </c>
      <c r="AM79" s="208">
        <v>49.26</v>
      </c>
      <c r="AN79" s="208">
        <v>30.599999999999998</v>
      </c>
      <c r="AO79" s="208">
        <v>11.4</v>
      </c>
      <c r="AP79" s="208">
        <v>0.6</v>
      </c>
      <c r="AQ79" s="208">
        <v>490.2000000000007</v>
      </c>
      <c r="AR79" s="208">
        <v>235.79999999999998</v>
      </c>
      <c r="AS79" s="208">
        <v>1.7999999999999998</v>
      </c>
      <c r="AT79" s="208">
        <v>0</v>
      </c>
      <c r="AU79" s="208">
        <v>0</v>
      </c>
      <c r="AV79" s="208">
        <v>0</v>
      </c>
      <c r="AW79" s="208">
        <v>20.4</v>
      </c>
      <c r="AX79" s="208">
        <v>10.2</v>
      </c>
      <c r="AY79" s="208">
        <v>0</v>
      </c>
      <c r="AZ79" s="208">
        <v>0</v>
      </c>
      <c r="BA79" s="208">
        <v>0</v>
      </c>
      <c r="BB79" s="208">
        <v>180.48000000000002</v>
      </c>
      <c r="BC79" s="208">
        <v>52.199999999999996</v>
      </c>
      <c r="BD79" s="208">
        <v>0.6</v>
      </c>
    </row>
    <row r="80" spans="1:56" ht="13.5">
      <c r="A80" s="166">
        <v>821</v>
      </c>
      <c r="B80" s="167" t="s">
        <v>113</v>
      </c>
      <c r="C80" s="196">
        <v>25</v>
      </c>
      <c r="D80" s="196">
        <v>0</v>
      </c>
      <c r="E80" s="196">
        <v>18808.5</v>
      </c>
      <c r="F80" s="196">
        <v>0</v>
      </c>
      <c r="G80" s="196">
        <v>0</v>
      </c>
      <c r="H80" s="196">
        <v>5782.5</v>
      </c>
      <c r="I80" s="196">
        <v>3313</v>
      </c>
      <c r="J80" s="196">
        <v>7209.5</v>
      </c>
      <c r="K80" s="173">
        <v>0</v>
      </c>
      <c r="L80" s="173">
        <v>0</v>
      </c>
      <c r="M80" s="173">
        <v>2</v>
      </c>
      <c r="N80" s="173">
        <v>0</v>
      </c>
      <c r="O80" s="196">
        <v>71</v>
      </c>
      <c r="P80" s="196">
        <v>110</v>
      </c>
      <c r="Q80" s="208">
        <v>133.89999999999947</v>
      </c>
      <c r="R80" s="208">
        <v>337.9400000000002</v>
      </c>
      <c r="S80" s="208">
        <v>113.15999999999998</v>
      </c>
      <c r="T80" s="208">
        <v>4</v>
      </c>
      <c r="U80" s="208">
        <v>0.6</v>
      </c>
      <c r="V80" s="208">
        <v>179.12</v>
      </c>
      <c r="W80" s="208">
        <v>74.43999999999997</v>
      </c>
      <c r="X80" s="208">
        <v>1.2</v>
      </c>
      <c r="Y80" s="208">
        <v>0</v>
      </c>
      <c r="Z80" s="208">
        <v>0</v>
      </c>
      <c r="AA80" s="208">
        <v>0</v>
      </c>
      <c r="AB80" s="208">
        <v>0</v>
      </c>
      <c r="AC80" s="208">
        <v>0</v>
      </c>
      <c r="AD80" s="208">
        <v>67.2</v>
      </c>
      <c r="AE80" s="208">
        <v>36.6</v>
      </c>
      <c r="AF80" s="208">
        <v>0</v>
      </c>
      <c r="AG80" s="208">
        <v>0</v>
      </c>
      <c r="AH80" s="208">
        <v>0</v>
      </c>
      <c r="AI80" s="208">
        <v>0</v>
      </c>
      <c r="AJ80" s="208">
        <v>461.26</v>
      </c>
      <c r="AK80" s="208">
        <v>1353.8799999999999</v>
      </c>
      <c r="AL80" s="208">
        <v>435.4</v>
      </c>
      <c r="AM80" s="208">
        <v>53.04</v>
      </c>
      <c r="AN80" s="208">
        <v>30.52000000000001</v>
      </c>
      <c r="AO80" s="208">
        <v>15.6</v>
      </c>
      <c r="AP80" s="208">
        <v>0</v>
      </c>
      <c r="AQ80" s="208">
        <v>4.8</v>
      </c>
      <c r="AR80" s="208">
        <v>1.2</v>
      </c>
      <c r="AS80" s="208">
        <v>0</v>
      </c>
      <c r="AT80" s="208">
        <v>0</v>
      </c>
      <c r="AU80" s="208">
        <v>0</v>
      </c>
      <c r="AV80" s="208">
        <v>0</v>
      </c>
      <c r="AW80" s="208">
        <v>7.8</v>
      </c>
      <c r="AX80" s="208">
        <v>6.6</v>
      </c>
      <c r="AY80" s="208">
        <v>0</v>
      </c>
      <c r="AZ80" s="208">
        <v>0</v>
      </c>
      <c r="BA80" s="208">
        <v>0</v>
      </c>
      <c r="BB80" s="208">
        <v>105.51999999999995</v>
      </c>
      <c r="BC80" s="208">
        <v>37.2</v>
      </c>
      <c r="BD80" s="208">
        <v>2.4</v>
      </c>
    </row>
    <row r="81" spans="1:56" ht="13.5">
      <c r="A81" s="166">
        <v>352</v>
      </c>
      <c r="B81" s="167" t="s">
        <v>77</v>
      </c>
      <c r="C81" s="196">
        <v>0</v>
      </c>
      <c r="D81" s="196">
        <v>0</v>
      </c>
      <c r="E81" s="196">
        <v>35648</v>
      </c>
      <c r="F81" s="196">
        <v>0</v>
      </c>
      <c r="G81" s="196">
        <v>328</v>
      </c>
      <c r="H81" s="196">
        <v>8883</v>
      </c>
      <c r="I81" s="196">
        <v>10554.5</v>
      </c>
      <c r="J81" s="196">
        <v>15308.5</v>
      </c>
      <c r="K81" s="173">
        <v>0</v>
      </c>
      <c r="L81" s="173">
        <v>0</v>
      </c>
      <c r="M81" s="173">
        <v>4</v>
      </c>
      <c r="N81" s="173">
        <v>0</v>
      </c>
      <c r="O81" s="196">
        <v>112</v>
      </c>
      <c r="P81" s="196">
        <v>132</v>
      </c>
      <c r="Q81" s="208">
        <v>0</v>
      </c>
      <c r="R81" s="208">
        <v>67.8</v>
      </c>
      <c r="S81" s="208">
        <v>14.399999999999999</v>
      </c>
      <c r="T81" s="208">
        <v>0</v>
      </c>
      <c r="U81" s="208">
        <v>13.199999999999996</v>
      </c>
      <c r="V81" s="208">
        <v>1945.6800000000032</v>
      </c>
      <c r="W81" s="208">
        <v>916.1999999999999</v>
      </c>
      <c r="X81" s="208">
        <v>1.2</v>
      </c>
      <c r="Y81" s="208">
        <v>0</v>
      </c>
      <c r="Z81" s="208">
        <v>16.2</v>
      </c>
      <c r="AA81" s="208">
        <v>15</v>
      </c>
      <c r="AB81" s="208">
        <v>0</v>
      </c>
      <c r="AC81" s="208">
        <v>0.6</v>
      </c>
      <c r="AD81" s="208">
        <v>597.2400000000007</v>
      </c>
      <c r="AE81" s="208">
        <v>291.6</v>
      </c>
      <c r="AF81" s="208">
        <v>1.2</v>
      </c>
      <c r="AG81" s="208">
        <v>0</v>
      </c>
      <c r="AH81" s="208">
        <v>0</v>
      </c>
      <c r="AI81" s="208">
        <v>3</v>
      </c>
      <c r="AJ81" s="208">
        <v>1774.734736</v>
      </c>
      <c r="AK81" s="208">
        <v>1519.72</v>
      </c>
      <c r="AL81" s="208">
        <v>203.82</v>
      </c>
      <c r="AM81" s="208">
        <v>78.34</v>
      </c>
      <c r="AN81" s="208">
        <v>27</v>
      </c>
      <c r="AO81" s="208">
        <v>7.199999999999999</v>
      </c>
      <c r="AP81" s="208">
        <v>0</v>
      </c>
      <c r="AQ81" s="208">
        <v>493.79999999999995</v>
      </c>
      <c r="AR81" s="208">
        <v>240.6</v>
      </c>
      <c r="AS81" s="208">
        <v>0</v>
      </c>
      <c r="AT81" s="208">
        <v>6</v>
      </c>
      <c r="AU81" s="208">
        <v>1.7999999999999998</v>
      </c>
      <c r="AV81" s="208">
        <v>0</v>
      </c>
      <c r="AW81" s="208">
        <v>199.2</v>
      </c>
      <c r="AX81" s="208">
        <v>95.4</v>
      </c>
      <c r="AY81" s="208">
        <v>0.6</v>
      </c>
      <c r="AZ81" s="208">
        <v>0</v>
      </c>
      <c r="BA81" s="208">
        <v>3</v>
      </c>
      <c r="BB81" s="208">
        <v>341.3200000000004</v>
      </c>
      <c r="BC81" s="208">
        <v>38.7</v>
      </c>
      <c r="BD81" s="208">
        <v>5.4</v>
      </c>
    </row>
    <row r="82" spans="1:56" ht="13.5">
      <c r="A82" s="166">
        <v>887</v>
      </c>
      <c r="B82" s="167" t="s">
        <v>156</v>
      </c>
      <c r="C82" s="196">
        <v>0</v>
      </c>
      <c r="D82" s="196">
        <v>0</v>
      </c>
      <c r="E82" s="196">
        <v>16190</v>
      </c>
      <c r="F82" s="196">
        <v>0</v>
      </c>
      <c r="G82" s="196">
        <v>0</v>
      </c>
      <c r="H82" s="196">
        <v>696</v>
      </c>
      <c r="I82" s="196">
        <v>7160</v>
      </c>
      <c r="J82" s="196">
        <v>14490</v>
      </c>
      <c r="K82" s="173">
        <v>0</v>
      </c>
      <c r="L82" s="173">
        <v>0</v>
      </c>
      <c r="M82" s="173">
        <v>0</v>
      </c>
      <c r="N82" s="173">
        <v>0</v>
      </c>
      <c r="O82" s="196">
        <v>41</v>
      </c>
      <c r="P82" s="196">
        <v>419</v>
      </c>
      <c r="Q82" s="208">
        <v>0</v>
      </c>
      <c r="R82" s="208">
        <v>0</v>
      </c>
      <c r="S82" s="208">
        <v>0</v>
      </c>
      <c r="T82" s="208">
        <v>0</v>
      </c>
      <c r="U82" s="208">
        <v>7.679999999999998</v>
      </c>
      <c r="V82" s="208">
        <v>474.5999999999997</v>
      </c>
      <c r="W82" s="208">
        <v>183.47999999999993</v>
      </c>
      <c r="X82" s="208">
        <v>0</v>
      </c>
      <c r="Y82" s="208">
        <v>0</v>
      </c>
      <c r="Z82" s="208">
        <v>0</v>
      </c>
      <c r="AA82" s="208">
        <v>0</v>
      </c>
      <c r="AB82" s="208">
        <v>0</v>
      </c>
      <c r="AC82" s="208">
        <v>6.719999999999999</v>
      </c>
      <c r="AD82" s="208">
        <v>216.5999999999998</v>
      </c>
      <c r="AE82" s="208">
        <v>53.51999999999999</v>
      </c>
      <c r="AF82" s="208">
        <v>0.6</v>
      </c>
      <c r="AG82" s="208">
        <v>0</v>
      </c>
      <c r="AH82" s="208">
        <v>0</v>
      </c>
      <c r="AI82" s="208">
        <v>0</v>
      </c>
      <c r="AJ82" s="208">
        <v>483.2</v>
      </c>
      <c r="AK82" s="208">
        <v>1423.7</v>
      </c>
      <c r="AL82" s="208">
        <v>465.04</v>
      </c>
      <c r="AM82" s="208">
        <v>5.3999999999999995</v>
      </c>
      <c r="AN82" s="208">
        <v>0</v>
      </c>
      <c r="AO82" s="208">
        <v>0</v>
      </c>
      <c r="AP82" s="208">
        <v>0</v>
      </c>
      <c r="AQ82" s="208">
        <v>38.879999999999995</v>
      </c>
      <c r="AR82" s="208">
        <v>23.280000000000005</v>
      </c>
      <c r="AS82" s="208">
        <v>0</v>
      </c>
      <c r="AT82" s="208">
        <v>0</v>
      </c>
      <c r="AU82" s="208">
        <v>0</v>
      </c>
      <c r="AV82" s="208">
        <v>0</v>
      </c>
      <c r="AW82" s="208">
        <v>31.799999999999997</v>
      </c>
      <c r="AX82" s="208">
        <v>7.8</v>
      </c>
      <c r="AY82" s="208">
        <v>0.6</v>
      </c>
      <c r="AZ82" s="208">
        <v>0</v>
      </c>
      <c r="BA82" s="208">
        <v>0</v>
      </c>
      <c r="BB82" s="208">
        <v>356.3799999999996</v>
      </c>
      <c r="BC82" s="208">
        <v>101.41999999999997</v>
      </c>
      <c r="BD82" s="208">
        <v>1.2</v>
      </c>
    </row>
    <row r="83" spans="1:56" ht="13.5">
      <c r="A83" s="244">
        <v>315</v>
      </c>
      <c r="B83" s="245" t="s">
        <v>57</v>
      </c>
      <c r="C83" s="196">
        <v>0</v>
      </c>
      <c r="D83" s="196">
        <v>0</v>
      </c>
      <c r="E83" s="196">
        <v>16110.5</v>
      </c>
      <c r="F83" s="196">
        <v>0</v>
      </c>
      <c r="G83" s="196">
        <v>0</v>
      </c>
      <c r="H83" s="196">
        <v>5140.5</v>
      </c>
      <c r="I83" s="196">
        <v>814</v>
      </c>
      <c r="J83" s="196">
        <v>2256.5</v>
      </c>
      <c r="K83" s="173">
        <v>0</v>
      </c>
      <c r="L83" s="173">
        <v>0</v>
      </c>
      <c r="M83" s="173">
        <v>0</v>
      </c>
      <c r="N83" s="173">
        <v>0</v>
      </c>
      <c r="O83" s="196">
        <v>18</v>
      </c>
      <c r="P83" s="196">
        <v>120</v>
      </c>
      <c r="Q83" s="208">
        <v>0</v>
      </c>
      <c r="R83" s="208">
        <v>0</v>
      </c>
      <c r="S83" s="208">
        <v>0</v>
      </c>
      <c r="T83" s="208">
        <v>0</v>
      </c>
      <c r="U83" s="208">
        <v>21.76000000000001</v>
      </c>
      <c r="V83" s="208">
        <v>1096.6000000000006</v>
      </c>
      <c r="W83" s="208">
        <v>437.40000000000026</v>
      </c>
      <c r="X83" s="208">
        <v>0.6</v>
      </c>
      <c r="Y83" s="208">
        <v>0</v>
      </c>
      <c r="Z83" s="208">
        <v>0</v>
      </c>
      <c r="AA83" s="208">
        <v>0</v>
      </c>
      <c r="AB83" s="208">
        <v>0</v>
      </c>
      <c r="AC83" s="208">
        <v>10.799999999999997</v>
      </c>
      <c r="AD83" s="208">
        <v>42.6</v>
      </c>
      <c r="AE83" s="208">
        <v>16.2</v>
      </c>
      <c r="AF83" s="208">
        <v>0</v>
      </c>
      <c r="AG83" s="208">
        <v>0</v>
      </c>
      <c r="AH83" s="208">
        <v>0</v>
      </c>
      <c r="AI83" s="208">
        <v>0</v>
      </c>
      <c r="AJ83" s="208">
        <v>241.82</v>
      </c>
      <c r="AK83" s="208">
        <v>557.0799999999999</v>
      </c>
      <c r="AL83" s="208">
        <v>151.74</v>
      </c>
      <c r="AM83" s="208">
        <v>56.879999999999995</v>
      </c>
      <c r="AN83" s="208">
        <v>0</v>
      </c>
      <c r="AO83" s="208">
        <v>0</v>
      </c>
      <c r="AP83" s="208">
        <v>0</v>
      </c>
      <c r="AQ83" s="243">
        <v>54.400000000000006</v>
      </c>
      <c r="AR83" s="208">
        <v>40.8</v>
      </c>
      <c r="AS83" s="208">
        <v>0</v>
      </c>
      <c r="AT83" s="208">
        <v>0</v>
      </c>
      <c r="AU83" s="208">
        <v>0</v>
      </c>
      <c r="AV83" s="208">
        <v>0</v>
      </c>
      <c r="AW83" s="208">
        <v>0</v>
      </c>
      <c r="AX83" s="208">
        <v>0</v>
      </c>
      <c r="AY83" s="208">
        <v>0</v>
      </c>
      <c r="AZ83" s="208">
        <v>0</v>
      </c>
      <c r="BA83" s="208">
        <v>0</v>
      </c>
      <c r="BB83" s="208">
        <v>12.6</v>
      </c>
      <c r="BC83" s="208">
        <v>2.2399999999999998</v>
      </c>
      <c r="BD83" s="208">
        <v>0</v>
      </c>
    </row>
    <row r="84" spans="1:56" ht="13.5">
      <c r="A84" s="166">
        <v>806</v>
      </c>
      <c r="B84" s="167" t="s">
        <v>104</v>
      </c>
      <c r="C84" s="196">
        <v>0</v>
      </c>
      <c r="D84" s="196">
        <v>0</v>
      </c>
      <c r="E84" s="196">
        <v>9043</v>
      </c>
      <c r="F84" s="196">
        <v>0</v>
      </c>
      <c r="G84" s="196">
        <v>0</v>
      </c>
      <c r="H84" s="196">
        <v>2606</v>
      </c>
      <c r="I84" s="196">
        <v>3824</v>
      </c>
      <c r="J84" s="196">
        <v>4396.5</v>
      </c>
      <c r="K84" s="173">
        <v>0</v>
      </c>
      <c r="L84" s="173">
        <v>0</v>
      </c>
      <c r="M84" s="173">
        <v>1</v>
      </c>
      <c r="N84" s="173">
        <v>1</v>
      </c>
      <c r="O84" s="196">
        <v>19</v>
      </c>
      <c r="P84" s="196">
        <v>283</v>
      </c>
      <c r="Q84" s="208">
        <v>0</v>
      </c>
      <c r="R84" s="208">
        <v>0</v>
      </c>
      <c r="S84" s="208">
        <v>0</v>
      </c>
      <c r="T84" s="208">
        <v>0</v>
      </c>
      <c r="U84" s="208">
        <v>42.60000000000006</v>
      </c>
      <c r="V84" s="208">
        <v>530.3600000000005</v>
      </c>
      <c r="W84" s="208">
        <v>197.56</v>
      </c>
      <c r="X84" s="208">
        <v>1.2</v>
      </c>
      <c r="Y84" s="208">
        <v>0</v>
      </c>
      <c r="Z84" s="208">
        <v>0</v>
      </c>
      <c r="AA84" s="208">
        <v>0</v>
      </c>
      <c r="AB84" s="208">
        <v>0</v>
      </c>
      <c r="AC84" s="208">
        <v>13.199999999999996</v>
      </c>
      <c r="AD84" s="208">
        <v>490.9200000000004</v>
      </c>
      <c r="AE84" s="208">
        <v>153.5999999999999</v>
      </c>
      <c r="AF84" s="208">
        <v>0</v>
      </c>
      <c r="AG84" s="208">
        <v>0</v>
      </c>
      <c r="AH84" s="208">
        <v>0</v>
      </c>
      <c r="AI84" s="208">
        <v>0</v>
      </c>
      <c r="AJ84" s="208">
        <v>545.36</v>
      </c>
      <c r="AK84" s="208">
        <v>208.96</v>
      </c>
      <c r="AL84" s="208">
        <v>35.12</v>
      </c>
      <c r="AM84" s="208">
        <v>0</v>
      </c>
      <c r="AN84" s="208">
        <v>0</v>
      </c>
      <c r="AO84" s="208">
        <v>0</v>
      </c>
      <c r="AP84" s="208">
        <v>0</v>
      </c>
      <c r="AQ84" s="208">
        <v>115.8</v>
      </c>
      <c r="AR84" s="208">
        <v>31.959999999999994</v>
      </c>
      <c r="AS84" s="208">
        <v>0.6</v>
      </c>
      <c r="AT84" s="208">
        <v>0</v>
      </c>
      <c r="AU84" s="208">
        <v>0</v>
      </c>
      <c r="AV84" s="208">
        <v>0</v>
      </c>
      <c r="AW84" s="208">
        <v>108</v>
      </c>
      <c r="AX84" s="208">
        <v>31.2</v>
      </c>
      <c r="AY84" s="208">
        <v>0</v>
      </c>
      <c r="AZ84" s="208">
        <v>0</v>
      </c>
      <c r="BA84" s="208">
        <v>0</v>
      </c>
      <c r="BB84" s="208">
        <v>26.880000000000003</v>
      </c>
      <c r="BC84" s="208">
        <v>6.16</v>
      </c>
      <c r="BD84" s="208">
        <v>0</v>
      </c>
    </row>
    <row r="85" spans="1:56" ht="13.5">
      <c r="A85" s="166">
        <v>826</v>
      </c>
      <c r="B85" s="167" t="s">
        <v>117</v>
      </c>
      <c r="C85" s="196">
        <v>0</v>
      </c>
      <c r="D85" s="196">
        <v>0</v>
      </c>
      <c r="E85" s="196">
        <v>20170</v>
      </c>
      <c r="F85" s="196">
        <v>0</v>
      </c>
      <c r="G85" s="196">
        <v>0</v>
      </c>
      <c r="H85" s="196">
        <v>5152.5</v>
      </c>
      <c r="I85" s="196">
        <v>5100</v>
      </c>
      <c r="J85" s="196">
        <v>9393.5</v>
      </c>
      <c r="K85" s="173">
        <v>0</v>
      </c>
      <c r="L85" s="173">
        <v>0</v>
      </c>
      <c r="M85" s="173">
        <v>0</v>
      </c>
      <c r="N85" s="173">
        <v>0</v>
      </c>
      <c r="O85" s="196">
        <v>55</v>
      </c>
      <c r="P85" s="196">
        <v>128</v>
      </c>
      <c r="Q85" s="208">
        <v>7.199999999999998</v>
      </c>
      <c r="R85" s="208">
        <v>53.4</v>
      </c>
      <c r="S85" s="208">
        <v>24.6</v>
      </c>
      <c r="T85" s="208">
        <v>0</v>
      </c>
      <c r="U85" s="208">
        <v>1.7999999999999998</v>
      </c>
      <c r="V85" s="208">
        <v>441</v>
      </c>
      <c r="W85" s="208">
        <v>188.70000000000027</v>
      </c>
      <c r="X85" s="208">
        <v>0</v>
      </c>
      <c r="Y85" s="208">
        <v>0</v>
      </c>
      <c r="Z85" s="208">
        <v>0</v>
      </c>
      <c r="AA85" s="208">
        <v>0</v>
      </c>
      <c r="AB85" s="208">
        <v>0</v>
      </c>
      <c r="AC85" s="208">
        <v>0</v>
      </c>
      <c r="AD85" s="208">
        <v>34.8</v>
      </c>
      <c r="AE85" s="208">
        <v>20.4</v>
      </c>
      <c r="AF85" s="208">
        <v>0</v>
      </c>
      <c r="AG85" s="208">
        <v>0</v>
      </c>
      <c r="AH85" s="208">
        <v>0</v>
      </c>
      <c r="AI85" s="208">
        <v>0</v>
      </c>
      <c r="AJ85" s="208">
        <v>528.16</v>
      </c>
      <c r="AK85" s="208">
        <v>1629.448412</v>
      </c>
      <c r="AL85" s="208">
        <v>553.975788</v>
      </c>
      <c r="AM85" s="208">
        <v>52.739999999999995</v>
      </c>
      <c r="AN85" s="208">
        <v>8.4</v>
      </c>
      <c r="AO85" s="208">
        <v>7.8</v>
      </c>
      <c r="AP85" s="208">
        <v>0</v>
      </c>
      <c r="AQ85" s="208">
        <v>33.6</v>
      </c>
      <c r="AR85" s="208">
        <v>22.2</v>
      </c>
      <c r="AS85" s="208">
        <v>0</v>
      </c>
      <c r="AT85" s="208">
        <v>0</v>
      </c>
      <c r="AU85" s="208">
        <v>0</v>
      </c>
      <c r="AV85" s="208">
        <v>0</v>
      </c>
      <c r="AW85" s="208">
        <v>3.5999999999999996</v>
      </c>
      <c r="AX85" s="208">
        <v>1.7999999999999998</v>
      </c>
      <c r="AY85" s="208">
        <v>0</v>
      </c>
      <c r="AZ85" s="208">
        <v>0</v>
      </c>
      <c r="BA85" s="208">
        <v>0</v>
      </c>
      <c r="BB85" s="208">
        <v>134.63999999999996</v>
      </c>
      <c r="BC85" s="208">
        <v>50.760000000000005</v>
      </c>
      <c r="BD85" s="208">
        <v>1.2</v>
      </c>
    </row>
    <row r="86" spans="1:56" ht="13.5">
      <c r="A86" s="166">
        <v>391</v>
      </c>
      <c r="B86" s="167" t="s">
        <v>95</v>
      </c>
      <c r="C86" s="196">
        <v>0</v>
      </c>
      <c r="D86" s="196">
        <v>0</v>
      </c>
      <c r="E86" s="196">
        <v>18177.5</v>
      </c>
      <c r="F86" s="196">
        <v>0</v>
      </c>
      <c r="G86" s="196">
        <v>491</v>
      </c>
      <c r="H86" s="196">
        <v>4878</v>
      </c>
      <c r="I86" s="196">
        <v>2052</v>
      </c>
      <c r="J86" s="196">
        <v>7231.5</v>
      </c>
      <c r="K86" s="173">
        <v>0</v>
      </c>
      <c r="L86" s="173">
        <v>0</v>
      </c>
      <c r="M86" s="173">
        <v>0</v>
      </c>
      <c r="N86" s="173">
        <v>0</v>
      </c>
      <c r="O86" s="196">
        <v>28</v>
      </c>
      <c r="P86" s="196">
        <v>167</v>
      </c>
      <c r="Q86" s="208">
        <v>7.799999999999998</v>
      </c>
      <c r="R86" s="208">
        <v>189</v>
      </c>
      <c r="S86" s="208">
        <v>66</v>
      </c>
      <c r="T86" s="208">
        <v>0</v>
      </c>
      <c r="U86" s="208">
        <v>29.400000000000027</v>
      </c>
      <c r="V86" s="208">
        <v>809.3200000000021</v>
      </c>
      <c r="W86" s="208">
        <v>373.8</v>
      </c>
      <c r="X86" s="208">
        <v>3</v>
      </c>
      <c r="Y86" s="208">
        <v>0</v>
      </c>
      <c r="Z86" s="208">
        <v>0</v>
      </c>
      <c r="AA86" s="208">
        <v>0</v>
      </c>
      <c r="AB86" s="208">
        <v>0</v>
      </c>
      <c r="AC86" s="208">
        <v>23.64000000000001</v>
      </c>
      <c r="AD86" s="208">
        <v>77.4</v>
      </c>
      <c r="AE86" s="208">
        <v>30</v>
      </c>
      <c r="AF86" s="208">
        <v>0</v>
      </c>
      <c r="AG86" s="208">
        <v>0</v>
      </c>
      <c r="AH86" s="208">
        <v>0</v>
      </c>
      <c r="AI86" s="208">
        <v>0</v>
      </c>
      <c r="AJ86" s="208">
        <v>766.1600000000001</v>
      </c>
      <c r="AK86" s="208">
        <v>839.924192</v>
      </c>
      <c r="AL86" s="208">
        <v>192.372631</v>
      </c>
      <c r="AM86" s="208">
        <v>52.2</v>
      </c>
      <c r="AN86" s="208">
        <v>72</v>
      </c>
      <c r="AO86" s="208">
        <v>22.8</v>
      </c>
      <c r="AP86" s="208">
        <v>0</v>
      </c>
      <c r="AQ86" s="208">
        <v>216.99999999999991</v>
      </c>
      <c r="AR86" s="208">
        <v>94.8</v>
      </c>
      <c r="AS86" s="208">
        <v>0</v>
      </c>
      <c r="AT86" s="208">
        <v>0</v>
      </c>
      <c r="AU86" s="208">
        <v>0</v>
      </c>
      <c r="AV86" s="208">
        <v>0</v>
      </c>
      <c r="AW86" s="208">
        <v>30</v>
      </c>
      <c r="AX86" s="208">
        <v>12.6</v>
      </c>
      <c r="AY86" s="208">
        <v>0</v>
      </c>
      <c r="AZ86" s="208">
        <v>0</v>
      </c>
      <c r="BA86" s="208">
        <v>0</v>
      </c>
      <c r="BB86" s="208">
        <v>148.1189439999999</v>
      </c>
      <c r="BC86" s="208">
        <v>29.919999999999995</v>
      </c>
      <c r="BD86" s="208">
        <v>1.2</v>
      </c>
    </row>
    <row r="87" spans="1:56" ht="13.5">
      <c r="A87" s="166">
        <v>316</v>
      </c>
      <c r="B87" s="167" t="s">
        <v>58</v>
      </c>
      <c r="C87" s="196">
        <v>1</v>
      </c>
      <c r="D87" s="196">
        <v>0</v>
      </c>
      <c r="E87" s="196">
        <v>30388</v>
      </c>
      <c r="F87" s="196">
        <v>0</v>
      </c>
      <c r="G87" s="196">
        <v>0</v>
      </c>
      <c r="H87" s="196">
        <v>13360.5</v>
      </c>
      <c r="I87" s="196">
        <v>3243</v>
      </c>
      <c r="J87" s="196">
        <v>5685</v>
      </c>
      <c r="K87" s="173">
        <v>0</v>
      </c>
      <c r="L87" s="173">
        <v>0</v>
      </c>
      <c r="M87" s="173">
        <v>0</v>
      </c>
      <c r="N87" s="173">
        <v>0</v>
      </c>
      <c r="O87" s="196">
        <v>122</v>
      </c>
      <c r="P87" s="196">
        <v>269</v>
      </c>
      <c r="Q87" s="208">
        <v>109.79999999999967</v>
      </c>
      <c r="R87" s="208">
        <v>427.2</v>
      </c>
      <c r="S87" s="208">
        <v>144</v>
      </c>
      <c r="T87" s="208">
        <v>2.4</v>
      </c>
      <c r="U87" s="208">
        <v>72.60000000000002</v>
      </c>
      <c r="V87" s="208">
        <v>1521</v>
      </c>
      <c r="W87" s="208">
        <v>632.4</v>
      </c>
      <c r="X87" s="208">
        <v>2.4</v>
      </c>
      <c r="Y87" s="208">
        <v>0</v>
      </c>
      <c r="Z87" s="208">
        <v>0</v>
      </c>
      <c r="AA87" s="208">
        <v>0</v>
      </c>
      <c r="AB87" s="208">
        <v>0</v>
      </c>
      <c r="AC87" s="208">
        <v>13.799999999999995</v>
      </c>
      <c r="AD87" s="208">
        <v>148.8</v>
      </c>
      <c r="AE87" s="208">
        <v>48</v>
      </c>
      <c r="AF87" s="208">
        <v>0</v>
      </c>
      <c r="AG87" s="208">
        <v>0</v>
      </c>
      <c r="AH87" s="208">
        <v>0</v>
      </c>
      <c r="AI87" s="208">
        <v>0</v>
      </c>
      <c r="AJ87" s="208">
        <v>639.96</v>
      </c>
      <c r="AK87" s="208">
        <v>705.058944</v>
      </c>
      <c r="AL87" s="208">
        <v>172.64</v>
      </c>
      <c r="AM87" s="208">
        <v>66.60000000000001</v>
      </c>
      <c r="AN87" s="208">
        <v>68.4</v>
      </c>
      <c r="AO87" s="208">
        <v>20.4</v>
      </c>
      <c r="AP87" s="208">
        <v>0.6</v>
      </c>
      <c r="AQ87" s="208">
        <v>131.4</v>
      </c>
      <c r="AR87" s="208">
        <v>61.8</v>
      </c>
      <c r="AS87" s="208">
        <v>0</v>
      </c>
      <c r="AT87" s="208">
        <v>0</v>
      </c>
      <c r="AU87" s="208">
        <v>0</v>
      </c>
      <c r="AV87" s="208">
        <v>0</v>
      </c>
      <c r="AW87" s="208">
        <v>7.199999999999999</v>
      </c>
      <c r="AX87" s="208">
        <v>2.4</v>
      </c>
      <c r="AY87" s="208">
        <v>0</v>
      </c>
      <c r="AZ87" s="208">
        <v>0</v>
      </c>
      <c r="BA87" s="208">
        <v>0</v>
      </c>
      <c r="BB87" s="208">
        <v>26.4</v>
      </c>
      <c r="BC87" s="208">
        <v>6.6</v>
      </c>
      <c r="BD87" s="208">
        <v>1.2</v>
      </c>
    </row>
    <row r="88" spans="1:56" ht="13.5">
      <c r="A88" s="166">
        <v>926</v>
      </c>
      <c r="B88" s="167" t="s">
        <v>172</v>
      </c>
      <c r="C88" s="196">
        <v>0</v>
      </c>
      <c r="D88" s="196">
        <v>0</v>
      </c>
      <c r="E88" s="196">
        <v>49812</v>
      </c>
      <c r="F88" s="196">
        <v>0</v>
      </c>
      <c r="G88" s="196">
        <v>121</v>
      </c>
      <c r="H88" s="196">
        <v>11286</v>
      </c>
      <c r="I88" s="196">
        <v>12141</v>
      </c>
      <c r="J88" s="196">
        <v>28540.5</v>
      </c>
      <c r="K88" s="173">
        <v>0</v>
      </c>
      <c r="L88" s="173">
        <v>0</v>
      </c>
      <c r="M88" s="173">
        <v>71</v>
      </c>
      <c r="N88" s="173">
        <v>0</v>
      </c>
      <c r="O88" s="196">
        <v>137</v>
      </c>
      <c r="P88" s="196">
        <v>330</v>
      </c>
      <c r="Q88" s="208">
        <v>0</v>
      </c>
      <c r="R88" s="208">
        <v>106.11999999999995</v>
      </c>
      <c r="S88" s="208">
        <v>34.52</v>
      </c>
      <c r="T88" s="208">
        <v>1.2</v>
      </c>
      <c r="U88" s="208">
        <v>5.58</v>
      </c>
      <c r="V88" s="208">
        <v>942.0399999999977</v>
      </c>
      <c r="W88" s="208">
        <v>382.41999999999973</v>
      </c>
      <c r="X88" s="208">
        <v>0.54</v>
      </c>
      <c r="Y88" s="208">
        <v>0</v>
      </c>
      <c r="Z88" s="208">
        <v>0</v>
      </c>
      <c r="AA88" s="208">
        <v>0</v>
      </c>
      <c r="AB88" s="208">
        <v>0</v>
      </c>
      <c r="AC88" s="208">
        <v>0.24</v>
      </c>
      <c r="AD88" s="208">
        <v>184.8</v>
      </c>
      <c r="AE88" s="208">
        <v>72.48</v>
      </c>
      <c r="AF88" s="208">
        <v>0</v>
      </c>
      <c r="AG88" s="208">
        <v>0</v>
      </c>
      <c r="AH88" s="208">
        <v>0</v>
      </c>
      <c r="AI88" s="208">
        <v>0</v>
      </c>
      <c r="AJ88" s="208">
        <v>1202.502592</v>
      </c>
      <c r="AK88" s="208">
        <v>4085.3967709999997</v>
      </c>
      <c r="AL88" s="208">
        <v>1350.868409</v>
      </c>
      <c r="AM88" s="208">
        <v>84.10000000000001</v>
      </c>
      <c r="AN88" s="208">
        <v>10.2</v>
      </c>
      <c r="AO88" s="208">
        <v>3</v>
      </c>
      <c r="AP88" s="208">
        <v>0</v>
      </c>
      <c r="AQ88" s="208">
        <v>110.10000000000002</v>
      </c>
      <c r="AR88" s="208">
        <v>47.96</v>
      </c>
      <c r="AS88" s="208">
        <v>0.54</v>
      </c>
      <c r="AT88" s="208">
        <v>0</v>
      </c>
      <c r="AU88" s="208">
        <v>0</v>
      </c>
      <c r="AV88" s="208">
        <v>0</v>
      </c>
      <c r="AW88" s="208">
        <v>16.08</v>
      </c>
      <c r="AX88" s="208">
        <v>8.159999999999998</v>
      </c>
      <c r="AY88" s="208">
        <v>0</v>
      </c>
      <c r="AZ88" s="208">
        <v>0</v>
      </c>
      <c r="BA88" s="208">
        <v>0</v>
      </c>
      <c r="BB88" s="208">
        <v>524.2073620000006</v>
      </c>
      <c r="BC88" s="208">
        <v>169.82631500000005</v>
      </c>
      <c r="BD88" s="208">
        <v>5.359999999999999</v>
      </c>
    </row>
    <row r="89" spans="1:56" ht="13.5">
      <c r="A89" s="166">
        <v>812</v>
      </c>
      <c r="B89" s="167" t="s">
        <v>109</v>
      </c>
      <c r="C89" s="196">
        <v>0</v>
      </c>
      <c r="D89" s="196">
        <v>0</v>
      </c>
      <c r="E89" s="196">
        <v>3204</v>
      </c>
      <c r="F89" s="196">
        <v>0</v>
      </c>
      <c r="G89" s="196">
        <v>0</v>
      </c>
      <c r="H89" s="196">
        <v>0</v>
      </c>
      <c r="I89" s="196">
        <v>10084</v>
      </c>
      <c r="J89" s="196">
        <v>8087</v>
      </c>
      <c r="K89" s="173">
        <v>0</v>
      </c>
      <c r="L89" s="173">
        <v>0</v>
      </c>
      <c r="M89" s="173">
        <v>0</v>
      </c>
      <c r="N89" s="173">
        <v>0</v>
      </c>
      <c r="O89" s="196">
        <v>21</v>
      </c>
      <c r="P89" s="196">
        <v>12</v>
      </c>
      <c r="Q89" s="208">
        <v>0</v>
      </c>
      <c r="R89" s="208">
        <v>76.3</v>
      </c>
      <c r="S89" s="208">
        <v>27.000000000000004</v>
      </c>
      <c r="T89" s="208">
        <v>0</v>
      </c>
      <c r="U89" s="208">
        <v>8.399999999999999</v>
      </c>
      <c r="V89" s="208">
        <v>130.8</v>
      </c>
      <c r="W89" s="208">
        <v>52.8</v>
      </c>
      <c r="X89" s="208">
        <v>0</v>
      </c>
      <c r="Y89" s="208">
        <v>0</v>
      </c>
      <c r="Z89" s="208">
        <v>0</v>
      </c>
      <c r="AA89" s="208">
        <v>0</v>
      </c>
      <c r="AB89" s="208">
        <v>0</v>
      </c>
      <c r="AC89" s="208">
        <v>20.400000000000006</v>
      </c>
      <c r="AD89" s="208">
        <v>419.54000000000013</v>
      </c>
      <c r="AE89" s="208">
        <v>165.5000000000001</v>
      </c>
      <c r="AF89" s="208">
        <v>0.6</v>
      </c>
      <c r="AG89" s="208">
        <v>0</v>
      </c>
      <c r="AH89" s="208">
        <v>0</v>
      </c>
      <c r="AI89" s="208">
        <v>0</v>
      </c>
      <c r="AJ89" s="208">
        <v>447.16</v>
      </c>
      <c r="AK89" s="208">
        <v>545.1800000000001</v>
      </c>
      <c r="AL89" s="208">
        <v>152.88</v>
      </c>
      <c r="AM89" s="208">
        <v>17.4</v>
      </c>
      <c r="AN89" s="208">
        <v>1.2</v>
      </c>
      <c r="AO89" s="208">
        <v>1.7999999999999998</v>
      </c>
      <c r="AP89" s="208">
        <v>0</v>
      </c>
      <c r="AQ89" s="208">
        <v>25.8</v>
      </c>
      <c r="AR89" s="208">
        <v>12.6</v>
      </c>
      <c r="AS89" s="208">
        <v>0</v>
      </c>
      <c r="AT89" s="208">
        <v>0</v>
      </c>
      <c r="AU89" s="208">
        <v>0</v>
      </c>
      <c r="AV89" s="208">
        <v>0</v>
      </c>
      <c r="AW89" s="208">
        <v>112.2</v>
      </c>
      <c r="AX89" s="208">
        <v>36.6</v>
      </c>
      <c r="AY89" s="208">
        <v>0</v>
      </c>
      <c r="AZ89" s="208">
        <v>0</v>
      </c>
      <c r="BA89" s="208">
        <v>0</v>
      </c>
      <c r="BB89" s="208">
        <v>147.96</v>
      </c>
      <c r="BC89" s="208">
        <v>38.48000000000002</v>
      </c>
      <c r="BD89" s="208">
        <v>1.2</v>
      </c>
    </row>
    <row r="90" spans="1:56" ht="13.5">
      <c r="A90" s="166">
        <v>813</v>
      </c>
      <c r="B90" s="167" t="s">
        <v>110</v>
      </c>
      <c r="C90" s="196">
        <v>0</v>
      </c>
      <c r="D90" s="196">
        <v>0</v>
      </c>
      <c r="E90" s="196">
        <v>10116</v>
      </c>
      <c r="F90" s="196">
        <v>0</v>
      </c>
      <c r="G90" s="196">
        <v>0</v>
      </c>
      <c r="H90" s="196">
        <v>2510</v>
      </c>
      <c r="I90" s="196">
        <v>3408</v>
      </c>
      <c r="J90" s="196">
        <v>6346.5</v>
      </c>
      <c r="K90" s="173">
        <v>0</v>
      </c>
      <c r="L90" s="173">
        <v>0</v>
      </c>
      <c r="M90" s="173">
        <v>0</v>
      </c>
      <c r="N90" s="173">
        <v>0</v>
      </c>
      <c r="O90" s="196">
        <v>18</v>
      </c>
      <c r="P90" s="196">
        <v>0</v>
      </c>
      <c r="Q90" s="208">
        <v>0</v>
      </c>
      <c r="R90" s="208">
        <v>0</v>
      </c>
      <c r="S90" s="208">
        <v>0</v>
      </c>
      <c r="T90" s="208">
        <v>0</v>
      </c>
      <c r="U90" s="208">
        <v>4.8</v>
      </c>
      <c r="V90" s="208">
        <v>305.7000000000001</v>
      </c>
      <c r="W90" s="208">
        <v>138.82</v>
      </c>
      <c r="X90" s="208">
        <v>0</v>
      </c>
      <c r="Y90" s="208">
        <v>0</v>
      </c>
      <c r="Z90" s="208">
        <v>0</v>
      </c>
      <c r="AA90" s="208">
        <v>0</v>
      </c>
      <c r="AB90" s="208">
        <v>0</v>
      </c>
      <c r="AC90" s="208">
        <v>0</v>
      </c>
      <c r="AD90" s="208">
        <v>109.93999999999998</v>
      </c>
      <c r="AE90" s="208">
        <v>60.48</v>
      </c>
      <c r="AF90" s="208">
        <v>0</v>
      </c>
      <c r="AG90" s="208">
        <v>0</v>
      </c>
      <c r="AH90" s="208">
        <v>0</v>
      </c>
      <c r="AI90" s="208">
        <v>0</v>
      </c>
      <c r="AJ90" s="208">
        <v>336.84000000000003</v>
      </c>
      <c r="AK90" s="208">
        <v>689.46</v>
      </c>
      <c r="AL90" s="208">
        <v>185.74</v>
      </c>
      <c r="AM90" s="208">
        <v>1.7</v>
      </c>
      <c r="AN90" s="208">
        <v>0</v>
      </c>
      <c r="AO90" s="208">
        <v>0</v>
      </c>
      <c r="AP90" s="208">
        <v>0</v>
      </c>
      <c r="AQ90" s="208">
        <v>78.11999999999998</v>
      </c>
      <c r="AR90" s="208">
        <v>30</v>
      </c>
      <c r="AS90" s="208">
        <v>0</v>
      </c>
      <c r="AT90" s="208">
        <v>0</v>
      </c>
      <c r="AU90" s="208">
        <v>0</v>
      </c>
      <c r="AV90" s="208">
        <v>0</v>
      </c>
      <c r="AW90" s="208">
        <v>28.2</v>
      </c>
      <c r="AX90" s="208">
        <v>21</v>
      </c>
      <c r="AY90" s="208">
        <v>0</v>
      </c>
      <c r="AZ90" s="208">
        <v>0</v>
      </c>
      <c r="BA90" s="208">
        <v>0</v>
      </c>
      <c r="BB90" s="208">
        <v>133.71999999999994</v>
      </c>
      <c r="BC90" s="208">
        <v>31.15999999999999</v>
      </c>
      <c r="BD90" s="208">
        <v>0</v>
      </c>
    </row>
    <row r="91" spans="1:56" ht="13.5">
      <c r="A91" s="166">
        <v>802</v>
      </c>
      <c r="B91" s="167" t="s">
        <v>101</v>
      </c>
      <c r="C91" s="196">
        <v>0</v>
      </c>
      <c r="D91" s="196">
        <v>0</v>
      </c>
      <c r="E91" s="196">
        <v>15053</v>
      </c>
      <c r="F91" s="196">
        <v>0</v>
      </c>
      <c r="G91" s="196">
        <v>0</v>
      </c>
      <c r="H91" s="196">
        <v>2124</v>
      </c>
      <c r="I91" s="196">
        <v>1372</v>
      </c>
      <c r="J91" s="196">
        <v>8571</v>
      </c>
      <c r="K91" s="173">
        <v>0</v>
      </c>
      <c r="L91" s="173">
        <v>0</v>
      </c>
      <c r="M91" s="173">
        <v>1</v>
      </c>
      <c r="N91" s="173">
        <v>6</v>
      </c>
      <c r="O91" s="196">
        <v>19</v>
      </c>
      <c r="P91" s="196">
        <v>28</v>
      </c>
      <c r="Q91" s="208">
        <v>0</v>
      </c>
      <c r="R91" s="208">
        <v>0</v>
      </c>
      <c r="S91" s="208">
        <v>0</v>
      </c>
      <c r="T91" s="208">
        <v>0</v>
      </c>
      <c r="U91" s="208">
        <v>38.280000000000044</v>
      </c>
      <c r="V91" s="208">
        <v>144.47999999999985</v>
      </c>
      <c r="W91" s="208">
        <v>54.36000000000001</v>
      </c>
      <c r="X91" s="208">
        <v>0</v>
      </c>
      <c r="Y91" s="208">
        <v>0</v>
      </c>
      <c r="Z91" s="208">
        <v>0</v>
      </c>
      <c r="AA91" s="208">
        <v>0</v>
      </c>
      <c r="AB91" s="208">
        <v>0</v>
      </c>
      <c r="AC91" s="208">
        <v>0.6</v>
      </c>
      <c r="AD91" s="208">
        <v>21.6</v>
      </c>
      <c r="AE91" s="208">
        <v>9</v>
      </c>
      <c r="AF91" s="208">
        <v>0</v>
      </c>
      <c r="AG91" s="208">
        <v>0</v>
      </c>
      <c r="AH91" s="208">
        <v>0</v>
      </c>
      <c r="AI91" s="208">
        <v>0</v>
      </c>
      <c r="AJ91" s="208">
        <v>219.71417300000002</v>
      </c>
      <c r="AK91" s="208">
        <v>1171.6525800000002</v>
      </c>
      <c r="AL91" s="208">
        <v>398.984189</v>
      </c>
      <c r="AM91" s="208">
        <v>26.178947</v>
      </c>
      <c r="AN91" s="208">
        <v>0</v>
      </c>
      <c r="AO91" s="208">
        <v>0</v>
      </c>
      <c r="AP91" s="208">
        <v>0</v>
      </c>
      <c r="AQ91" s="208">
        <v>18.96</v>
      </c>
      <c r="AR91" s="208">
        <v>7.919999999999998</v>
      </c>
      <c r="AS91" s="208">
        <v>0</v>
      </c>
      <c r="AT91" s="208">
        <v>0</v>
      </c>
      <c r="AU91" s="208">
        <v>0</v>
      </c>
      <c r="AV91" s="208">
        <v>0</v>
      </c>
      <c r="AW91" s="208">
        <v>0.6</v>
      </c>
      <c r="AX91" s="208">
        <v>0</v>
      </c>
      <c r="AY91" s="208">
        <v>0</v>
      </c>
      <c r="AZ91" s="208">
        <v>0</v>
      </c>
      <c r="BA91" s="208">
        <v>0</v>
      </c>
      <c r="BB91" s="208">
        <v>71.39894700000004</v>
      </c>
      <c r="BC91" s="208">
        <v>24.286315000000016</v>
      </c>
      <c r="BD91" s="208">
        <v>0</v>
      </c>
    </row>
    <row r="92" spans="1:56" ht="13.5">
      <c r="A92" s="166">
        <v>392</v>
      </c>
      <c r="B92" s="167" t="s">
        <v>96</v>
      </c>
      <c r="C92" s="196">
        <v>0</v>
      </c>
      <c r="D92" s="196">
        <v>0</v>
      </c>
      <c r="E92" s="196">
        <v>14543</v>
      </c>
      <c r="F92" s="196">
        <v>0</v>
      </c>
      <c r="G92" s="196">
        <v>942</v>
      </c>
      <c r="H92" s="196">
        <v>7907.5</v>
      </c>
      <c r="I92" s="196">
        <v>620</v>
      </c>
      <c r="J92" s="196">
        <v>1824.5</v>
      </c>
      <c r="K92" s="173">
        <v>0</v>
      </c>
      <c r="L92" s="173">
        <v>0</v>
      </c>
      <c r="M92" s="173">
        <v>1</v>
      </c>
      <c r="N92" s="173">
        <v>2</v>
      </c>
      <c r="O92" s="196">
        <v>14.5</v>
      </c>
      <c r="P92" s="196">
        <v>168</v>
      </c>
      <c r="Q92" s="208">
        <v>0.6</v>
      </c>
      <c r="R92" s="208">
        <v>48</v>
      </c>
      <c r="S92" s="208">
        <v>16.2</v>
      </c>
      <c r="T92" s="208">
        <v>0</v>
      </c>
      <c r="U92" s="208">
        <v>31.20000000000003</v>
      </c>
      <c r="V92" s="208">
        <v>868.3000000000002</v>
      </c>
      <c r="W92" s="208">
        <v>411.86000000000064</v>
      </c>
      <c r="X92" s="208">
        <v>0.6</v>
      </c>
      <c r="Y92" s="208">
        <v>0</v>
      </c>
      <c r="Z92" s="208">
        <v>0</v>
      </c>
      <c r="AA92" s="208">
        <v>0</v>
      </c>
      <c r="AB92" s="208">
        <v>0</v>
      </c>
      <c r="AC92" s="208">
        <v>0</v>
      </c>
      <c r="AD92" s="208">
        <v>4.8</v>
      </c>
      <c r="AE92" s="208">
        <v>0.6</v>
      </c>
      <c r="AF92" s="208">
        <v>0</v>
      </c>
      <c r="AG92" s="208">
        <v>0</v>
      </c>
      <c r="AH92" s="208">
        <v>0</v>
      </c>
      <c r="AI92" s="208">
        <v>0</v>
      </c>
      <c r="AJ92" s="208">
        <v>349.878926</v>
      </c>
      <c r="AK92" s="208">
        <v>404.910526</v>
      </c>
      <c r="AL92" s="208">
        <v>70.92</v>
      </c>
      <c r="AM92" s="208">
        <v>0</v>
      </c>
      <c r="AN92" s="208">
        <v>0.6</v>
      </c>
      <c r="AO92" s="208">
        <v>1.2</v>
      </c>
      <c r="AP92" s="208">
        <v>0</v>
      </c>
      <c r="AQ92" s="208">
        <v>145.84</v>
      </c>
      <c r="AR92" s="208">
        <v>64.6</v>
      </c>
      <c r="AS92" s="208">
        <v>0</v>
      </c>
      <c r="AT92" s="208">
        <v>0</v>
      </c>
      <c r="AU92" s="208">
        <v>0</v>
      </c>
      <c r="AV92" s="208">
        <v>0</v>
      </c>
      <c r="AW92" s="208">
        <v>3</v>
      </c>
      <c r="AX92" s="208">
        <v>0.6</v>
      </c>
      <c r="AY92" s="208">
        <v>0</v>
      </c>
      <c r="AZ92" s="208">
        <v>0</v>
      </c>
      <c r="BA92" s="208">
        <v>0</v>
      </c>
      <c r="BB92" s="208">
        <v>42.42000000000002</v>
      </c>
      <c r="BC92" s="208">
        <v>8.4</v>
      </c>
      <c r="BD92" s="208">
        <v>0</v>
      </c>
    </row>
    <row r="93" spans="1:56" ht="13.5">
      <c r="A93" s="166">
        <v>815</v>
      </c>
      <c r="B93" s="167" t="s">
        <v>111</v>
      </c>
      <c r="C93" s="196">
        <v>0</v>
      </c>
      <c r="D93" s="196">
        <v>0</v>
      </c>
      <c r="E93" s="196">
        <v>39677.5</v>
      </c>
      <c r="F93" s="196">
        <v>0</v>
      </c>
      <c r="G93" s="196">
        <v>0</v>
      </c>
      <c r="H93" s="196">
        <v>21577</v>
      </c>
      <c r="I93" s="196">
        <v>2708</v>
      </c>
      <c r="J93" s="196">
        <v>9153</v>
      </c>
      <c r="K93" s="173">
        <v>0</v>
      </c>
      <c r="L93" s="173">
        <v>0</v>
      </c>
      <c r="M93" s="173">
        <v>0</v>
      </c>
      <c r="N93" s="173">
        <v>0</v>
      </c>
      <c r="O93" s="196">
        <v>73.5</v>
      </c>
      <c r="P93" s="196">
        <v>0</v>
      </c>
      <c r="Q93" s="208">
        <v>12.639999999999997</v>
      </c>
      <c r="R93" s="208">
        <v>90.48000000000006</v>
      </c>
      <c r="S93" s="208">
        <v>39.96000000000001</v>
      </c>
      <c r="T93" s="208">
        <v>0</v>
      </c>
      <c r="U93" s="208">
        <v>23.40000000000001</v>
      </c>
      <c r="V93" s="208">
        <v>843.8600000000017</v>
      </c>
      <c r="W93" s="208">
        <v>379.3200000000002</v>
      </c>
      <c r="X93" s="208">
        <v>3.4799999999999995</v>
      </c>
      <c r="Y93" s="208">
        <v>0</v>
      </c>
      <c r="Z93" s="208">
        <v>0</v>
      </c>
      <c r="AA93" s="208">
        <v>0</v>
      </c>
      <c r="AB93" s="208">
        <v>0</v>
      </c>
      <c r="AC93" s="208">
        <v>0</v>
      </c>
      <c r="AD93" s="208">
        <v>63.44000000000002</v>
      </c>
      <c r="AE93" s="208">
        <v>29.759999999999994</v>
      </c>
      <c r="AF93" s="208">
        <v>0.6</v>
      </c>
      <c r="AG93" s="208">
        <v>0</v>
      </c>
      <c r="AH93" s="208">
        <v>0</v>
      </c>
      <c r="AI93" s="208">
        <v>0</v>
      </c>
      <c r="AJ93" s="208">
        <v>612.64</v>
      </c>
      <c r="AK93" s="208">
        <v>2614.96</v>
      </c>
      <c r="AL93" s="208">
        <v>850.62</v>
      </c>
      <c r="AM93" s="208">
        <v>72.78</v>
      </c>
      <c r="AN93" s="208">
        <v>3</v>
      </c>
      <c r="AO93" s="208">
        <v>1.08</v>
      </c>
      <c r="AP93" s="208">
        <v>0</v>
      </c>
      <c r="AQ93" s="208">
        <v>109.77999999999996</v>
      </c>
      <c r="AR93" s="208">
        <v>46.959999999999965</v>
      </c>
      <c r="AS93" s="208">
        <v>0.6</v>
      </c>
      <c r="AT93" s="208">
        <v>0</v>
      </c>
      <c r="AU93" s="208">
        <v>0</v>
      </c>
      <c r="AV93" s="208">
        <v>0</v>
      </c>
      <c r="AW93" s="208">
        <v>2.4</v>
      </c>
      <c r="AX93" s="208">
        <v>3</v>
      </c>
      <c r="AY93" s="208">
        <v>0</v>
      </c>
      <c r="AZ93" s="208">
        <v>0</v>
      </c>
      <c r="BA93" s="208">
        <v>0</v>
      </c>
      <c r="BB93" s="208">
        <v>159.8</v>
      </c>
      <c r="BC93" s="208">
        <v>72.64000000000001</v>
      </c>
      <c r="BD93" s="208">
        <v>4.2</v>
      </c>
    </row>
    <row r="94" spans="1:56" ht="13.5">
      <c r="A94" s="166">
        <v>928</v>
      </c>
      <c r="B94" s="167" t="s">
        <v>173</v>
      </c>
      <c r="C94" s="196">
        <v>0</v>
      </c>
      <c r="D94" s="196">
        <v>0</v>
      </c>
      <c r="E94" s="196">
        <v>35186</v>
      </c>
      <c r="F94" s="196">
        <v>0</v>
      </c>
      <c r="G94" s="196">
        <v>0</v>
      </c>
      <c r="H94" s="196">
        <v>2707.5</v>
      </c>
      <c r="I94" s="196">
        <v>28160</v>
      </c>
      <c r="J94" s="196">
        <v>34918</v>
      </c>
      <c r="K94" s="173">
        <v>0</v>
      </c>
      <c r="L94" s="173">
        <v>0</v>
      </c>
      <c r="M94" s="173">
        <v>0</v>
      </c>
      <c r="N94" s="173">
        <v>0</v>
      </c>
      <c r="O94" s="196">
        <v>117.5</v>
      </c>
      <c r="P94" s="196">
        <v>420</v>
      </c>
      <c r="Q94" s="208">
        <v>87.08000000000007</v>
      </c>
      <c r="R94" s="208">
        <v>358.2</v>
      </c>
      <c r="S94" s="208">
        <v>149.81999999999994</v>
      </c>
      <c r="T94" s="208">
        <v>2.58</v>
      </c>
      <c r="U94" s="208">
        <v>7.439999999999999</v>
      </c>
      <c r="V94" s="208">
        <v>375.0199999999997</v>
      </c>
      <c r="W94" s="208">
        <v>156.55999999999997</v>
      </c>
      <c r="X94" s="208">
        <v>0.6</v>
      </c>
      <c r="Y94" s="208">
        <v>0</v>
      </c>
      <c r="Z94" s="208">
        <v>0</v>
      </c>
      <c r="AA94" s="208">
        <v>0</v>
      </c>
      <c r="AB94" s="208">
        <v>0</v>
      </c>
      <c r="AC94" s="208">
        <v>29.88000000000002</v>
      </c>
      <c r="AD94" s="208">
        <v>570.9799999999991</v>
      </c>
      <c r="AE94" s="208">
        <v>211.7000000000003</v>
      </c>
      <c r="AF94" s="208">
        <v>2.2</v>
      </c>
      <c r="AG94" s="208">
        <v>0</v>
      </c>
      <c r="AH94" s="208">
        <v>0</v>
      </c>
      <c r="AI94" s="208">
        <v>0</v>
      </c>
      <c r="AJ94" s="208">
        <v>877.577852</v>
      </c>
      <c r="AK94" s="208">
        <v>3934.016641</v>
      </c>
      <c r="AL94" s="208">
        <v>1311.926256</v>
      </c>
      <c r="AM94" s="208">
        <v>65.840525</v>
      </c>
      <c r="AN94" s="208">
        <v>58.78000000000004</v>
      </c>
      <c r="AO94" s="208">
        <v>24.440000000000005</v>
      </c>
      <c r="AP94" s="208">
        <v>0.48</v>
      </c>
      <c r="AQ94" s="208">
        <v>30.60000000000001</v>
      </c>
      <c r="AR94" s="208">
        <v>9.6</v>
      </c>
      <c r="AS94" s="208">
        <v>0</v>
      </c>
      <c r="AT94" s="208">
        <v>0</v>
      </c>
      <c r="AU94" s="208">
        <v>0</v>
      </c>
      <c r="AV94" s="208">
        <v>0</v>
      </c>
      <c r="AW94" s="208">
        <v>37.80000000000001</v>
      </c>
      <c r="AX94" s="208">
        <v>16.9</v>
      </c>
      <c r="AY94" s="208">
        <v>0.6</v>
      </c>
      <c r="AZ94" s="208">
        <v>0</v>
      </c>
      <c r="BA94" s="208">
        <v>0</v>
      </c>
      <c r="BB94" s="208">
        <v>262.4015719999997</v>
      </c>
      <c r="BC94" s="208">
        <v>97.53157599999997</v>
      </c>
      <c r="BD94" s="208">
        <v>1.2</v>
      </c>
    </row>
    <row r="95" spans="1:56" ht="13.5">
      <c r="A95" s="166">
        <v>929</v>
      </c>
      <c r="B95" s="167" t="s">
        <v>174</v>
      </c>
      <c r="C95" s="196">
        <v>0</v>
      </c>
      <c r="D95" s="196">
        <v>0</v>
      </c>
      <c r="E95" s="196">
        <v>15567</v>
      </c>
      <c r="F95" s="196">
        <v>0</v>
      </c>
      <c r="G95" s="196">
        <v>3007</v>
      </c>
      <c r="H95" s="196">
        <v>8481</v>
      </c>
      <c r="I95" s="196">
        <v>4610.5</v>
      </c>
      <c r="J95" s="196">
        <v>7271</v>
      </c>
      <c r="K95" s="173">
        <v>0</v>
      </c>
      <c r="L95" s="173">
        <v>0</v>
      </c>
      <c r="M95" s="173">
        <v>0</v>
      </c>
      <c r="N95" s="173">
        <v>0</v>
      </c>
      <c r="O95" s="196">
        <v>39</v>
      </c>
      <c r="P95" s="196">
        <v>100</v>
      </c>
      <c r="Q95" s="208">
        <v>0</v>
      </c>
      <c r="R95" s="208">
        <v>0</v>
      </c>
      <c r="S95" s="208">
        <v>0</v>
      </c>
      <c r="T95" s="208">
        <v>0</v>
      </c>
      <c r="U95" s="208">
        <v>62.2000000000001</v>
      </c>
      <c r="V95" s="208">
        <v>973.7799999999988</v>
      </c>
      <c r="W95" s="208">
        <v>395.57999999999987</v>
      </c>
      <c r="X95" s="208">
        <v>2.4</v>
      </c>
      <c r="Y95" s="208">
        <v>0</v>
      </c>
      <c r="Z95" s="208">
        <v>0</v>
      </c>
      <c r="AA95" s="208">
        <v>0</v>
      </c>
      <c r="AB95" s="208">
        <v>0</v>
      </c>
      <c r="AC95" s="208">
        <v>33.24000000000003</v>
      </c>
      <c r="AD95" s="208">
        <v>230.27999999999992</v>
      </c>
      <c r="AE95" s="208">
        <v>80.4</v>
      </c>
      <c r="AF95" s="208">
        <v>0</v>
      </c>
      <c r="AG95" s="208">
        <v>0</v>
      </c>
      <c r="AH95" s="208">
        <v>0</v>
      </c>
      <c r="AI95" s="208">
        <v>0</v>
      </c>
      <c r="AJ95" s="208">
        <v>409.726816</v>
      </c>
      <c r="AK95" s="208">
        <v>783.3757330000001</v>
      </c>
      <c r="AL95" s="208">
        <v>185.661564</v>
      </c>
      <c r="AM95" s="208">
        <v>13.414734</v>
      </c>
      <c r="AN95" s="208">
        <v>0</v>
      </c>
      <c r="AO95" s="208">
        <v>0</v>
      </c>
      <c r="AP95" s="208">
        <v>0</v>
      </c>
      <c r="AQ95" s="208">
        <v>122.28000000000002</v>
      </c>
      <c r="AR95" s="208">
        <v>54</v>
      </c>
      <c r="AS95" s="208">
        <v>1.2</v>
      </c>
      <c r="AT95" s="208">
        <v>0</v>
      </c>
      <c r="AU95" s="208">
        <v>0</v>
      </c>
      <c r="AV95" s="208">
        <v>0</v>
      </c>
      <c r="AW95" s="208">
        <v>41.4</v>
      </c>
      <c r="AX95" s="208">
        <v>14.399999999999999</v>
      </c>
      <c r="AY95" s="208">
        <v>0</v>
      </c>
      <c r="AZ95" s="208">
        <v>0</v>
      </c>
      <c r="BA95" s="208">
        <v>0</v>
      </c>
      <c r="BB95" s="208">
        <v>53.49473400000001</v>
      </c>
      <c r="BC95" s="208">
        <v>16.2</v>
      </c>
      <c r="BD95" s="208">
        <v>0</v>
      </c>
    </row>
    <row r="96" spans="1:56" ht="13.5">
      <c r="A96" s="166">
        <v>892</v>
      </c>
      <c r="B96" s="167" t="s">
        <v>161</v>
      </c>
      <c r="C96" s="196">
        <v>0</v>
      </c>
      <c r="D96" s="196">
        <v>0</v>
      </c>
      <c r="E96" s="196">
        <v>12916</v>
      </c>
      <c r="F96" s="196">
        <v>0</v>
      </c>
      <c r="G96" s="196">
        <v>0</v>
      </c>
      <c r="H96" s="196">
        <v>1313</v>
      </c>
      <c r="I96" s="196">
        <v>11873</v>
      </c>
      <c r="J96" s="196">
        <v>11909.5</v>
      </c>
      <c r="K96" s="173">
        <v>0</v>
      </c>
      <c r="L96" s="173">
        <v>0</v>
      </c>
      <c r="M96" s="173">
        <v>1</v>
      </c>
      <c r="N96" s="173">
        <v>0</v>
      </c>
      <c r="O96" s="196">
        <v>67</v>
      </c>
      <c r="P96" s="196">
        <v>30</v>
      </c>
      <c r="Q96" s="208">
        <v>22.80000000000001</v>
      </c>
      <c r="R96" s="208">
        <v>45</v>
      </c>
      <c r="S96" s="208">
        <v>7.199999999999999</v>
      </c>
      <c r="T96" s="208">
        <v>0</v>
      </c>
      <c r="U96" s="208">
        <v>13.599999999999993</v>
      </c>
      <c r="V96" s="208">
        <v>771.26</v>
      </c>
      <c r="W96" s="208">
        <v>319.3999999999999</v>
      </c>
      <c r="X96" s="208">
        <v>8.6</v>
      </c>
      <c r="Y96" s="208">
        <v>0</v>
      </c>
      <c r="Z96" s="208">
        <v>0</v>
      </c>
      <c r="AA96" s="208">
        <v>0</v>
      </c>
      <c r="AB96" s="208">
        <v>0</v>
      </c>
      <c r="AC96" s="208">
        <v>26.200000000000017</v>
      </c>
      <c r="AD96" s="208">
        <v>725.6000000000005</v>
      </c>
      <c r="AE96" s="208">
        <v>284.19999999999976</v>
      </c>
      <c r="AF96" s="208">
        <v>1.7999999999999998</v>
      </c>
      <c r="AG96" s="208">
        <v>0</v>
      </c>
      <c r="AH96" s="208">
        <v>0</v>
      </c>
      <c r="AI96" s="208">
        <v>0</v>
      </c>
      <c r="AJ96" s="208">
        <v>774.88</v>
      </c>
      <c r="AK96" s="208">
        <v>774.6800000000001</v>
      </c>
      <c r="AL96" s="208">
        <v>217.34</v>
      </c>
      <c r="AM96" s="208">
        <v>29.840000000000003</v>
      </c>
      <c r="AN96" s="208">
        <v>7.199999999999999</v>
      </c>
      <c r="AO96" s="208">
        <v>1.7999999999999998</v>
      </c>
      <c r="AP96" s="208">
        <v>0</v>
      </c>
      <c r="AQ96" s="208">
        <v>139.69999999999993</v>
      </c>
      <c r="AR96" s="208">
        <v>58.5</v>
      </c>
      <c r="AS96" s="208">
        <v>0.6</v>
      </c>
      <c r="AT96" s="208">
        <v>0</v>
      </c>
      <c r="AU96" s="208">
        <v>0</v>
      </c>
      <c r="AV96" s="208">
        <v>0</v>
      </c>
      <c r="AW96" s="208">
        <v>112.39999999999999</v>
      </c>
      <c r="AX96" s="208">
        <v>58.7</v>
      </c>
      <c r="AY96" s="208">
        <v>0</v>
      </c>
      <c r="AZ96" s="208">
        <v>0</v>
      </c>
      <c r="BA96" s="208">
        <v>0</v>
      </c>
      <c r="BB96" s="208">
        <v>68.36000000000003</v>
      </c>
      <c r="BC96" s="208">
        <v>30</v>
      </c>
      <c r="BD96" s="208">
        <v>1.7999999999999998</v>
      </c>
    </row>
    <row r="97" spans="1:56" ht="13.5">
      <c r="A97" s="166">
        <v>891</v>
      </c>
      <c r="B97" s="167" t="s">
        <v>160</v>
      </c>
      <c r="C97" s="196">
        <v>0</v>
      </c>
      <c r="D97" s="196">
        <v>0</v>
      </c>
      <c r="E97" s="196">
        <v>51867.5</v>
      </c>
      <c r="F97" s="196">
        <v>0</v>
      </c>
      <c r="G97" s="196">
        <v>38</v>
      </c>
      <c r="H97" s="196">
        <v>3859</v>
      </c>
      <c r="I97" s="196">
        <v>11533.5</v>
      </c>
      <c r="J97" s="196">
        <v>35412</v>
      </c>
      <c r="K97" s="173">
        <v>0</v>
      </c>
      <c r="L97" s="173">
        <v>1</v>
      </c>
      <c r="M97" s="173">
        <v>8</v>
      </c>
      <c r="N97" s="173">
        <v>4</v>
      </c>
      <c r="O97" s="196">
        <v>120</v>
      </c>
      <c r="P97" s="196">
        <v>0</v>
      </c>
      <c r="Q97" s="208">
        <v>0</v>
      </c>
      <c r="R97" s="208">
        <v>0</v>
      </c>
      <c r="S97" s="208">
        <v>0</v>
      </c>
      <c r="T97" s="208">
        <v>0</v>
      </c>
      <c r="U97" s="208">
        <v>41.52000000000005</v>
      </c>
      <c r="V97" s="208">
        <v>2163.1799999999976</v>
      </c>
      <c r="W97" s="208">
        <v>932.9200000000002</v>
      </c>
      <c r="X97" s="208">
        <v>2.2</v>
      </c>
      <c r="Y97" s="208">
        <v>0</v>
      </c>
      <c r="Z97" s="208">
        <v>0</v>
      </c>
      <c r="AA97" s="208">
        <v>0</v>
      </c>
      <c r="AB97" s="208">
        <v>0</v>
      </c>
      <c r="AC97" s="208">
        <v>6.959999999999999</v>
      </c>
      <c r="AD97" s="208">
        <v>537.6000000000001</v>
      </c>
      <c r="AE97" s="208">
        <v>203.05999999999992</v>
      </c>
      <c r="AF97" s="208">
        <v>0</v>
      </c>
      <c r="AG97" s="208">
        <v>0</v>
      </c>
      <c r="AH97" s="208">
        <v>0</v>
      </c>
      <c r="AI97" s="208">
        <v>0</v>
      </c>
      <c r="AJ97" s="208">
        <v>1193.3400000000001</v>
      </c>
      <c r="AK97" s="208">
        <v>2932.94</v>
      </c>
      <c r="AL97" s="208">
        <v>824.54</v>
      </c>
      <c r="AM97" s="208">
        <v>63.160000000000004</v>
      </c>
      <c r="AN97" s="208">
        <v>0</v>
      </c>
      <c r="AO97" s="208">
        <v>0</v>
      </c>
      <c r="AP97" s="208">
        <v>0</v>
      </c>
      <c r="AQ97" s="208">
        <v>397.7599999999997</v>
      </c>
      <c r="AR97" s="208">
        <v>148.76</v>
      </c>
      <c r="AS97" s="208">
        <v>0.6</v>
      </c>
      <c r="AT97" s="208">
        <v>0</v>
      </c>
      <c r="AU97" s="208">
        <v>0</v>
      </c>
      <c r="AV97" s="208">
        <v>0</v>
      </c>
      <c r="AW97" s="208">
        <v>121.19999999999999</v>
      </c>
      <c r="AX97" s="208">
        <v>45.95999999999999</v>
      </c>
      <c r="AY97" s="208">
        <v>0</v>
      </c>
      <c r="AZ97" s="208">
        <v>0</v>
      </c>
      <c r="BA97" s="208">
        <v>0</v>
      </c>
      <c r="BB97" s="208">
        <v>268.17999999999984</v>
      </c>
      <c r="BC97" s="208">
        <v>58.54</v>
      </c>
      <c r="BD97" s="208">
        <v>2.16</v>
      </c>
    </row>
    <row r="98" spans="1:56" ht="13.5">
      <c r="A98" s="166">
        <v>353</v>
      </c>
      <c r="B98" s="167" t="s">
        <v>78</v>
      </c>
      <c r="C98" s="196">
        <v>0</v>
      </c>
      <c r="D98" s="196">
        <v>0</v>
      </c>
      <c r="E98" s="196">
        <v>20088</v>
      </c>
      <c r="F98" s="196">
        <v>0</v>
      </c>
      <c r="G98" s="196">
        <v>0</v>
      </c>
      <c r="H98" s="196">
        <v>6846</v>
      </c>
      <c r="I98" s="196">
        <v>3520</v>
      </c>
      <c r="J98" s="196">
        <v>8025.5</v>
      </c>
      <c r="K98" s="173">
        <v>0</v>
      </c>
      <c r="L98" s="173">
        <v>0</v>
      </c>
      <c r="M98" s="173">
        <v>0</v>
      </c>
      <c r="N98" s="173">
        <v>0</v>
      </c>
      <c r="O98" s="196">
        <v>55</v>
      </c>
      <c r="P98" s="196">
        <v>46</v>
      </c>
      <c r="Q98" s="208">
        <v>0</v>
      </c>
      <c r="R98" s="208">
        <v>0</v>
      </c>
      <c r="S98" s="208">
        <v>0</v>
      </c>
      <c r="T98" s="208">
        <v>0</v>
      </c>
      <c r="U98" s="208">
        <v>34.92000000000004</v>
      </c>
      <c r="V98" s="208">
        <v>770.0800000000005</v>
      </c>
      <c r="W98" s="208">
        <v>357.40000000000015</v>
      </c>
      <c r="X98" s="208">
        <v>0.6</v>
      </c>
      <c r="Y98" s="208">
        <v>0</v>
      </c>
      <c r="Z98" s="208">
        <v>0</v>
      </c>
      <c r="AA98" s="208">
        <v>0</v>
      </c>
      <c r="AB98" s="208">
        <v>0</v>
      </c>
      <c r="AC98" s="208">
        <v>31.20000000000003</v>
      </c>
      <c r="AD98" s="208">
        <v>219.6</v>
      </c>
      <c r="AE98" s="208">
        <v>85.8</v>
      </c>
      <c r="AF98" s="208">
        <v>0</v>
      </c>
      <c r="AG98" s="208">
        <v>0</v>
      </c>
      <c r="AH98" s="208">
        <v>0</v>
      </c>
      <c r="AI98" s="208">
        <v>0</v>
      </c>
      <c r="AJ98" s="208">
        <v>652.3199999999999</v>
      </c>
      <c r="AK98" s="208">
        <v>875.04</v>
      </c>
      <c r="AL98" s="208">
        <v>214.26</v>
      </c>
      <c r="AM98" s="208">
        <v>22.2</v>
      </c>
      <c r="AN98" s="208">
        <v>0</v>
      </c>
      <c r="AO98" s="208">
        <v>0</v>
      </c>
      <c r="AP98" s="208">
        <v>0</v>
      </c>
      <c r="AQ98" s="208">
        <v>152.4</v>
      </c>
      <c r="AR98" s="208">
        <v>72.71999999999997</v>
      </c>
      <c r="AS98" s="208">
        <v>0</v>
      </c>
      <c r="AT98" s="208">
        <v>0</v>
      </c>
      <c r="AU98" s="208">
        <v>0</v>
      </c>
      <c r="AV98" s="208">
        <v>0</v>
      </c>
      <c r="AW98" s="208">
        <v>38.4</v>
      </c>
      <c r="AX98" s="208">
        <v>20.4</v>
      </c>
      <c r="AY98" s="208">
        <v>0</v>
      </c>
      <c r="AZ98" s="208">
        <v>0</v>
      </c>
      <c r="BA98" s="208">
        <v>0</v>
      </c>
      <c r="BB98" s="208">
        <v>164.59999999999994</v>
      </c>
      <c r="BC98" s="208">
        <v>49.08</v>
      </c>
      <c r="BD98" s="208">
        <v>3.5999999999999996</v>
      </c>
    </row>
    <row r="99" spans="1:56" ht="13.5">
      <c r="A99" s="166">
        <v>931</v>
      </c>
      <c r="B99" s="167" t="s">
        <v>175</v>
      </c>
      <c r="C99" s="196">
        <v>41</v>
      </c>
      <c r="D99" s="196">
        <v>0</v>
      </c>
      <c r="E99" s="196">
        <v>36260.5</v>
      </c>
      <c r="F99" s="196">
        <v>0</v>
      </c>
      <c r="G99" s="196">
        <v>0</v>
      </c>
      <c r="H99" s="196">
        <v>3568</v>
      </c>
      <c r="I99" s="196">
        <v>14956</v>
      </c>
      <c r="J99" s="196">
        <v>26678</v>
      </c>
      <c r="K99" s="173">
        <v>0</v>
      </c>
      <c r="L99" s="173">
        <v>0</v>
      </c>
      <c r="M99" s="173">
        <v>0</v>
      </c>
      <c r="N99" s="173">
        <v>0</v>
      </c>
      <c r="O99" s="196">
        <v>129</v>
      </c>
      <c r="P99" s="196">
        <v>123</v>
      </c>
      <c r="Q99" s="208">
        <v>3.6000000000000005</v>
      </c>
      <c r="R99" s="208">
        <v>225.35999999999999</v>
      </c>
      <c r="S99" s="208">
        <v>81</v>
      </c>
      <c r="T99" s="208">
        <v>0.6</v>
      </c>
      <c r="U99" s="208">
        <v>7.199999999999998</v>
      </c>
      <c r="V99" s="208">
        <v>758.6000000000004</v>
      </c>
      <c r="W99" s="208">
        <v>302.89999999999986</v>
      </c>
      <c r="X99" s="208">
        <v>2.2</v>
      </c>
      <c r="Y99" s="208">
        <v>0</v>
      </c>
      <c r="Z99" s="208">
        <v>0</v>
      </c>
      <c r="AA99" s="208">
        <v>0</v>
      </c>
      <c r="AB99" s="208">
        <v>0</v>
      </c>
      <c r="AC99" s="208">
        <v>3.6</v>
      </c>
      <c r="AD99" s="208">
        <v>440.59999999999945</v>
      </c>
      <c r="AE99" s="208">
        <v>182.36000000000004</v>
      </c>
      <c r="AF99" s="208">
        <v>1</v>
      </c>
      <c r="AG99" s="208">
        <v>0</v>
      </c>
      <c r="AH99" s="208">
        <v>0</v>
      </c>
      <c r="AI99" s="208">
        <v>0</v>
      </c>
      <c r="AJ99" s="208">
        <v>633.6600000000001</v>
      </c>
      <c r="AK99" s="208">
        <v>3556.96</v>
      </c>
      <c r="AL99" s="208">
        <v>1184.2</v>
      </c>
      <c r="AM99" s="208">
        <v>235.92</v>
      </c>
      <c r="AN99" s="208">
        <v>23.4</v>
      </c>
      <c r="AO99" s="208">
        <v>10.8</v>
      </c>
      <c r="AP99" s="208">
        <v>2</v>
      </c>
      <c r="AQ99" s="208">
        <v>70.2</v>
      </c>
      <c r="AR99" s="208">
        <v>29.4</v>
      </c>
      <c r="AS99" s="208">
        <v>0.6</v>
      </c>
      <c r="AT99" s="208">
        <v>0</v>
      </c>
      <c r="AU99" s="208">
        <v>0</v>
      </c>
      <c r="AV99" s="208">
        <v>0</v>
      </c>
      <c r="AW99" s="208">
        <v>60.599999999999994</v>
      </c>
      <c r="AX99" s="208">
        <v>18.6</v>
      </c>
      <c r="AY99" s="208">
        <v>0</v>
      </c>
      <c r="AZ99" s="208">
        <v>0</v>
      </c>
      <c r="BA99" s="208">
        <v>0</v>
      </c>
      <c r="BB99" s="208">
        <v>175.35999999999999</v>
      </c>
      <c r="BC99" s="208">
        <v>57.7</v>
      </c>
      <c r="BD99" s="208">
        <v>2.04</v>
      </c>
    </row>
    <row r="100" spans="1:56" ht="13.5">
      <c r="A100" s="166">
        <v>874</v>
      </c>
      <c r="B100" s="167" t="s">
        <v>144</v>
      </c>
      <c r="C100" s="196">
        <v>0</v>
      </c>
      <c r="D100" s="196">
        <v>0</v>
      </c>
      <c r="E100" s="196">
        <v>15556</v>
      </c>
      <c r="F100" s="196">
        <v>0</v>
      </c>
      <c r="G100" s="196">
        <v>0</v>
      </c>
      <c r="H100" s="196">
        <v>2929.5</v>
      </c>
      <c r="I100" s="196">
        <v>4439.5</v>
      </c>
      <c r="J100" s="196">
        <v>8729.5</v>
      </c>
      <c r="K100" s="173">
        <v>0</v>
      </c>
      <c r="L100" s="173">
        <v>1</v>
      </c>
      <c r="M100" s="173">
        <v>0</v>
      </c>
      <c r="N100" s="173">
        <v>2</v>
      </c>
      <c r="O100" s="196">
        <v>41</v>
      </c>
      <c r="P100" s="196">
        <v>185</v>
      </c>
      <c r="Q100" s="208">
        <v>10.439999999999996</v>
      </c>
      <c r="R100" s="208">
        <v>56.759999999999984</v>
      </c>
      <c r="S100" s="208">
        <v>17.880000000000003</v>
      </c>
      <c r="T100" s="208">
        <v>0</v>
      </c>
      <c r="U100" s="208">
        <v>0</v>
      </c>
      <c r="V100" s="208">
        <v>71.2</v>
      </c>
      <c r="W100" s="208">
        <v>24.600000000000005</v>
      </c>
      <c r="X100" s="208">
        <v>0</v>
      </c>
      <c r="Y100" s="208">
        <v>0</v>
      </c>
      <c r="Z100" s="208">
        <v>0</v>
      </c>
      <c r="AA100" s="208">
        <v>0</v>
      </c>
      <c r="AB100" s="208">
        <v>0</v>
      </c>
      <c r="AC100" s="208">
        <v>0</v>
      </c>
      <c r="AD100" s="208">
        <v>21</v>
      </c>
      <c r="AE100" s="208">
        <v>10.2</v>
      </c>
      <c r="AF100" s="208">
        <v>0</v>
      </c>
      <c r="AG100" s="208">
        <v>0</v>
      </c>
      <c r="AH100" s="208">
        <v>0</v>
      </c>
      <c r="AI100" s="208">
        <v>0</v>
      </c>
      <c r="AJ100" s="208">
        <v>574.03472</v>
      </c>
      <c r="AK100" s="208">
        <v>1630.780473</v>
      </c>
      <c r="AL100" s="208">
        <v>561.812619</v>
      </c>
      <c r="AM100" s="208">
        <v>25.550525999999998</v>
      </c>
      <c r="AN100" s="208">
        <v>10.680000000000001</v>
      </c>
      <c r="AO100" s="208">
        <v>6</v>
      </c>
      <c r="AP100" s="208">
        <v>0</v>
      </c>
      <c r="AQ100" s="208">
        <v>8.200000000000001</v>
      </c>
      <c r="AR100" s="208">
        <v>2</v>
      </c>
      <c r="AS100" s="208">
        <v>0</v>
      </c>
      <c r="AT100" s="208">
        <v>0</v>
      </c>
      <c r="AU100" s="208">
        <v>0</v>
      </c>
      <c r="AV100" s="208">
        <v>0</v>
      </c>
      <c r="AW100" s="208">
        <v>4.2</v>
      </c>
      <c r="AX100" s="208">
        <v>1.7999999999999998</v>
      </c>
      <c r="AY100" s="208">
        <v>0</v>
      </c>
      <c r="AZ100" s="208">
        <v>0</v>
      </c>
      <c r="BA100" s="208">
        <v>0</v>
      </c>
      <c r="BB100" s="208">
        <v>310.07578199999995</v>
      </c>
      <c r="BC100" s="208">
        <v>163.15789299999994</v>
      </c>
      <c r="BD100" s="208">
        <v>3.12</v>
      </c>
    </row>
    <row r="101" spans="1:56" ht="13.5">
      <c r="A101" s="166">
        <v>879</v>
      </c>
      <c r="B101" s="167" t="s">
        <v>148</v>
      </c>
      <c r="C101" s="196">
        <v>1</v>
      </c>
      <c r="D101" s="196">
        <v>0</v>
      </c>
      <c r="E101" s="196">
        <v>16457.5</v>
      </c>
      <c r="F101" s="196">
        <v>0</v>
      </c>
      <c r="G101" s="196">
        <v>0</v>
      </c>
      <c r="H101" s="196">
        <v>1148</v>
      </c>
      <c r="I101" s="196">
        <v>3769.5</v>
      </c>
      <c r="J101" s="196">
        <v>11822.5</v>
      </c>
      <c r="K101" s="173">
        <v>0</v>
      </c>
      <c r="L101" s="173">
        <v>0</v>
      </c>
      <c r="M101" s="173">
        <v>1</v>
      </c>
      <c r="N101" s="173">
        <v>0</v>
      </c>
      <c r="O101" s="196">
        <v>39</v>
      </c>
      <c r="P101" s="196">
        <v>135</v>
      </c>
      <c r="Q101" s="208">
        <v>0</v>
      </c>
      <c r="R101" s="208">
        <v>56.040000000000006</v>
      </c>
      <c r="S101" s="208">
        <v>14.88</v>
      </c>
      <c r="T101" s="208">
        <v>0</v>
      </c>
      <c r="U101" s="208">
        <v>54.000000000000085</v>
      </c>
      <c r="V101" s="208">
        <v>334.2999999999998</v>
      </c>
      <c r="W101" s="208">
        <v>109.27999999999999</v>
      </c>
      <c r="X101" s="208">
        <v>1.2</v>
      </c>
      <c r="Y101" s="208">
        <v>0</v>
      </c>
      <c r="Z101" s="208">
        <v>0</v>
      </c>
      <c r="AA101" s="208">
        <v>0</v>
      </c>
      <c r="AB101" s="208">
        <v>0</v>
      </c>
      <c r="AC101" s="208">
        <v>9.599999999999998</v>
      </c>
      <c r="AD101" s="208">
        <v>61.82000000000001</v>
      </c>
      <c r="AE101" s="208">
        <v>20.760000000000005</v>
      </c>
      <c r="AF101" s="208">
        <v>0</v>
      </c>
      <c r="AG101" s="208">
        <v>0</v>
      </c>
      <c r="AH101" s="208">
        <v>0</v>
      </c>
      <c r="AI101" s="208">
        <v>0</v>
      </c>
      <c r="AJ101" s="208">
        <v>555.62</v>
      </c>
      <c r="AK101" s="208">
        <v>1405.2</v>
      </c>
      <c r="AL101" s="208">
        <v>440.58</v>
      </c>
      <c r="AM101" s="208">
        <v>24.36</v>
      </c>
      <c r="AN101" s="208">
        <v>9.48</v>
      </c>
      <c r="AO101" s="208">
        <v>3.5999999999999996</v>
      </c>
      <c r="AP101" s="208">
        <v>0</v>
      </c>
      <c r="AQ101" s="208">
        <v>57.48000000000001</v>
      </c>
      <c r="AR101" s="208">
        <v>29.860000000000003</v>
      </c>
      <c r="AS101" s="208">
        <v>0</v>
      </c>
      <c r="AT101" s="208">
        <v>0</v>
      </c>
      <c r="AU101" s="208">
        <v>0</v>
      </c>
      <c r="AV101" s="208">
        <v>0</v>
      </c>
      <c r="AW101" s="208">
        <v>3.5999999999999996</v>
      </c>
      <c r="AX101" s="208">
        <v>2.4</v>
      </c>
      <c r="AY101" s="208">
        <v>0</v>
      </c>
      <c r="AZ101" s="208">
        <v>0</v>
      </c>
      <c r="BA101" s="208">
        <v>0</v>
      </c>
      <c r="BB101" s="208">
        <v>163.09999999999985</v>
      </c>
      <c r="BC101" s="208">
        <v>79.08000000000001</v>
      </c>
      <c r="BD101" s="208">
        <v>1.7999999999999998</v>
      </c>
    </row>
    <row r="102" spans="1:56" ht="13.5">
      <c r="A102" s="166">
        <v>836</v>
      </c>
      <c r="B102" s="167" t="s">
        <v>121</v>
      </c>
      <c r="C102" s="196">
        <v>0</v>
      </c>
      <c r="D102" s="196">
        <v>0</v>
      </c>
      <c r="E102" s="196">
        <v>6830</v>
      </c>
      <c r="F102" s="196">
        <v>0</v>
      </c>
      <c r="G102" s="196">
        <v>0</v>
      </c>
      <c r="H102" s="196">
        <v>2501.5</v>
      </c>
      <c r="I102" s="196">
        <v>3688</v>
      </c>
      <c r="J102" s="196">
        <v>4257.5</v>
      </c>
      <c r="K102" s="173">
        <v>0</v>
      </c>
      <c r="L102" s="173">
        <v>0</v>
      </c>
      <c r="M102" s="173">
        <v>0</v>
      </c>
      <c r="N102" s="173">
        <v>0</v>
      </c>
      <c r="O102" s="196">
        <v>11</v>
      </c>
      <c r="P102" s="196">
        <v>0</v>
      </c>
      <c r="Q102" s="208">
        <v>0</v>
      </c>
      <c r="R102" s="208">
        <v>0</v>
      </c>
      <c r="S102" s="208">
        <v>0</v>
      </c>
      <c r="T102" s="208">
        <v>0</v>
      </c>
      <c r="U102" s="208">
        <v>0</v>
      </c>
      <c r="V102" s="208">
        <v>49.8</v>
      </c>
      <c r="W102" s="208">
        <v>24</v>
      </c>
      <c r="X102" s="208">
        <v>0.6</v>
      </c>
      <c r="Y102" s="208">
        <v>0</v>
      </c>
      <c r="Z102" s="208">
        <v>0</v>
      </c>
      <c r="AA102" s="208">
        <v>0</v>
      </c>
      <c r="AB102" s="208">
        <v>0</v>
      </c>
      <c r="AC102" s="208">
        <v>0</v>
      </c>
      <c r="AD102" s="208">
        <v>0</v>
      </c>
      <c r="AE102" s="208">
        <v>0</v>
      </c>
      <c r="AF102" s="208">
        <v>0</v>
      </c>
      <c r="AG102" s="208">
        <v>0</v>
      </c>
      <c r="AH102" s="208">
        <v>0</v>
      </c>
      <c r="AI102" s="208">
        <v>0</v>
      </c>
      <c r="AJ102" s="208">
        <v>204.57789400000001</v>
      </c>
      <c r="AK102" s="208">
        <v>820.735253</v>
      </c>
      <c r="AL102" s="208">
        <v>295.208419</v>
      </c>
      <c r="AM102" s="208">
        <v>13.919999999999998</v>
      </c>
      <c r="AN102" s="208">
        <v>0</v>
      </c>
      <c r="AO102" s="208">
        <v>0</v>
      </c>
      <c r="AP102" s="208">
        <v>0</v>
      </c>
      <c r="AQ102" s="208">
        <v>1.7999999999999998</v>
      </c>
      <c r="AR102" s="208">
        <v>0</v>
      </c>
      <c r="AS102" s="208">
        <v>0</v>
      </c>
      <c r="AT102" s="208">
        <v>0</v>
      </c>
      <c r="AU102" s="208">
        <v>0</v>
      </c>
      <c r="AV102" s="208">
        <v>0</v>
      </c>
      <c r="AW102" s="208">
        <v>0</v>
      </c>
      <c r="AX102" s="208">
        <v>0</v>
      </c>
      <c r="AY102" s="208">
        <v>0</v>
      </c>
      <c r="AZ102" s="208">
        <v>0</v>
      </c>
      <c r="BA102" s="208">
        <v>0</v>
      </c>
      <c r="BB102" s="208">
        <v>56.17578899999997</v>
      </c>
      <c r="BC102" s="208">
        <v>28.320000000000004</v>
      </c>
      <c r="BD102" s="208">
        <v>0</v>
      </c>
    </row>
    <row r="103" spans="1:56" ht="13.5">
      <c r="A103" s="166">
        <v>851</v>
      </c>
      <c r="B103" s="167" t="s">
        <v>128</v>
      </c>
      <c r="C103" s="196">
        <v>0</v>
      </c>
      <c r="D103" s="196">
        <v>0</v>
      </c>
      <c r="E103" s="196">
        <v>11897</v>
      </c>
      <c r="F103" s="196">
        <v>0</v>
      </c>
      <c r="G103" s="196">
        <v>118</v>
      </c>
      <c r="H103" s="196">
        <v>3653</v>
      </c>
      <c r="I103" s="196">
        <v>3536.5</v>
      </c>
      <c r="J103" s="196">
        <v>4692</v>
      </c>
      <c r="K103" s="173">
        <v>0</v>
      </c>
      <c r="L103" s="173">
        <v>1</v>
      </c>
      <c r="M103" s="173">
        <v>2</v>
      </c>
      <c r="N103" s="173">
        <v>1</v>
      </c>
      <c r="O103" s="196">
        <v>21</v>
      </c>
      <c r="P103" s="196">
        <v>86</v>
      </c>
      <c r="Q103" s="208">
        <v>0</v>
      </c>
      <c r="R103" s="208">
        <v>27.660000000000004</v>
      </c>
      <c r="S103" s="208">
        <v>16.12</v>
      </c>
      <c r="T103" s="208">
        <v>0</v>
      </c>
      <c r="U103" s="208">
        <v>1.7999999999999998</v>
      </c>
      <c r="V103" s="208">
        <v>130.6</v>
      </c>
      <c r="W103" s="208">
        <v>39.6</v>
      </c>
      <c r="X103" s="208">
        <v>0</v>
      </c>
      <c r="Y103" s="208">
        <v>0</v>
      </c>
      <c r="Z103" s="208">
        <v>0</v>
      </c>
      <c r="AA103" s="208">
        <v>0</v>
      </c>
      <c r="AB103" s="208">
        <v>0</v>
      </c>
      <c r="AC103" s="208">
        <v>16.199999999999996</v>
      </c>
      <c r="AD103" s="208">
        <v>103.2</v>
      </c>
      <c r="AE103" s="208">
        <v>34.2</v>
      </c>
      <c r="AF103" s="208">
        <v>0</v>
      </c>
      <c r="AG103" s="208">
        <v>0</v>
      </c>
      <c r="AH103" s="208">
        <v>0</v>
      </c>
      <c r="AI103" s="208">
        <v>0</v>
      </c>
      <c r="AJ103" s="208">
        <v>432.02000000000004</v>
      </c>
      <c r="AK103" s="208">
        <v>1265.1200000000001</v>
      </c>
      <c r="AL103" s="208">
        <v>409.08</v>
      </c>
      <c r="AM103" s="208">
        <v>31.32</v>
      </c>
      <c r="AN103" s="208">
        <v>8.2</v>
      </c>
      <c r="AO103" s="208">
        <v>4.76</v>
      </c>
      <c r="AP103" s="208">
        <v>0</v>
      </c>
      <c r="AQ103" s="208">
        <v>32.86000000000001</v>
      </c>
      <c r="AR103" s="208">
        <v>9</v>
      </c>
      <c r="AS103" s="208">
        <v>0</v>
      </c>
      <c r="AT103" s="208">
        <v>0</v>
      </c>
      <c r="AU103" s="208">
        <v>0</v>
      </c>
      <c r="AV103" s="208">
        <v>0</v>
      </c>
      <c r="AW103" s="208">
        <v>5.4</v>
      </c>
      <c r="AX103" s="208">
        <v>4.8</v>
      </c>
      <c r="AY103" s="208">
        <v>0</v>
      </c>
      <c r="AZ103" s="208">
        <v>0</v>
      </c>
      <c r="BA103" s="208">
        <v>0</v>
      </c>
      <c r="BB103" s="208">
        <v>281.05999999999966</v>
      </c>
      <c r="BC103" s="208">
        <v>76.84</v>
      </c>
      <c r="BD103" s="208">
        <v>0.6</v>
      </c>
    </row>
    <row r="104" spans="1:56" ht="13.5">
      <c r="A104" s="166">
        <v>870</v>
      </c>
      <c r="B104" s="167" t="s">
        <v>140</v>
      </c>
      <c r="C104" s="196">
        <v>0</v>
      </c>
      <c r="D104" s="196">
        <v>0</v>
      </c>
      <c r="E104" s="196">
        <v>10950.5</v>
      </c>
      <c r="F104" s="196">
        <v>0</v>
      </c>
      <c r="G104" s="196">
        <v>0</v>
      </c>
      <c r="H104" s="196">
        <v>1326</v>
      </c>
      <c r="I104" s="196">
        <v>1678</v>
      </c>
      <c r="J104" s="196">
        <v>4343</v>
      </c>
      <c r="K104" s="173">
        <v>0</v>
      </c>
      <c r="L104" s="173">
        <v>0</v>
      </c>
      <c r="M104" s="173">
        <v>0</v>
      </c>
      <c r="N104" s="173">
        <v>0</v>
      </c>
      <c r="O104" s="196">
        <v>38</v>
      </c>
      <c r="P104" s="196">
        <v>93</v>
      </c>
      <c r="Q104" s="208">
        <v>14.999999999999995</v>
      </c>
      <c r="R104" s="208">
        <v>229.73999999999995</v>
      </c>
      <c r="S104" s="208">
        <v>75.00000000000001</v>
      </c>
      <c r="T104" s="208">
        <v>1.2</v>
      </c>
      <c r="U104" s="208">
        <v>0.6</v>
      </c>
      <c r="V104" s="208">
        <v>355.8</v>
      </c>
      <c r="W104" s="208">
        <v>120</v>
      </c>
      <c r="X104" s="208">
        <v>1.2</v>
      </c>
      <c r="Y104" s="208">
        <v>0</v>
      </c>
      <c r="Z104" s="208">
        <v>0</v>
      </c>
      <c r="AA104" s="208">
        <v>0</v>
      </c>
      <c r="AB104" s="208">
        <v>0</v>
      </c>
      <c r="AC104" s="208">
        <v>0.6</v>
      </c>
      <c r="AD104" s="208">
        <v>87.6</v>
      </c>
      <c r="AE104" s="208">
        <v>27</v>
      </c>
      <c r="AF104" s="208">
        <v>0</v>
      </c>
      <c r="AG104" s="208">
        <v>1</v>
      </c>
      <c r="AH104" s="208">
        <v>1</v>
      </c>
      <c r="AI104" s="208">
        <v>1</v>
      </c>
      <c r="AJ104" s="208">
        <v>262.64</v>
      </c>
      <c r="AK104" s="208">
        <v>706.48</v>
      </c>
      <c r="AL104" s="208">
        <v>218</v>
      </c>
      <c r="AM104" s="208">
        <v>46.7</v>
      </c>
      <c r="AN104" s="208">
        <v>52.740000000000045</v>
      </c>
      <c r="AO104" s="208">
        <v>13.799999999999999</v>
      </c>
      <c r="AP104" s="208">
        <v>0</v>
      </c>
      <c r="AQ104" s="208">
        <v>48</v>
      </c>
      <c r="AR104" s="208">
        <v>14.399999999999999</v>
      </c>
      <c r="AS104" s="208">
        <v>0</v>
      </c>
      <c r="AT104" s="208">
        <v>0</v>
      </c>
      <c r="AU104" s="208">
        <v>0</v>
      </c>
      <c r="AV104" s="208">
        <v>0</v>
      </c>
      <c r="AW104" s="208">
        <v>13.799999999999999</v>
      </c>
      <c r="AX104" s="208">
        <v>3.5999999999999996</v>
      </c>
      <c r="AY104" s="208">
        <v>0</v>
      </c>
      <c r="AZ104" s="208">
        <v>0</v>
      </c>
      <c r="BA104" s="208">
        <v>0</v>
      </c>
      <c r="BB104" s="208">
        <v>48.18</v>
      </c>
      <c r="BC104" s="208">
        <v>17.76</v>
      </c>
      <c r="BD104" s="208">
        <v>0</v>
      </c>
    </row>
    <row r="105" spans="1:56" ht="13.5">
      <c r="A105" s="166">
        <v>317</v>
      </c>
      <c r="B105" s="167" t="s">
        <v>59</v>
      </c>
      <c r="C105" s="196">
        <v>0</v>
      </c>
      <c r="D105" s="196">
        <v>0</v>
      </c>
      <c r="E105" s="196">
        <v>26468.5</v>
      </c>
      <c r="F105" s="196">
        <v>0</v>
      </c>
      <c r="G105" s="196">
        <v>114</v>
      </c>
      <c r="H105" s="196">
        <v>10964</v>
      </c>
      <c r="I105" s="196">
        <v>1572.5</v>
      </c>
      <c r="J105" s="196">
        <v>6995.666666</v>
      </c>
      <c r="K105" s="173">
        <v>0</v>
      </c>
      <c r="L105" s="173">
        <v>0</v>
      </c>
      <c r="M105" s="173">
        <v>0</v>
      </c>
      <c r="N105" s="173">
        <v>0</v>
      </c>
      <c r="O105" s="196">
        <v>65</v>
      </c>
      <c r="P105" s="196">
        <v>142</v>
      </c>
      <c r="Q105" s="208">
        <v>0</v>
      </c>
      <c r="R105" s="208">
        <v>0</v>
      </c>
      <c r="S105" s="208">
        <v>0</v>
      </c>
      <c r="T105" s="208">
        <v>0</v>
      </c>
      <c r="U105" s="208">
        <v>4.1000000000000005</v>
      </c>
      <c r="V105" s="208">
        <v>1050.4799999999996</v>
      </c>
      <c r="W105" s="208">
        <v>547.2</v>
      </c>
      <c r="X105" s="208">
        <v>3</v>
      </c>
      <c r="Y105" s="208">
        <v>0</v>
      </c>
      <c r="Z105" s="208">
        <v>0</v>
      </c>
      <c r="AA105" s="208">
        <v>0</v>
      </c>
      <c r="AB105" s="208">
        <v>0</v>
      </c>
      <c r="AC105" s="208">
        <v>0</v>
      </c>
      <c r="AD105" s="208">
        <v>59.4</v>
      </c>
      <c r="AE105" s="208">
        <v>35.4</v>
      </c>
      <c r="AF105" s="208">
        <v>0</v>
      </c>
      <c r="AG105" s="208">
        <v>0</v>
      </c>
      <c r="AH105" s="208">
        <v>0</v>
      </c>
      <c r="AI105" s="208">
        <v>0</v>
      </c>
      <c r="AJ105" s="208">
        <v>610.881031</v>
      </c>
      <c r="AK105" s="208">
        <v>1559.284131</v>
      </c>
      <c r="AL105" s="208">
        <v>358.967355</v>
      </c>
      <c r="AM105" s="208">
        <v>123.26105199999999</v>
      </c>
      <c r="AN105" s="208">
        <v>0</v>
      </c>
      <c r="AO105" s="208">
        <v>0</v>
      </c>
      <c r="AP105" s="208">
        <v>0</v>
      </c>
      <c r="AQ105" s="208">
        <v>40.2</v>
      </c>
      <c r="AR105" s="208">
        <v>26.4</v>
      </c>
      <c r="AS105" s="208">
        <v>1.2</v>
      </c>
      <c r="AT105" s="208">
        <v>0</v>
      </c>
      <c r="AU105" s="208">
        <v>0</v>
      </c>
      <c r="AV105" s="208">
        <v>0</v>
      </c>
      <c r="AW105" s="208">
        <v>0</v>
      </c>
      <c r="AX105" s="208">
        <v>0.6</v>
      </c>
      <c r="AY105" s="208">
        <v>0</v>
      </c>
      <c r="AZ105" s="208">
        <v>0</v>
      </c>
      <c r="BA105" s="208">
        <v>0</v>
      </c>
      <c r="BB105" s="208">
        <v>116.69368200000001</v>
      </c>
      <c r="BC105" s="208">
        <v>29.141052000000006</v>
      </c>
      <c r="BD105" s="208">
        <v>4.2</v>
      </c>
    </row>
    <row r="106" spans="1:56" ht="13.5">
      <c r="A106" s="166">
        <v>807</v>
      </c>
      <c r="B106" s="167" t="s">
        <v>105</v>
      </c>
      <c r="C106" s="196">
        <v>0</v>
      </c>
      <c r="D106" s="196">
        <v>0</v>
      </c>
      <c r="E106" s="196">
        <v>7999</v>
      </c>
      <c r="F106" s="196">
        <v>0</v>
      </c>
      <c r="G106" s="196">
        <v>0</v>
      </c>
      <c r="H106" s="196">
        <v>2585</v>
      </c>
      <c r="I106" s="196">
        <v>3018.5</v>
      </c>
      <c r="J106" s="196">
        <v>5305.5</v>
      </c>
      <c r="K106" s="173">
        <v>0</v>
      </c>
      <c r="L106" s="173">
        <v>0</v>
      </c>
      <c r="M106" s="173">
        <v>1</v>
      </c>
      <c r="N106" s="173">
        <v>0</v>
      </c>
      <c r="O106" s="196">
        <v>23</v>
      </c>
      <c r="P106" s="196">
        <v>74</v>
      </c>
      <c r="Q106" s="208">
        <v>0</v>
      </c>
      <c r="R106" s="208">
        <v>0</v>
      </c>
      <c r="S106" s="208">
        <v>0</v>
      </c>
      <c r="T106" s="208">
        <v>0</v>
      </c>
      <c r="U106" s="208">
        <v>4.2</v>
      </c>
      <c r="V106" s="208">
        <v>652.3199999999999</v>
      </c>
      <c r="W106" s="208">
        <v>264.24</v>
      </c>
      <c r="X106" s="208">
        <v>1.2</v>
      </c>
      <c r="Y106" s="208">
        <v>0</v>
      </c>
      <c r="Z106" s="208">
        <v>0</v>
      </c>
      <c r="AA106" s="208">
        <v>0</v>
      </c>
      <c r="AB106" s="208">
        <v>0</v>
      </c>
      <c r="AC106" s="208">
        <v>1.7999999999999998</v>
      </c>
      <c r="AD106" s="208">
        <v>241.03999999999996</v>
      </c>
      <c r="AE106" s="208">
        <v>90</v>
      </c>
      <c r="AF106" s="208">
        <v>0</v>
      </c>
      <c r="AG106" s="208">
        <v>0</v>
      </c>
      <c r="AH106" s="208">
        <v>0</v>
      </c>
      <c r="AI106" s="208">
        <v>0</v>
      </c>
      <c r="AJ106" s="208">
        <v>326.961052</v>
      </c>
      <c r="AK106" s="208">
        <v>59.314735</v>
      </c>
      <c r="AL106" s="208">
        <v>12.96</v>
      </c>
      <c r="AM106" s="208">
        <v>1.2</v>
      </c>
      <c r="AN106" s="208">
        <v>0</v>
      </c>
      <c r="AO106" s="208">
        <v>0</v>
      </c>
      <c r="AP106" s="208">
        <v>0</v>
      </c>
      <c r="AQ106" s="208">
        <v>149.4</v>
      </c>
      <c r="AR106" s="208">
        <v>62.4</v>
      </c>
      <c r="AS106" s="208">
        <v>0.6</v>
      </c>
      <c r="AT106" s="208">
        <v>0</v>
      </c>
      <c r="AU106" s="208">
        <v>0</v>
      </c>
      <c r="AV106" s="208">
        <v>0</v>
      </c>
      <c r="AW106" s="208">
        <v>45.2</v>
      </c>
      <c r="AX106" s="208">
        <v>15</v>
      </c>
      <c r="AY106" s="208">
        <v>0</v>
      </c>
      <c r="AZ106" s="208">
        <v>0</v>
      </c>
      <c r="BA106" s="208">
        <v>0</v>
      </c>
      <c r="BB106" s="208">
        <v>3</v>
      </c>
      <c r="BC106" s="208">
        <v>1.56</v>
      </c>
      <c r="BD106" s="208">
        <v>0.6</v>
      </c>
    </row>
    <row r="107" spans="1:56" ht="13.5">
      <c r="A107" s="166">
        <v>318</v>
      </c>
      <c r="B107" s="167" t="s">
        <v>60</v>
      </c>
      <c r="C107" s="196">
        <v>0</v>
      </c>
      <c r="D107" s="196">
        <v>0</v>
      </c>
      <c r="E107" s="196">
        <v>15371</v>
      </c>
      <c r="F107" s="196">
        <v>0</v>
      </c>
      <c r="G107" s="196">
        <v>0</v>
      </c>
      <c r="H107" s="196">
        <v>1107</v>
      </c>
      <c r="I107" s="196">
        <v>813</v>
      </c>
      <c r="J107" s="196">
        <v>6429</v>
      </c>
      <c r="K107" s="173">
        <v>0</v>
      </c>
      <c r="L107" s="173">
        <v>0</v>
      </c>
      <c r="M107" s="173">
        <v>0</v>
      </c>
      <c r="N107" s="173">
        <v>0</v>
      </c>
      <c r="O107" s="196">
        <v>25</v>
      </c>
      <c r="P107" s="196">
        <v>144</v>
      </c>
      <c r="Q107" s="208">
        <v>8.399999999999999</v>
      </c>
      <c r="R107" s="208">
        <v>34.8</v>
      </c>
      <c r="S107" s="208">
        <v>16.2</v>
      </c>
      <c r="T107" s="208">
        <v>0</v>
      </c>
      <c r="U107" s="208">
        <v>3.6</v>
      </c>
      <c r="V107" s="208">
        <v>382.8</v>
      </c>
      <c r="W107" s="208">
        <v>190.8</v>
      </c>
      <c r="X107" s="208">
        <v>4.8</v>
      </c>
      <c r="Y107" s="208">
        <v>0</v>
      </c>
      <c r="Z107" s="208">
        <v>0</v>
      </c>
      <c r="AA107" s="208">
        <v>0</v>
      </c>
      <c r="AB107" s="208">
        <v>0</v>
      </c>
      <c r="AC107" s="208">
        <v>0</v>
      </c>
      <c r="AD107" s="208">
        <v>0</v>
      </c>
      <c r="AE107" s="208">
        <v>0</v>
      </c>
      <c r="AF107" s="208">
        <v>0</v>
      </c>
      <c r="AG107" s="208">
        <v>0</v>
      </c>
      <c r="AH107" s="208">
        <v>0</v>
      </c>
      <c r="AI107" s="208">
        <v>0</v>
      </c>
      <c r="AJ107" s="208">
        <v>168.07999999999998</v>
      </c>
      <c r="AK107" s="208">
        <v>1156.3</v>
      </c>
      <c r="AL107" s="208">
        <v>355</v>
      </c>
      <c r="AM107" s="208">
        <v>172.44</v>
      </c>
      <c r="AN107" s="208">
        <v>0.6</v>
      </c>
      <c r="AO107" s="208">
        <v>0</v>
      </c>
      <c r="AP107" s="208">
        <v>0</v>
      </c>
      <c r="AQ107" s="208">
        <v>32.4</v>
      </c>
      <c r="AR107" s="208">
        <v>9</v>
      </c>
      <c r="AS107" s="208">
        <v>0</v>
      </c>
      <c r="AT107" s="208">
        <v>0</v>
      </c>
      <c r="AU107" s="208">
        <v>0</v>
      </c>
      <c r="AV107" s="208">
        <v>0</v>
      </c>
      <c r="AW107" s="208">
        <v>0</v>
      </c>
      <c r="AX107" s="208">
        <v>0</v>
      </c>
      <c r="AY107" s="208">
        <v>0</v>
      </c>
      <c r="AZ107" s="208">
        <v>0</v>
      </c>
      <c r="BA107" s="208">
        <v>0</v>
      </c>
      <c r="BB107" s="208">
        <v>38.14000000000001</v>
      </c>
      <c r="BC107" s="208">
        <v>10.559999999999999</v>
      </c>
      <c r="BD107" s="208">
        <v>0.6</v>
      </c>
    </row>
    <row r="108" spans="1:56" ht="13.5">
      <c r="A108" s="166">
        <v>354</v>
      </c>
      <c r="B108" s="167" t="s">
        <v>79</v>
      </c>
      <c r="C108" s="196">
        <v>0</v>
      </c>
      <c r="D108" s="196">
        <v>0</v>
      </c>
      <c r="E108" s="196">
        <v>19040</v>
      </c>
      <c r="F108" s="196">
        <v>0</v>
      </c>
      <c r="G108" s="196">
        <v>0</v>
      </c>
      <c r="H108" s="196">
        <v>8690</v>
      </c>
      <c r="I108" s="196">
        <v>957.5</v>
      </c>
      <c r="J108" s="196">
        <v>2985</v>
      </c>
      <c r="K108" s="173">
        <v>0</v>
      </c>
      <c r="L108" s="173">
        <v>0</v>
      </c>
      <c r="M108" s="173">
        <v>1</v>
      </c>
      <c r="N108" s="173">
        <v>0</v>
      </c>
      <c r="O108" s="196">
        <v>36</v>
      </c>
      <c r="P108" s="196">
        <v>36</v>
      </c>
      <c r="Q108" s="208">
        <v>41.400000000000055</v>
      </c>
      <c r="R108" s="208">
        <v>85.91999999999999</v>
      </c>
      <c r="S108" s="208">
        <v>37.8</v>
      </c>
      <c r="T108" s="208">
        <v>0.6</v>
      </c>
      <c r="U108" s="208">
        <v>0</v>
      </c>
      <c r="V108" s="208">
        <v>588.6799999999996</v>
      </c>
      <c r="W108" s="208">
        <v>288.1</v>
      </c>
      <c r="X108" s="208">
        <v>0</v>
      </c>
      <c r="Y108" s="208">
        <v>0</v>
      </c>
      <c r="Z108" s="208">
        <v>0</v>
      </c>
      <c r="AA108" s="208">
        <v>0</v>
      </c>
      <c r="AB108" s="208">
        <v>0</v>
      </c>
      <c r="AC108" s="208">
        <v>0</v>
      </c>
      <c r="AD108" s="208">
        <v>35.4</v>
      </c>
      <c r="AE108" s="208">
        <v>18.6</v>
      </c>
      <c r="AF108" s="208">
        <v>0</v>
      </c>
      <c r="AG108" s="208">
        <v>0</v>
      </c>
      <c r="AH108" s="208">
        <v>0</v>
      </c>
      <c r="AI108" s="208">
        <v>0</v>
      </c>
      <c r="AJ108" s="208">
        <v>678.96</v>
      </c>
      <c r="AK108" s="208">
        <v>891.66</v>
      </c>
      <c r="AL108" s="208">
        <v>254.94</v>
      </c>
      <c r="AM108" s="208">
        <v>7.0200000000000005</v>
      </c>
      <c r="AN108" s="208">
        <v>16.8</v>
      </c>
      <c r="AO108" s="208">
        <v>7.8</v>
      </c>
      <c r="AP108" s="208">
        <v>0</v>
      </c>
      <c r="AQ108" s="208">
        <v>111.6</v>
      </c>
      <c r="AR108" s="208">
        <v>70.33999999999996</v>
      </c>
      <c r="AS108" s="208">
        <v>0</v>
      </c>
      <c r="AT108" s="208">
        <v>0</v>
      </c>
      <c r="AU108" s="208">
        <v>0</v>
      </c>
      <c r="AV108" s="208">
        <v>0</v>
      </c>
      <c r="AW108" s="208">
        <v>11.4</v>
      </c>
      <c r="AX108" s="208">
        <v>4.2</v>
      </c>
      <c r="AY108" s="208">
        <v>0</v>
      </c>
      <c r="AZ108" s="208">
        <v>0</v>
      </c>
      <c r="BA108" s="208">
        <v>0</v>
      </c>
      <c r="BB108" s="208">
        <v>114.43999999999997</v>
      </c>
      <c r="BC108" s="208">
        <v>52.68000000000002</v>
      </c>
      <c r="BD108" s="208">
        <v>1.2</v>
      </c>
    </row>
    <row r="109" spans="1:56" ht="13.5">
      <c r="A109" s="166">
        <v>372</v>
      </c>
      <c r="B109" s="167" t="s">
        <v>87</v>
      </c>
      <c r="C109" s="196">
        <v>0</v>
      </c>
      <c r="D109" s="196">
        <v>0</v>
      </c>
      <c r="E109" s="196">
        <v>14726</v>
      </c>
      <c r="F109" s="196">
        <v>0</v>
      </c>
      <c r="G109" s="196">
        <v>0</v>
      </c>
      <c r="H109" s="196">
        <v>4951.5</v>
      </c>
      <c r="I109" s="196">
        <v>7999.5</v>
      </c>
      <c r="J109" s="196">
        <v>11062.5</v>
      </c>
      <c r="K109" s="173">
        <v>0</v>
      </c>
      <c r="L109" s="173">
        <v>0</v>
      </c>
      <c r="M109" s="173">
        <v>0</v>
      </c>
      <c r="N109" s="173">
        <v>0</v>
      </c>
      <c r="O109" s="196">
        <v>38</v>
      </c>
      <c r="P109" s="196">
        <v>74</v>
      </c>
      <c r="Q109" s="208">
        <v>33.000000000000036</v>
      </c>
      <c r="R109" s="208">
        <v>143.28</v>
      </c>
      <c r="S109" s="208">
        <v>55.8</v>
      </c>
      <c r="T109" s="208">
        <v>0</v>
      </c>
      <c r="U109" s="208">
        <v>130.6999999999995</v>
      </c>
      <c r="V109" s="208">
        <v>633.619999999999</v>
      </c>
      <c r="W109" s="208">
        <v>283.45999999999987</v>
      </c>
      <c r="X109" s="208">
        <v>0.6</v>
      </c>
      <c r="Y109" s="208">
        <v>0</v>
      </c>
      <c r="Z109" s="208">
        <v>0</v>
      </c>
      <c r="AA109" s="208">
        <v>0</v>
      </c>
      <c r="AB109" s="208">
        <v>0</v>
      </c>
      <c r="AC109" s="208">
        <v>7.999999999999998</v>
      </c>
      <c r="AD109" s="208">
        <v>299.84000000000003</v>
      </c>
      <c r="AE109" s="208">
        <v>136.55999999999995</v>
      </c>
      <c r="AF109" s="208">
        <v>0</v>
      </c>
      <c r="AG109" s="208">
        <v>0</v>
      </c>
      <c r="AH109" s="208">
        <v>0</v>
      </c>
      <c r="AI109" s="208">
        <v>0</v>
      </c>
      <c r="AJ109" s="208">
        <v>515.82</v>
      </c>
      <c r="AK109" s="208">
        <v>773.26</v>
      </c>
      <c r="AL109" s="208">
        <v>171.74</v>
      </c>
      <c r="AM109" s="208">
        <v>3</v>
      </c>
      <c r="AN109" s="208">
        <v>40.8</v>
      </c>
      <c r="AO109" s="208">
        <v>12.6</v>
      </c>
      <c r="AP109" s="208">
        <v>0</v>
      </c>
      <c r="AQ109" s="208">
        <v>133.57999999999996</v>
      </c>
      <c r="AR109" s="208">
        <v>52.8</v>
      </c>
      <c r="AS109" s="208">
        <v>0</v>
      </c>
      <c r="AT109" s="208">
        <v>0</v>
      </c>
      <c r="AU109" s="208">
        <v>0</v>
      </c>
      <c r="AV109" s="208">
        <v>0</v>
      </c>
      <c r="AW109" s="208">
        <v>54.6</v>
      </c>
      <c r="AX109" s="208">
        <v>24</v>
      </c>
      <c r="AY109" s="208">
        <v>0</v>
      </c>
      <c r="AZ109" s="208">
        <v>0</v>
      </c>
      <c r="BA109" s="208">
        <v>0</v>
      </c>
      <c r="BB109" s="208">
        <v>91.03999999999995</v>
      </c>
      <c r="BC109" s="208">
        <v>30.7</v>
      </c>
      <c r="BD109" s="208">
        <v>0.6</v>
      </c>
    </row>
    <row r="110" spans="1:56" ht="13.5">
      <c r="A110" s="166">
        <v>857</v>
      </c>
      <c r="B110" s="167" t="s">
        <v>132</v>
      </c>
      <c r="C110" s="196">
        <v>0</v>
      </c>
      <c r="D110" s="196">
        <v>0</v>
      </c>
      <c r="E110" s="196">
        <v>1126</v>
      </c>
      <c r="F110" s="196">
        <v>0</v>
      </c>
      <c r="G110" s="196">
        <v>0</v>
      </c>
      <c r="H110" s="196">
        <v>0</v>
      </c>
      <c r="I110" s="196">
        <v>1705.5</v>
      </c>
      <c r="J110" s="196">
        <v>2491</v>
      </c>
      <c r="K110" s="173">
        <v>0</v>
      </c>
      <c r="L110" s="173">
        <v>1</v>
      </c>
      <c r="M110" s="173">
        <v>2</v>
      </c>
      <c r="N110" s="173">
        <v>2</v>
      </c>
      <c r="O110" s="196">
        <v>3</v>
      </c>
      <c r="P110" s="196">
        <v>45</v>
      </c>
      <c r="Q110" s="208">
        <v>0</v>
      </c>
      <c r="R110" s="208">
        <v>0</v>
      </c>
      <c r="S110" s="208">
        <v>0</v>
      </c>
      <c r="T110" s="208">
        <v>0</v>
      </c>
      <c r="U110" s="208">
        <v>0</v>
      </c>
      <c r="V110" s="208">
        <v>1.3199999999999998</v>
      </c>
      <c r="W110" s="208">
        <v>3.88</v>
      </c>
      <c r="X110" s="208">
        <v>0</v>
      </c>
      <c r="Y110" s="208">
        <v>0</v>
      </c>
      <c r="Z110" s="208">
        <v>0</v>
      </c>
      <c r="AA110" s="208">
        <v>0</v>
      </c>
      <c r="AB110" s="208">
        <v>0</v>
      </c>
      <c r="AC110" s="208">
        <v>1.7999999999999998</v>
      </c>
      <c r="AD110" s="208">
        <v>32.040000000000006</v>
      </c>
      <c r="AE110" s="208">
        <v>12.58</v>
      </c>
      <c r="AF110" s="208">
        <v>0.24</v>
      </c>
      <c r="AG110" s="208">
        <v>0</v>
      </c>
      <c r="AH110" s="208">
        <v>0</v>
      </c>
      <c r="AI110" s="208">
        <v>0</v>
      </c>
      <c r="AJ110" s="208">
        <v>19.259999999999998</v>
      </c>
      <c r="AK110" s="208">
        <v>178.95999999999998</v>
      </c>
      <c r="AL110" s="208">
        <v>66.7</v>
      </c>
      <c r="AM110" s="208">
        <v>9.6</v>
      </c>
      <c r="AN110" s="208">
        <v>0</v>
      </c>
      <c r="AO110" s="208">
        <v>0</v>
      </c>
      <c r="AP110" s="208">
        <v>0</v>
      </c>
      <c r="AQ110" s="208">
        <v>0</v>
      </c>
      <c r="AR110" s="208">
        <v>0</v>
      </c>
      <c r="AS110" s="208">
        <v>0</v>
      </c>
      <c r="AT110" s="208">
        <v>0</v>
      </c>
      <c r="AU110" s="208">
        <v>0</v>
      </c>
      <c r="AV110" s="208">
        <v>0</v>
      </c>
      <c r="AW110" s="208">
        <v>0.6</v>
      </c>
      <c r="AX110" s="208">
        <v>1.2</v>
      </c>
      <c r="AY110" s="208">
        <v>0</v>
      </c>
      <c r="AZ110" s="208">
        <v>0</v>
      </c>
      <c r="BA110" s="208">
        <v>0</v>
      </c>
      <c r="BB110" s="208">
        <v>4.72</v>
      </c>
      <c r="BC110" s="208">
        <v>1.7999999999999998</v>
      </c>
      <c r="BD110" s="208">
        <v>0</v>
      </c>
    </row>
    <row r="111" spans="1:56" ht="13.5">
      <c r="A111" s="166">
        <v>355</v>
      </c>
      <c r="B111" s="167" t="s">
        <v>80</v>
      </c>
      <c r="C111" s="196">
        <v>0</v>
      </c>
      <c r="D111" s="196">
        <v>0</v>
      </c>
      <c r="E111" s="196">
        <v>19184</v>
      </c>
      <c r="F111" s="196">
        <v>0</v>
      </c>
      <c r="G111" s="196">
        <v>0</v>
      </c>
      <c r="H111" s="196">
        <v>7657.5</v>
      </c>
      <c r="I111" s="196">
        <v>1428</v>
      </c>
      <c r="J111" s="196">
        <v>2741</v>
      </c>
      <c r="K111" s="173">
        <v>0</v>
      </c>
      <c r="L111" s="173">
        <v>0</v>
      </c>
      <c r="M111" s="173">
        <v>0</v>
      </c>
      <c r="N111" s="173">
        <v>0</v>
      </c>
      <c r="O111" s="196">
        <v>42</v>
      </c>
      <c r="P111" s="196">
        <v>148</v>
      </c>
      <c r="Q111" s="208">
        <v>0</v>
      </c>
      <c r="R111" s="208">
        <v>0</v>
      </c>
      <c r="S111" s="208">
        <v>0</v>
      </c>
      <c r="T111" s="208">
        <v>0</v>
      </c>
      <c r="U111" s="208">
        <v>7.199999999999998</v>
      </c>
      <c r="V111" s="208">
        <v>958.1999999999999</v>
      </c>
      <c r="W111" s="208">
        <v>479.4</v>
      </c>
      <c r="X111" s="208">
        <v>0</v>
      </c>
      <c r="Y111" s="208">
        <v>0</v>
      </c>
      <c r="Z111" s="208">
        <v>0</v>
      </c>
      <c r="AA111" s="208">
        <v>0</v>
      </c>
      <c r="AB111" s="208">
        <v>0</v>
      </c>
      <c r="AC111" s="208">
        <v>0</v>
      </c>
      <c r="AD111" s="208">
        <v>78.6</v>
      </c>
      <c r="AE111" s="208">
        <v>39</v>
      </c>
      <c r="AF111" s="208">
        <v>0</v>
      </c>
      <c r="AG111" s="208">
        <v>0</v>
      </c>
      <c r="AH111" s="208">
        <v>0</v>
      </c>
      <c r="AI111" s="208">
        <v>0</v>
      </c>
      <c r="AJ111" s="208">
        <v>761.02</v>
      </c>
      <c r="AK111" s="208">
        <v>965.6400000000001</v>
      </c>
      <c r="AL111" s="208">
        <v>173.5</v>
      </c>
      <c r="AM111" s="208">
        <v>155.62</v>
      </c>
      <c r="AN111" s="208">
        <v>0</v>
      </c>
      <c r="AO111" s="208">
        <v>0</v>
      </c>
      <c r="AP111" s="208">
        <v>0</v>
      </c>
      <c r="AQ111" s="208">
        <v>190.2</v>
      </c>
      <c r="AR111" s="208">
        <v>85.2</v>
      </c>
      <c r="AS111" s="208">
        <v>0</v>
      </c>
      <c r="AT111" s="208">
        <v>0</v>
      </c>
      <c r="AU111" s="208">
        <v>0</v>
      </c>
      <c r="AV111" s="208">
        <v>0</v>
      </c>
      <c r="AW111" s="208">
        <v>21.6</v>
      </c>
      <c r="AX111" s="208">
        <v>8.4</v>
      </c>
      <c r="AY111" s="208">
        <v>0</v>
      </c>
      <c r="AZ111" s="208">
        <v>0</v>
      </c>
      <c r="BA111" s="208">
        <v>0</v>
      </c>
      <c r="BB111" s="208">
        <v>104.5</v>
      </c>
      <c r="BC111" s="208">
        <v>15.239999999999997</v>
      </c>
      <c r="BD111" s="208">
        <v>10.02</v>
      </c>
    </row>
    <row r="112" spans="1:56" ht="13.5">
      <c r="A112" s="166">
        <v>333</v>
      </c>
      <c r="B112" s="167" t="s">
        <v>66</v>
      </c>
      <c r="C112" s="196">
        <v>0</v>
      </c>
      <c r="D112" s="196">
        <v>0</v>
      </c>
      <c r="E112" s="196">
        <v>26030</v>
      </c>
      <c r="F112" s="196">
        <v>0</v>
      </c>
      <c r="G112" s="196">
        <v>0</v>
      </c>
      <c r="H112" s="196">
        <v>5655.5</v>
      </c>
      <c r="I112" s="196">
        <v>5202</v>
      </c>
      <c r="J112" s="196">
        <v>12542</v>
      </c>
      <c r="K112" s="173">
        <v>0</v>
      </c>
      <c r="L112" s="173">
        <v>1</v>
      </c>
      <c r="M112" s="173">
        <v>2</v>
      </c>
      <c r="N112" s="173">
        <v>1</v>
      </c>
      <c r="O112" s="196">
        <v>56</v>
      </c>
      <c r="P112" s="196">
        <v>190</v>
      </c>
      <c r="Q112" s="208">
        <v>0</v>
      </c>
      <c r="R112" s="208">
        <v>0</v>
      </c>
      <c r="S112" s="208">
        <v>0</v>
      </c>
      <c r="T112" s="208">
        <v>0</v>
      </c>
      <c r="U112" s="208">
        <v>0.6</v>
      </c>
      <c r="V112" s="208">
        <v>1458.7199999999982</v>
      </c>
      <c r="W112" s="208">
        <v>609.3600000000009</v>
      </c>
      <c r="X112" s="208">
        <v>0</v>
      </c>
      <c r="Y112" s="208">
        <v>0</v>
      </c>
      <c r="Z112" s="208">
        <v>0</v>
      </c>
      <c r="AA112" s="208">
        <v>0</v>
      </c>
      <c r="AB112" s="208">
        <v>0</v>
      </c>
      <c r="AC112" s="208">
        <v>0.6</v>
      </c>
      <c r="AD112" s="208">
        <v>283.2</v>
      </c>
      <c r="AE112" s="208">
        <v>131.4</v>
      </c>
      <c r="AF112" s="208">
        <v>0</v>
      </c>
      <c r="AG112" s="208">
        <v>0</v>
      </c>
      <c r="AH112" s="208">
        <v>0</v>
      </c>
      <c r="AI112" s="208">
        <v>0</v>
      </c>
      <c r="AJ112" s="208">
        <v>841.46</v>
      </c>
      <c r="AK112" s="208">
        <v>1051.16</v>
      </c>
      <c r="AL112" s="208">
        <v>247.46</v>
      </c>
      <c r="AM112" s="208">
        <v>2.64</v>
      </c>
      <c r="AN112" s="208">
        <v>0</v>
      </c>
      <c r="AO112" s="208">
        <v>0</v>
      </c>
      <c r="AP112" s="208">
        <v>0</v>
      </c>
      <c r="AQ112" s="208">
        <v>195.6</v>
      </c>
      <c r="AR112" s="208">
        <v>133.2</v>
      </c>
      <c r="AS112" s="208">
        <v>0</v>
      </c>
      <c r="AT112" s="208">
        <v>0</v>
      </c>
      <c r="AU112" s="208">
        <v>0</v>
      </c>
      <c r="AV112" s="208">
        <v>0</v>
      </c>
      <c r="AW112" s="208">
        <v>45.6</v>
      </c>
      <c r="AX112" s="208">
        <v>18</v>
      </c>
      <c r="AY112" s="208">
        <v>0</v>
      </c>
      <c r="AZ112" s="208">
        <v>0</v>
      </c>
      <c r="BA112" s="208">
        <v>0</v>
      </c>
      <c r="BB112" s="208">
        <v>117.47999999999999</v>
      </c>
      <c r="BC112" s="208">
        <v>34.2</v>
      </c>
      <c r="BD112" s="208">
        <v>0.24</v>
      </c>
    </row>
    <row r="113" spans="1:56" ht="13.5">
      <c r="A113" s="166">
        <v>343</v>
      </c>
      <c r="B113" s="167" t="s">
        <v>73</v>
      </c>
      <c r="C113" s="196">
        <v>0</v>
      </c>
      <c r="D113" s="196">
        <v>0</v>
      </c>
      <c r="E113" s="196">
        <v>20439</v>
      </c>
      <c r="F113" s="196">
        <v>0</v>
      </c>
      <c r="G113" s="196">
        <v>0</v>
      </c>
      <c r="H113" s="196">
        <v>6039</v>
      </c>
      <c r="I113" s="196">
        <v>0</v>
      </c>
      <c r="J113" s="196">
        <v>8546.5</v>
      </c>
      <c r="K113" s="173">
        <v>0</v>
      </c>
      <c r="L113" s="173">
        <v>0</v>
      </c>
      <c r="M113" s="173">
        <v>1</v>
      </c>
      <c r="N113" s="173">
        <v>0</v>
      </c>
      <c r="O113" s="196">
        <v>33</v>
      </c>
      <c r="P113" s="196">
        <v>217</v>
      </c>
      <c r="Q113" s="208">
        <v>28.560000000000024</v>
      </c>
      <c r="R113" s="208">
        <v>108</v>
      </c>
      <c r="S113" s="208">
        <v>34.8</v>
      </c>
      <c r="T113" s="208">
        <v>0.6</v>
      </c>
      <c r="U113" s="208">
        <v>76.57999999999998</v>
      </c>
      <c r="V113" s="208">
        <v>811.7999999999996</v>
      </c>
      <c r="W113" s="208">
        <v>336.32</v>
      </c>
      <c r="X113" s="208">
        <v>2</v>
      </c>
      <c r="Y113" s="208">
        <v>0</v>
      </c>
      <c r="Z113" s="208">
        <v>0</v>
      </c>
      <c r="AA113" s="208">
        <v>0</v>
      </c>
      <c r="AB113" s="208">
        <v>0</v>
      </c>
      <c r="AC113" s="208">
        <v>0</v>
      </c>
      <c r="AD113" s="208">
        <v>0</v>
      </c>
      <c r="AE113" s="208">
        <v>0</v>
      </c>
      <c r="AF113" s="208">
        <v>0</v>
      </c>
      <c r="AG113" s="208">
        <v>0</v>
      </c>
      <c r="AH113" s="208">
        <v>0</v>
      </c>
      <c r="AI113" s="208">
        <v>0</v>
      </c>
      <c r="AJ113" s="208">
        <v>510.70000000000005</v>
      </c>
      <c r="AK113" s="208">
        <v>817.98</v>
      </c>
      <c r="AL113" s="208">
        <v>246.74</v>
      </c>
      <c r="AM113" s="208">
        <v>9.52</v>
      </c>
      <c r="AN113" s="208">
        <v>35.4</v>
      </c>
      <c r="AO113" s="208">
        <v>10.2</v>
      </c>
      <c r="AP113" s="208">
        <v>0.6</v>
      </c>
      <c r="AQ113" s="208">
        <v>96.6</v>
      </c>
      <c r="AR113" s="208">
        <v>52.199999999999996</v>
      </c>
      <c r="AS113" s="208">
        <v>1</v>
      </c>
      <c r="AT113" s="208">
        <v>0</v>
      </c>
      <c r="AU113" s="208">
        <v>0</v>
      </c>
      <c r="AV113" s="208">
        <v>0</v>
      </c>
      <c r="AW113" s="208">
        <v>0</v>
      </c>
      <c r="AX113" s="208">
        <v>0</v>
      </c>
      <c r="AY113" s="208">
        <v>0</v>
      </c>
      <c r="AZ113" s="208">
        <v>0</v>
      </c>
      <c r="BA113" s="208">
        <v>0</v>
      </c>
      <c r="BB113" s="208">
        <v>90.68</v>
      </c>
      <c r="BC113" s="208">
        <v>24.6</v>
      </c>
      <c r="BD113" s="208">
        <v>0.52</v>
      </c>
    </row>
    <row r="114" spans="1:56" ht="13.5">
      <c r="A114" s="166">
        <v>373</v>
      </c>
      <c r="B114" s="167" t="s">
        <v>88</v>
      </c>
      <c r="C114" s="196">
        <v>2</v>
      </c>
      <c r="D114" s="196">
        <v>0</v>
      </c>
      <c r="E114" s="196">
        <v>31664</v>
      </c>
      <c r="F114" s="196">
        <v>0</v>
      </c>
      <c r="G114" s="196">
        <v>0</v>
      </c>
      <c r="H114" s="196">
        <v>5633</v>
      </c>
      <c r="I114" s="196">
        <v>11527</v>
      </c>
      <c r="J114" s="196">
        <v>20432.5</v>
      </c>
      <c r="K114" s="173">
        <v>0</v>
      </c>
      <c r="L114" s="173">
        <v>0</v>
      </c>
      <c r="M114" s="173">
        <v>5</v>
      </c>
      <c r="N114" s="173">
        <v>1</v>
      </c>
      <c r="O114" s="196">
        <v>145</v>
      </c>
      <c r="P114" s="196">
        <v>201</v>
      </c>
      <c r="Q114" s="208">
        <v>21.800000000000008</v>
      </c>
      <c r="R114" s="208">
        <v>55.44</v>
      </c>
      <c r="S114" s="208">
        <v>27.479999999999997</v>
      </c>
      <c r="T114" s="208">
        <v>1.7999999999999998</v>
      </c>
      <c r="U114" s="208">
        <v>103.71999999999974</v>
      </c>
      <c r="V114" s="208">
        <v>1184.3800000000003</v>
      </c>
      <c r="W114" s="208">
        <v>454.7200000000003</v>
      </c>
      <c r="X114" s="208">
        <v>12.3</v>
      </c>
      <c r="Y114" s="208">
        <v>0</v>
      </c>
      <c r="Z114" s="208">
        <v>0</v>
      </c>
      <c r="AA114" s="208">
        <v>0</v>
      </c>
      <c r="AB114" s="208">
        <v>0</v>
      </c>
      <c r="AC114" s="208">
        <v>86.5199999999999</v>
      </c>
      <c r="AD114" s="208">
        <v>491.1999999999998</v>
      </c>
      <c r="AE114" s="208">
        <v>202.87999999999994</v>
      </c>
      <c r="AF114" s="208">
        <v>3.2</v>
      </c>
      <c r="AG114" s="208">
        <v>0</v>
      </c>
      <c r="AH114" s="208">
        <v>0</v>
      </c>
      <c r="AI114" s="208">
        <v>1</v>
      </c>
      <c r="AJ114" s="208">
        <v>831.395255</v>
      </c>
      <c r="AK114" s="208">
        <v>2094.773676</v>
      </c>
      <c r="AL114" s="208">
        <v>675.174736</v>
      </c>
      <c r="AM114" s="208">
        <v>42.82</v>
      </c>
      <c r="AN114" s="208">
        <v>12.120000000000001</v>
      </c>
      <c r="AO114" s="208">
        <v>4.56</v>
      </c>
      <c r="AP114" s="208">
        <v>1.6</v>
      </c>
      <c r="AQ114" s="208">
        <v>248.2199999999999</v>
      </c>
      <c r="AR114" s="208">
        <v>100.91999999999999</v>
      </c>
      <c r="AS114" s="208">
        <v>1.7999999999999998</v>
      </c>
      <c r="AT114" s="208">
        <v>0</v>
      </c>
      <c r="AU114" s="208">
        <v>0</v>
      </c>
      <c r="AV114" s="208">
        <v>0</v>
      </c>
      <c r="AW114" s="208">
        <v>115.68000000000002</v>
      </c>
      <c r="AX114" s="208">
        <v>50.88</v>
      </c>
      <c r="AY114" s="208">
        <v>0.6</v>
      </c>
      <c r="AZ114" s="208">
        <v>0</v>
      </c>
      <c r="BA114" s="208">
        <v>1</v>
      </c>
      <c r="BB114" s="208">
        <v>188.0600000000002</v>
      </c>
      <c r="BC114" s="208">
        <v>87.51999999999998</v>
      </c>
      <c r="BD114" s="208">
        <v>3.5999999999999996</v>
      </c>
    </row>
    <row r="115" spans="1:56" ht="13.5">
      <c r="A115" s="166">
        <v>893</v>
      </c>
      <c r="B115" s="167" t="s">
        <v>162</v>
      </c>
      <c r="C115" s="196">
        <v>0</v>
      </c>
      <c r="D115" s="196">
        <v>0</v>
      </c>
      <c r="E115" s="196">
        <v>18251</v>
      </c>
      <c r="F115" s="196">
        <v>0</v>
      </c>
      <c r="G115" s="196">
        <v>185</v>
      </c>
      <c r="H115" s="196">
        <v>5690</v>
      </c>
      <c r="I115" s="196">
        <v>1782.5</v>
      </c>
      <c r="J115" s="196">
        <v>8838</v>
      </c>
      <c r="K115" s="173">
        <v>0</v>
      </c>
      <c r="L115" s="173">
        <v>0</v>
      </c>
      <c r="M115" s="173">
        <v>0</v>
      </c>
      <c r="N115" s="173">
        <v>2</v>
      </c>
      <c r="O115" s="196">
        <v>38</v>
      </c>
      <c r="P115" s="196">
        <v>18</v>
      </c>
      <c r="Q115" s="208">
        <v>0</v>
      </c>
      <c r="R115" s="208">
        <v>0</v>
      </c>
      <c r="S115" s="208">
        <v>0</v>
      </c>
      <c r="T115" s="208">
        <v>0</v>
      </c>
      <c r="U115" s="208">
        <v>44.62000000000003</v>
      </c>
      <c r="V115" s="208">
        <v>524.4600000000006</v>
      </c>
      <c r="W115" s="208">
        <v>195.56000000000006</v>
      </c>
      <c r="X115" s="208">
        <v>1.7999999999999998</v>
      </c>
      <c r="Y115" s="208">
        <v>0</v>
      </c>
      <c r="Z115" s="208">
        <v>13.12</v>
      </c>
      <c r="AA115" s="208">
        <v>3.74</v>
      </c>
      <c r="AB115" s="208">
        <v>0</v>
      </c>
      <c r="AC115" s="208">
        <v>2.7600000000000002</v>
      </c>
      <c r="AD115" s="208">
        <v>51.86</v>
      </c>
      <c r="AE115" s="208">
        <v>25.139999999999997</v>
      </c>
      <c r="AF115" s="208">
        <v>0.6</v>
      </c>
      <c r="AG115" s="208">
        <v>0</v>
      </c>
      <c r="AH115" s="208">
        <v>0</v>
      </c>
      <c r="AI115" s="208">
        <v>0</v>
      </c>
      <c r="AJ115" s="208">
        <v>358.5</v>
      </c>
      <c r="AK115" s="208">
        <v>1187.9</v>
      </c>
      <c r="AL115" s="208">
        <v>359.44</v>
      </c>
      <c r="AM115" s="208">
        <v>45.84</v>
      </c>
      <c r="AN115" s="208">
        <v>0</v>
      </c>
      <c r="AO115" s="208">
        <v>0</v>
      </c>
      <c r="AP115" s="208">
        <v>0</v>
      </c>
      <c r="AQ115" s="208">
        <v>75.78000000000003</v>
      </c>
      <c r="AR115" s="208">
        <v>22.78000000000001</v>
      </c>
      <c r="AS115" s="208">
        <v>0.6</v>
      </c>
      <c r="AT115" s="208">
        <v>3.34</v>
      </c>
      <c r="AU115" s="208">
        <v>0</v>
      </c>
      <c r="AV115" s="208">
        <v>0</v>
      </c>
      <c r="AW115" s="208">
        <v>3.18</v>
      </c>
      <c r="AX115" s="208">
        <v>2.4</v>
      </c>
      <c r="AY115" s="208">
        <v>0</v>
      </c>
      <c r="AZ115" s="208">
        <v>0</v>
      </c>
      <c r="BA115" s="208">
        <v>0</v>
      </c>
      <c r="BB115" s="208">
        <v>46.83999999999999</v>
      </c>
      <c r="BC115" s="208">
        <v>12.200000000000001</v>
      </c>
      <c r="BD115" s="208">
        <v>0.12</v>
      </c>
    </row>
    <row r="116" spans="1:56" ht="13.5">
      <c r="A116" s="166">
        <v>871</v>
      </c>
      <c r="B116" s="167" t="s">
        <v>141</v>
      </c>
      <c r="C116" s="196">
        <v>0</v>
      </c>
      <c r="D116" s="196">
        <v>0</v>
      </c>
      <c r="E116" s="196">
        <v>6932</v>
      </c>
      <c r="F116" s="196">
        <v>0</v>
      </c>
      <c r="G116" s="196">
        <v>0</v>
      </c>
      <c r="H116" s="196">
        <v>2774</v>
      </c>
      <c r="I116" s="196">
        <v>8847</v>
      </c>
      <c r="J116" s="196">
        <v>6166</v>
      </c>
      <c r="K116" s="173">
        <v>0</v>
      </c>
      <c r="L116" s="173">
        <v>0</v>
      </c>
      <c r="M116" s="173">
        <v>0</v>
      </c>
      <c r="N116" s="173">
        <v>0</v>
      </c>
      <c r="O116" s="196">
        <v>44</v>
      </c>
      <c r="P116" s="196">
        <v>203</v>
      </c>
      <c r="Q116" s="208">
        <v>20.400000000000006</v>
      </c>
      <c r="R116" s="208">
        <v>277.68000000000006</v>
      </c>
      <c r="S116" s="208">
        <v>98.4</v>
      </c>
      <c r="T116" s="208">
        <v>0</v>
      </c>
      <c r="U116" s="208">
        <v>0</v>
      </c>
      <c r="V116" s="208">
        <v>313.2</v>
      </c>
      <c r="W116" s="208">
        <v>129</v>
      </c>
      <c r="X116" s="208">
        <v>0.6</v>
      </c>
      <c r="Y116" s="208">
        <v>0</v>
      </c>
      <c r="Z116" s="208">
        <v>0</v>
      </c>
      <c r="AA116" s="208">
        <v>0</v>
      </c>
      <c r="AB116" s="208">
        <v>0</v>
      </c>
      <c r="AC116" s="208">
        <v>2.4</v>
      </c>
      <c r="AD116" s="208">
        <v>293.4</v>
      </c>
      <c r="AE116" s="208">
        <v>136.8</v>
      </c>
      <c r="AF116" s="208">
        <v>0</v>
      </c>
      <c r="AG116" s="208">
        <v>0</v>
      </c>
      <c r="AH116" s="208">
        <v>0</v>
      </c>
      <c r="AI116" s="208">
        <v>0</v>
      </c>
      <c r="AJ116" s="208">
        <v>282.68</v>
      </c>
      <c r="AK116" s="208">
        <v>548.12</v>
      </c>
      <c r="AL116" s="208">
        <v>151.16</v>
      </c>
      <c r="AM116" s="208">
        <v>40.8</v>
      </c>
      <c r="AN116" s="208">
        <v>21</v>
      </c>
      <c r="AO116" s="208">
        <v>10.2</v>
      </c>
      <c r="AP116" s="208">
        <v>0</v>
      </c>
      <c r="AQ116" s="208">
        <v>24</v>
      </c>
      <c r="AR116" s="208">
        <v>9</v>
      </c>
      <c r="AS116" s="208">
        <v>0</v>
      </c>
      <c r="AT116" s="208">
        <v>0</v>
      </c>
      <c r="AU116" s="208">
        <v>0</v>
      </c>
      <c r="AV116" s="208">
        <v>0</v>
      </c>
      <c r="AW116" s="208">
        <v>24.6</v>
      </c>
      <c r="AX116" s="208">
        <v>9</v>
      </c>
      <c r="AY116" s="208">
        <v>0</v>
      </c>
      <c r="AZ116" s="208">
        <v>0</v>
      </c>
      <c r="BA116" s="208">
        <v>0</v>
      </c>
      <c r="BB116" s="208">
        <v>34.36000000000001</v>
      </c>
      <c r="BC116" s="208">
        <v>8.4</v>
      </c>
      <c r="BD116" s="208">
        <v>0</v>
      </c>
    </row>
    <row r="117" spans="1:56" ht="13.5">
      <c r="A117" s="166">
        <v>334</v>
      </c>
      <c r="B117" s="167" t="s">
        <v>67</v>
      </c>
      <c r="C117" s="196">
        <v>0</v>
      </c>
      <c r="D117" s="196">
        <v>0</v>
      </c>
      <c r="E117" s="196">
        <v>15627</v>
      </c>
      <c r="F117" s="196">
        <v>0</v>
      </c>
      <c r="G117" s="196">
        <v>0</v>
      </c>
      <c r="H117" s="196">
        <v>2082</v>
      </c>
      <c r="I117" s="196">
        <v>2745</v>
      </c>
      <c r="J117" s="196">
        <v>13101.5</v>
      </c>
      <c r="K117" s="173">
        <v>0</v>
      </c>
      <c r="L117" s="173">
        <v>0</v>
      </c>
      <c r="M117" s="173">
        <v>0</v>
      </c>
      <c r="N117" s="173">
        <v>0</v>
      </c>
      <c r="O117" s="196">
        <v>19</v>
      </c>
      <c r="P117" s="196">
        <v>89</v>
      </c>
      <c r="Q117" s="208">
        <v>0</v>
      </c>
      <c r="R117" s="208">
        <v>0</v>
      </c>
      <c r="S117" s="208">
        <v>0</v>
      </c>
      <c r="T117" s="208">
        <v>0</v>
      </c>
      <c r="U117" s="208">
        <v>0</v>
      </c>
      <c r="V117" s="208">
        <v>727.4400000000004</v>
      </c>
      <c r="W117" s="208">
        <v>393.6</v>
      </c>
      <c r="X117" s="208">
        <v>0</v>
      </c>
      <c r="Y117" s="208">
        <v>0</v>
      </c>
      <c r="Z117" s="208">
        <v>0</v>
      </c>
      <c r="AA117" s="208">
        <v>0</v>
      </c>
      <c r="AB117" s="208">
        <v>0</v>
      </c>
      <c r="AC117" s="208">
        <v>0</v>
      </c>
      <c r="AD117" s="208">
        <v>154.44000000000008</v>
      </c>
      <c r="AE117" s="208">
        <v>85.8</v>
      </c>
      <c r="AF117" s="208">
        <v>0.6</v>
      </c>
      <c r="AG117" s="208">
        <v>0</v>
      </c>
      <c r="AH117" s="208">
        <v>0</v>
      </c>
      <c r="AI117" s="208">
        <v>0</v>
      </c>
      <c r="AJ117" s="208">
        <v>330.935788</v>
      </c>
      <c r="AK117" s="208">
        <v>704.405783</v>
      </c>
      <c r="AL117" s="208">
        <v>127.761052</v>
      </c>
      <c r="AM117" s="208">
        <v>37.48</v>
      </c>
      <c r="AN117" s="208">
        <v>0</v>
      </c>
      <c r="AO117" s="208">
        <v>0</v>
      </c>
      <c r="AP117" s="208">
        <v>0</v>
      </c>
      <c r="AQ117" s="208">
        <v>81</v>
      </c>
      <c r="AR117" s="208">
        <v>49.2</v>
      </c>
      <c r="AS117" s="208">
        <v>0</v>
      </c>
      <c r="AT117" s="208">
        <v>0</v>
      </c>
      <c r="AU117" s="208">
        <v>0</v>
      </c>
      <c r="AV117" s="208">
        <v>0</v>
      </c>
      <c r="AW117" s="208">
        <v>12</v>
      </c>
      <c r="AX117" s="208">
        <v>7.199999999999999</v>
      </c>
      <c r="AY117" s="208">
        <v>0</v>
      </c>
      <c r="AZ117" s="208">
        <v>0</v>
      </c>
      <c r="BA117" s="208">
        <v>0</v>
      </c>
      <c r="BB117" s="208">
        <v>97.66210399999997</v>
      </c>
      <c r="BC117" s="208">
        <v>25.096842000000002</v>
      </c>
      <c r="BD117" s="208">
        <v>1.6800000000000002</v>
      </c>
    </row>
    <row r="118" spans="1:56" ht="13.5">
      <c r="A118" s="166">
        <v>933</v>
      </c>
      <c r="B118" s="167" t="s">
        <v>176</v>
      </c>
      <c r="C118" s="196">
        <v>0</v>
      </c>
      <c r="D118" s="196">
        <v>0</v>
      </c>
      <c r="E118" s="196">
        <v>28555</v>
      </c>
      <c r="F118" s="196">
        <v>0</v>
      </c>
      <c r="G118" s="196">
        <v>737</v>
      </c>
      <c r="H118" s="196">
        <v>6509</v>
      </c>
      <c r="I118" s="196">
        <v>10983</v>
      </c>
      <c r="J118" s="196">
        <v>18364.5</v>
      </c>
      <c r="K118" s="173">
        <v>0</v>
      </c>
      <c r="L118" s="173">
        <v>1</v>
      </c>
      <c r="M118" s="173">
        <v>1</v>
      </c>
      <c r="N118" s="173">
        <v>0</v>
      </c>
      <c r="O118" s="196">
        <v>74</v>
      </c>
      <c r="P118" s="196">
        <v>104</v>
      </c>
      <c r="Q118" s="208">
        <v>0</v>
      </c>
      <c r="R118" s="208">
        <v>0</v>
      </c>
      <c r="S118" s="208">
        <v>0</v>
      </c>
      <c r="T118" s="208">
        <v>0</v>
      </c>
      <c r="U118" s="208">
        <v>12.279999999999998</v>
      </c>
      <c r="V118" s="208">
        <v>147.15999999999994</v>
      </c>
      <c r="W118" s="208">
        <v>62.079999999999984</v>
      </c>
      <c r="X118" s="208">
        <v>0</v>
      </c>
      <c r="Y118" s="208">
        <v>0</v>
      </c>
      <c r="Z118" s="208">
        <v>0</v>
      </c>
      <c r="AA118" s="208">
        <v>0</v>
      </c>
      <c r="AB118" s="208">
        <v>0</v>
      </c>
      <c r="AC118" s="208">
        <v>28.040000000000006</v>
      </c>
      <c r="AD118" s="208">
        <v>146.97999999999996</v>
      </c>
      <c r="AE118" s="208">
        <v>60.779999999999966</v>
      </c>
      <c r="AF118" s="208">
        <v>1.2</v>
      </c>
      <c r="AG118" s="208">
        <v>0</v>
      </c>
      <c r="AH118" s="208">
        <v>0</v>
      </c>
      <c r="AI118" s="208">
        <v>0</v>
      </c>
      <c r="AJ118" s="208">
        <v>683.468779</v>
      </c>
      <c r="AK118" s="208">
        <v>2950.941767</v>
      </c>
      <c r="AL118" s="208">
        <v>1078.3851</v>
      </c>
      <c r="AM118" s="208">
        <v>86.558411</v>
      </c>
      <c r="AN118" s="208">
        <v>0</v>
      </c>
      <c r="AO118" s="208">
        <v>0</v>
      </c>
      <c r="AP118" s="208">
        <v>0</v>
      </c>
      <c r="AQ118" s="208">
        <v>15.48</v>
      </c>
      <c r="AR118" s="208">
        <v>9.559999999999999</v>
      </c>
      <c r="AS118" s="208">
        <v>0</v>
      </c>
      <c r="AT118" s="208">
        <v>0</v>
      </c>
      <c r="AU118" s="208">
        <v>0</v>
      </c>
      <c r="AV118" s="208">
        <v>0</v>
      </c>
      <c r="AW118" s="208">
        <v>22.840000000000003</v>
      </c>
      <c r="AX118" s="208">
        <v>11.639999999999999</v>
      </c>
      <c r="AY118" s="208">
        <v>0</v>
      </c>
      <c r="AZ118" s="208">
        <v>0</v>
      </c>
      <c r="BA118" s="208">
        <v>0</v>
      </c>
      <c r="BB118" s="208">
        <v>238.59837200000013</v>
      </c>
      <c r="BC118" s="208">
        <v>91.742616</v>
      </c>
      <c r="BD118" s="208">
        <v>1.15421</v>
      </c>
    </row>
    <row r="119" spans="1:56" ht="13.5">
      <c r="A119" s="166">
        <v>803</v>
      </c>
      <c r="B119" s="167" t="s">
        <v>102</v>
      </c>
      <c r="C119" s="196">
        <v>0</v>
      </c>
      <c r="D119" s="196">
        <v>0</v>
      </c>
      <c r="E119" s="196">
        <v>20391</v>
      </c>
      <c r="F119" s="196">
        <v>0</v>
      </c>
      <c r="G119" s="196">
        <v>0</v>
      </c>
      <c r="H119" s="196">
        <v>1508</v>
      </c>
      <c r="I119" s="196">
        <v>2407</v>
      </c>
      <c r="J119" s="196">
        <v>11605</v>
      </c>
      <c r="K119" s="173">
        <v>0</v>
      </c>
      <c r="L119" s="173">
        <v>0</v>
      </c>
      <c r="M119" s="173">
        <v>0</v>
      </c>
      <c r="N119" s="173">
        <v>0</v>
      </c>
      <c r="O119" s="196">
        <v>39</v>
      </c>
      <c r="P119" s="196">
        <v>132</v>
      </c>
      <c r="Q119" s="208">
        <v>0</v>
      </c>
      <c r="R119" s="208">
        <v>0</v>
      </c>
      <c r="S119" s="208">
        <v>0</v>
      </c>
      <c r="T119" s="208">
        <v>0</v>
      </c>
      <c r="U119" s="208">
        <v>4.44</v>
      </c>
      <c r="V119" s="208">
        <v>23.04</v>
      </c>
      <c r="W119" s="208">
        <v>10.440000000000001</v>
      </c>
      <c r="X119" s="208">
        <v>0</v>
      </c>
      <c r="Y119" s="208">
        <v>0</v>
      </c>
      <c r="Z119" s="208">
        <v>0</v>
      </c>
      <c r="AA119" s="208">
        <v>0</v>
      </c>
      <c r="AB119" s="208">
        <v>0</v>
      </c>
      <c r="AC119" s="208">
        <v>0</v>
      </c>
      <c r="AD119" s="208">
        <v>16.2</v>
      </c>
      <c r="AE119" s="208">
        <v>7.68</v>
      </c>
      <c r="AF119" s="208">
        <v>0</v>
      </c>
      <c r="AG119" s="208">
        <v>0</v>
      </c>
      <c r="AH119" s="208">
        <v>0</v>
      </c>
      <c r="AI119" s="208">
        <v>0</v>
      </c>
      <c r="AJ119" s="208">
        <v>350.04</v>
      </c>
      <c r="AK119" s="208">
        <v>1942.1599999999999</v>
      </c>
      <c r="AL119" s="208">
        <v>631.44</v>
      </c>
      <c r="AM119" s="208">
        <v>28.16</v>
      </c>
      <c r="AN119" s="208">
        <v>0</v>
      </c>
      <c r="AO119" s="208">
        <v>0</v>
      </c>
      <c r="AP119" s="208">
        <v>0</v>
      </c>
      <c r="AQ119" s="208">
        <v>5.88</v>
      </c>
      <c r="AR119" s="208">
        <v>3</v>
      </c>
      <c r="AS119" s="208">
        <v>0</v>
      </c>
      <c r="AT119" s="208">
        <v>0</v>
      </c>
      <c r="AU119" s="208">
        <v>0</v>
      </c>
      <c r="AV119" s="208">
        <v>0</v>
      </c>
      <c r="AW119" s="208">
        <v>2.4</v>
      </c>
      <c r="AX119" s="208">
        <v>1.2</v>
      </c>
      <c r="AY119" s="208">
        <v>0</v>
      </c>
      <c r="AZ119" s="208">
        <v>0</v>
      </c>
      <c r="BA119" s="208">
        <v>0</v>
      </c>
      <c r="BB119" s="208">
        <v>96.84000000000003</v>
      </c>
      <c r="BC119" s="208">
        <v>38.68000000000002</v>
      </c>
      <c r="BD119" s="208">
        <v>1.2</v>
      </c>
    </row>
    <row r="120" spans="1:56" ht="13.5">
      <c r="A120" s="166">
        <v>393</v>
      </c>
      <c r="B120" s="167" t="s">
        <v>97</v>
      </c>
      <c r="C120" s="196">
        <v>0</v>
      </c>
      <c r="D120" s="196">
        <v>0</v>
      </c>
      <c r="E120" s="196">
        <v>10059</v>
      </c>
      <c r="F120" s="196">
        <v>0</v>
      </c>
      <c r="G120" s="196">
        <v>0</v>
      </c>
      <c r="H120" s="196">
        <v>5467</v>
      </c>
      <c r="I120" s="196">
        <v>1087</v>
      </c>
      <c r="J120" s="196">
        <v>1980</v>
      </c>
      <c r="K120" s="173">
        <v>0</v>
      </c>
      <c r="L120" s="173">
        <v>0</v>
      </c>
      <c r="M120" s="173">
        <v>1</v>
      </c>
      <c r="N120" s="173">
        <v>3</v>
      </c>
      <c r="O120" s="196">
        <v>12.000000000000007</v>
      </c>
      <c r="P120" s="196">
        <v>123</v>
      </c>
      <c r="Q120" s="208">
        <v>10.799999999999997</v>
      </c>
      <c r="R120" s="208">
        <v>142.8</v>
      </c>
      <c r="S120" s="208">
        <v>43.8</v>
      </c>
      <c r="T120" s="208">
        <v>0.6</v>
      </c>
      <c r="U120" s="208">
        <v>12.599999999999996</v>
      </c>
      <c r="V120" s="208">
        <v>503.8399999999995</v>
      </c>
      <c r="W120" s="208">
        <v>204.5</v>
      </c>
      <c r="X120" s="208">
        <v>1.6</v>
      </c>
      <c r="Y120" s="208">
        <v>0</v>
      </c>
      <c r="Z120" s="208">
        <v>0</v>
      </c>
      <c r="AA120" s="208">
        <v>0</v>
      </c>
      <c r="AB120" s="208">
        <v>0</v>
      </c>
      <c r="AC120" s="208">
        <v>0</v>
      </c>
      <c r="AD120" s="208">
        <v>55.8</v>
      </c>
      <c r="AE120" s="208">
        <v>27</v>
      </c>
      <c r="AF120" s="208">
        <v>0.6</v>
      </c>
      <c r="AG120" s="208">
        <v>0</v>
      </c>
      <c r="AH120" s="208">
        <v>0</v>
      </c>
      <c r="AI120" s="208">
        <v>0</v>
      </c>
      <c r="AJ120" s="208">
        <v>372.715789</v>
      </c>
      <c r="AK120" s="208">
        <v>256.273684</v>
      </c>
      <c r="AL120" s="208">
        <v>68.76</v>
      </c>
      <c r="AM120" s="208">
        <v>3</v>
      </c>
      <c r="AN120" s="208">
        <v>25.8</v>
      </c>
      <c r="AO120" s="208">
        <v>6.6</v>
      </c>
      <c r="AP120" s="208">
        <v>0</v>
      </c>
      <c r="AQ120" s="208">
        <v>114.96000000000002</v>
      </c>
      <c r="AR120" s="208">
        <v>40.000000000000014</v>
      </c>
      <c r="AS120" s="208">
        <v>0</v>
      </c>
      <c r="AT120" s="208">
        <v>0</v>
      </c>
      <c r="AU120" s="208">
        <v>0</v>
      </c>
      <c r="AV120" s="208">
        <v>0</v>
      </c>
      <c r="AW120" s="208">
        <v>17.4</v>
      </c>
      <c r="AX120" s="208">
        <v>9.6</v>
      </c>
      <c r="AY120" s="208">
        <v>0</v>
      </c>
      <c r="AZ120" s="208">
        <v>0</v>
      </c>
      <c r="BA120" s="208">
        <v>0</v>
      </c>
      <c r="BB120" s="208">
        <v>35.76</v>
      </c>
      <c r="BC120" s="208">
        <v>9</v>
      </c>
      <c r="BD120" s="208">
        <v>1.2</v>
      </c>
    </row>
    <row r="121" spans="1:56" ht="13.5">
      <c r="A121" s="166">
        <v>852</v>
      </c>
      <c r="B121" s="167" t="s">
        <v>129</v>
      </c>
      <c r="C121" s="196">
        <v>0</v>
      </c>
      <c r="D121" s="196">
        <v>0</v>
      </c>
      <c r="E121" s="196">
        <v>13056.5</v>
      </c>
      <c r="F121" s="196">
        <v>0</v>
      </c>
      <c r="G121" s="196">
        <v>0</v>
      </c>
      <c r="H121" s="196">
        <v>6838.5</v>
      </c>
      <c r="I121" s="196">
        <v>6234.5</v>
      </c>
      <c r="J121" s="196">
        <v>2992.5</v>
      </c>
      <c r="K121" s="173">
        <v>0</v>
      </c>
      <c r="L121" s="173">
        <v>1</v>
      </c>
      <c r="M121" s="173">
        <v>3</v>
      </c>
      <c r="N121" s="173">
        <v>1</v>
      </c>
      <c r="O121" s="196">
        <v>25</v>
      </c>
      <c r="P121" s="196">
        <v>31</v>
      </c>
      <c r="Q121" s="208">
        <v>10.799999999999997</v>
      </c>
      <c r="R121" s="208">
        <v>38.78</v>
      </c>
      <c r="S121" s="208">
        <v>11.4</v>
      </c>
      <c r="T121" s="208">
        <v>0</v>
      </c>
      <c r="U121" s="208">
        <v>17.639999999999997</v>
      </c>
      <c r="V121" s="208">
        <v>177.7</v>
      </c>
      <c r="W121" s="208">
        <v>69</v>
      </c>
      <c r="X121" s="208">
        <v>0</v>
      </c>
      <c r="Y121" s="208">
        <v>0</v>
      </c>
      <c r="Z121" s="208">
        <v>0</v>
      </c>
      <c r="AA121" s="208">
        <v>0</v>
      </c>
      <c r="AB121" s="208">
        <v>0</v>
      </c>
      <c r="AC121" s="208">
        <v>6.899999999999999</v>
      </c>
      <c r="AD121" s="208">
        <v>44.34</v>
      </c>
      <c r="AE121" s="208">
        <v>14.5</v>
      </c>
      <c r="AF121" s="208">
        <v>0.6</v>
      </c>
      <c r="AG121" s="208">
        <v>0</v>
      </c>
      <c r="AH121" s="208">
        <v>0</v>
      </c>
      <c r="AI121" s="208">
        <v>0</v>
      </c>
      <c r="AJ121" s="208">
        <v>430.71999999999997</v>
      </c>
      <c r="AK121" s="208">
        <v>1463.1399999999999</v>
      </c>
      <c r="AL121" s="208">
        <v>494.68</v>
      </c>
      <c r="AM121" s="208">
        <v>12.88</v>
      </c>
      <c r="AN121" s="208">
        <v>8.4</v>
      </c>
      <c r="AO121" s="208">
        <v>1.7999999999999998</v>
      </c>
      <c r="AP121" s="208">
        <v>0</v>
      </c>
      <c r="AQ121" s="208">
        <v>17.4</v>
      </c>
      <c r="AR121" s="208">
        <v>9</v>
      </c>
      <c r="AS121" s="208">
        <v>0</v>
      </c>
      <c r="AT121" s="208">
        <v>0</v>
      </c>
      <c r="AU121" s="208">
        <v>0</v>
      </c>
      <c r="AV121" s="208">
        <v>0</v>
      </c>
      <c r="AW121" s="208">
        <v>1.7999999999999998</v>
      </c>
      <c r="AX121" s="208">
        <v>3</v>
      </c>
      <c r="AY121" s="208">
        <v>0.6</v>
      </c>
      <c r="AZ121" s="208">
        <v>0</v>
      </c>
      <c r="BA121" s="208">
        <v>0</v>
      </c>
      <c r="BB121" s="208">
        <v>219.82000000000008</v>
      </c>
      <c r="BC121" s="208">
        <v>91.14000000000011</v>
      </c>
      <c r="BD121" s="208">
        <v>0.6</v>
      </c>
    </row>
    <row r="122" spans="1:56" ht="13.5">
      <c r="A122" s="166">
        <v>882</v>
      </c>
      <c r="B122" s="167" t="s">
        <v>151</v>
      </c>
      <c r="C122" s="196">
        <v>0</v>
      </c>
      <c r="D122" s="196">
        <v>0</v>
      </c>
      <c r="E122" s="196">
        <v>12909</v>
      </c>
      <c r="F122" s="196">
        <v>0</v>
      </c>
      <c r="G122" s="196">
        <v>0</v>
      </c>
      <c r="H122" s="196">
        <v>510.5</v>
      </c>
      <c r="I122" s="196">
        <v>1592</v>
      </c>
      <c r="J122" s="196">
        <v>9919</v>
      </c>
      <c r="K122" s="173">
        <v>0</v>
      </c>
      <c r="L122" s="173">
        <v>0</v>
      </c>
      <c r="M122" s="173">
        <v>0</v>
      </c>
      <c r="N122" s="173">
        <v>0</v>
      </c>
      <c r="O122" s="196">
        <v>22</v>
      </c>
      <c r="P122" s="196">
        <v>53</v>
      </c>
      <c r="Q122" s="208">
        <v>0</v>
      </c>
      <c r="R122" s="208">
        <v>0</v>
      </c>
      <c r="S122" s="208">
        <v>0</v>
      </c>
      <c r="T122" s="208">
        <v>0</v>
      </c>
      <c r="U122" s="208">
        <v>0</v>
      </c>
      <c r="V122" s="208">
        <v>277.51999999999975</v>
      </c>
      <c r="W122" s="208">
        <v>110.87999999999997</v>
      </c>
      <c r="X122" s="208">
        <v>0</v>
      </c>
      <c r="Y122" s="208">
        <v>0</v>
      </c>
      <c r="Z122" s="208">
        <v>0</v>
      </c>
      <c r="AA122" s="208">
        <v>0</v>
      </c>
      <c r="AB122" s="208">
        <v>0</v>
      </c>
      <c r="AC122" s="208">
        <v>0</v>
      </c>
      <c r="AD122" s="208">
        <v>67.8</v>
      </c>
      <c r="AE122" s="208">
        <v>24.6</v>
      </c>
      <c r="AF122" s="208">
        <v>0</v>
      </c>
      <c r="AG122" s="208">
        <v>0</v>
      </c>
      <c r="AH122" s="208">
        <v>0</v>
      </c>
      <c r="AI122" s="208">
        <v>0</v>
      </c>
      <c r="AJ122" s="208">
        <v>315.697889</v>
      </c>
      <c r="AK122" s="208">
        <v>907.484195</v>
      </c>
      <c r="AL122" s="208">
        <v>282.981048</v>
      </c>
      <c r="AM122" s="208">
        <v>34.845263</v>
      </c>
      <c r="AN122" s="208">
        <v>0</v>
      </c>
      <c r="AO122" s="208">
        <v>0</v>
      </c>
      <c r="AP122" s="208">
        <v>0</v>
      </c>
      <c r="AQ122" s="208">
        <v>44.88</v>
      </c>
      <c r="AR122" s="208">
        <v>24.6</v>
      </c>
      <c r="AS122" s="208">
        <v>0</v>
      </c>
      <c r="AT122" s="208">
        <v>0</v>
      </c>
      <c r="AU122" s="208">
        <v>0</v>
      </c>
      <c r="AV122" s="208">
        <v>0</v>
      </c>
      <c r="AW122" s="208">
        <v>15.6</v>
      </c>
      <c r="AX122" s="208">
        <v>7.199999999999999</v>
      </c>
      <c r="AY122" s="208">
        <v>0</v>
      </c>
      <c r="AZ122" s="208">
        <v>0</v>
      </c>
      <c r="BA122" s="208">
        <v>0</v>
      </c>
      <c r="BB122" s="208">
        <v>95.33368399999999</v>
      </c>
      <c r="BC122" s="208">
        <v>26.747368</v>
      </c>
      <c r="BD122" s="208">
        <v>1.6452630000000001</v>
      </c>
    </row>
    <row r="123" spans="1:56" ht="13.5">
      <c r="A123" s="166">
        <v>210</v>
      </c>
      <c r="B123" s="167" t="s">
        <v>39</v>
      </c>
      <c r="C123" s="196">
        <v>0</v>
      </c>
      <c r="D123" s="196">
        <v>0</v>
      </c>
      <c r="E123" s="196">
        <v>20017</v>
      </c>
      <c r="F123" s="196">
        <v>0</v>
      </c>
      <c r="G123" s="196">
        <v>0</v>
      </c>
      <c r="H123" s="196">
        <v>1833</v>
      </c>
      <c r="I123" s="196">
        <v>3427</v>
      </c>
      <c r="J123" s="196">
        <v>10657.5</v>
      </c>
      <c r="K123" s="173">
        <v>0</v>
      </c>
      <c r="L123" s="173">
        <v>0</v>
      </c>
      <c r="M123" s="173">
        <v>14</v>
      </c>
      <c r="N123" s="173">
        <v>0</v>
      </c>
      <c r="O123" s="196">
        <v>34</v>
      </c>
      <c r="P123" s="196">
        <v>113</v>
      </c>
      <c r="Q123" s="208">
        <v>126.59999999999951</v>
      </c>
      <c r="R123" s="208">
        <v>214.2</v>
      </c>
      <c r="S123" s="208">
        <v>77.4</v>
      </c>
      <c r="T123" s="208">
        <v>2</v>
      </c>
      <c r="U123" s="208">
        <v>50.40000000000008</v>
      </c>
      <c r="V123" s="208">
        <v>850.8800000000005</v>
      </c>
      <c r="W123" s="208">
        <v>354.6</v>
      </c>
      <c r="X123" s="208">
        <v>4.2</v>
      </c>
      <c r="Y123" s="208">
        <v>0</v>
      </c>
      <c r="Z123" s="208">
        <v>0</v>
      </c>
      <c r="AA123" s="208">
        <v>0</v>
      </c>
      <c r="AB123" s="208">
        <v>0</v>
      </c>
      <c r="AC123" s="208">
        <v>0</v>
      </c>
      <c r="AD123" s="208">
        <v>106.2</v>
      </c>
      <c r="AE123" s="208">
        <v>55.199999999999996</v>
      </c>
      <c r="AF123" s="208">
        <v>0</v>
      </c>
      <c r="AG123" s="208">
        <v>0</v>
      </c>
      <c r="AH123" s="208">
        <v>0</v>
      </c>
      <c r="AI123" s="208">
        <v>0</v>
      </c>
      <c r="AJ123" s="208">
        <v>503.28</v>
      </c>
      <c r="AK123" s="208">
        <v>937.1400000000001</v>
      </c>
      <c r="AL123" s="208">
        <v>217.8</v>
      </c>
      <c r="AM123" s="208">
        <v>32.28</v>
      </c>
      <c r="AN123" s="208">
        <v>34.2</v>
      </c>
      <c r="AO123" s="208">
        <v>9</v>
      </c>
      <c r="AP123" s="208">
        <v>0</v>
      </c>
      <c r="AQ123" s="208">
        <v>205</v>
      </c>
      <c r="AR123" s="208">
        <v>81</v>
      </c>
      <c r="AS123" s="208">
        <v>1</v>
      </c>
      <c r="AT123" s="208">
        <v>0</v>
      </c>
      <c r="AU123" s="208">
        <v>0</v>
      </c>
      <c r="AV123" s="208">
        <v>0</v>
      </c>
      <c r="AW123" s="208">
        <v>20.4</v>
      </c>
      <c r="AX123" s="208">
        <v>16.2</v>
      </c>
      <c r="AY123" s="208">
        <v>0</v>
      </c>
      <c r="AZ123" s="208">
        <v>0</v>
      </c>
      <c r="BA123" s="208">
        <v>0</v>
      </c>
      <c r="BB123" s="208">
        <v>61.8</v>
      </c>
      <c r="BC123" s="208">
        <v>10.8</v>
      </c>
      <c r="BD123" s="208">
        <v>0</v>
      </c>
    </row>
    <row r="124" spans="1:56" ht="13.5">
      <c r="A124" s="166">
        <v>342</v>
      </c>
      <c r="B124" s="167" t="s">
        <v>72</v>
      </c>
      <c r="C124" s="196">
        <v>0</v>
      </c>
      <c r="D124" s="196">
        <v>0</v>
      </c>
      <c r="E124" s="196">
        <v>13688.5</v>
      </c>
      <c r="F124" s="196">
        <v>0</v>
      </c>
      <c r="G124" s="196">
        <v>0</v>
      </c>
      <c r="H124" s="196">
        <v>6832</v>
      </c>
      <c r="I124" s="196">
        <v>627</v>
      </c>
      <c r="J124" s="196">
        <v>2085</v>
      </c>
      <c r="K124" s="173">
        <v>0</v>
      </c>
      <c r="L124" s="173">
        <v>0</v>
      </c>
      <c r="M124" s="173">
        <v>2</v>
      </c>
      <c r="N124" s="173">
        <v>1</v>
      </c>
      <c r="O124" s="196">
        <v>7</v>
      </c>
      <c r="P124" s="196">
        <v>50</v>
      </c>
      <c r="Q124" s="208">
        <v>0</v>
      </c>
      <c r="R124" s="208">
        <v>37.2</v>
      </c>
      <c r="S124" s="208">
        <v>10.8</v>
      </c>
      <c r="T124" s="208">
        <v>0</v>
      </c>
      <c r="U124" s="208">
        <v>0.6</v>
      </c>
      <c r="V124" s="208">
        <v>457.44000000000034</v>
      </c>
      <c r="W124" s="208">
        <v>212.52000000000004</v>
      </c>
      <c r="X124" s="208">
        <v>1</v>
      </c>
      <c r="Y124" s="208">
        <v>0</v>
      </c>
      <c r="Z124" s="208">
        <v>0</v>
      </c>
      <c r="AA124" s="208">
        <v>0</v>
      </c>
      <c r="AB124" s="208">
        <v>0</v>
      </c>
      <c r="AC124" s="208">
        <v>0</v>
      </c>
      <c r="AD124" s="208">
        <v>12.6</v>
      </c>
      <c r="AE124" s="208">
        <v>3.5999999999999996</v>
      </c>
      <c r="AF124" s="208">
        <v>0</v>
      </c>
      <c r="AG124" s="208">
        <v>0</v>
      </c>
      <c r="AH124" s="208">
        <v>0</v>
      </c>
      <c r="AI124" s="208">
        <v>0</v>
      </c>
      <c r="AJ124" s="208">
        <v>358.78</v>
      </c>
      <c r="AK124" s="208">
        <v>699.52</v>
      </c>
      <c r="AL124" s="208">
        <v>215.04</v>
      </c>
      <c r="AM124" s="208">
        <v>15</v>
      </c>
      <c r="AN124" s="208">
        <v>3.5999999999999996</v>
      </c>
      <c r="AO124" s="208">
        <v>0.6</v>
      </c>
      <c r="AP124" s="208">
        <v>0</v>
      </c>
      <c r="AQ124" s="208">
        <v>95.4</v>
      </c>
      <c r="AR124" s="208">
        <v>44.4</v>
      </c>
      <c r="AS124" s="208">
        <v>0</v>
      </c>
      <c r="AT124" s="208">
        <v>0</v>
      </c>
      <c r="AU124" s="208">
        <v>0</v>
      </c>
      <c r="AV124" s="208">
        <v>0</v>
      </c>
      <c r="AW124" s="208">
        <v>3.5999999999999996</v>
      </c>
      <c r="AX124" s="208">
        <v>1.2</v>
      </c>
      <c r="AY124" s="208">
        <v>0</v>
      </c>
      <c r="AZ124" s="208">
        <v>0</v>
      </c>
      <c r="BA124" s="208">
        <v>0</v>
      </c>
      <c r="BB124" s="208">
        <v>83.92000000000002</v>
      </c>
      <c r="BC124" s="208">
        <v>28.660000000000007</v>
      </c>
      <c r="BD124" s="208">
        <v>0.6</v>
      </c>
    </row>
    <row r="125" spans="1:56" ht="13.5">
      <c r="A125" s="166">
        <v>860</v>
      </c>
      <c r="B125" s="167" t="s">
        <v>133</v>
      </c>
      <c r="C125" s="196">
        <v>0</v>
      </c>
      <c r="D125" s="196">
        <v>0</v>
      </c>
      <c r="E125" s="196">
        <v>51522.5</v>
      </c>
      <c r="F125" s="196">
        <v>0</v>
      </c>
      <c r="G125" s="196">
        <v>2046.5</v>
      </c>
      <c r="H125" s="196">
        <v>20680</v>
      </c>
      <c r="I125" s="196">
        <v>11216</v>
      </c>
      <c r="J125" s="196">
        <v>21939</v>
      </c>
      <c r="K125" s="173">
        <v>0</v>
      </c>
      <c r="L125" s="173">
        <v>1</v>
      </c>
      <c r="M125" s="173">
        <v>3</v>
      </c>
      <c r="N125" s="173">
        <v>2</v>
      </c>
      <c r="O125" s="196">
        <v>107</v>
      </c>
      <c r="P125" s="196">
        <v>33</v>
      </c>
      <c r="Q125" s="208">
        <v>0</v>
      </c>
      <c r="R125" s="208">
        <v>33</v>
      </c>
      <c r="S125" s="208">
        <v>12.6</v>
      </c>
      <c r="T125" s="208">
        <v>0.6</v>
      </c>
      <c r="U125" s="208">
        <v>0</v>
      </c>
      <c r="V125" s="208">
        <v>1259.9599999999978</v>
      </c>
      <c r="W125" s="208">
        <v>631.5000000000003</v>
      </c>
      <c r="X125" s="208">
        <v>4.4</v>
      </c>
      <c r="Y125" s="208">
        <v>0</v>
      </c>
      <c r="Z125" s="208">
        <v>0</v>
      </c>
      <c r="AA125" s="208">
        <v>0</v>
      </c>
      <c r="AB125" s="208">
        <v>0</v>
      </c>
      <c r="AC125" s="208">
        <v>5.999999999999999</v>
      </c>
      <c r="AD125" s="208">
        <v>241.8000000000001</v>
      </c>
      <c r="AE125" s="208">
        <v>109.86000000000004</v>
      </c>
      <c r="AF125" s="208">
        <v>1.2</v>
      </c>
      <c r="AG125" s="208">
        <v>0</v>
      </c>
      <c r="AH125" s="208">
        <v>0</v>
      </c>
      <c r="AI125" s="208">
        <v>0</v>
      </c>
      <c r="AJ125" s="208">
        <v>1233.6599999999999</v>
      </c>
      <c r="AK125" s="208">
        <v>3997.34</v>
      </c>
      <c r="AL125" s="208">
        <v>1132.9</v>
      </c>
      <c r="AM125" s="208">
        <v>88.12</v>
      </c>
      <c r="AN125" s="208">
        <v>6</v>
      </c>
      <c r="AO125" s="208">
        <v>1.7999999999999998</v>
      </c>
      <c r="AP125" s="208">
        <v>0</v>
      </c>
      <c r="AQ125" s="208">
        <v>72.96000000000002</v>
      </c>
      <c r="AR125" s="208">
        <v>45.6</v>
      </c>
      <c r="AS125" s="208">
        <v>0</v>
      </c>
      <c r="AT125" s="208">
        <v>0</v>
      </c>
      <c r="AU125" s="208">
        <v>0</v>
      </c>
      <c r="AV125" s="208">
        <v>0</v>
      </c>
      <c r="AW125" s="208">
        <v>27.599999999999998</v>
      </c>
      <c r="AX125" s="208">
        <v>12</v>
      </c>
      <c r="AY125" s="208">
        <v>0</v>
      </c>
      <c r="AZ125" s="208">
        <v>0</v>
      </c>
      <c r="BA125" s="208">
        <v>0</v>
      </c>
      <c r="BB125" s="208">
        <v>342.18</v>
      </c>
      <c r="BC125" s="208">
        <v>140.56</v>
      </c>
      <c r="BD125" s="208">
        <v>5.4</v>
      </c>
    </row>
    <row r="126" spans="1:56" ht="13.5">
      <c r="A126" s="166">
        <v>356</v>
      </c>
      <c r="B126" s="167" t="s">
        <v>81</v>
      </c>
      <c r="C126" s="196">
        <v>0</v>
      </c>
      <c r="D126" s="196">
        <v>0</v>
      </c>
      <c r="E126" s="196">
        <v>22504.5</v>
      </c>
      <c r="F126" s="196">
        <v>0</v>
      </c>
      <c r="G126" s="196">
        <v>0</v>
      </c>
      <c r="H126" s="196">
        <v>9603.5</v>
      </c>
      <c r="I126" s="196">
        <v>1167</v>
      </c>
      <c r="J126" s="196">
        <v>3909</v>
      </c>
      <c r="K126" s="173">
        <v>0</v>
      </c>
      <c r="L126" s="173">
        <v>0</v>
      </c>
      <c r="M126" s="173">
        <v>1</v>
      </c>
      <c r="N126" s="173">
        <v>0</v>
      </c>
      <c r="O126" s="196">
        <v>27</v>
      </c>
      <c r="P126" s="196">
        <v>169</v>
      </c>
      <c r="Q126" s="208">
        <v>37.560000000000045</v>
      </c>
      <c r="R126" s="208">
        <v>166.79999999999993</v>
      </c>
      <c r="S126" s="208">
        <v>66</v>
      </c>
      <c r="T126" s="208">
        <v>12</v>
      </c>
      <c r="U126" s="208">
        <v>7.799999999999998</v>
      </c>
      <c r="V126" s="208">
        <v>730.680000000001</v>
      </c>
      <c r="W126" s="208">
        <v>290.28000000000003</v>
      </c>
      <c r="X126" s="208">
        <v>1</v>
      </c>
      <c r="Y126" s="208">
        <v>0</v>
      </c>
      <c r="Z126" s="208">
        <v>0</v>
      </c>
      <c r="AA126" s="208">
        <v>0</v>
      </c>
      <c r="AB126" s="208">
        <v>0</v>
      </c>
      <c r="AC126" s="208">
        <v>0</v>
      </c>
      <c r="AD126" s="208">
        <v>34.8</v>
      </c>
      <c r="AE126" s="208">
        <v>10.2</v>
      </c>
      <c r="AF126" s="208">
        <v>0</v>
      </c>
      <c r="AG126" s="208">
        <v>0</v>
      </c>
      <c r="AH126" s="208">
        <v>0</v>
      </c>
      <c r="AI126" s="208">
        <v>0</v>
      </c>
      <c r="AJ126" s="208">
        <v>519.8567370000001</v>
      </c>
      <c r="AK126" s="208">
        <v>1172.560781</v>
      </c>
      <c r="AL126" s="208">
        <v>316.733609</v>
      </c>
      <c r="AM126" s="208">
        <v>60</v>
      </c>
      <c r="AN126" s="208">
        <v>40.2</v>
      </c>
      <c r="AO126" s="208">
        <v>16.8</v>
      </c>
      <c r="AP126" s="208">
        <v>0</v>
      </c>
      <c r="AQ126" s="208">
        <v>145.8</v>
      </c>
      <c r="AR126" s="208">
        <v>63.599999999999994</v>
      </c>
      <c r="AS126" s="208">
        <v>0</v>
      </c>
      <c r="AT126" s="208">
        <v>0</v>
      </c>
      <c r="AU126" s="208">
        <v>0</v>
      </c>
      <c r="AV126" s="208">
        <v>0</v>
      </c>
      <c r="AW126" s="208">
        <v>2.4</v>
      </c>
      <c r="AX126" s="208">
        <v>1.2</v>
      </c>
      <c r="AY126" s="208">
        <v>0</v>
      </c>
      <c r="AZ126" s="208">
        <v>0</v>
      </c>
      <c r="BA126" s="208">
        <v>0</v>
      </c>
      <c r="BB126" s="208">
        <v>167.47365700000006</v>
      </c>
      <c r="BC126" s="208">
        <v>53.63998599999999</v>
      </c>
      <c r="BD126" s="208">
        <v>0</v>
      </c>
    </row>
    <row r="127" spans="1:56" ht="13.5">
      <c r="A127" s="166">
        <v>808</v>
      </c>
      <c r="B127" s="167" t="s">
        <v>106</v>
      </c>
      <c r="C127" s="196">
        <v>0</v>
      </c>
      <c r="D127" s="196">
        <v>0</v>
      </c>
      <c r="E127" s="196">
        <v>13542.5</v>
      </c>
      <c r="F127" s="196">
        <v>0</v>
      </c>
      <c r="G127" s="196">
        <v>0</v>
      </c>
      <c r="H127" s="196">
        <v>3043</v>
      </c>
      <c r="I127" s="196">
        <v>3177</v>
      </c>
      <c r="J127" s="196">
        <v>6760</v>
      </c>
      <c r="K127" s="173">
        <v>0</v>
      </c>
      <c r="L127" s="173">
        <v>0</v>
      </c>
      <c r="M127" s="173">
        <v>0</v>
      </c>
      <c r="N127" s="173">
        <v>0</v>
      </c>
      <c r="O127" s="196">
        <v>24</v>
      </c>
      <c r="P127" s="196">
        <v>305</v>
      </c>
      <c r="Q127" s="208">
        <v>0</v>
      </c>
      <c r="R127" s="208">
        <v>0</v>
      </c>
      <c r="S127" s="208">
        <v>0</v>
      </c>
      <c r="T127" s="208">
        <v>0</v>
      </c>
      <c r="U127" s="208">
        <v>25.80000000000002</v>
      </c>
      <c r="V127" s="208">
        <v>963.2399999999996</v>
      </c>
      <c r="W127" s="208">
        <v>376.69999999999976</v>
      </c>
      <c r="X127" s="208">
        <v>1.7999999999999998</v>
      </c>
      <c r="Y127" s="208">
        <v>0</v>
      </c>
      <c r="Z127" s="208">
        <v>0</v>
      </c>
      <c r="AA127" s="208">
        <v>0</v>
      </c>
      <c r="AB127" s="208">
        <v>0</v>
      </c>
      <c r="AC127" s="208">
        <v>1.7999999999999998</v>
      </c>
      <c r="AD127" s="208">
        <v>232.79999999999998</v>
      </c>
      <c r="AE127" s="208">
        <v>87.6</v>
      </c>
      <c r="AF127" s="208">
        <v>0</v>
      </c>
      <c r="AG127" s="208">
        <v>0</v>
      </c>
      <c r="AH127" s="208">
        <v>0</v>
      </c>
      <c r="AI127" s="208">
        <v>0</v>
      </c>
      <c r="AJ127" s="208">
        <v>455.14</v>
      </c>
      <c r="AK127" s="208">
        <v>290.4</v>
      </c>
      <c r="AL127" s="208">
        <v>63.64</v>
      </c>
      <c r="AM127" s="208">
        <v>25.2</v>
      </c>
      <c r="AN127" s="208">
        <v>0</v>
      </c>
      <c r="AO127" s="208">
        <v>0</v>
      </c>
      <c r="AP127" s="208">
        <v>0</v>
      </c>
      <c r="AQ127" s="208">
        <v>139.2</v>
      </c>
      <c r="AR127" s="208">
        <v>63</v>
      </c>
      <c r="AS127" s="208">
        <v>0</v>
      </c>
      <c r="AT127" s="208">
        <v>0</v>
      </c>
      <c r="AU127" s="208">
        <v>0</v>
      </c>
      <c r="AV127" s="208">
        <v>0</v>
      </c>
      <c r="AW127" s="208">
        <v>27</v>
      </c>
      <c r="AX127" s="208">
        <v>18.6</v>
      </c>
      <c r="AY127" s="208">
        <v>0</v>
      </c>
      <c r="AZ127" s="208">
        <v>0</v>
      </c>
      <c r="BA127" s="208">
        <v>0</v>
      </c>
      <c r="BB127" s="208">
        <v>22.8</v>
      </c>
      <c r="BC127" s="208">
        <v>6.300000000000001</v>
      </c>
      <c r="BD127" s="208">
        <v>0.6</v>
      </c>
    </row>
    <row r="128" spans="1:56" ht="13.5">
      <c r="A128" s="166">
        <v>861</v>
      </c>
      <c r="B128" s="167" t="s">
        <v>134</v>
      </c>
      <c r="C128" s="196">
        <v>0</v>
      </c>
      <c r="D128" s="196">
        <v>0</v>
      </c>
      <c r="E128" s="196">
        <v>14128</v>
      </c>
      <c r="F128" s="196">
        <v>0</v>
      </c>
      <c r="G128" s="196">
        <v>0</v>
      </c>
      <c r="H128" s="196">
        <v>2101</v>
      </c>
      <c r="I128" s="196">
        <v>7627</v>
      </c>
      <c r="J128" s="196">
        <v>9617.5</v>
      </c>
      <c r="K128" s="173">
        <v>0</v>
      </c>
      <c r="L128" s="173">
        <v>0</v>
      </c>
      <c r="M128" s="173">
        <v>23</v>
      </c>
      <c r="N128" s="173">
        <v>0</v>
      </c>
      <c r="O128" s="196">
        <v>30</v>
      </c>
      <c r="P128" s="196">
        <v>34</v>
      </c>
      <c r="Q128" s="208">
        <v>0</v>
      </c>
      <c r="R128" s="208">
        <v>110.3999999999999</v>
      </c>
      <c r="S128" s="208">
        <v>62.4</v>
      </c>
      <c r="T128" s="208">
        <v>0.6</v>
      </c>
      <c r="U128" s="208">
        <v>0</v>
      </c>
      <c r="V128" s="208">
        <v>673.8</v>
      </c>
      <c r="W128" s="208">
        <v>322.2</v>
      </c>
      <c r="X128" s="208">
        <v>0.6</v>
      </c>
      <c r="Y128" s="208">
        <v>0</v>
      </c>
      <c r="Z128" s="208">
        <v>0</v>
      </c>
      <c r="AA128" s="208">
        <v>0</v>
      </c>
      <c r="AB128" s="208">
        <v>0</v>
      </c>
      <c r="AC128" s="208">
        <v>0</v>
      </c>
      <c r="AD128" s="208">
        <v>362.4</v>
      </c>
      <c r="AE128" s="208">
        <v>187.2</v>
      </c>
      <c r="AF128" s="208">
        <v>0</v>
      </c>
      <c r="AG128" s="208">
        <v>0</v>
      </c>
      <c r="AH128" s="208">
        <v>0</v>
      </c>
      <c r="AI128" s="208">
        <v>0</v>
      </c>
      <c r="AJ128" s="208">
        <v>713.8468150000001</v>
      </c>
      <c r="AK128" s="208">
        <v>756.1883780000001</v>
      </c>
      <c r="AL128" s="208">
        <v>92.714204</v>
      </c>
      <c r="AM128" s="208">
        <v>16.7</v>
      </c>
      <c r="AN128" s="208">
        <v>36.6</v>
      </c>
      <c r="AO128" s="208">
        <v>19.8</v>
      </c>
      <c r="AP128" s="208">
        <v>0</v>
      </c>
      <c r="AQ128" s="208">
        <v>144</v>
      </c>
      <c r="AR128" s="208">
        <v>59.4</v>
      </c>
      <c r="AS128" s="208">
        <v>0</v>
      </c>
      <c r="AT128" s="208">
        <v>0</v>
      </c>
      <c r="AU128" s="208">
        <v>0</v>
      </c>
      <c r="AV128" s="208">
        <v>0</v>
      </c>
      <c r="AW128" s="208">
        <v>76.2</v>
      </c>
      <c r="AX128" s="208">
        <v>33.6</v>
      </c>
      <c r="AY128" s="208">
        <v>0</v>
      </c>
      <c r="AZ128" s="208">
        <v>0</v>
      </c>
      <c r="BA128" s="208">
        <v>0</v>
      </c>
      <c r="BB128" s="208">
        <v>142.32262699999995</v>
      </c>
      <c r="BC128" s="208">
        <v>15.535262000000003</v>
      </c>
      <c r="BD128" s="208">
        <v>2.36</v>
      </c>
    </row>
    <row r="129" spans="1:56" ht="13.5">
      <c r="A129" s="166">
        <v>935</v>
      </c>
      <c r="B129" s="167" t="s">
        <v>177</v>
      </c>
      <c r="C129" s="196">
        <v>0</v>
      </c>
      <c r="D129" s="196">
        <v>0</v>
      </c>
      <c r="E129" s="196">
        <v>41974</v>
      </c>
      <c r="F129" s="196">
        <v>0</v>
      </c>
      <c r="G129" s="196">
        <v>388</v>
      </c>
      <c r="H129" s="196">
        <v>8975.5</v>
      </c>
      <c r="I129" s="196">
        <v>12128.5</v>
      </c>
      <c r="J129" s="196">
        <v>26336</v>
      </c>
      <c r="K129" s="173">
        <v>0</v>
      </c>
      <c r="L129" s="173">
        <v>0</v>
      </c>
      <c r="M129" s="173">
        <v>0</v>
      </c>
      <c r="N129" s="173">
        <v>0</v>
      </c>
      <c r="O129" s="196">
        <v>145</v>
      </c>
      <c r="P129" s="196">
        <v>203</v>
      </c>
      <c r="Q129" s="208">
        <v>8.12</v>
      </c>
      <c r="R129" s="208">
        <v>47.16000000000002</v>
      </c>
      <c r="S129" s="208">
        <v>17.279999999999998</v>
      </c>
      <c r="T129" s="208">
        <v>0</v>
      </c>
      <c r="U129" s="208">
        <v>3.6</v>
      </c>
      <c r="V129" s="208">
        <v>722.3400000000008</v>
      </c>
      <c r="W129" s="208">
        <v>360.59999999999957</v>
      </c>
      <c r="X129" s="208">
        <v>0.6</v>
      </c>
      <c r="Y129" s="208">
        <v>0</v>
      </c>
      <c r="Z129" s="208">
        <v>0</v>
      </c>
      <c r="AA129" s="208">
        <v>0</v>
      </c>
      <c r="AB129" s="208">
        <v>0</v>
      </c>
      <c r="AC129" s="208">
        <v>0.12</v>
      </c>
      <c r="AD129" s="208">
        <v>461.1999999999997</v>
      </c>
      <c r="AE129" s="208">
        <v>209.2800000000002</v>
      </c>
      <c r="AF129" s="208">
        <v>0</v>
      </c>
      <c r="AG129" s="208">
        <v>0</v>
      </c>
      <c r="AH129" s="208">
        <v>0</v>
      </c>
      <c r="AI129" s="208">
        <v>0</v>
      </c>
      <c r="AJ129" s="208">
        <v>1061.26</v>
      </c>
      <c r="AK129" s="208">
        <v>3418.48</v>
      </c>
      <c r="AL129" s="208">
        <v>1098.56</v>
      </c>
      <c r="AM129" s="208">
        <v>111.54</v>
      </c>
      <c r="AN129" s="208">
        <v>0</v>
      </c>
      <c r="AO129" s="208">
        <v>0</v>
      </c>
      <c r="AP129" s="208">
        <v>0</v>
      </c>
      <c r="AQ129" s="208">
        <v>38.87999999999999</v>
      </c>
      <c r="AR129" s="208">
        <v>21.240000000000002</v>
      </c>
      <c r="AS129" s="208">
        <v>0</v>
      </c>
      <c r="AT129" s="208">
        <v>0</v>
      </c>
      <c r="AU129" s="208">
        <v>0</v>
      </c>
      <c r="AV129" s="208">
        <v>0</v>
      </c>
      <c r="AW129" s="208">
        <v>46.2</v>
      </c>
      <c r="AX129" s="208">
        <v>22.2</v>
      </c>
      <c r="AY129" s="208">
        <v>0</v>
      </c>
      <c r="AZ129" s="208">
        <v>0</v>
      </c>
      <c r="BA129" s="208">
        <v>0</v>
      </c>
      <c r="BB129" s="208">
        <v>484.64</v>
      </c>
      <c r="BC129" s="208">
        <v>141.68000000000006</v>
      </c>
      <c r="BD129" s="208">
        <v>2.4</v>
      </c>
    </row>
    <row r="130" spans="1:56" ht="13.5">
      <c r="A130" s="166">
        <v>394</v>
      </c>
      <c r="B130" s="167" t="s">
        <v>98</v>
      </c>
      <c r="C130" s="196">
        <v>0</v>
      </c>
      <c r="D130" s="196">
        <v>0</v>
      </c>
      <c r="E130" s="196">
        <v>16346</v>
      </c>
      <c r="F130" s="196">
        <v>0</v>
      </c>
      <c r="G130" s="196">
        <v>0</v>
      </c>
      <c r="H130" s="196">
        <v>2849</v>
      </c>
      <c r="I130" s="196">
        <v>5381</v>
      </c>
      <c r="J130" s="196">
        <v>10964</v>
      </c>
      <c r="K130" s="173">
        <v>0</v>
      </c>
      <c r="L130" s="173">
        <v>0</v>
      </c>
      <c r="M130" s="173">
        <v>0</v>
      </c>
      <c r="N130" s="173">
        <v>0</v>
      </c>
      <c r="O130" s="196">
        <v>30</v>
      </c>
      <c r="P130" s="196">
        <v>180</v>
      </c>
      <c r="Q130" s="208">
        <v>124.75999999999954</v>
      </c>
      <c r="R130" s="208">
        <v>318.6</v>
      </c>
      <c r="S130" s="208">
        <v>126</v>
      </c>
      <c r="T130" s="208">
        <v>1.7999999999999998</v>
      </c>
      <c r="U130" s="208">
        <v>110.11999999999968</v>
      </c>
      <c r="V130" s="208">
        <v>756.4600000000014</v>
      </c>
      <c r="W130" s="208">
        <v>328.57999999999987</v>
      </c>
      <c r="X130" s="208">
        <v>1.6</v>
      </c>
      <c r="Y130" s="208">
        <v>0</v>
      </c>
      <c r="Z130" s="208">
        <v>0</v>
      </c>
      <c r="AA130" s="208">
        <v>0</v>
      </c>
      <c r="AB130" s="208">
        <v>0</v>
      </c>
      <c r="AC130" s="208">
        <v>33.60000000000004</v>
      </c>
      <c r="AD130" s="208">
        <v>357.4800000000001</v>
      </c>
      <c r="AE130" s="208">
        <v>130.2</v>
      </c>
      <c r="AF130" s="208">
        <v>1</v>
      </c>
      <c r="AG130" s="208">
        <v>0</v>
      </c>
      <c r="AH130" s="208">
        <v>0</v>
      </c>
      <c r="AI130" s="208">
        <v>0</v>
      </c>
      <c r="AJ130" s="208">
        <v>341.743148</v>
      </c>
      <c r="AK130" s="208">
        <v>403.438944</v>
      </c>
      <c r="AL130" s="208">
        <v>108.78</v>
      </c>
      <c r="AM130" s="208">
        <v>11.4</v>
      </c>
      <c r="AN130" s="208">
        <v>79.8</v>
      </c>
      <c r="AO130" s="208">
        <v>30</v>
      </c>
      <c r="AP130" s="208">
        <v>0.6</v>
      </c>
      <c r="AQ130" s="208">
        <v>102.49999999999991</v>
      </c>
      <c r="AR130" s="208">
        <v>40.2</v>
      </c>
      <c r="AS130" s="208">
        <v>0</v>
      </c>
      <c r="AT130" s="208">
        <v>0</v>
      </c>
      <c r="AU130" s="208">
        <v>0</v>
      </c>
      <c r="AV130" s="208">
        <v>0</v>
      </c>
      <c r="AW130" s="208">
        <v>58.8</v>
      </c>
      <c r="AX130" s="208">
        <v>19.2</v>
      </c>
      <c r="AY130" s="208">
        <v>0</v>
      </c>
      <c r="AZ130" s="208">
        <v>0</v>
      </c>
      <c r="BA130" s="208">
        <v>0</v>
      </c>
      <c r="BB130" s="208">
        <v>53.15999999999999</v>
      </c>
      <c r="BC130" s="208">
        <v>21.96</v>
      </c>
      <c r="BD130" s="208">
        <v>0</v>
      </c>
    </row>
    <row r="131" spans="1:56" ht="13.5">
      <c r="A131" s="166">
        <v>936</v>
      </c>
      <c r="B131" s="167" t="s">
        <v>178</v>
      </c>
      <c r="C131" s="196">
        <v>0</v>
      </c>
      <c r="D131" s="196">
        <v>0</v>
      </c>
      <c r="E131" s="196">
        <v>68635</v>
      </c>
      <c r="F131" s="196">
        <v>0</v>
      </c>
      <c r="G131" s="196">
        <v>130</v>
      </c>
      <c r="H131" s="196">
        <v>19323</v>
      </c>
      <c r="I131" s="196">
        <v>17868.5</v>
      </c>
      <c r="J131" s="196">
        <v>31927</v>
      </c>
      <c r="K131" s="173">
        <v>0</v>
      </c>
      <c r="L131" s="173">
        <v>3</v>
      </c>
      <c r="M131" s="173">
        <v>8</v>
      </c>
      <c r="N131" s="173">
        <v>7</v>
      </c>
      <c r="O131" s="196">
        <v>105.49999999999999</v>
      </c>
      <c r="P131" s="196">
        <v>725</v>
      </c>
      <c r="Q131" s="208">
        <v>11.039999999999997</v>
      </c>
      <c r="R131" s="208">
        <v>153.95999999999992</v>
      </c>
      <c r="S131" s="208">
        <v>58.199999999999996</v>
      </c>
      <c r="T131" s="208">
        <v>0</v>
      </c>
      <c r="U131" s="208">
        <v>28.20000000000002</v>
      </c>
      <c r="V131" s="208">
        <v>1015.1400000000008</v>
      </c>
      <c r="W131" s="208">
        <v>426.79999999999995</v>
      </c>
      <c r="X131" s="208">
        <v>2.3</v>
      </c>
      <c r="Y131" s="208">
        <v>0</v>
      </c>
      <c r="Z131" s="208">
        <v>0</v>
      </c>
      <c r="AA131" s="208">
        <v>0</v>
      </c>
      <c r="AB131" s="208">
        <v>0</v>
      </c>
      <c r="AC131" s="208">
        <v>15.839999999999995</v>
      </c>
      <c r="AD131" s="208">
        <v>253.32000000000016</v>
      </c>
      <c r="AE131" s="208">
        <v>99.83999999999999</v>
      </c>
      <c r="AF131" s="208">
        <v>0</v>
      </c>
      <c r="AG131" s="208">
        <v>0</v>
      </c>
      <c r="AH131" s="208">
        <v>0</v>
      </c>
      <c r="AI131" s="208">
        <v>0</v>
      </c>
      <c r="AJ131" s="208">
        <v>748.6484089999999</v>
      </c>
      <c r="AK131" s="208">
        <v>6136.993577</v>
      </c>
      <c r="AL131" s="208">
        <v>2162.787333</v>
      </c>
      <c r="AM131" s="208">
        <v>579.465263</v>
      </c>
      <c r="AN131" s="208">
        <v>25.8</v>
      </c>
      <c r="AO131" s="208">
        <v>12</v>
      </c>
      <c r="AP131" s="208">
        <v>0</v>
      </c>
      <c r="AQ131" s="208">
        <v>137.56</v>
      </c>
      <c r="AR131" s="208">
        <v>44.4</v>
      </c>
      <c r="AS131" s="208">
        <v>0.5</v>
      </c>
      <c r="AT131" s="208">
        <v>0</v>
      </c>
      <c r="AU131" s="208">
        <v>0</v>
      </c>
      <c r="AV131" s="208">
        <v>0</v>
      </c>
      <c r="AW131" s="208">
        <v>28.2</v>
      </c>
      <c r="AX131" s="208">
        <v>14.759999999999998</v>
      </c>
      <c r="AY131" s="208">
        <v>0</v>
      </c>
      <c r="AZ131" s="208">
        <v>0</v>
      </c>
      <c r="BA131" s="208">
        <v>0</v>
      </c>
      <c r="BB131" s="208">
        <v>181.28736699999976</v>
      </c>
      <c r="BC131" s="208">
        <v>70.95999999999997</v>
      </c>
      <c r="BD131" s="208">
        <v>1.1600000000000001</v>
      </c>
    </row>
    <row r="132" spans="1:56" ht="13.5">
      <c r="A132" s="166">
        <v>319</v>
      </c>
      <c r="B132" s="167" t="s">
        <v>61</v>
      </c>
      <c r="C132" s="196">
        <v>0</v>
      </c>
      <c r="D132" s="196">
        <v>0</v>
      </c>
      <c r="E132" s="196">
        <v>13326</v>
      </c>
      <c r="F132" s="196">
        <v>0</v>
      </c>
      <c r="G132" s="196">
        <v>0</v>
      </c>
      <c r="H132" s="196">
        <v>2793.5</v>
      </c>
      <c r="I132" s="196">
        <v>3028</v>
      </c>
      <c r="J132" s="196">
        <v>11142</v>
      </c>
      <c r="K132" s="173">
        <v>0</v>
      </c>
      <c r="L132" s="173">
        <v>0</v>
      </c>
      <c r="M132" s="173">
        <v>0</v>
      </c>
      <c r="N132" s="173">
        <v>0</v>
      </c>
      <c r="O132" s="196">
        <v>18</v>
      </c>
      <c r="P132" s="196">
        <v>329</v>
      </c>
      <c r="Q132" s="208">
        <v>4.8</v>
      </c>
      <c r="R132" s="208">
        <v>69.6</v>
      </c>
      <c r="S132" s="208">
        <v>34.8</v>
      </c>
      <c r="T132" s="208">
        <v>0</v>
      </c>
      <c r="U132" s="208">
        <v>23.400000000000013</v>
      </c>
      <c r="V132" s="208">
        <v>518.4</v>
      </c>
      <c r="W132" s="208">
        <v>229</v>
      </c>
      <c r="X132" s="208">
        <v>0.6</v>
      </c>
      <c r="Y132" s="208">
        <v>0</v>
      </c>
      <c r="Z132" s="208">
        <v>0</v>
      </c>
      <c r="AA132" s="208">
        <v>0</v>
      </c>
      <c r="AB132" s="208">
        <v>0</v>
      </c>
      <c r="AC132" s="208">
        <v>0</v>
      </c>
      <c r="AD132" s="208">
        <v>86.4</v>
      </c>
      <c r="AE132" s="208">
        <v>49.8</v>
      </c>
      <c r="AF132" s="208">
        <v>0</v>
      </c>
      <c r="AG132" s="208">
        <v>0</v>
      </c>
      <c r="AH132" s="208">
        <v>0</v>
      </c>
      <c r="AI132" s="208">
        <v>0</v>
      </c>
      <c r="AJ132" s="208">
        <v>231.581052</v>
      </c>
      <c r="AK132" s="208">
        <v>765.667368</v>
      </c>
      <c r="AL132" s="208">
        <v>218.42</v>
      </c>
      <c r="AM132" s="208">
        <v>20.4</v>
      </c>
      <c r="AN132" s="208">
        <v>3</v>
      </c>
      <c r="AO132" s="208">
        <v>1.7999999999999998</v>
      </c>
      <c r="AP132" s="208">
        <v>0</v>
      </c>
      <c r="AQ132" s="208">
        <v>52.199999999999996</v>
      </c>
      <c r="AR132" s="208">
        <v>16.8</v>
      </c>
      <c r="AS132" s="208">
        <v>0</v>
      </c>
      <c r="AT132" s="208">
        <v>0</v>
      </c>
      <c r="AU132" s="208">
        <v>0</v>
      </c>
      <c r="AV132" s="208">
        <v>0</v>
      </c>
      <c r="AW132" s="208">
        <v>6.6</v>
      </c>
      <c r="AX132" s="208">
        <v>3.5999999999999996</v>
      </c>
      <c r="AY132" s="208">
        <v>0</v>
      </c>
      <c r="AZ132" s="208">
        <v>0</v>
      </c>
      <c r="BA132" s="208">
        <v>0</v>
      </c>
      <c r="BB132" s="208">
        <v>36.93052600000001</v>
      </c>
      <c r="BC132" s="208">
        <v>13.64</v>
      </c>
      <c r="BD132" s="208">
        <v>0</v>
      </c>
    </row>
    <row r="133" spans="1:56" ht="13.5">
      <c r="A133" s="166">
        <v>866</v>
      </c>
      <c r="B133" s="167" t="s">
        <v>136</v>
      </c>
      <c r="C133" s="196">
        <v>0</v>
      </c>
      <c r="D133" s="196">
        <v>0</v>
      </c>
      <c r="E133" s="196">
        <v>11069</v>
      </c>
      <c r="F133" s="196">
        <v>0</v>
      </c>
      <c r="G133" s="196">
        <v>0</v>
      </c>
      <c r="H133" s="196">
        <v>1079</v>
      </c>
      <c r="I133" s="196">
        <v>8394.5</v>
      </c>
      <c r="J133" s="196">
        <v>9390</v>
      </c>
      <c r="K133" s="173">
        <v>0</v>
      </c>
      <c r="L133" s="173">
        <v>0</v>
      </c>
      <c r="M133" s="173">
        <v>0</v>
      </c>
      <c r="N133" s="173">
        <v>7</v>
      </c>
      <c r="O133" s="196">
        <v>30</v>
      </c>
      <c r="P133" s="196">
        <v>172</v>
      </c>
      <c r="Q133" s="208">
        <v>0</v>
      </c>
      <c r="R133" s="208">
        <v>0</v>
      </c>
      <c r="S133" s="208">
        <v>0</v>
      </c>
      <c r="T133" s="208">
        <v>0</v>
      </c>
      <c r="U133" s="208">
        <v>14.159999999999998</v>
      </c>
      <c r="V133" s="208">
        <v>213.63999999999984</v>
      </c>
      <c r="W133" s="208">
        <v>88.55999999999999</v>
      </c>
      <c r="X133" s="208">
        <v>1.6</v>
      </c>
      <c r="Y133" s="208">
        <v>0</v>
      </c>
      <c r="Z133" s="208">
        <v>0</v>
      </c>
      <c r="AA133" s="208">
        <v>0</v>
      </c>
      <c r="AB133" s="208">
        <v>0</v>
      </c>
      <c r="AC133" s="208">
        <v>57.600000000000094</v>
      </c>
      <c r="AD133" s="208">
        <v>201.47999999999993</v>
      </c>
      <c r="AE133" s="208">
        <v>82.8</v>
      </c>
      <c r="AF133" s="208">
        <v>0.6</v>
      </c>
      <c r="AG133" s="208">
        <v>0</v>
      </c>
      <c r="AH133" s="208">
        <v>0</v>
      </c>
      <c r="AI133" s="208">
        <v>0</v>
      </c>
      <c r="AJ133" s="208">
        <v>336.12</v>
      </c>
      <c r="AK133" s="208">
        <v>1292.08</v>
      </c>
      <c r="AL133" s="208">
        <v>443.86</v>
      </c>
      <c r="AM133" s="208">
        <v>3</v>
      </c>
      <c r="AN133" s="208">
        <v>0</v>
      </c>
      <c r="AO133" s="208">
        <v>0</v>
      </c>
      <c r="AP133" s="208">
        <v>0</v>
      </c>
      <c r="AQ133" s="208">
        <v>39.48</v>
      </c>
      <c r="AR133" s="208">
        <v>19.68</v>
      </c>
      <c r="AS133" s="208">
        <v>0</v>
      </c>
      <c r="AT133" s="208">
        <v>0</v>
      </c>
      <c r="AU133" s="208">
        <v>0</v>
      </c>
      <c r="AV133" s="208">
        <v>0</v>
      </c>
      <c r="AW133" s="208">
        <v>22.2</v>
      </c>
      <c r="AX133" s="208">
        <v>18</v>
      </c>
      <c r="AY133" s="208">
        <v>0</v>
      </c>
      <c r="AZ133" s="208">
        <v>0</v>
      </c>
      <c r="BA133" s="208">
        <v>0</v>
      </c>
      <c r="BB133" s="208">
        <v>117.2</v>
      </c>
      <c r="BC133" s="208">
        <v>38.54</v>
      </c>
      <c r="BD133" s="208">
        <v>0</v>
      </c>
    </row>
    <row r="134" spans="1:56" ht="13.5">
      <c r="A134" s="166">
        <v>357</v>
      </c>
      <c r="B134" s="167" t="s">
        <v>82</v>
      </c>
      <c r="C134" s="196">
        <v>0</v>
      </c>
      <c r="D134" s="196">
        <v>0</v>
      </c>
      <c r="E134" s="196">
        <v>17852.5</v>
      </c>
      <c r="F134" s="196">
        <v>0</v>
      </c>
      <c r="G134" s="196">
        <v>0</v>
      </c>
      <c r="H134" s="196">
        <v>6390</v>
      </c>
      <c r="I134" s="196">
        <v>2177</v>
      </c>
      <c r="J134" s="196">
        <v>6240.5</v>
      </c>
      <c r="K134" s="173">
        <v>0</v>
      </c>
      <c r="L134" s="173">
        <v>0</v>
      </c>
      <c r="M134" s="173">
        <v>2</v>
      </c>
      <c r="N134" s="173">
        <v>0</v>
      </c>
      <c r="O134" s="196">
        <v>37</v>
      </c>
      <c r="P134" s="196">
        <v>76</v>
      </c>
      <c r="Q134" s="208">
        <v>0</v>
      </c>
      <c r="R134" s="208">
        <v>0</v>
      </c>
      <c r="S134" s="208">
        <v>0</v>
      </c>
      <c r="T134" s="208">
        <v>0</v>
      </c>
      <c r="U134" s="208">
        <v>0.6</v>
      </c>
      <c r="V134" s="208">
        <v>734.4</v>
      </c>
      <c r="W134" s="208">
        <v>369.6</v>
      </c>
      <c r="X134" s="208">
        <v>0.6</v>
      </c>
      <c r="Y134" s="208">
        <v>0</v>
      </c>
      <c r="Z134" s="208">
        <v>0</v>
      </c>
      <c r="AA134" s="208">
        <v>0</v>
      </c>
      <c r="AB134" s="208">
        <v>0</v>
      </c>
      <c r="AC134" s="208">
        <v>0</v>
      </c>
      <c r="AD134" s="208">
        <v>123.6</v>
      </c>
      <c r="AE134" s="208">
        <v>59.4</v>
      </c>
      <c r="AF134" s="208">
        <v>0</v>
      </c>
      <c r="AG134" s="208">
        <v>0</v>
      </c>
      <c r="AH134" s="208">
        <v>0</v>
      </c>
      <c r="AI134" s="208">
        <v>0</v>
      </c>
      <c r="AJ134" s="208">
        <v>601.127344</v>
      </c>
      <c r="AK134" s="208">
        <v>879.9526060000001</v>
      </c>
      <c r="AL134" s="208">
        <v>208.347364</v>
      </c>
      <c r="AM134" s="208">
        <v>8.4</v>
      </c>
      <c r="AN134" s="208">
        <v>0</v>
      </c>
      <c r="AO134" s="208">
        <v>0</v>
      </c>
      <c r="AP134" s="208">
        <v>0</v>
      </c>
      <c r="AQ134" s="208">
        <v>87.6</v>
      </c>
      <c r="AR134" s="208">
        <v>41.4</v>
      </c>
      <c r="AS134" s="208">
        <v>0</v>
      </c>
      <c r="AT134" s="208">
        <v>0</v>
      </c>
      <c r="AU134" s="208">
        <v>0</v>
      </c>
      <c r="AV134" s="208">
        <v>0</v>
      </c>
      <c r="AW134" s="208">
        <v>10.2</v>
      </c>
      <c r="AX134" s="208">
        <v>4.8</v>
      </c>
      <c r="AY134" s="208">
        <v>0</v>
      </c>
      <c r="AZ134" s="208">
        <v>0</v>
      </c>
      <c r="BA134" s="208">
        <v>0</v>
      </c>
      <c r="BB134" s="208">
        <v>68.21684000000002</v>
      </c>
      <c r="BC134" s="208">
        <v>25.667368</v>
      </c>
      <c r="BD134" s="208">
        <v>0.6</v>
      </c>
    </row>
    <row r="135" spans="1:56" ht="13.5">
      <c r="A135" s="166">
        <v>894</v>
      </c>
      <c r="B135" s="167" t="s">
        <v>163</v>
      </c>
      <c r="C135" s="196">
        <v>0</v>
      </c>
      <c r="D135" s="196">
        <v>0</v>
      </c>
      <c r="E135" s="196">
        <v>14690</v>
      </c>
      <c r="F135" s="196">
        <v>0</v>
      </c>
      <c r="G135" s="196">
        <v>5</v>
      </c>
      <c r="H135" s="196">
        <v>4061</v>
      </c>
      <c r="I135" s="196">
        <v>446</v>
      </c>
      <c r="J135" s="196">
        <v>4805</v>
      </c>
      <c r="K135" s="173">
        <v>0</v>
      </c>
      <c r="L135" s="173">
        <v>0</v>
      </c>
      <c r="M135" s="173">
        <v>0</v>
      </c>
      <c r="N135" s="173">
        <v>0</v>
      </c>
      <c r="O135" s="196">
        <v>33</v>
      </c>
      <c r="P135" s="196">
        <v>61</v>
      </c>
      <c r="Q135" s="208">
        <v>18.6</v>
      </c>
      <c r="R135" s="208">
        <v>72</v>
      </c>
      <c r="S135" s="208">
        <v>24</v>
      </c>
      <c r="T135" s="208">
        <v>0.6</v>
      </c>
      <c r="U135" s="208">
        <v>63.60000000000011</v>
      </c>
      <c r="V135" s="208">
        <v>465.28000000000026</v>
      </c>
      <c r="W135" s="208">
        <v>177.8</v>
      </c>
      <c r="X135" s="208">
        <v>1.6</v>
      </c>
      <c r="Y135" s="208">
        <v>0</v>
      </c>
      <c r="Z135" s="208">
        <v>0</v>
      </c>
      <c r="AA135" s="208">
        <v>0</v>
      </c>
      <c r="AB135" s="208">
        <v>0</v>
      </c>
      <c r="AC135" s="208">
        <v>0</v>
      </c>
      <c r="AD135" s="208">
        <v>6.720000000000001</v>
      </c>
      <c r="AE135" s="208">
        <v>0</v>
      </c>
      <c r="AF135" s="208">
        <v>0</v>
      </c>
      <c r="AG135" s="208">
        <v>0</v>
      </c>
      <c r="AH135" s="208">
        <v>0</v>
      </c>
      <c r="AI135" s="208">
        <v>0</v>
      </c>
      <c r="AJ135" s="208">
        <v>374.92</v>
      </c>
      <c r="AK135" s="208">
        <v>775.56</v>
      </c>
      <c r="AL135" s="208">
        <v>253.12</v>
      </c>
      <c r="AM135" s="208">
        <v>18.3</v>
      </c>
      <c r="AN135" s="208">
        <v>15</v>
      </c>
      <c r="AO135" s="208">
        <v>3.5999999999999996</v>
      </c>
      <c r="AP135" s="208">
        <v>0</v>
      </c>
      <c r="AQ135" s="208">
        <v>106.2</v>
      </c>
      <c r="AR135" s="208">
        <v>43.8</v>
      </c>
      <c r="AS135" s="208">
        <v>1</v>
      </c>
      <c r="AT135" s="208">
        <v>0</v>
      </c>
      <c r="AU135" s="208">
        <v>0</v>
      </c>
      <c r="AV135" s="208">
        <v>0</v>
      </c>
      <c r="AW135" s="208">
        <v>0.6</v>
      </c>
      <c r="AX135" s="208">
        <v>0</v>
      </c>
      <c r="AY135" s="208">
        <v>0</v>
      </c>
      <c r="AZ135" s="208">
        <v>0</v>
      </c>
      <c r="BA135" s="208">
        <v>0</v>
      </c>
      <c r="BB135" s="208">
        <v>58.060000000000024</v>
      </c>
      <c r="BC135" s="208">
        <v>27.3</v>
      </c>
      <c r="BD135" s="208">
        <v>1.7999999999999998</v>
      </c>
    </row>
    <row r="136" spans="1:56" ht="13.5">
      <c r="A136" s="166">
        <v>883</v>
      </c>
      <c r="B136" s="167" t="s">
        <v>152</v>
      </c>
      <c r="C136" s="196">
        <v>0</v>
      </c>
      <c r="D136" s="196">
        <v>0</v>
      </c>
      <c r="E136" s="196">
        <v>4622</v>
      </c>
      <c r="F136" s="196">
        <v>0</v>
      </c>
      <c r="G136" s="196">
        <v>0</v>
      </c>
      <c r="H136" s="196">
        <v>535</v>
      </c>
      <c r="I136" s="196">
        <v>11386</v>
      </c>
      <c r="J136" s="196">
        <v>8082</v>
      </c>
      <c r="K136" s="173">
        <v>0</v>
      </c>
      <c r="L136" s="173">
        <v>1</v>
      </c>
      <c r="M136" s="173">
        <v>2</v>
      </c>
      <c r="N136" s="173">
        <v>0</v>
      </c>
      <c r="O136" s="196">
        <v>39</v>
      </c>
      <c r="P136" s="196">
        <v>109</v>
      </c>
      <c r="Q136" s="208">
        <v>0</v>
      </c>
      <c r="R136" s="208">
        <v>0</v>
      </c>
      <c r="S136" s="208">
        <v>0</v>
      </c>
      <c r="T136" s="208">
        <v>0</v>
      </c>
      <c r="U136" s="208">
        <v>0</v>
      </c>
      <c r="V136" s="208">
        <v>114</v>
      </c>
      <c r="W136" s="208">
        <v>34.8</v>
      </c>
      <c r="X136" s="208">
        <v>0</v>
      </c>
      <c r="Y136" s="208">
        <v>0</v>
      </c>
      <c r="Z136" s="208">
        <v>0</v>
      </c>
      <c r="AA136" s="208">
        <v>0</v>
      </c>
      <c r="AB136" s="208">
        <v>0</v>
      </c>
      <c r="AC136" s="208">
        <v>8.04</v>
      </c>
      <c r="AD136" s="208">
        <v>375.5599999999998</v>
      </c>
      <c r="AE136" s="208">
        <v>162.95999999999998</v>
      </c>
      <c r="AF136" s="208">
        <v>1.2</v>
      </c>
      <c r="AG136" s="208">
        <v>0</v>
      </c>
      <c r="AH136" s="208">
        <v>0</v>
      </c>
      <c r="AI136" s="208">
        <v>0</v>
      </c>
      <c r="AJ136" s="208">
        <v>357.96000000000004</v>
      </c>
      <c r="AK136" s="208">
        <v>922.5</v>
      </c>
      <c r="AL136" s="208">
        <v>275.34</v>
      </c>
      <c r="AM136" s="208">
        <v>5.3999999999999995</v>
      </c>
      <c r="AN136" s="208">
        <v>0</v>
      </c>
      <c r="AO136" s="208">
        <v>0</v>
      </c>
      <c r="AP136" s="208">
        <v>0</v>
      </c>
      <c r="AQ136" s="208">
        <v>1.7999999999999998</v>
      </c>
      <c r="AR136" s="208">
        <v>0</v>
      </c>
      <c r="AS136" s="208">
        <v>0</v>
      </c>
      <c r="AT136" s="208">
        <v>0</v>
      </c>
      <c r="AU136" s="208">
        <v>0</v>
      </c>
      <c r="AV136" s="208">
        <v>0</v>
      </c>
      <c r="AW136" s="208">
        <v>25.080000000000002</v>
      </c>
      <c r="AX136" s="208">
        <v>6</v>
      </c>
      <c r="AY136" s="208">
        <v>0</v>
      </c>
      <c r="AZ136" s="208">
        <v>0</v>
      </c>
      <c r="BA136" s="208">
        <v>0</v>
      </c>
      <c r="BB136" s="208">
        <v>106.28</v>
      </c>
      <c r="BC136" s="208">
        <v>38.2</v>
      </c>
      <c r="BD136" s="208">
        <v>2.4</v>
      </c>
    </row>
    <row r="137" spans="1:56" ht="13.5">
      <c r="A137" s="166">
        <v>880</v>
      </c>
      <c r="B137" s="167" t="s">
        <v>149</v>
      </c>
      <c r="C137" s="196">
        <v>0</v>
      </c>
      <c r="D137" s="196">
        <v>0</v>
      </c>
      <c r="E137" s="196">
        <v>2474</v>
      </c>
      <c r="F137" s="196">
        <v>0</v>
      </c>
      <c r="G137" s="196">
        <v>0</v>
      </c>
      <c r="H137" s="196">
        <v>1625</v>
      </c>
      <c r="I137" s="196">
        <v>7145</v>
      </c>
      <c r="J137" s="196">
        <v>5296.5</v>
      </c>
      <c r="K137" s="173">
        <v>0</v>
      </c>
      <c r="L137" s="173">
        <v>0</v>
      </c>
      <c r="M137" s="173">
        <v>0</v>
      </c>
      <c r="N137" s="173">
        <v>0</v>
      </c>
      <c r="O137" s="196">
        <v>11</v>
      </c>
      <c r="P137" s="196">
        <v>58</v>
      </c>
      <c r="Q137" s="208">
        <v>0</v>
      </c>
      <c r="R137" s="208">
        <v>0</v>
      </c>
      <c r="S137" s="208">
        <v>0</v>
      </c>
      <c r="T137" s="208">
        <v>0</v>
      </c>
      <c r="U137" s="208">
        <v>1.78</v>
      </c>
      <c r="V137" s="208">
        <v>88.82000000000001</v>
      </c>
      <c r="W137" s="208">
        <v>36.32000000000001</v>
      </c>
      <c r="X137" s="208">
        <v>0</v>
      </c>
      <c r="Y137" s="208">
        <v>0</v>
      </c>
      <c r="Z137" s="208">
        <v>0</v>
      </c>
      <c r="AA137" s="208">
        <v>0</v>
      </c>
      <c r="AB137" s="208">
        <v>0</v>
      </c>
      <c r="AC137" s="208">
        <v>10.699999999999998</v>
      </c>
      <c r="AD137" s="208">
        <v>231.87999999999985</v>
      </c>
      <c r="AE137" s="208">
        <v>91.31999999999995</v>
      </c>
      <c r="AF137" s="208">
        <v>0</v>
      </c>
      <c r="AG137" s="208">
        <v>0</v>
      </c>
      <c r="AH137" s="208">
        <v>0</v>
      </c>
      <c r="AI137" s="208">
        <v>0</v>
      </c>
      <c r="AJ137" s="208">
        <v>246.537891</v>
      </c>
      <c r="AK137" s="208">
        <v>496.65261799999996</v>
      </c>
      <c r="AL137" s="208">
        <v>151.247891</v>
      </c>
      <c r="AM137" s="208">
        <v>12.6</v>
      </c>
      <c r="AN137" s="208">
        <v>0</v>
      </c>
      <c r="AO137" s="208">
        <v>0</v>
      </c>
      <c r="AP137" s="208">
        <v>0</v>
      </c>
      <c r="AQ137" s="208">
        <v>12.979999999999999</v>
      </c>
      <c r="AR137" s="208">
        <v>6.140000000000001</v>
      </c>
      <c r="AS137" s="208">
        <v>0</v>
      </c>
      <c r="AT137" s="208">
        <v>0</v>
      </c>
      <c r="AU137" s="208">
        <v>0</v>
      </c>
      <c r="AV137" s="208">
        <v>0</v>
      </c>
      <c r="AW137" s="208">
        <v>37.739999999999995</v>
      </c>
      <c r="AX137" s="208">
        <v>17.319999999999997</v>
      </c>
      <c r="AY137" s="208">
        <v>0</v>
      </c>
      <c r="AZ137" s="208">
        <v>0</v>
      </c>
      <c r="BA137" s="208">
        <v>0</v>
      </c>
      <c r="BB137" s="208">
        <v>67.131578</v>
      </c>
      <c r="BC137" s="208">
        <v>24.446315</v>
      </c>
      <c r="BD137" s="208">
        <v>0.6</v>
      </c>
    </row>
    <row r="138" spans="1:56" ht="13.5">
      <c r="A138" s="166">
        <v>211</v>
      </c>
      <c r="B138" s="167" t="s">
        <v>40</v>
      </c>
      <c r="C138" s="196">
        <v>23</v>
      </c>
      <c r="D138" s="196">
        <v>0</v>
      </c>
      <c r="E138" s="196">
        <v>20893.5</v>
      </c>
      <c r="F138" s="196">
        <v>0</v>
      </c>
      <c r="G138" s="196">
        <v>78.5</v>
      </c>
      <c r="H138" s="196">
        <v>12369</v>
      </c>
      <c r="I138" s="196">
        <v>2019.5</v>
      </c>
      <c r="J138" s="196">
        <v>1296</v>
      </c>
      <c r="K138" s="173">
        <v>0</v>
      </c>
      <c r="L138" s="173">
        <v>0</v>
      </c>
      <c r="M138" s="173">
        <v>0</v>
      </c>
      <c r="N138" s="173">
        <v>0</v>
      </c>
      <c r="O138" s="196">
        <v>139.5</v>
      </c>
      <c r="P138" s="196">
        <v>135</v>
      </c>
      <c r="Q138" s="208">
        <v>22.20000000000001</v>
      </c>
      <c r="R138" s="208">
        <v>250.2</v>
      </c>
      <c r="S138" s="208">
        <v>97.8</v>
      </c>
      <c r="T138" s="208">
        <v>6.4</v>
      </c>
      <c r="U138" s="208">
        <v>1.7999999999999998</v>
      </c>
      <c r="V138" s="208">
        <v>1086.6</v>
      </c>
      <c r="W138" s="208">
        <v>493.6399999999995</v>
      </c>
      <c r="X138" s="208">
        <v>0.6</v>
      </c>
      <c r="Y138" s="208">
        <v>0</v>
      </c>
      <c r="Z138" s="208">
        <v>0</v>
      </c>
      <c r="AA138" s="208">
        <v>0</v>
      </c>
      <c r="AB138" s="208">
        <v>0</v>
      </c>
      <c r="AC138" s="208">
        <v>0</v>
      </c>
      <c r="AD138" s="208">
        <v>112.8</v>
      </c>
      <c r="AE138" s="208">
        <v>54</v>
      </c>
      <c r="AF138" s="208">
        <v>0</v>
      </c>
      <c r="AG138" s="208">
        <v>0</v>
      </c>
      <c r="AH138" s="208">
        <v>0</v>
      </c>
      <c r="AI138" s="208">
        <v>0</v>
      </c>
      <c r="AJ138" s="208">
        <v>405.78000000000003</v>
      </c>
      <c r="AK138" s="208">
        <v>623.24</v>
      </c>
      <c r="AL138" s="208">
        <v>115.2</v>
      </c>
      <c r="AM138" s="208">
        <v>87</v>
      </c>
      <c r="AN138" s="208">
        <v>48.6</v>
      </c>
      <c r="AO138" s="208">
        <v>17.4</v>
      </c>
      <c r="AP138" s="208">
        <v>1.6</v>
      </c>
      <c r="AQ138" s="208">
        <v>207.6</v>
      </c>
      <c r="AR138" s="208">
        <v>96</v>
      </c>
      <c r="AS138" s="208">
        <v>0</v>
      </c>
      <c r="AT138" s="208">
        <v>0</v>
      </c>
      <c r="AU138" s="208">
        <v>0</v>
      </c>
      <c r="AV138" s="208">
        <v>0</v>
      </c>
      <c r="AW138" s="208">
        <v>46.8</v>
      </c>
      <c r="AX138" s="208">
        <v>25.8</v>
      </c>
      <c r="AY138" s="208">
        <v>0</v>
      </c>
      <c r="AZ138" s="208">
        <v>0</v>
      </c>
      <c r="BA138" s="208">
        <v>0</v>
      </c>
      <c r="BB138" s="208">
        <v>86.2</v>
      </c>
      <c r="BC138" s="208">
        <v>13.799999999999999</v>
      </c>
      <c r="BD138" s="208">
        <v>6</v>
      </c>
    </row>
    <row r="139" spans="1:56" ht="13.5">
      <c r="A139" s="166">
        <v>358</v>
      </c>
      <c r="B139" s="167" t="s">
        <v>83</v>
      </c>
      <c r="C139" s="196">
        <v>0</v>
      </c>
      <c r="D139" s="196">
        <v>0</v>
      </c>
      <c r="E139" s="196">
        <v>18205</v>
      </c>
      <c r="F139" s="196">
        <v>0</v>
      </c>
      <c r="G139" s="196">
        <v>0</v>
      </c>
      <c r="H139" s="196">
        <v>3860.5</v>
      </c>
      <c r="I139" s="196">
        <v>1866</v>
      </c>
      <c r="J139" s="196">
        <v>10206</v>
      </c>
      <c r="K139" s="173">
        <v>0</v>
      </c>
      <c r="L139" s="173">
        <v>0</v>
      </c>
      <c r="M139" s="173">
        <v>0</v>
      </c>
      <c r="N139" s="173">
        <v>0</v>
      </c>
      <c r="O139" s="196">
        <v>30.666666999999997</v>
      </c>
      <c r="P139" s="196">
        <v>98</v>
      </c>
      <c r="Q139" s="208">
        <v>0</v>
      </c>
      <c r="R139" s="208">
        <v>0</v>
      </c>
      <c r="S139" s="208">
        <v>0</v>
      </c>
      <c r="T139" s="208">
        <v>0</v>
      </c>
      <c r="U139" s="208">
        <v>1.2</v>
      </c>
      <c r="V139" s="208">
        <v>775.1999999999991</v>
      </c>
      <c r="W139" s="208">
        <v>394.20000000000005</v>
      </c>
      <c r="X139" s="208">
        <v>1.7999999999999998</v>
      </c>
      <c r="Y139" s="208">
        <v>0</v>
      </c>
      <c r="Z139" s="208">
        <v>0</v>
      </c>
      <c r="AA139" s="208">
        <v>0</v>
      </c>
      <c r="AB139" s="208">
        <v>0</v>
      </c>
      <c r="AC139" s="208">
        <v>0</v>
      </c>
      <c r="AD139" s="208">
        <v>116.58</v>
      </c>
      <c r="AE139" s="208">
        <v>52.199999999999996</v>
      </c>
      <c r="AF139" s="208">
        <v>0</v>
      </c>
      <c r="AG139" s="208">
        <v>0</v>
      </c>
      <c r="AH139" s="208">
        <v>0</v>
      </c>
      <c r="AI139" s="208">
        <v>0</v>
      </c>
      <c r="AJ139" s="208">
        <v>418.576842</v>
      </c>
      <c r="AK139" s="208">
        <v>945.14</v>
      </c>
      <c r="AL139" s="208">
        <v>211.42</v>
      </c>
      <c r="AM139" s="208">
        <v>54.199999999999996</v>
      </c>
      <c r="AN139" s="208">
        <v>0</v>
      </c>
      <c r="AO139" s="208">
        <v>0</v>
      </c>
      <c r="AP139" s="208">
        <v>0</v>
      </c>
      <c r="AQ139" s="208">
        <v>64.2</v>
      </c>
      <c r="AR139" s="208">
        <v>36</v>
      </c>
      <c r="AS139" s="208">
        <v>1.2</v>
      </c>
      <c r="AT139" s="208">
        <v>0</v>
      </c>
      <c r="AU139" s="208">
        <v>0</v>
      </c>
      <c r="AV139" s="208">
        <v>0</v>
      </c>
      <c r="AW139" s="208">
        <v>20.4</v>
      </c>
      <c r="AX139" s="208">
        <v>8.4</v>
      </c>
      <c r="AY139" s="208">
        <v>0</v>
      </c>
      <c r="AZ139" s="208">
        <v>0</v>
      </c>
      <c r="BA139" s="208">
        <v>0</v>
      </c>
      <c r="BB139" s="208">
        <v>83.04000000000005</v>
      </c>
      <c r="BC139" s="208">
        <v>12</v>
      </c>
      <c r="BD139" s="208">
        <v>3</v>
      </c>
    </row>
    <row r="140" spans="1:56" ht="13.5">
      <c r="A140" s="166">
        <v>384</v>
      </c>
      <c r="B140" s="167" t="s">
        <v>93</v>
      </c>
      <c r="C140" s="196">
        <v>0</v>
      </c>
      <c r="D140" s="196">
        <v>0</v>
      </c>
      <c r="E140" s="196">
        <v>15630</v>
      </c>
      <c r="F140" s="196">
        <v>0</v>
      </c>
      <c r="G140" s="196">
        <v>0</v>
      </c>
      <c r="H140" s="196">
        <v>1463</v>
      </c>
      <c r="I140" s="196">
        <v>11632</v>
      </c>
      <c r="J140" s="196">
        <v>16259</v>
      </c>
      <c r="K140" s="173">
        <v>0</v>
      </c>
      <c r="L140" s="173">
        <v>0</v>
      </c>
      <c r="M140" s="173">
        <v>0</v>
      </c>
      <c r="N140" s="173">
        <v>1</v>
      </c>
      <c r="O140" s="196">
        <v>45.50000000000001</v>
      </c>
      <c r="P140" s="196">
        <v>91</v>
      </c>
      <c r="Q140" s="208">
        <v>21.60000000000001</v>
      </c>
      <c r="R140" s="208">
        <v>89.28</v>
      </c>
      <c r="S140" s="208">
        <v>36</v>
      </c>
      <c r="T140" s="208">
        <v>1</v>
      </c>
      <c r="U140" s="208">
        <v>30.00000000000003</v>
      </c>
      <c r="V140" s="208">
        <v>1032.240000000001</v>
      </c>
      <c r="W140" s="208">
        <v>372.7199999999997</v>
      </c>
      <c r="X140" s="208">
        <v>1.6</v>
      </c>
      <c r="Y140" s="208">
        <v>0</v>
      </c>
      <c r="Z140" s="208">
        <v>0</v>
      </c>
      <c r="AA140" s="208">
        <v>0</v>
      </c>
      <c r="AB140" s="208">
        <v>0</v>
      </c>
      <c r="AC140" s="208">
        <v>10.799999999999997</v>
      </c>
      <c r="AD140" s="208">
        <v>728.4200000000014</v>
      </c>
      <c r="AE140" s="208">
        <v>260.55999999999995</v>
      </c>
      <c r="AF140" s="208">
        <v>0</v>
      </c>
      <c r="AG140" s="208">
        <v>0</v>
      </c>
      <c r="AH140" s="208">
        <v>0</v>
      </c>
      <c r="AI140" s="208">
        <v>0</v>
      </c>
      <c r="AJ140" s="208">
        <v>723.722052</v>
      </c>
      <c r="AK140" s="208">
        <v>645.488381</v>
      </c>
      <c r="AL140" s="208">
        <v>180.036829</v>
      </c>
      <c r="AM140" s="208">
        <v>37.778947</v>
      </c>
      <c r="AN140" s="208">
        <v>22.680000000000003</v>
      </c>
      <c r="AO140" s="208">
        <v>7.8</v>
      </c>
      <c r="AP140" s="208">
        <v>0</v>
      </c>
      <c r="AQ140" s="208">
        <v>175.56</v>
      </c>
      <c r="AR140" s="208">
        <v>61.8</v>
      </c>
      <c r="AS140" s="208">
        <v>0</v>
      </c>
      <c r="AT140" s="208">
        <v>0</v>
      </c>
      <c r="AU140" s="208">
        <v>0</v>
      </c>
      <c r="AV140" s="208">
        <v>0</v>
      </c>
      <c r="AW140" s="208">
        <v>139.8</v>
      </c>
      <c r="AX140" s="208">
        <v>42.6</v>
      </c>
      <c r="AY140" s="208">
        <v>0</v>
      </c>
      <c r="AZ140" s="208">
        <v>0</v>
      </c>
      <c r="BA140" s="208">
        <v>0</v>
      </c>
      <c r="BB140" s="208">
        <v>69.85894299999998</v>
      </c>
      <c r="BC140" s="208">
        <v>23.667367</v>
      </c>
      <c r="BD140" s="208">
        <v>0</v>
      </c>
    </row>
    <row r="141" spans="1:56" ht="13.5">
      <c r="A141" s="166">
        <v>335</v>
      </c>
      <c r="B141" s="167" t="s">
        <v>68</v>
      </c>
      <c r="C141" s="196">
        <v>0</v>
      </c>
      <c r="D141" s="196">
        <v>0</v>
      </c>
      <c r="E141" s="196">
        <v>20597</v>
      </c>
      <c r="F141" s="196">
        <v>0</v>
      </c>
      <c r="G141" s="196">
        <v>0</v>
      </c>
      <c r="H141" s="196">
        <v>3646.5</v>
      </c>
      <c r="I141" s="196">
        <v>4788</v>
      </c>
      <c r="J141" s="196">
        <v>12821</v>
      </c>
      <c r="K141" s="173">
        <v>0</v>
      </c>
      <c r="L141" s="173">
        <v>0</v>
      </c>
      <c r="M141" s="173">
        <v>0</v>
      </c>
      <c r="N141" s="173">
        <v>2</v>
      </c>
      <c r="O141" s="196">
        <v>55</v>
      </c>
      <c r="P141" s="196">
        <v>93</v>
      </c>
      <c r="Q141" s="208">
        <v>170.8799999999991</v>
      </c>
      <c r="R141" s="208">
        <v>367.68000000000006</v>
      </c>
      <c r="S141" s="208">
        <v>119.39999999999999</v>
      </c>
      <c r="T141" s="208">
        <v>0</v>
      </c>
      <c r="U141" s="208">
        <v>112.31999999999965</v>
      </c>
      <c r="V141" s="208">
        <v>1024.18</v>
      </c>
      <c r="W141" s="208">
        <v>433.69999999999965</v>
      </c>
      <c r="X141" s="208">
        <v>2</v>
      </c>
      <c r="Y141" s="208">
        <v>0</v>
      </c>
      <c r="Z141" s="208">
        <v>0</v>
      </c>
      <c r="AA141" s="208">
        <v>0</v>
      </c>
      <c r="AB141" s="208">
        <v>0</v>
      </c>
      <c r="AC141" s="208">
        <v>22.20000000000001</v>
      </c>
      <c r="AD141" s="208">
        <v>256.2</v>
      </c>
      <c r="AE141" s="208">
        <v>105.6</v>
      </c>
      <c r="AF141" s="208">
        <v>0</v>
      </c>
      <c r="AG141" s="208">
        <v>0</v>
      </c>
      <c r="AH141" s="208">
        <v>0</v>
      </c>
      <c r="AI141" s="208">
        <v>0</v>
      </c>
      <c r="AJ141" s="208">
        <v>458.5</v>
      </c>
      <c r="AK141" s="208">
        <v>509.2</v>
      </c>
      <c r="AL141" s="208">
        <v>88.5</v>
      </c>
      <c r="AM141" s="208">
        <v>40.8</v>
      </c>
      <c r="AN141" s="208">
        <v>116.27999999999999</v>
      </c>
      <c r="AO141" s="208">
        <v>42</v>
      </c>
      <c r="AP141" s="208">
        <v>0</v>
      </c>
      <c r="AQ141" s="208">
        <v>224.4</v>
      </c>
      <c r="AR141" s="208">
        <v>95.33999999999996</v>
      </c>
      <c r="AS141" s="208">
        <v>1</v>
      </c>
      <c r="AT141" s="208">
        <v>0</v>
      </c>
      <c r="AU141" s="208">
        <v>0</v>
      </c>
      <c r="AV141" s="208">
        <v>0</v>
      </c>
      <c r="AW141" s="208">
        <v>86.4</v>
      </c>
      <c r="AX141" s="208">
        <v>38.4</v>
      </c>
      <c r="AY141" s="208">
        <v>0</v>
      </c>
      <c r="AZ141" s="208">
        <v>0</v>
      </c>
      <c r="BA141" s="208">
        <v>0</v>
      </c>
      <c r="BB141" s="208">
        <v>47.800000000000026</v>
      </c>
      <c r="BC141" s="208">
        <v>11.2</v>
      </c>
      <c r="BD141" s="208">
        <v>0</v>
      </c>
    </row>
    <row r="142" spans="1:56" ht="13.5">
      <c r="A142" s="166">
        <v>320</v>
      </c>
      <c r="B142" s="167" t="s">
        <v>62</v>
      </c>
      <c r="C142" s="196">
        <v>0</v>
      </c>
      <c r="D142" s="196">
        <v>0</v>
      </c>
      <c r="E142" s="196">
        <v>15674</v>
      </c>
      <c r="F142" s="196">
        <v>0</v>
      </c>
      <c r="G142" s="196">
        <v>1103</v>
      </c>
      <c r="H142" s="196">
        <v>8471</v>
      </c>
      <c r="I142" s="196">
        <v>7505</v>
      </c>
      <c r="J142" s="196">
        <v>4689.5</v>
      </c>
      <c r="K142" s="173">
        <v>0</v>
      </c>
      <c r="L142" s="173">
        <v>0</v>
      </c>
      <c r="M142" s="173">
        <v>0</v>
      </c>
      <c r="N142" s="173">
        <v>0</v>
      </c>
      <c r="O142" s="196">
        <v>59.5</v>
      </c>
      <c r="P142" s="196">
        <v>176</v>
      </c>
      <c r="Q142" s="208">
        <v>63.60000000000011</v>
      </c>
      <c r="R142" s="208">
        <v>108</v>
      </c>
      <c r="S142" s="208">
        <v>29.4</v>
      </c>
      <c r="T142" s="208">
        <v>1.7999999999999998</v>
      </c>
      <c r="U142" s="208">
        <v>91.79999999999984</v>
      </c>
      <c r="V142" s="208">
        <v>718.2</v>
      </c>
      <c r="W142" s="208">
        <v>282.6</v>
      </c>
      <c r="X142" s="208">
        <v>1.7999999999999998</v>
      </c>
      <c r="Y142" s="208">
        <v>1.2</v>
      </c>
      <c r="Z142" s="208">
        <v>52.8</v>
      </c>
      <c r="AA142" s="208">
        <v>18</v>
      </c>
      <c r="AB142" s="208">
        <v>0</v>
      </c>
      <c r="AC142" s="208">
        <v>39.600000000000044</v>
      </c>
      <c r="AD142" s="208">
        <v>396.1199999999998</v>
      </c>
      <c r="AE142" s="208">
        <v>148.2</v>
      </c>
      <c r="AF142" s="208">
        <v>7.6</v>
      </c>
      <c r="AG142" s="208">
        <v>0</v>
      </c>
      <c r="AH142" s="208">
        <v>0</v>
      </c>
      <c r="AI142" s="208">
        <v>0</v>
      </c>
      <c r="AJ142" s="208">
        <v>356.71052</v>
      </c>
      <c r="AK142" s="208">
        <v>871.613623</v>
      </c>
      <c r="AL142" s="208">
        <v>276.46209</v>
      </c>
      <c r="AM142" s="208">
        <v>32.121052000000006</v>
      </c>
      <c r="AN142" s="208">
        <v>24</v>
      </c>
      <c r="AO142" s="208">
        <v>7.199999999999999</v>
      </c>
      <c r="AP142" s="208">
        <v>0</v>
      </c>
      <c r="AQ142" s="208">
        <v>106.8</v>
      </c>
      <c r="AR142" s="208">
        <v>33.6</v>
      </c>
      <c r="AS142" s="208">
        <v>0</v>
      </c>
      <c r="AT142" s="208">
        <v>6.6</v>
      </c>
      <c r="AU142" s="208">
        <v>0.6</v>
      </c>
      <c r="AV142" s="208">
        <v>0</v>
      </c>
      <c r="AW142" s="208">
        <v>43.8</v>
      </c>
      <c r="AX142" s="208">
        <v>20.4</v>
      </c>
      <c r="AY142" s="208">
        <v>0</v>
      </c>
      <c r="AZ142" s="208">
        <v>0</v>
      </c>
      <c r="BA142" s="208">
        <v>0</v>
      </c>
      <c r="BB142" s="208">
        <v>146.4726299999998</v>
      </c>
      <c r="BC142" s="208">
        <v>33.70210399999999</v>
      </c>
      <c r="BD142" s="208">
        <v>4.8</v>
      </c>
    </row>
    <row r="143" spans="1:56" ht="13.5">
      <c r="A143" s="166">
        <v>212</v>
      </c>
      <c r="B143" s="167" t="s">
        <v>41</v>
      </c>
      <c r="C143" s="196">
        <v>3</v>
      </c>
      <c r="D143" s="196">
        <v>0</v>
      </c>
      <c r="E143" s="196">
        <v>16468</v>
      </c>
      <c r="F143" s="196">
        <v>0</v>
      </c>
      <c r="G143" s="196">
        <v>0</v>
      </c>
      <c r="H143" s="196">
        <v>1216</v>
      </c>
      <c r="I143" s="196">
        <v>1799</v>
      </c>
      <c r="J143" s="196">
        <v>7406.499999</v>
      </c>
      <c r="K143" s="173">
        <v>0</v>
      </c>
      <c r="L143" s="173">
        <v>0</v>
      </c>
      <c r="M143" s="173">
        <v>0</v>
      </c>
      <c r="N143" s="173">
        <v>0</v>
      </c>
      <c r="O143" s="196">
        <v>45</v>
      </c>
      <c r="P143" s="196">
        <v>173</v>
      </c>
      <c r="Q143" s="208">
        <v>8.399999999999999</v>
      </c>
      <c r="R143" s="208">
        <v>91.2</v>
      </c>
      <c r="S143" s="208">
        <v>34.8</v>
      </c>
      <c r="T143" s="208">
        <v>0</v>
      </c>
      <c r="U143" s="208">
        <v>2.4</v>
      </c>
      <c r="V143" s="208">
        <v>856.5600000000006</v>
      </c>
      <c r="W143" s="208">
        <v>392.4</v>
      </c>
      <c r="X143" s="208">
        <v>5.2</v>
      </c>
      <c r="Y143" s="208">
        <v>0</v>
      </c>
      <c r="Z143" s="208">
        <v>0</v>
      </c>
      <c r="AA143" s="208">
        <v>0</v>
      </c>
      <c r="AB143" s="208">
        <v>0</v>
      </c>
      <c r="AC143" s="208">
        <v>0</v>
      </c>
      <c r="AD143" s="208">
        <v>69.6</v>
      </c>
      <c r="AE143" s="208">
        <v>25.2</v>
      </c>
      <c r="AF143" s="208">
        <v>0</v>
      </c>
      <c r="AG143" s="208">
        <v>0</v>
      </c>
      <c r="AH143" s="208">
        <v>1</v>
      </c>
      <c r="AI143" s="208">
        <v>0</v>
      </c>
      <c r="AJ143" s="208">
        <v>214.68</v>
      </c>
      <c r="AK143" s="208">
        <v>1162.64</v>
      </c>
      <c r="AL143" s="208">
        <v>346.16</v>
      </c>
      <c r="AM143" s="208">
        <v>328.2</v>
      </c>
      <c r="AN143" s="208">
        <v>27</v>
      </c>
      <c r="AO143" s="208">
        <v>10.2</v>
      </c>
      <c r="AP143" s="208">
        <v>1</v>
      </c>
      <c r="AQ143" s="208">
        <v>126.6</v>
      </c>
      <c r="AR143" s="208">
        <v>66</v>
      </c>
      <c r="AS143" s="208">
        <v>0</v>
      </c>
      <c r="AT143" s="208">
        <v>0</v>
      </c>
      <c r="AU143" s="208">
        <v>0</v>
      </c>
      <c r="AV143" s="208">
        <v>0</v>
      </c>
      <c r="AW143" s="208">
        <v>6.6</v>
      </c>
      <c r="AX143" s="208">
        <v>4.8</v>
      </c>
      <c r="AY143" s="208">
        <v>0</v>
      </c>
      <c r="AZ143" s="208">
        <v>1</v>
      </c>
      <c r="BA143" s="208">
        <v>0</v>
      </c>
      <c r="BB143" s="208">
        <v>8.76</v>
      </c>
      <c r="BC143" s="208">
        <v>0.6</v>
      </c>
      <c r="BD143" s="208">
        <v>0</v>
      </c>
    </row>
    <row r="144" spans="1:56" ht="13.5">
      <c r="A144" s="166">
        <v>877</v>
      </c>
      <c r="B144" s="167" t="s">
        <v>146</v>
      </c>
      <c r="C144" s="196">
        <v>0</v>
      </c>
      <c r="D144" s="196">
        <v>0</v>
      </c>
      <c r="E144" s="196">
        <v>17574</v>
      </c>
      <c r="F144" s="196">
        <v>0</v>
      </c>
      <c r="G144" s="196">
        <v>0</v>
      </c>
      <c r="H144" s="196">
        <v>3430</v>
      </c>
      <c r="I144" s="196">
        <v>0</v>
      </c>
      <c r="J144" s="196">
        <v>8185.5</v>
      </c>
      <c r="K144" s="173">
        <v>0</v>
      </c>
      <c r="L144" s="173">
        <v>0</v>
      </c>
      <c r="M144" s="173">
        <v>1</v>
      </c>
      <c r="N144" s="173">
        <v>0</v>
      </c>
      <c r="O144" s="196">
        <v>22</v>
      </c>
      <c r="P144" s="196">
        <v>165</v>
      </c>
      <c r="Q144" s="208">
        <v>7.799999999999998</v>
      </c>
      <c r="R144" s="208">
        <v>44.16000000000002</v>
      </c>
      <c r="S144" s="208">
        <v>14.520000000000003</v>
      </c>
      <c r="T144" s="208">
        <v>0.6</v>
      </c>
      <c r="U144" s="208">
        <v>83.39999999999992</v>
      </c>
      <c r="V144" s="208">
        <v>446.4000000000002</v>
      </c>
      <c r="W144" s="208">
        <v>169.10000000000008</v>
      </c>
      <c r="X144" s="208">
        <v>0.6</v>
      </c>
      <c r="Y144" s="208">
        <v>0</v>
      </c>
      <c r="Z144" s="208">
        <v>0</v>
      </c>
      <c r="AA144" s="208">
        <v>0</v>
      </c>
      <c r="AB144" s="208">
        <v>0</v>
      </c>
      <c r="AC144" s="208">
        <v>0</v>
      </c>
      <c r="AD144" s="208">
        <v>0</v>
      </c>
      <c r="AE144" s="208">
        <v>0</v>
      </c>
      <c r="AF144" s="208">
        <v>0</v>
      </c>
      <c r="AG144" s="208">
        <v>0</v>
      </c>
      <c r="AH144" s="208">
        <v>0</v>
      </c>
      <c r="AI144" s="208">
        <v>0</v>
      </c>
      <c r="AJ144" s="208">
        <v>314.96</v>
      </c>
      <c r="AK144" s="208">
        <v>1051.8</v>
      </c>
      <c r="AL144" s="208">
        <v>321.2</v>
      </c>
      <c r="AM144" s="208">
        <v>1.8</v>
      </c>
      <c r="AN144" s="208">
        <v>13.2</v>
      </c>
      <c r="AO144" s="208">
        <v>3.5999999999999996</v>
      </c>
      <c r="AP144" s="208">
        <v>0</v>
      </c>
      <c r="AQ144" s="208">
        <v>64.60000000000002</v>
      </c>
      <c r="AR144" s="208">
        <v>31.100000000000005</v>
      </c>
      <c r="AS144" s="208">
        <v>0</v>
      </c>
      <c r="AT144" s="208">
        <v>0</v>
      </c>
      <c r="AU144" s="208">
        <v>0</v>
      </c>
      <c r="AV144" s="208">
        <v>0</v>
      </c>
      <c r="AW144" s="208">
        <v>0</v>
      </c>
      <c r="AX144" s="208">
        <v>0</v>
      </c>
      <c r="AY144" s="208">
        <v>0</v>
      </c>
      <c r="AZ144" s="208">
        <v>0</v>
      </c>
      <c r="BA144" s="208">
        <v>0</v>
      </c>
      <c r="BB144" s="208">
        <v>57.480000000000004</v>
      </c>
      <c r="BC144" s="208">
        <v>26.28</v>
      </c>
      <c r="BD144" s="208">
        <v>0</v>
      </c>
    </row>
    <row r="145" spans="1:56" ht="13.5">
      <c r="A145" s="166">
        <v>937</v>
      </c>
      <c r="B145" s="167" t="s">
        <v>179</v>
      </c>
      <c r="C145" s="196">
        <v>0</v>
      </c>
      <c r="D145" s="196">
        <v>0</v>
      </c>
      <c r="E145" s="196">
        <v>34112</v>
      </c>
      <c r="F145" s="196">
        <v>0</v>
      </c>
      <c r="G145" s="196">
        <v>0</v>
      </c>
      <c r="H145" s="196">
        <v>6752</v>
      </c>
      <c r="I145" s="196">
        <v>8484</v>
      </c>
      <c r="J145" s="196">
        <v>21471.5</v>
      </c>
      <c r="K145" s="173">
        <v>0</v>
      </c>
      <c r="L145" s="173">
        <v>0</v>
      </c>
      <c r="M145" s="173">
        <v>7</v>
      </c>
      <c r="N145" s="173">
        <v>0</v>
      </c>
      <c r="O145" s="196">
        <v>66</v>
      </c>
      <c r="P145" s="196">
        <v>0</v>
      </c>
      <c r="Q145" s="208">
        <v>0</v>
      </c>
      <c r="R145" s="208">
        <v>217.2</v>
      </c>
      <c r="S145" s="208">
        <v>85.07999999999996</v>
      </c>
      <c r="T145" s="208">
        <v>0.6</v>
      </c>
      <c r="U145" s="208">
        <v>0</v>
      </c>
      <c r="V145" s="208">
        <v>523.3400000000001</v>
      </c>
      <c r="W145" s="208">
        <v>201.87999999999982</v>
      </c>
      <c r="X145" s="208">
        <v>1.2</v>
      </c>
      <c r="Y145" s="208">
        <v>0</v>
      </c>
      <c r="Z145" s="208">
        <v>0</v>
      </c>
      <c r="AA145" s="208">
        <v>0</v>
      </c>
      <c r="AB145" s="208">
        <v>0</v>
      </c>
      <c r="AC145" s="208">
        <v>0</v>
      </c>
      <c r="AD145" s="208">
        <v>158.14</v>
      </c>
      <c r="AE145" s="208">
        <v>73.67999999999996</v>
      </c>
      <c r="AF145" s="208">
        <v>0</v>
      </c>
      <c r="AG145" s="208">
        <v>0</v>
      </c>
      <c r="AH145" s="208">
        <v>0</v>
      </c>
      <c r="AI145" s="208">
        <v>0</v>
      </c>
      <c r="AJ145" s="208">
        <v>740.66</v>
      </c>
      <c r="AK145" s="208">
        <v>2809.2</v>
      </c>
      <c r="AL145" s="208">
        <v>974.8</v>
      </c>
      <c r="AM145" s="208">
        <v>70.47999999999999</v>
      </c>
      <c r="AN145" s="208">
        <v>13.2</v>
      </c>
      <c r="AO145" s="208">
        <v>4.8</v>
      </c>
      <c r="AP145" s="208">
        <v>0</v>
      </c>
      <c r="AQ145" s="208">
        <v>48.48</v>
      </c>
      <c r="AR145" s="208">
        <v>17.4</v>
      </c>
      <c r="AS145" s="208">
        <v>0</v>
      </c>
      <c r="AT145" s="208">
        <v>0</v>
      </c>
      <c r="AU145" s="208">
        <v>0</v>
      </c>
      <c r="AV145" s="208">
        <v>0</v>
      </c>
      <c r="AW145" s="208">
        <v>9</v>
      </c>
      <c r="AX145" s="208">
        <v>2.4</v>
      </c>
      <c r="AY145" s="208">
        <v>0</v>
      </c>
      <c r="AZ145" s="208">
        <v>0</v>
      </c>
      <c r="BA145" s="208">
        <v>0</v>
      </c>
      <c r="BB145" s="208">
        <v>171.61999999999986</v>
      </c>
      <c r="BC145" s="208">
        <v>68.96000000000002</v>
      </c>
      <c r="BD145" s="208">
        <v>1.2</v>
      </c>
    </row>
    <row r="146" spans="1:56" ht="13.5">
      <c r="A146" s="166">
        <v>869</v>
      </c>
      <c r="B146" s="167" t="s">
        <v>139</v>
      </c>
      <c r="C146" s="196">
        <v>0</v>
      </c>
      <c r="D146" s="196">
        <v>0</v>
      </c>
      <c r="E146" s="196">
        <v>12586</v>
      </c>
      <c r="F146" s="196">
        <v>0</v>
      </c>
      <c r="G146" s="196">
        <v>0</v>
      </c>
      <c r="H146" s="196">
        <v>3380</v>
      </c>
      <c r="I146" s="196">
        <v>476</v>
      </c>
      <c r="J146" s="196">
        <v>5784</v>
      </c>
      <c r="K146" s="173">
        <v>0</v>
      </c>
      <c r="L146" s="173">
        <v>1</v>
      </c>
      <c r="M146" s="173">
        <v>1</v>
      </c>
      <c r="N146" s="173">
        <v>0</v>
      </c>
      <c r="O146" s="196">
        <v>26</v>
      </c>
      <c r="P146" s="196">
        <v>119</v>
      </c>
      <c r="Q146" s="208">
        <v>13.379999999999995</v>
      </c>
      <c r="R146" s="208">
        <v>91.40000000000005</v>
      </c>
      <c r="S146" s="208">
        <v>30.24</v>
      </c>
      <c r="T146" s="208">
        <v>1.2</v>
      </c>
      <c r="U146" s="208">
        <v>15.719999999999995</v>
      </c>
      <c r="V146" s="208">
        <v>199.79999999999993</v>
      </c>
      <c r="W146" s="208">
        <v>80.63999999999997</v>
      </c>
      <c r="X146" s="208">
        <v>1</v>
      </c>
      <c r="Y146" s="208">
        <v>0</v>
      </c>
      <c r="Z146" s="208">
        <v>0</v>
      </c>
      <c r="AA146" s="208">
        <v>0</v>
      </c>
      <c r="AB146" s="208">
        <v>0</v>
      </c>
      <c r="AC146" s="208">
        <v>0</v>
      </c>
      <c r="AD146" s="208">
        <v>15.6</v>
      </c>
      <c r="AE146" s="208">
        <v>4.8</v>
      </c>
      <c r="AF146" s="208">
        <v>0.6</v>
      </c>
      <c r="AG146" s="208">
        <v>0</v>
      </c>
      <c r="AH146" s="208">
        <v>0</v>
      </c>
      <c r="AI146" s="208">
        <v>0</v>
      </c>
      <c r="AJ146" s="208">
        <v>90.5</v>
      </c>
      <c r="AK146" s="208">
        <v>782.28</v>
      </c>
      <c r="AL146" s="208">
        <v>271.12</v>
      </c>
      <c r="AM146" s="208">
        <v>36.34</v>
      </c>
      <c r="AN146" s="208">
        <v>7.8</v>
      </c>
      <c r="AO146" s="208">
        <v>6.6</v>
      </c>
      <c r="AP146" s="208">
        <v>0.6</v>
      </c>
      <c r="AQ146" s="208">
        <v>4.8</v>
      </c>
      <c r="AR146" s="208">
        <v>3</v>
      </c>
      <c r="AS146" s="208">
        <v>0</v>
      </c>
      <c r="AT146" s="208">
        <v>0</v>
      </c>
      <c r="AU146" s="208">
        <v>0</v>
      </c>
      <c r="AV146" s="208">
        <v>0</v>
      </c>
      <c r="AW146" s="208">
        <v>0</v>
      </c>
      <c r="AX146" s="208">
        <v>0</v>
      </c>
      <c r="AY146" s="208">
        <v>0</v>
      </c>
      <c r="AZ146" s="208">
        <v>0</v>
      </c>
      <c r="BA146" s="208">
        <v>0</v>
      </c>
      <c r="BB146" s="208">
        <v>15.28</v>
      </c>
      <c r="BC146" s="208">
        <v>2.64</v>
      </c>
      <c r="BD146" s="208">
        <v>1.44</v>
      </c>
    </row>
    <row r="147" spans="1:56" ht="13.5">
      <c r="A147" s="166">
        <v>938</v>
      </c>
      <c r="B147" s="167" t="s">
        <v>180</v>
      </c>
      <c r="C147" s="196">
        <v>2</v>
      </c>
      <c r="D147" s="196">
        <v>0</v>
      </c>
      <c r="E147" s="196">
        <v>47952.5</v>
      </c>
      <c r="F147" s="196">
        <v>0</v>
      </c>
      <c r="G147" s="196">
        <v>139</v>
      </c>
      <c r="H147" s="196">
        <v>23450</v>
      </c>
      <c r="I147" s="196">
        <v>14398.5</v>
      </c>
      <c r="J147" s="196">
        <v>16245.5</v>
      </c>
      <c r="K147" s="173">
        <v>0</v>
      </c>
      <c r="L147" s="173">
        <v>0</v>
      </c>
      <c r="M147" s="173">
        <v>0</v>
      </c>
      <c r="N147" s="173">
        <v>0</v>
      </c>
      <c r="O147" s="196">
        <v>130</v>
      </c>
      <c r="P147" s="196">
        <v>378</v>
      </c>
      <c r="Q147" s="208">
        <v>28.200000000000024</v>
      </c>
      <c r="R147" s="208">
        <v>215.4</v>
      </c>
      <c r="S147" s="208">
        <v>74.4</v>
      </c>
      <c r="T147" s="208">
        <v>2.4</v>
      </c>
      <c r="U147" s="208">
        <v>0</v>
      </c>
      <c r="V147" s="208">
        <v>111.6</v>
      </c>
      <c r="W147" s="208">
        <v>52.199999999999996</v>
      </c>
      <c r="X147" s="208">
        <v>0</v>
      </c>
      <c r="Y147" s="208">
        <v>0</v>
      </c>
      <c r="Z147" s="208">
        <v>0</v>
      </c>
      <c r="AA147" s="208">
        <v>0</v>
      </c>
      <c r="AB147" s="208">
        <v>0</v>
      </c>
      <c r="AC147" s="208">
        <v>0</v>
      </c>
      <c r="AD147" s="208">
        <v>101.11999999999998</v>
      </c>
      <c r="AE147" s="208">
        <v>52.44</v>
      </c>
      <c r="AF147" s="208">
        <v>0</v>
      </c>
      <c r="AG147" s="208">
        <v>0</v>
      </c>
      <c r="AH147" s="208">
        <v>0</v>
      </c>
      <c r="AI147" s="208">
        <v>0</v>
      </c>
      <c r="AJ147" s="208">
        <v>876.33415</v>
      </c>
      <c r="AK147" s="208">
        <v>4848.421147</v>
      </c>
      <c r="AL147" s="208">
        <v>1692.614593</v>
      </c>
      <c r="AM147" s="208">
        <v>132.10473199999998</v>
      </c>
      <c r="AN147" s="208">
        <v>12.6</v>
      </c>
      <c r="AO147" s="208">
        <v>10.2</v>
      </c>
      <c r="AP147" s="208">
        <v>0</v>
      </c>
      <c r="AQ147" s="208">
        <v>9</v>
      </c>
      <c r="AR147" s="208">
        <v>4.2</v>
      </c>
      <c r="AS147" s="208">
        <v>0</v>
      </c>
      <c r="AT147" s="208">
        <v>0</v>
      </c>
      <c r="AU147" s="208">
        <v>0</v>
      </c>
      <c r="AV147" s="208">
        <v>0</v>
      </c>
      <c r="AW147" s="208">
        <v>3.959999999999999</v>
      </c>
      <c r="AX147" s="208">
        <v>3</v>
      </c>
      <c r="AY147" s="208">
        <v>0</v>
      </c>
      <c r="AZ147" s="208">
        <v>0</v>
      </c>
      <c r="BA147" s="208">
        <v>0</v>
      </c>
      <c r="BB147" s="208">
        <v>443.189448</v>
      </c>
      <c r="BC147" s="208">
        <v>178.892624</v>
      </c>
      <c r="BD147" s="208">
        <v>5.850526</v>
      </c>
    </row>
    <row r="148" spans="1:56" ht="13.5">
      <c r="A148" s="166">
        <v>213</v>
      </c>
      <c r="B148" s="167" t="s">
        <v>42</v>
      </c>
      <c r="C148" s="196">
        <v>0</v>
      </c>
      <c r="D148" s="196">
        <v>0</v>
      </c>
      <c r="E148" s="196">
        <v>8159</v>
      </c>
      <c r="F148" s="196">
        <v>0</v>
      </c>
      <c r="G148" s="196">
        <v>0</v>
      </c>
      <c r="H148" s="196">
        <v>771.5</v>
      </c>
      <c r="I148" s="196">
        <v>2444</v>
      </c>
      <c r="J148" s="196">
        <v>7403</v>
      </c>
      <c r="K148" s="173">
        <v>0</v>
      </c>
      <c r="L148" s="173">
        <v>0</v>
      </c>
      <c r="M148" s="173">
        <v>0</v>
      </c>
      <c r="N148" s="173">
        <v>0</v>
      </c>
      <c r="O148" s="196">
        <v>39.5</v>
      </c>
      <c r="P148" s="196">
        <v>78</v>
      </c>
      <c r="Q148" s="208">
        <v>28.800000000000026</v>
      </c>
      <c r="R148" s="208">
        <v>91.79999999999994</v>
      </c>
      <c r="S148" s="208">
        <v>40.800000000000004</v>
      </c>
      <c r="T148" s="208">
        <v>9.2</v>
      </c>
      <c r="U148" s="208">
        <v>8.999999999999998</v>
      </c>
      <c r="V148" s="208">
        <v>334.2</v>
      </c>
      <c r="W148" s="208">
        <v>140.4</v>
      </c>
      <c r="X148" s="208">
        <v>1</v>
      </c>
      <c r="Y148" s="208">
        <v>0</v>
      </c>
      <c r="Z148" s="208">
        <v>0</v>
      </c>
      <c r="AA148" s="208">
        <v>0</v>
      </c>
      <c r="AB148" s="208">
        <v>0</v>
      </c>
      <c r="AC148" s="208">
        <v>0</v>
      </c>
      <c r="AD148" s="208">
        <v>100.8</v>
      </c>
      <c r="AE148" s="208">
        <v>40.2</v>
      </c>
      <c r="AF148" s="208">
        <v>0.6</v>
      </c>
      <c r="AG148" s="208">
        <v>0</v>
      </c>
      <c r="AH148" s="208">
        <v>0</v>
      </c>
      <c r="AI148" s="208">
        <v>0</v>
      </c>
      <c r="AJ148" s="208">
        <v>164.89999999999998</v>
      </c>
      <c r="AK148" s="208">
        <v>495.02</v>
      </c>
      <c r="AL148" s="208">
        <v>132.56</v>
      </c>
      <c r="AM148" s="208">
        <v>98.32</v>
      </c>
      <c r="AN148" s="208">
        <v>34.80000000000001</v>
      </c>
      <c r="AO148" s="208">
        <v>15</v>
      </c>
      <c r="AP148" s="208">
        <v>5</v>
      </c>
      <c r="AQ148" s="208">
        <v>83.4</v>
      </c>
      <c r="AR148" s="208">
        <v>34.2</v>
      </c>
      <c r="AS148" s="208">
        <v>0</v>
      </c>
      <c r="AT148" s="208">
        <v>0</v>
      </c>
      <c r="AU148" s="208">
        <v>0</v>
      </c>
      <c r="AV148" s="208">
        <v>0</v>
      </c>
      <c r="AW148" s="208">
        <v>22.2</v>
      </c>
      <c r="AX148" s="208">
        <v>12</v>
      </c>
      <c r="AY148" s="208">
        <v>0</v>
      </c>
      <c r="AZ148" s="208">
        <v>0</v>
      </c>
      <c r="BA148" s="208">
        <v>0</v>
      </c>
      <c r="BB148" s="208">
        <v>5.4</v>
      </c>
      <c r="BC148" s="208">
        <v>3.5999999999999996</v>
      </c>
      <c r="BD148" s="208">
        <v>0</v>
      </c>
    </row>
    <row r="149" spans="1:56" ht="13.5">
      <c r="A149" s="166">
        <v>359</v>
      </c>
      <c r="B149" s="167" t="s">
        <v>84</v>
      </c>
      <c r="C149" s="196">
        <v>0</v>
      </c>
      <c r="D149" s="196">
        <v>0</v>
      </c>
      <c r="E149" s="196">
        <v>22947</v>
      </c>
      <c r="F149" s="196">
        <v>0</v>
      </c>
      <c r="G149" s="196">
        <v>0</v>
      </c>
      <c r="H149" s="196">
        <v>12148</v>
      </c>
      <c r="I149" s="196">
        <v>3037</v>
      </c>
      <c r="J149" s="196">
        <v>4836.5</v>
      </c>
      <c r="K149" s="173">
        <v>0</v>
      </c>
      <c r="L149" s="173">
        <v>0</v>
      </c>
      <c r="M149" s="173">
        <v>2</v>
      </c>
      <c r="N149" s="173">
        <v>2</v>
      </c>
      <c r="O149" s="196">
        <v>29</v>
      </c>
      <c r="P149" s="196">
        <v>52</v>
      </c>
      <c r="Q149" s="208">
        <v>42.00000000000006</v>
      </c>
      <c r="R149" s="208">
        <v>79.8</v>
      </c>
      <c r="S149" s="208">
        <v>34.2</v>
      </c>
      <c r="T149" s="208">
        <v>0</v>
      </c>
      <c r="U149" s="208">
        <v>35.76000000000003</v>
      </c>
      <c r="V149" s="208">
        <v>511.1200000000005</v>
      </c>
      <c r="W149" s="208">
        <v>231.51999999999998</v>
      </c>
      <c r="X149" s="208">
        <v>0</v>
      </c>
      <c r="Y149" s="208">
        <v>0</v>
      </c>
      <c r="Z149" s="208">
        <v>0</v>
      </c>
      <c r="AA149" s="208">
        <v>0</v>
      </c>
      <c r="AB149" s="208">
        <v>0</v>
      </c>
      <c r="AC149" s="208">
        <v>0</v>
      </c>
      <c r="AD149" s="208">
        <v>133.52000000000004</v>
      </c>
      <c r="AE149" s="208">
        <v>57.860000000000035</v>
      </c>
      <c r="AF149" s="208">
        <v>0</v>
      </c>
      <c r="AG149" s="208">
        <v>0</v>
      </c>
      <c r="AH149" s="208">
        <v>0</v>
      </c>
      <c r="AI149" s="208">
        <v>0</v>
      </c>
      <c r="AJ149" s="208">
        <v>607.74</v>
      </c>
      <c r="AK149" s="208">
        <v>1367.44</v>
      </c>
      <c r="AL149" s="208">
        <v>456.52</v>
      </c>
      <c r="AM149" s="208">
        <v>5.48</v>
      </c>
      <c r="AN149" s="208">
        <v>10.8</v>
      </c>
      <c r="AO149" s="208">
        <v>7.8</v>
      </c>
      <c r="AP149" s="208">
        <v>0</v>
      </c>
      <c r="AQ149" s="208">
        <v>31.120000000000008</v>
      </c>
      <c r="AR149" s="208">
        <v>22.2</v>
      </c>
      <c r="AS149" s="208">
        <v>0</v>
      </c>
      <c r="AT149" s="208">
        <v>0</v>
      </c>
      <c r="AU149" s="208">
        <v>0</v>
      </c>
      <c r="AV149" s="208">
        <v>0</v>
      </c>
      <c r="AW149" s="208">
        <v>5.76</v>
      </c>
      <c r="AX149" s="208">
        <v>3.4800000000000004</v>
      </c>
      <c r="AY149" s="208">
        <v>0</v>
      </c>
      <c r="AZ149" s="208">
        <v>0</v>
      </c>
      <c r="BA149" s="208">
        <v>0</v>
      </c>
      <c r="BB149" s="208">
        <v>69.68000000000006</v>
      </c>
      <c r="BC149" s="208">
        <v>50.44</v>
      </c>
      <c r="BD149" s="208">
        <v>0.6</v>
      </c>
    </row>
    <row r="150" spans="1:56" ht="13.5">
      <c r="A150" s="166">
        <v>865</v>
      </c>
      <c r="B150" s="167" t="s">
        <v>135</v>
      </c>
      <c r="C150" s="196">
        <v>0</v>
      </c>
      <c r="D150" s="196">
        <v>0</v>
      </c>
      <c r="E150" s="196">
        <v>27709.5</v>
      </c>
      <c r="F150" s="196">
        <v>0</v>
      </c>
      <c r="G150" s="196">
        <v>0</v>
      </c>
      <c r="H150" s="196">
        <v>3789</v>
      </c>
      <c r="I150" s="196">
        <v>9335</v>
      </c>
      <c r="J150" s="196">
        <v>20173</v>
      </c>
      <c r="K150" s="173">
        <v>0</v>
      </c>
      <c r="L150" s="173">
        <v>0</v>
      </c>
      <c r="M150" s="173">
        <v>0</v>
      </c>
      <c r="N150" s="173">
        <v>0</v>
      </c>
      <c r="O150" s="196">
        <v>85.5</v>
      </c>
      <c r="P150" s="196">
        <v>625</v>
      </c>
      <c r="Q150" s="208">
        <v>0</v>
      </c>
      <c r="R150" s="208">
        <v>0</v>
      </c>
      <c r="S150" s="208">
        <v>0</v>
      </c>
      <c r="T150" s="208">
        <v>0</v>
      </c>
      <c r="U150" s="208">
        <v>3.0399999999999996</v>
      </c>
      <c r="V150" s="208">
        <v>78.9</v>
      </c>
      <c r="W150" s="208">
        <v>38.07999999999999</v>
      </c>
      <c r="X150" s="208">
        <v>0.24</v>
      </c>
      <c r="Y150" s="208">
        <v>0</v>
      </c>
      <c r="Z150" s="208">
        <v>0</v>
      </c>
      <c r="AA150" s="208">
        <v>0</v>
      </c>
      <c r="AB150" s="208">
        <v>0</v>
      </c>
      <c r="AC150" s="208">
        <v>1.6</v>
      </c>
      <c r="AD150" s="208">
        <v>69.61999999999998</v>
      </c>
      <c r="AE150" s="208">
        <v>28.920000000000005</v>
      </c>
      <c r="AF150" s="208">
        <v>1.6</v>
      </c>
      <c r="AG150" s="208">
        <v>0</v>
      </c>
      <c r="AH150" s="208">
        <v>0</v>
      </c>
      <c r="AI150" s="208">
        <v>0</v>
      </c>
      <c r="AJ150" s="208">
        <v>538.128947</v>
      </c>
      <c r="AK150" s="208">
        <v>3057.328419</v>
      </c>
      <c r="AL150" s="208">
        <v>1055.14</v>
      </c>
      <c r="AM150" s="208">
        <v>90.53999999999999</v>
      </c>
      <c r="AN150" s="208">
        <v>0</v>
      </c>
      <c r="AO150" s="208">
        <v>0</v>
      </c>
      <c r="AP150" s="208">
        <v>0</v>
      </c>
      <c r="AQ150" s="208">
        <v>6</v>
      </c>
      <c r="AR150" s="208">
        <v>5.4</v>
      </c>
      <c r="AS150" s="208">
        <v>0</v>
      </c>
      <c r="AT150" s="208">
        <v>0</v>
      </c>
      <c r="AU150" s="208">
        <v>0</v>
      </c>
      <c r="AV150" s="208">
        <v>0</v>
      </c>
      <c r="AW150" s="208">
        <v>8.4</v>
      </c>
      <c r="AX150" s="208">
        <v>6</v>
      </c>
      <c r="AY150" s="208">
        <v>0</v>
      </c>
      <c r="AZ150" s="208">
        <v>0</v>
      </c>
      <c r="BA150" s="208">
        <v>0</v>
      </c>
      <c r="BB150" s="208">
        <v>314.1800000000003</v>
      </c>
      <c r="BC150" s="208">
        <v>127.65999999999997</v>
      </c>
      <c r="BD150" s="208">
        <v>1.7999999999999998</v>
      </c>
    </row>
    <row r="151" spans="1:56" ht="13.5">
      <c r="A151" s="166">
        <v>868</v>
      </c>
      <c r="B151" s="167" t="s">
        <v>138</v>
      </c>
      <c r="C151" s="196">
        <v>0</v>
      </c>
      <c r="D151" s="196">
        <v>0</v>
      </c>
      <c r="E151" s="196">
        <v>8339</v>
      </c>
      <c r="F151" s="196">
        <v>0</v>
      </c>
      <c r="G151" s="196">
        <v>711</v>
      </c>
      <c r="H151" s="196">
        <v>1063</v>
      </c>
      <c r="I151" s="196">
        <v>1870</v>
      </c>
      <c r="J151" s="196">
        <v>6448</v>
      </c>
      <c r="K151" s="173">
        <v>0</v>
      </c>
      <c r="L151" s="173">
        <v>0</v>
      </c>
      <c r="M151" s="173">
        <v>0</v>
      </c>
      <c r="N151" s="173">
        <v>0</v>
      </c>
      <c r="O151" s="196">
        <v>28</v>
      </c>
      <c r="P151" s="196">
        <v>56</v>
      </c>
      <c r="Q151" s="208">
        <v>2.4</v>
      </c>
      <c r="R151" s="208">
        <v>133.07999999999998</v>
      </c>
      <c r="S151" s="208">
        <v>31.799999999999997</v>
      </c>
      <c r="T151" s="208">
        <v>0.6</v>
      </c>
      <c r="U151" s="208">
        <v>3</v>
      </c>
      <c r="V151" s="208">
        <v>183.5999999999999</v>
      </c>
      <c r="W151" s="208">
        <v>82.67999999999999</v>
      </c>
      <c r="X151" s="208">
        <v>0</v>
      </c>
      <c r="Y151" s="208">
        <v>0</v>
      </c>
      <c r="Z151" s="208">
        <v>0</v>
      </c>
      <c r="AA151" s="208">
        <v>0</v>
      </c>
      <c r="AB151" s="208">
        <v>0</v>
      </c>
      <c r="AC151" s="208">
        <v>0</v>
      </c>
      <c r="AD151" s="208">
        <v>21.6</v>
      </c>
      <c r="AE151" s="208">
        <v>6</v>
      </c>
      <c r="AF151" s="208">
        <v>0.6</v>
      </c>
      <c r="AG151" s="208">
        <v>0</v>
      </c>
      <c r="AH151" s="208">
        <v>0</v>
      </c>
      <c r="AI151" s="208">
        <v>0</v>
      </c>
      <c r="AJ151" s="208">
        <v>90.734736</v>
      </c>
      <c r="AK151" s="208">
        <v>778.4962919999999</v>
      </c>
      <c r="AL151" s="208">
        <v>278.770513</v>
      </c>
      <c r="AM151" s="208">
        <v>92.591578</v>
      </c>
      <c r="AN151" s="208">
        <v>10.8</v>
      </c>
      <c r="AO151" s="208">
        <v>1.7999999999999998</v>
      </c>
      <c r="AP151" s="208">
        <v>0</v>
      </c>
      <c r="AQ151" s="208">
        <v>8.76</v>
      </c>
      <c r="AR151" s="208">
        <v>8.4</v>
      </c>
      <c r="AS151" s="208">
        <v>0</v>
      </c>
      <c r="AT151" s="208">
        <v>0</v>
      </c>
      <c r="AU151" s="208">
        <v>0</v>
      </c>
      <c r="AV151" s="208">
        <v>0</v>
      </c>
      <c r="AW151" s="208">
        <v>0</v>
      </c>
      <c r="AX151" s="208">
        <v>1.2</v>
      </c>
      <c r="AY151" s="208">
        <v>0</v>
      </c>
      <c r="AZ151" s="208">
        <v>0</v>
      </c>
      <c r="BA151" s="208">
        <v>0</v>
      </c>
      <c r="BB151" s="208">
        <v>33.71999999999999</v>
      </c>
      <c r="BC151" s="208">
        <v>13.600000000000003</v>
      </c>
      <c r="BD151" s="208">
        <v>0.6</v>
      </c>
    </row>
    <row r="152" spans="1:56" ht="13.5">
      <c r="A152" s="166">
        <v>344</v>
      </c>
      <c r="B152" s="167" t="s">
        <v>74</v>
      </c>
      <c r="C152" s="196">
        <v>0</v>
      </c>
      <c r="D152" s="196">
        <v>0</v>
      </c>
      <c r="E152" s="196">
        <v>24396</v>
      </c>
      <c r="F152" s="196">
        <v>0</v>
      </c>
      <c r="G152" s="196">
        <v>0</v>
      </c>
      <c r="H152" s="196">
        <v>4900.5</v>
      </c>
      <c r="I152" s="196">
        <v>1207</v>
      </c>
      <c r="J152" s="196">
        <v>12255</v>
      </c>
      <c r="K152" s="173">
        <v>0</v>
      </c>
      <c r="L152" s="173">
        <v>0</v>
      </c>
      <c r="M152" s="173">
        <v>0</v>
      </c>
      <c r="N152" s="173">
        <v>0</v>
      </c>
      <c r="O152" s="196">
        <v>31</v>
      </c>
      <c r="P152" s="196">
        <v>273</v>
      </c>
      <c r="Q152" s="208">
        <v>62.400000000000105</v>
      </c>
      <c r="R152" s="208">
        <v>90.80000000000004</v>
      </c>
      <c r="S152" s="208">
        <v>28.799999999999997</v>
      </c>
      <c r="T152" s="208">
        <v>0.6</v>
      </c>
      <c r="U152" s="208">
        <v>81.47999999999993</v>
      </c>
      <c r="V152" s="208">
        <v>675.6800000000003</v>
      </c>
      <c r="W152" s="208">
        <v>290.96</v>
      </c>
      <c r="X152" s="208">
        <v>1.2</v>
      </c>
      <c r="Y152" s="208">
        <v>0</v>
      </c>
      <c r="Z152" s="208">
        <v>0</v>
      </c>
      <c r="AA152" s="208">
        <v>0</v>
      </c>
      <c r="AB152" s="208">
        <v>0</v>
      </c>
      <c r="AC152" s="208">
        <v>0</v>
      </c>
      <c r="AD152" s="208">
        <v>8.959999999999999</v>
      </c>
      <c r="AE152" s="208">
        <v>5.4</v>
      </c>
      <c r="AF152" s="208">
        <v>0</v>
      </c>
      <c r="AG152" s="208">
        <v>0</v>
      </c>
      <c r="AH152" s="208">
        <v>0</v>
      </c>
      <c r="AI152" s="208">
        <v>0</v>
      </c>
      <c r="AJ152" s="208">
        <v>523.1800000000001</v>
      </c>
      <c r="AK152" s="208">
        <v>1487.78</v>
      </c>
      <c r="AL152" s="208">
        <v>486.58</v>
      </c>
      <c r="AM152" s="208">
        <v>39</v>
      </c>
      <c r="AN152" s="208">
        <v>29</v>
      </c>
      <c r="AO152" s="208">
        <v>11.4</v>
      </c>
      <c r="AP152" s="208">
        <v>0</v>
      </c>
      <c r="AQ152" s="208">
        <v>121.07999999999994</v>
      </c>
      <c r="AR152" s="208">
        <v>65</v>
      </c>
      <c r="AS152" s="208">
        <v>0</v>
      </c>
      <c r="AT152" s="208">
        <v>0</v>
      </c>
      <c r="AU152" s="208">
        <v>0</v>
      </c>
      <c r="AV152" s="208">
        <v>0</v>
      </c>
      <c r="AW152" s="208">
        <v>0.6</v>
      </c>
      <c r="AX152" s="208">
        <v>0.6</v>
      </c>
      <c r="AY152" s="208">
        <v>0</v>
      </c>
      <c r="AZ152" s="208">
        <v>0</v>
      </c>
      <c r="BA152" s="208">
        <v>0</v>
      </c>
      <c r="BB152" s="208">
        <v>91.15999999999994</v>
      </c>
      <c r="BC152" s="208">
        <v>34.80000000000001</v>
      </c>
      <c r="BD152" s="208">
        <v>0.6</v>
      </c>
    </row>
    <row r="153" spans="1:56" ht="13.5">
      <c r="A153" s="166">
        <v>872</v>
      </c>
      <c r="B153" s="167" t="s">
        <v>142</v>
      </c>
      <c r="C153" s="196">
        <v>0</v>
      </c>
      <c r="D153" s="196">
        <v>0</v>
      </c>
      <c r="E153" s="196">
        <v>13697</v>
      </c>
      <c r="F153" s="196">
        <v>0</v>
      </c>
      <c r="G153" s="196">
        <v>0</v>
      </c>
      <c r="H153" s="196">
        <v>2517</v>
      </c>
      <c r="I153" s="196">
        <v>384</v>
      </c>
      <c r="J153" s="196">
        <v>5760</v>
      </c>
      <c r="K153" s="173">
        <v>0</v>
      </c>
      <c r="L153" s="173">
        <v>0</v>
      </c>
      <c r="M153" s="173">
        <v>0</v>
      </c>
      <c r="N153" s="173">
        <v>0</v>
      </c>
      <c r="O153" s="196">
        <v>33</v>
      </c>
      <c r="P153" s="196">
        <v>83</v>
      </c>
      <c r="Q153" s="208">
        <v>0</v>
      </c>
      <c r="R153" s="208">
        <v>68.96</v>
      </c>
      <c r="S153" s="208">
        <v>24</v>
      </c>
      <c r="T153" s="208">
        <v>0</v>
      </c>
      <c r="U153" s="208">
        <v>2.4</v>
      </c>
      <c r="V153" s="208">
        <v>257.75999999999993</v>
      </c>
      <c r="W153" s="208">
        <v>85.4</v>
      </c>
      <c r="X153" s="208">
        <v>0.6</v>
      </c>
      <c r="Y153" s="208">
        <v>0</v>
      </c>
      <c r="Z153" s="208">
        <v>0</v>
      </c>
      <c r="AA153" s="208">
        <v>0</v>
      </c>
      <c r="AB153" s="208">
        <v>0</v>
      </c>
      <c r="AC153" s="208">
        <v>0</v>
      </c>
      <c r="AD153" s="208">
        <v>0</v>
      </c>
      <c r="AE153" s="208">
        <v>0</v>
      </c>
      <c r="AF153" s="208">
        <v>0</v>
      </c>
      <c r="AG153" s="208">
        <v>0</v>
      </c>
      <c r="AH153" s="208">
        <v>0</v>
      </c>
      <c r="AI153" s="208">
        <v>0</v>
      </c>
      <c r="AJ153" s="208">
        <v>81.16</v>
      </c>
      <c r="AK153" s="208">
        <v>922.6200000000001</v>
      </c>
      <c r="AL153" s="208">
        <v>327.94</v>
      </c>
      <c r="AM153" s="208">
        <v>75.48</v>
      </c>
      <c r="AN153" s="208">
        <v>7.8</v>
      </c>
      <c r="AO153" s="208">
        <v>2.4</v>
      </c>
      <c r="AP153" s="208">
        <v>0</v>
      </c>
      <c r="AQ153" s="208">
        <v>13.080000000000002</v>
      </c>
      <c r="AR153" s="208">
        <v>7.8</v>
      </c>
      <c r="AS153" s="208">
        <v>0</v>
      </c>
      <c r="AT153" s="208">
        <v>0</v>
      </c>
      <c r="AU153" s="208">
        <v>0</v>
      </c>
      <c r="AV153" s="208">
        <v>0</v>
      </c>
      <c r="AW153" s="208">
        <v>0</v>
      </c>
      <c r="AX153" s="208">
        <v>0</v>
      </c>
      <c r="AY153" s="208">
        <v>0</v>
      </c>
      <c r="AZ153" s="208">
        <v>0</v>
      </c>
      <c r="BA153" s="208">
        <v>0</v>
      </c>
      <c r="BB153" s="208">
        <v>31.06</v>
      </c>
      <c r="BC153" s="208">
        <v>17.66</v>
      </c>
      <c r="BD153" s="208">
        <v>0.6</v>
      </c>
    </row>
    <row r="154" spans="1:56" ht="13.5">
      <c r="A154" s="166">
        <v>336</v>
      </c>
      <c r="B154" s="167" t="s">
        <v>69</v>
      </c>
      <c r="C154" s="196">
        <v>0</v>
      </c>
      <c r="D154" s="196">
        <v>0</v>
      </c>
      <c r="E154" s="196">
        <v>17186</v>
      </c>
      <c r="F154" s="196">
        <v>0</v>
      </c>
      <c r="G154" s="196">
        <v>0</v>
      </c>
      <c r="H154" s="196">
        <v>4537.5</v>
      </c>
      <c r="I154" s="196">
        <v>4776</v>
      </c>
      <c r="J154" s="196">
        <v>8311</v>
      </c>
      <c r="K154" s="173">
        <v>0</v>
      </c>
      <c r="L154" s="173">
        <v>0</v>
      </c>
      <c r="M154" s="173">
        <v>1</v>
      </c>
      <c r="N154" s="173">
        <v>0</v>
      </c>
      <c r="O154" s="196">
        <v>56</v>
      </c>
      <c r="P154" s="196">
        <v>140</v>
      </c>
      <c r="Q154" s="208">
        <v>61.800000000000104</v>
      </c>
      <c r="R154" s="208">
        <v>241.79999999999998</v>
      </c>
      <c r="S154" s="208">
        <v>102</v>
      </c>
      <c r="T154" s="208">
        <v>3</v>
      </c>
      <c r="U154" s="208">
        <v>3</v>
      </c>
      <c r="V154" s="208">
        <v>967.5599999999996</v>
      </c>
      <c r="W154" s="208">
        <v>345.6</v>
      </c>
      <c r="X154" s="208">
        <v>0.6</v>
      </c>
      <c r="Y154" s="208">
        <v>0</v>
      </c>
      <c r="Z154" s="208">
        <v>0</v>
      </c>
      <c r="AA154" s="208">
        <v>0</v>
      </c>
      <c r="AB154" s="208">
        <v>0</v>
      </c>
      <c r="AC154" s="208">
        <v>7.799999999999998</v>
      </c>
      <c r="AD154" s="208">
        <v>213.6</v>
      </c>
      <c r="AE154" s="208">
        <v>90.6</v>
      </c>
      <c r="AF154" s="208">
        <v>0</v>
      </c>
      <c r="AG154" s="208">
        <v>0</v>
      </c>
      <c r="AH154" s="208">
        <v>0</v>
      </c>
      <c r="AI154" s="208">
        <v>0</v>
      </c>
      <c r="AJ154" s="208">
        <v>643.4820930000001</v>
      </c>
      <c r="AK154" s="208">
        <v>507.546288</v>
      </c>
      <c r="AL154" s="208">
        <v>138.953682</v>
      </c>
      <c r="AM154" s="208">
        <v>43.178947</v>
      </c>
      <c r="AN154" s="208">
        <v>108.6</v>
      </c>
      <c r="AO154" s="208">
        <v>48</v>
      </c>
      <c r="AP154" s="208">
        <v>2</v>
      </c>
      <c r="AQ154" s="208">
        <v>151.55999999999995</v>
      </c>
      <c r="AR154" s="208">
        <v>52.8</v>
      </c>
      <c r="AS154" s="208">
        <v>0</v>
      </c>
      <c r="AT154" s="208">
        <v>0</v>
      </c>
      <c r="AU154" s="208">
        <v>0</v>
      </c>
      <c r="AV154" s="208">
        <v>0</v>
      </c>
      <c r="AW154" s="208">
        <v>45</v>
      </c>
      <c r="AX154" s="208">
        <v>24.6</v>
      </c>
      <c r="AY154" s="208">
        <v>0</v>
      </c>
      <c r="AZ154" s="208">
        <v>0</v>
      </c>
      <c r="BA154" s="208">
        <v>0</v>
      </c>
      <c r="BB154" s="208">
        <v>88.92526099999995</v>
      </c>
      <c r="BC154" s="208">
        <v>42.758946999999985</v>
      </c>
      <c r="BD154" s="208">
        <v>3</v>
      </c>
    </row>
    <row r="155" spans="1:56" ht="13.5">
      <c r="A155" s="166">
        <v>885</v>
      </c>
      <c r="B155" s="167" t="s">
        <v>154</v>
      </c>
      <c r="C155" s="196">
        <v>0</v>
      </c>
      <c r="D155" s="196">
        <v>0</v>
      </c>
      <c r="E155" s="196">
        <v>32393</v>
      </c>
      <c r="F155" s="196">
        <v>494</v>
      </c>
      <c r="G155" s="196">
        <v>1808</v>
      </c>
      <c r="H155" s="196">
        <v>5559</v>
      </c>
      <c r="I155" s="196">
        <v>8608</v>
      </c>
      <c r="J155" s="196">
        <v>21605.5</v>
      </c>
      <c r="K155" s="173">
        <v>0</v>
      </c>
      <c r="L155" s="173">
        <v>0</v>
      </c>
      <c r="M155" s="173">
        <v>2</v>
      </c>
      <c r="N155" s="173">
        <v>1</v>
      </c>
      <c r="O155" s="196">
        <v>69.5</v>
      </c>
      <c r="P155" s="196">
        <v>230</v>
      </c>
      <c r="Q155" s="208">
        <v>0</v>
      </c>
      <c r="R155" s="208">
        <v>34.56000000000001</v>
      </c>
      <c r="S155" s="208">
        <v>4.68</v>
      </c>
      <c r="T155" s="208">
        <v>0</v>
      </c>
      <c r="U155" s="208">
        <v>41.88000000000005</v>
      </c>
      <c r="V155" s="208">
        <v>569.8000000000011</v>
      </c>
      <c r="W155" s="208">
        <v>256.05999999999995</v>
      </c>
      <c r="X155" s="208">
        <v>1.2</v>
      </c>
      <c r="Y155" s="208">
        <v>0</v>
      </c>
      <c r="Z155" s="208">
        <v>0</v>
      </c>
      <c r="AA155" s="208">
        <v>0</v>
      </c>
      <c r="AB155" s="208">
        <v>0</v>
      </c>
      <c r="AC155" s="208">
        <v>23.30000000000001</v>
      </c>
      <c r="AD155" s="208">
        <v>162.9600000000001</v>
      </c>
      <c r="AE155" s="208">
        <v>66.88000000000001</v>
      </c>
      <c r="AF155" s="208">
        <v>0.6</v>
      </c>
      <c r="AG155" s="208">
        <v>0</v>
      </c>
      <c r="AH155" s="208">
        <v>0</v>
      </c>
      <c r="AI155" s="208">
        <v>0</v>
      </c>
      <c r="AJ155" s="208">
        <v>824.12</v>
      </c>
      <c r="AK155" s="208">
        <v>3063.285789</v>
      </c>
      <c r="AL155" s="208">
        <v>993.4</v>
      </c>
      <c r="AM155" s="208">
        <v>95.18</v>
      </c>
      <c r="AN155" s="208">
        <v>9.84</v>
      </c>
      <c r="AO155" s="208">
        <v>1.2</v>
      </c>
      <c r="AP155" s="208">
        <v>0</v>
      </c>
      <c r="AQ155" s="208">
        <v>76.88</v>
      </c>
      <c r="AR155" s="208">
        <v>41</v>
      </c>
      <c r="AS155" s="208">
        <v>0</v>
      </c>
      <c r="AT155" s="208">
        <v>0</v>
      </c>
      <c r="AU155" s="208">
        <v>0</v>
      </c>
      <c r="AV155" s="208">
        <v>0</v>
      </c>
      <c r="AW155" s="208">
        <v>39.6</v>
      </c>
      <c r="AX155" s="208">
        <v>16.44</v>
      </c>
      <c r="AY155" s="208">
        <v>0</v>
      </c>
      <c r="AZ155" s="208">
        <v>0</v>
      </c>
      <c r="BA155" s="208">
        <v>0</v>
      </c>
      <c r="BB155" s="208">
        <v>213.02000000000012</v>
      </c>
      <c r="BC155" s="208">
        <v>109.52000000000004</v>
      </c>
      <c r="BD155" s="208">
        <v>2.04</v>
      </c>
    </row>
    <row r="156" spans="1:56" ht="13.5">
      <c r="A156" s="166">
        <v>816</v>
      </c>
      <c r="B156" s="167" t="s">
        <v>112</v>
      </c>
      <c r="C156" s="196">
        <v>0</v>
      </c>
      <c r="D156" s="196">
        <v>0</v>
      </c>
      <c r="E156" s="196">
        <v>11926</v>
      </c>
      <c r="F156" s="196">
        <v>0</v>
      </c>
      <c r="G156" s="196">
        <v>0</v>
      </c>
      <c r="H156" s="196">
        <v>6411</v>
      </c>
      <c r="I156" s="196">
        <v>1635</v>
      </c>
      <c r="J156" s="196">
        <v>2012</v>
      </c>
      <c r="K156" s="173">
        <v>0</v>
      </c>
      <c r="L156" s="173">
        <v>0</v>
      </c>
      <c r="M156" s="173">
        <v>0</v>
      </c>
      <c r="N156" s="173">
        <v>0</v>
      </c>
      <c r="O156" s="196">
        <v>19</v>
      </c>
      <c r="P156" s="196">
        <v>62</v>
      </c>
      <c r="Q156" s="208">
        <v>0</v>
      </c>
      <c r="R156" s="208">
        <v>36.83999999999999</v>
      </c>
      <c r="S156" s="208">
        <v>15.56</v>
      </c>
      <c r="T156" s="208">
        <v>0.96</v>
      </c>
      <c r="U156" s="208">
        <v>0</v>
      </c>
      <c r="V156" s="208">
        <v>280.70000000000016</v>
      </c>
      <c r="W156" s="208">
        <v>130.20000000000005</v>
      </c>
      <c r="X156" s="208">
        <v>0.6</v>
      </c>
      <c r="Y156" s="208">
        <v>0</v>
      </c>
      <c r="Z156" s="208">
        <v>0</v>
      </c>
      <c r="AA156" s="208">
        <v>0</v>
      </c>
      <c r="AB156" s="208">
        <v>0</v>
      </c>
      <c r="AC156" s="208">
        <v>8.999999999999998</v>
      </c>
      <c r="AD156" s="208">
        <v>45.94</v>
      </c>
      <c r="AE156" s="208">
        <v>15.039999999999996</v>
      </c>
      <c r="AF156" s="208">
        <v>0</v>
      </c>
      <c r="AG156" s="208">
        <v>0</v>
      </c>
      <c r="AH156" s="208">
        <v>0</v>
      </c>
      <c r="AI156" s="208">
        <v>0</v>
      </c>
      <c r="AJ156" s="208">
        <v>197.197363</v>
      </c>
      <c r="AK156" s="208">
        <v>835.5163149999998</v>
      </c>
      <c r="AL156" s="208">
        <v>248.94</v>
      </c>
      <c r="AM156" s="208">
        <v>33.58</v>
      </c>
      <c r="AN156" s="208">
        <v>1.7999999999999998</v>
      </c>
      <c r="AO156" s="208">
        <v>1.2</v>
      </c>
      <c r="AP156" s="208">
        <v>0.6</v>
      </c>
      <c r="AQ156" s="208">
        <v>56.280000000000015</v>
      </c>
      <c r="AR156" s="208">
        <v>25.080000000000002</v>
      </c>
      <c r="AS156" s="208">
        <v>0</v>
      </c>
      <c r="AT156" s="208">
        <v>0</v>
      </c>
      <c r="AU156" s="208">
        <v>0</v>
      </c>
      <c r="AV156" s="208">
        <v>0</v>
      </c>
      <c r="AW156" s="208">
        <v>3.5999999999999996</v>
      </c>
      <c r="AX156" s="208">
        <v>1.2</v>
      </c>
      <c r="AY156" s="208">
        <v>0</v>
      </c>
      <c r="AZ156" s="208">
        <v>0</v>
      </c>
      <c r="BA156" s="208">
        <v>0</v>
      </c>
      <c r="BB156" s="208">
        <v>76.76000000000008</v>
      </c>
      <c r="BC156" s="208">
        <v>17.58</v>
      </c>
      <c r="BD156" s="208">
        <v>1.2</v>
      </c>
    </row>
    <row r="157" spans="2:33" ht="13.5">
      <c r="B157" s="234"/>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row>
  </sheetData>
  <sheetProtection password="D973" sheet="1" autoFilter="0"/>
  <autoFilter ref="A4:AM156"/>
  <mergeCells count="9">
    <mergeCell ref="AN1:BD1"/>
    <mergeCell ref="BB2:BD2"/>
    <mergeCell ref="AZ3:BD3"/>
    <mergeCell ref="AN2:AY2"/>
    <mergeCell ref="AJ2:AM2"/>
    <mergeCell ref="AT3:AV3"/>
    <mergeCell ref="AN3:AP3"/>
    <mergeCell ref="AQ3:AS3"/>
    <mergeCell ref="AW3:AY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sswift</dc:creator>
  <cp:keywords/>
  <dc:description/>
  <cp:lastModifiedBy>GARDENER-HAIG, David</cp:lastModifiedBy>
  <cp:lastPrinted>2012-08-13T14:55:38Z</cp:lastPrinted>
  <dcterms:created xsi:type="dcterms:W3CDTF">2012-08-13T14:17:16Z</dcterms:created>
  <dcterms:modified xsi:type="dcterms:W3CDTF">2016-07-18T15:16:58Z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