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680" activeTab="0"/>
  </bookViews>
  <sheets>
    <sheet name="DfT QDS Q1 2012-13" sheetId="1" r:id="rId1"/>
  </sheets>
  <definedNames>
    <definedName name="_xlnm.Print_Area" localSheetId="0">'DfT QDS Q1 2012-13'!$B$1:$G$69</definedName>
  </definedNames>
  <calcPr fullCalcOnLoad="1"/>
</workbook>
</file>

<file path=xl/sharedStrings.xml><?xml version="1.0" encoding="utf-8"?>
<sst xmlns="http://schemas.openxmlformats.org/spreadsheetml/2006/main" count="80" uniqueCount="70">
  <si>
    <t>(A) Spend 
By Budget Type</t>
  </si>
  <si>
    <t>(A1) Organisation's own budget (DEL), Sub-Total</t>
  </si>
  <si>
    <t>Of which</t>
  </si>
  <si>
    <t>(A2) Expenditure managed by the organisation (AME), Sub-Total</t>
  </si>
  <si>
    <t>Of which the main components are:</t>
  </si>
  <si>
    <t xml:space="preserve">(A3) Other expenditure outside DEL and AME </t>
  </si>
  <si>
    <t>(A1 + A2 + A3) Total Spend</t>
  </si>
  <si>
    <t>Total Spend</t>
  </si>
  <si>
    <t>(B) Spend 
by type of internal operation</t>
  </si>
  <si>
    <t>(B1) Cost of running the estate, Sub-Total</t>
  </si>
  <si>
    <t>Of which, major components are:</t>
  </si>
  <si>
    <t>(B2) Cost of running IT, Sub-Total</t>
  </si>
  <si>
    <t>Back office systems</t>
  </si>
  <si>
    <t>Telecommunications</t>
  </si>
  <si>
    <t>(B3) Cost of corporate services, Sub-Total</t>
  </si>
  <si>
    <t xml:space="preserve">Other </t>
  </si>
  <si>
    <t>(B4) Policy and policy implementation, Sub-Total</t>
  </si>
  <si>
    <t>(B5) Other costs</t>
  </si>
  <si>
    <t>(B1 + B2 + B3 + B4 + B5)  Total Spend</t>
  </si>
  <si>
    <t>(C)  Spend 
by type of transaction</t>
  </si>
  <si>
    <t>(C1) Procurement Costs, Sub-Total</t>
  </si>
  <si>
    <t>Of which, major component categories are:</t>
  </si>
  <si>
    <t>Category 1</t>
  </si>
  <si>
    <t>Category 2</t>
  </si>
  <si>
    <t>Other</t>
  </si>
  <si>
    <t>Of which, by supplier type:</t>
  </si>
  <si>
    <t>(C2) People costs, Sub-Total</t>
  </si>
  <si>
    <t>Of which, major component costs are:</t>
  </si>
  <si>
    <t>Contractors wages</t>
  </si>
  <si>
    <t>Paid exits</t>
  </si>
  <si>
    <t>(C3) Grants, Sub-Total</t>
  </si>
  <si>
    <t>Of which the recipient sectors are:</t>
  </si>
  <si>
    <t>Central Govt</t>
  </si>
  <si>
    <t>Local Govt</t>
  </si>
  <si>
    <t>Public corporations</t>
  </si>
  <si>
    <t>Voluntary sector</t>
  </si>
  <si>
    <t>Private sector</t>
  </si>
  <si>
    <t>(C4) Other costs</t>
  </si>
  <si>
    <t>(C1 + C2 + C3 + C4) Total Spend</t>
  </si>
  <si>
    <t>Resource (excl. depreciation)</t>
  </si>
  <si>
    <t>Capital</t>
  </si>
  <si>
    <t>Cost in £</t>
  </si>
  <si>
    <t>Size in m2</t>
  </si>
  <si>
    <t>Desktop</t>
  </si>
  <si>
    <t>HR</t>
  </si>
  <si>
    <t>Finance</t>
  </si>
  <si>
    <t>Procurement</t>
  </si>
  <si>
    <t>Consultancy &amp; Contingent Labour</t>
  </si>
  <si>
    <t>Construction</t>
  </si>
  <si>
    <t>Marketing and media</t>
  </si>
  <si>
    <t>Goods and Services</t>
  </si>
  <si>
    <r>
      <t>Voluntary and Charity Sector suppliers</t>
    </r>
    <r>
      <rPr>
        <vertAlign val="superscript"/>
        <sz val="11"/>
        <color indexed="8"/>
        <rFont val="Calibri"/>
        <family val="2"/>
      </rPr>
      <t>1</t>
    </r>
  </si>
  <si>
    <r>
      <t xml:space="preserve">SME suppliers </t>
    </r>
    <r>
      <rPr>
        <vertAlign val="superscript"/>
        <sz val="11"/>
        <color indexed="8"/>
        <rFont val="Calibri"/>
        <family val="2"/>
      </rPr>
      <t>1</t>
    </r>
  </si>
  <si>
    <t>Staff wages</t>
  </si>
  <si>
    <t>1 -  There may be overlap between VCS and SME suppliers; these figures are therefore not additive</t>
  </si>
  <si>
    <t>Total Spend through Govt Procurement Service</t>
  </si>
  <si>
    <t>Comments</t>
  </si>
  <si>
    <t>Spend in £m</t>
  </si>
  <si>
    <t>Department of Transport Quarterly Data Summary Quarter 1 2012/2013: Figures are for the Central Department Only</t>
  </si>
  <si>
    <t>Network Rail</t>
  </si>
  <si>
    <t>GLA Transport Grants</t>
  </si>
  <si>
    <t>Local Authority Transport</t>
  </si>
  <si>
    <t>London</t>
  </si>
  <si>
    <t>Other Transport</t>
  </si>
  <si>
    <t>Rail (including HS2)</t>
  </si>
  <si>
    <t>Roads and Driving</t>
  </si>
  <si>
    <t>Crossrail</t>
  </si>
  <si>
    <t>No entries necessary: Procurement costs for these fields are covered in the entries above.</t>
  </si>
  <si>
    <t>No entry necessary. Covered by contingent labour entry in C1.</t>
  </si>
  <si>
    <t>The Department for Transport is making changes to its Finance system in order to provide this data for Quarter 2.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</si>
</sst>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&quot;m2&quot;"/>
    <numFmt numFmtId="166" formatCode="&quot;£&quot;#,##0.00&quot; m&quot;;[Red]\-&quot;£&quot;#,##0.00&quot; m&quot;"/>
  </numFmts>
  <fonts count="34">
    <font>
      <sz val="11"/>
      <color indexed="8"/>
      <name val="Calibri"/>
      <family val="2"/>
    </font>
    <font>
      <b/>
      <sz val="22"/>
      <color indexed="9"/>
      <name val="Cambria"/>
      <family val="1"/>
    </font>
    <font>
      <b/>
      <sz val="14"/>
      <color indexed="9"/>
      <name val="Cambria"/>
      <family val="1"/>
    </font>
    <font>
      <b/>
      <sz val="18"/>
      <color indexed="9"/>
      <name val="Cambria"/>
      <family val="1"/>
    </font>
    <font>
      <sz val="18"/>
      <color indexed="9"/>
      <name val="Cambria"/>
      <family val="1"/>
    </font>
    <font>
      <i/>
      <sz val="12"/>
      <color indexed="8"/>
      <name val="Cambria"/>
      <family val="1"/>
    </font>
    <font>
      <sz val="12"/>
      <color indexed="8"/>
      <name val="Cambria"/>
      <family val="1"/>
    </font>
    <font>
      <b/>
      <sz val="20"/>
      <color indexed="9"/>
      <name val="Cambria"/>
      <family val="1"/>
    </font>
    <font>
      <sz val="22"/>
      <name val="Cambria"/>
      <family val="1"/>
    </font>
    <font>
      <b/>
      <sz val="22"/>
      <name val="Cambria"/>
      <family val="1"/>
    </font>
    <font>
      <b/>
      <sz val="12"/>
      <color indexed="9"/>
      <name val="Cambria"/>
      <family val="1"/>
    </font>
    <font>
      <b/>
      <sz val="18"/>
      <color indexed="9"/>
      <name val="Calibri"/>
      <family val="2"/>
    </font>
    <font>
      <b/>
      <sz val="22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8"/>
      <color indexed="8"/>
      <name val="Calibri"/>
      <family val="2"/>
    </font>
    <font>
      <sz val="18"/>
      <name val="Cambria"/>
      <family val="1"/>
    </font>
    <font>
      <sz val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/>
      <top style="hair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/>
      <right/>
      <top/>
      <bottom style="medium"/>
    </border>
    <border>
      <left style="medium"/>
      <right style="medium"/>
      <top style="hair"/>
      <bottom style="hair"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medium"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medium"/>
      <top/>
      <bottom style="hair"/>
    </border>
    <border>
      <left/>
      <right style="hair"/>
      <top style="dashed"/>
      <bottom style="dashed"/>
    </border>
    <border>
      <left style="hair"/>
      <right style="hair"/>
      <top style="dashed"/>
      <bottom style="dashed"/>
    </border>
    <border>
      <left style="medium"/>
      <right style="medium"/>
      <top style="dashed"/>
      <bottom style="dashed"/>
    </border>
    <border>
      <left/>
      <right/>
      <top style="medium"/>
      <bottom style="dashed"/>
    </border>
    <border>
      <left style="medium"/>
      <right style="medium"/>
      <top style="medium"/>
      <bottom style="dashed"/>
    </border>
    <border>
      <left/>
      <right/>
      <top style="dashed"/>
      <bottom style="medium"/>
    </border>
    <border>
      <left style="medium"/>
      <right style="medium"/>
      <top style="dashed"/>
      <bottom style="medium"/>
    </border>
    <border>
      <left/>
      <right style="hair">
        <color indexed="23"/>
      </right>
      <top/>
      <bottom style="hair"/>
    </border>
    <border>
      <left style="hair">
        <color indexed="23"/>
      </left>
      <right style="hair">
        <color indexed="23"/>
      </right>
      <top/>
      <bottom style="hair"/>
    </border>
    <border>
      <left style="hair">
        <color indexed="23"/>
      </left>
      <right/>
      <top/>
      <bottom style="hair"/>
    </border>
    <border>
      <left/>
      <right/>
      <top style="dashed"/>
      <bottom style="dashed"/>
    </border>
    <border>
      <left style="hair"/>
      <right style="medium"/>
      <top style="hair"/>
      <bottom/>
    </border>
    <border>
      <left/>
      <right style="hair">
        <color indexed="23"/>
      </right>
      <top style="hair"/>
      <bottom/>
    </border>
    <border>
      <left style="hair">
        <color indexed="23"/>
      </left>
      <right style="hair">
        <color indexed="23"/>
      </right>
      <top style="hair"/>
      <bottom/>
    </border>
    <border>
      <left style="hair">
        <color indexed="23"/>
      </left>
      <right/>
      <top style="hair"/>
      <bottom/>
    </border>
    <border>
      <left style="hair"/>
      <right style="medium"/>
      <top/>
      <bottom style="hair"/>
    </border>
    <border>
      <left style="medium"/>
      <right style="medium"/>
      <top/>
      <bottom/>
    </border>
    <border>
      <left style="medium"/>
      <right style="medium"/>
      <top style="medium"/>
      <bottom style="hair"/>
    </border>
    <border>
      <left style="medium"/>
      <right style="medium"/>
      <top style="dotted"/>
      <bottom style="hair"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/>
    </border>
    <border>
      <left style="medium"/>
      <right style="medium"/>
      <top style="hair"/>
      <bottom style="dotted"/>
    </border>
    <border diagonalUp="1" diagonalDown="1">
      <left style="medium"/>
      <right style="medium"/>
      <top style="hair"/>
      <bottom style="hair"/>
      <diagonal style="hair"/>
    </border>
    <border>
      <left style="medium"/>
      <right style="medium"/>
      <top/>
      <bottom style="medium"/>
    </border>
    <border diagonalUp="1" diagonalDown="1">
      <left style="medium"/>
      <right style="medium"/>
      <top style="hair"/>
      <bottom style="hair"/>
      <diagonal style="thin"/>
    </border>
    <border>
      <left style="hair"/>
      <right/>
      <top style="hair"/>
      <bottom style="dotted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" fillId="24" borderId="10" xfId="0" applyFont="1" applyFill="1" applyBorder="1" applyAlignment="1">
      <alignment horizontal="right" vertical="center"/>
    </xf>
    <xf numFmtId="0" fontId="5" fillId="24" borderId="11" xfId="0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horizontal="right" vertical="center"/>
    </xf>
    <xf numFmtId="0" fontId="7" fillId="25" borderId="13" xfId="0" applyFont="1" applyFill="1" applyBorder="1" applyAlignment="1">
      <alignment vertical="center"/>
    </xf>
    <xf numFmtId="0" fontId="1" fillId="25" borderId="14" xfId="0" applyFont="1" applyFill="1" applyBorder="1" applyAlignment="1">
      <alignment horizontal="right" vertical="center"/>
    </xf>
    <xf numFmtId="0" fontId="8" fillId="24" borderId="15" xfId="0" applyFont="1" applyFill="1" applyBorder="1" applyAlignment="1">
      <alignment vertical="center"/>
    </xf>
    <xf numFmtId="0" fontId="8" fillId="24" borderId="13" xfId="0" applyFont="1" applyFill="1" applyBorder="1" applyAlignment="1">
      <alignment vertical="center"/>
    </xf>
    <xf numFmtId="0" fontId="9" fillId="24" borderId="13" xfId="0" applyFont="1" applyFill="1" applyBorder="1" applyAlignment="1">
      <alignment horizontal="right" vertical="center"/>
    </xf>
    <xf numFmtId="0" fontId="5" fillId="24" borderId="16" xfId="0" applyFont="1" applyFill="1" applyBorder="1" applyAlignment="1">
      <alignment horizontal="right"/>
    </xf>
    <xf numFmtId="0" fontId="5" fillId="24" borderId="17" xfId="0" applyFont="1" applyFill="1" applyBorder="1" applyAlignment="1">
      <alignment horizontal="right"/>
    </xf>
    <xf numFmtId="0" fontId="0" fillId="24" borderId="18" xfId="0" applyFont="1" applyFill="1" applyBorder="1" applyAlignment="1">
      <alignment horizontal="right"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0" fillId="24" borderId="19" xfId="0" applyFont="1" applyFill="1" applyBorder="1" applyAlignment="1">
      <alignment horizontal="right"/>
    </xf>
    <xf numFmtId="0" fontId="7" fillId="26" borderId="20" xfId="0" applyFont="1" applyFill="1" applyBorder="1" applyAlignment="1">
      <alignment vertical="center"/>
    </xf>
    <xf numFmtId="0" fontId="1" fillId="26" borderId="20" xfId="0" applyFont="1" applyFill="1" applyBorder="1" applyAlignment="1">
      <alignment horizontal="right" vertical="center"/>
    </xf>
    <xf numFmtId="0" fontId="7" fillId="18" borderId="20" xfId="0" applyFont="1" applyFill="1" applyBorder="1" applyAlignment="1">
      <alignment vertical="center"/>
    </xf>
    <xf numFmtId="0" fontId="1" fillId="18" borderId="20" xfId="0" applyFont="1" applyFill="1" applyBorder="1" applyAlignment="1">
      <alignment horizontal="right" vertical="center"/>
    </xf>
    <xf numFmtId="0" fontId="0" fillId="24" borderId="19" xfId="0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64" fontId="0" fillId="24" borderId="21" xfId="0" applyNumberFormat="1" applyFill="1" applyBorder="1" applyAlignment="1" applyProtection="1">
      <alignment vertical="center"/>
      <protection locked="0"/>
    </xf>
    <xf numFmtId="164" fontId="0" fillId="24" borderId="21" xfId="0" applyNumberFormat="1" applyFill="1" applyBorder="1" applyAlignment="1" applyProtection="1">
      <alignment/>
      <protection locked="0"/>
    </xf>
    <xf numFmtId="0" fontId="0" fillId="24" borderId="22" xfId="0" applyFill="1" applyBorder="1" applyAlignment="1">
      <alignment horizontal="right"/>
    </xf>
    <xf numFmtId="0" fontId="14" fillId="0" borderId="23" xfId="0" applyFont="1" applyBorder="1" applyAlignment="1">
      <alignment/>
    </xf>
    <xf numFmtId="0" fontId="15" fillId="0" borderId="23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18" borderId="23" xfId="0" applyFill="1" applyBorder="1" applyAlignment="1">
      <alignment/>
    </xf>
    <xf numFmtId="0" fontId="0" fillId="26" borderId="23" xfId="0" applyFill="1" applyBorder="1" applyAlignment="1">
      <alignment/>
    </xf>
    <xf numFmtId="0" fontId="0" fillId="25" borderId="23" xfId="0" applyFill="1" applyBorder="1" applyAlignment="1">
      <alignment/>
    </xf>
    <xf numFmtId="0" fontId="5" fillId="24" borderId="24" xfId="0" applyFont="1" applyFill="1" applyBorder="1" applyAlignment="1">
      <alignment horizontal="right"/>
    </xf>
    <xf numFmtId="0" fontId="5" fillId="24" borderId="25" xfId="0" applyFont="1" applyFill="1" applyBorder="1" applyAlignment="1">
      <alignment horizontal="right"/>
    </xf>
    <xf numFmtId="0" fontId="0" fillId="24" borderId="26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5" fillId="24" borderId="28" xfId="0" applyFont="1" applyFill="1" applyBorder="1" applyAlignment="1">
      <alignment horizontal="right"/>
    </xf>
    <xf numFmtId="0" fontId="5" fillId="24" borderId="29" xfId="0" applyFont="1" applyFill="1" applyBorder="1" applyAlignment="1">
      <alignment horizontal="right"/>
    </xf>
    <xf numFmtId="0" fontId="0" fillId="24" borderId="30" xfId="0" applyFill="1" applyBorder="1" applyAlignment="1">
      <alignment horizontal="right"/>
    </xf>
    <xf numFmtId="0" fontId="0" fillId="0" borderId="31" xfId="0" applyBorder="1" applyAlignment="1">
      <alignment/>
    </xf>
    <xf numFmtId="0" fontId="10" fillId="18" borderId="32" xfId="0" applyFont="1" applyFill="1" applyBorder="1" applyAlignment="1">
      <alignment/>
    </xf>
    <xf numFmtId="0" fontId="10" fillId="18" borderId="33" xfId="0" applyFont="1" applyFill="1" applyBorder="1" applyAlignment="1">
      <alignment/>
    </xf>
    <xf numFmtId="0" fontId="3" fillId="18" borderId="32" xfId="0" applyFont="1" applyFill="1" applyBorder="1" applyAlignment="1">
      <alignment horizontal="right" vertical="center"/>
    </xf>
    <xf numFmtId="0" fontId="0" fillId="18" borderId="34" xfId="0" applyFill="1" applyBorder="1" applyAlignment="1">
      <alignment/>
    </xf>
    <xf numFmtId="0" fontId="10" fillId="18" borderId="35" xfId="0" applyFont="1" applyFill="1" applyBorder="1" applyAlignment="1">
      <alignment/>
    </xf>
    <xf numFmtId="0" fontId="3" fillId="18" borderId="35" xfId="0" applyFont="1" applyFill="1" applyBorder="1" applyAlignment="1">
      <alignment horizontal="right" vertical="center"/>
    </xf>
    <xf numFmtId="0" fontId="0" fillId="18" borderId="36" xfId="0" applyFill="1" applyBorder="1" applyAlignment="1">
      <alignment/>
    </xf>
    <xf numFmtId="0" fontId="10" fillId="18" borderId="37" xfId="0" applyFont="1" applyFill="1" applyBorder="1" applyAlignment="1">
      <alignment/>
    </xf>
    <xf numFmtId="0" fontId="3" fillId="18" borderId="37" xfId="0" applyFont="1" applyFill="1" applyBorder="1" applyAlignment="1">
      <alignment horizontal="right" vertical="center"/>
    </xf>
    <xf numFmtId="0" fontId="0" fillId="18" borderId="38" xfId="0" applyFill="1" applyBorder="1" applyAlignment="1">
      <alignment/>
    </xf>
    <xf numFmtId="0" fontId="10" fillId="17" borderId="37" xfId="0" applyFont="1" applyFill="1" applyBorder="1" applyAlignment="1">
      <alignment/>
    </xf>
    <xf numFmtId="0" fontId="3" fillId="17" borderId="37" xfId="0" applyFont="1" applyFill="1" applyBorder="1" applyAlignment="1">
      <alignment horizontal="right" vertical="center"/>
    </xf>
    <xf numFmtId="0" fontId="0" fillId="17" borderId="38" xfId="0" applyFill="1" applyBorder="1" applyAlignment="1">
      <alignment/>
    </xf>
    <xf numFmtId="0" fontId="5" fillId="24" borderId="39" xfId="0" applyFont="1" applyFill="1" applyBorder="1" applyAlignment="1">
      <alignment horizontal="right"/>
    </xf>
    <xf numFmtId="0" fontId="5" fillId="24" borderId="40" xfId="0" applyFont="1" applyFill="1" applyBorder="1" applyAlignment="1">
      <alignment horizontal="right"/>
    </xf>
    <xf numFmtId="0" fontId="0" fillId="24" borderId="41" xfId="0" applyFill="1" applyBorder="1" applyAlignment="1">
      <alignment horizontal="right"/>
    </xf>
    <xf numFmtId="0" fontId="10" fillId="17" borderId="35" xfId="0" applyFont="1" applyFill="1" applyBorder="1" applyAlignment="1">
      <alignment/>
    </xf>
    <xf numFmtId="0" fontId="3" fillId="17" borderId="35" xfId="0" applyFont="1" applyFill="1" applyBorder="1" applyAlignment="1">
      <alignment horizontal="right" vertical="center"/>
    </xf>
    <xf numFmtId="0" fontId="0" fillId="17" borderId="36" xfId="0" applyFill="1" applyBorder="1" applyAlignment="1">
      <alignment/>
    </xf>
    <xf numFmtId="0" fontId="10" fillId="17" borderId="42" xfId="0" applyFont="1" applyFill="1" applyBorder="1" applyAlignment="1">
      <alignment/>
    </xf>
    <xf numFmtId="0" fontId="3" fillId="17" borderId="42" xfId="0" applyFont="1" applyFill="1" applyBorder="1" applyAlignment="1">
      <alignment horizontal="right" vertical="center"/>
    </xf>
    <xf numFmtId="0" fontId="0" fillId="17" borderId="34" xfId="0" applyFill="1" applyBorder="1" applyAlignment="1">
      <alignment/>
    </xf>
    <xf numFmtId="0" fontId="0" fillId="24" borderId="43" xfId="0" applyFont="1" applyFill="1" applyBorder="1" applyAlignment="1">
      <alignment horizontal="right"/>
    </xf>
    <xf numFmtId="0" fontId="11" fillId="17" borderId="42" xfId="0" applyFont="1" applyFill="1" applyBorder="1" applyAlignment="1">
      <alignment horizontal="right" vertical="center"/>
    </xf>
    <xf numFmtId="0" fontId="6" fillId="24" borderId="44" xfId="0" applyFont="1" applyFill="1" applyBorder="1" applyAlignment="1">
      <alignment/>
    </xf>
    <xf numFmtId="0" fontId="6" fillId="24" borderId="45" xfId="0" applyFont="1" applyFill="1" applyBorder="1" applyAlignment="1">
      <alignment/>
    </xf>
    <xf numFmtId="0" fontId="0" fillId="24" borderId="46" xfId="0" applyFill="1" applyBorder="1" applyAlignment="1">
      <alignment horizontal="right"/>
    </xf>
    <xf numFmtId="0" fontId="0" fillId="24" borderId="47" xfId="0" applyFill="1" applyBorder="1" applyAlignment="1">
      <alignment horizontal="right"/>
    </xf>
    <xf numFmtId="0" fontId="5" fillId="24" borderId="44" xfId="0" applyFont="1" applyFill="1" applyBorder="1" applyAlignment="1">
      <alignment horizontal="right" vertical="center"/>
    </xf>
    <xf numFmtId="0" fontId="5" fillId="24" borderId="45" xfId="0" applyFont="1" applyFill="1" applyBorder="1" applyAlignment="1">
      <alignment horizontal="right" vertical="center"/>
    </xf>
    <xf numFmtId="0" fontId="6" fillId="24" borderId="46" xfId="0" applyFont="1" applyFill="1" applyBorder="1" applyAlignment="1">
      <alignment horizontal="right" vertical="center"/>
    </xf>
    <xf numFmtId="0" fontId="2" fillId="16" borderId="37" xfId="0" applyFont="1" applyFill="1" applyBorder="1" applyAlignment="1">
      <alignment horizontal="right" vertical="center"/>
    </xf>
    <xf numFmtId="0" fontId="2" fillId="16" borderId="37" xfId="0" applyFont="1" applyFill="1" applyBorder="1" applyAlignment="1">
      <alignment vertical="center"/>
    </xf>
    <xf numFmtId="0" fontId="3" fillId="16" borderId="37" xfId="0" applyFont="1" applyFill="1" applyBorder="1" applyAlignment="1">
      <alignment horizontal="right" vertical="center"/>
    </xf>
    <xf numFmtId="0" fontId="0" fillId="16" borderId="38" xfId="0" applyFill="1" applyBorder="1" applyAlignment="1">
      <alignment/>
    </xf>
    <xf numFmtId="0" fontId="6" fillId="24" borderId="44" xfId="0" applyFont="1" applyFill="1" applyBorder="1" applyAlignment="1">
      <alignment vertical="center"/>
    </xf>
    <xf numFmtId="0" fontId="6" fillId="24" borderId="45" xfId="0" applyFont="1" applyFill="1" applyBorder="1" applyAlignment="1">
      <alignment vertical="center"/>
    </xf>
    <xf numFmtId="0" fontId="0" fillId="24" borderId="46" xfId="0" applyFill="1" applyBorder="1" applyAlignment="1">
      <alignment horizontal="right" vertical="center"/>
    </xf>
    <xf numFmtId="0" fontId="5" fillId="24" borderId="39" xfId="0" applyFont="1" applyFill="1" applyBorder="1" applyAlignment="1">
      <alignment horizontal="right" vertical="center"/>
    </xf>
    <xf numFmtId="0" fontId="5" fillId="24" borderId="40" xfId="0" applyFont="1" applyFill="1" applyBorder="1" applyAlignment="1">
      <alignment horizontal="right" vertical="center"/>
    </xf>
    <xf numFmtId="0" fontId="0" fillId="24" borderId="41" xfId="0" applyFill="1" applyBorder="1" applyAlignment="1">
      <alignment horizontal="right" vertical="center"/>
    </xf>
    <xf numFmtId="0" fontId="2" fillId="16" borderId="42" xfId="0" applyFont="1" applyFill="1" applyBorder="1" applyAlignment="1">
      <alignment horizontal="right" vertical="center"/>
    </xf>
    <xf numFmtId="0" fontId="2" fillId="16" borderId="42" xfId="0" applyFont="1" applyFill="1" applyBorder="1" applyAlignment="1">
      <alignment vertical="center"/>
    </xf>
    <xf numFmtId="0" fontId="3" fillId="16" borderId="42" xfId="0" applyFont="1" applyFill="1" applyBorder="1" applyAlignment="1">
      <alignment horizontal="right" vertical="center"/>
    </xf>
    <xf numFmtId="0" fontId="0" fillId="16" borderId="34" xfId="0" applyFill="1" applyBorder="1" applyAlignment="1">
      <alignment/>
    </xf>
    <xf numFmtId="0" fontId="2" fillId="16" borderId="35" xfId="0" applyFont="1" applyFill="1" applyBorder="1" applyAlignment="1">
      <alignment vertical="center"/>
    </xf>
    <xf numFmtId="0" fontId="3" fillId="16" borderId="35" xfId="0" applyFont="1" applyFill="1" applyBorder="1" applyAlignment="1">
      <alignment horizontal="right" vertical="center"/>
    </xf>
    <xf numFmtId="0" fontId="0" fillId="0" borderId="48" xfId="0" applyBorder="1" applyAlignment="1">
      <alignment/>
    </xf>
    <xf numFmtId="0" fontId="0" fillId="16" borderId="36" xfId="0" applyFill="1" applyBorder="1" applyAlignment="1">
      <alignment/>
    </xf>
    <xf numFmtId="164" fontId="9" fillId="24" borderId="23" xfId="0" applyNumberFormat="1" applyFont="1" applyFill="1" applyBorder="1" applyAlignment="1">
      <alignment vertical="center"/>
    </xf>
    <xf numFmtId="164" fontId="4" fillId="16" borderId="49" xfId="0" applyNumberFormat="1" applyFont="1" applyFill="1" applyBorder="1" applyAlignment="1">
      <alignment vertical="center"/>
    </xf>
    <xf numFmtId="166" fontId="0" fillId="24" borderId="21" xfId="0" applyNumberFormat="1" applyFill="1" applyBorder="1" applyAlignment="1">
      <alignment vertical="center"/>
    </xf>
    <xf numFmtId="164" fontId="4" fillId="16" borderId="50" xfId="0" applyNumberFormat="1" applyFont="1" applyFill="1" applyBorder="1" applyAlignment="1">
      <alignment vertical="center"/>
    </xf>
    <xf numFmtId="166" fontId="17" fillId="0" borderId="51" xfId="0" applyNumberFormat="1" applyFont="1" applyBorder="1" applyAlignment="1">
      <alignment/>
    </xf>
    <xf numFmtId="166" fontId="0" fillId="0" borderId="52" xfId="0" applyNumberFormat="1" applyBorder="1" applyAlignment="1">
      <alignment/>
    </xf>
    <xf numFmtId="164" fontId="0" fillId="24" borderId="53" xfId="0" applyNumberFormat="1" applyFill="1" applyBorder="1" applyAlignment="1" applyProtection="1">
      <alignment vertical="center"/>
      <protection locked="0"/>
    </xf>
    <xf numFmtId="164" fontId="4" fillId="16" borderId="48" xfId="0" applyNumberFormat="1" applyFont="1" applyFill="1" applyBorder="1" applyAlignment="1" applyProtection="1">
      <alignment vertical="center"/>
      <protection locked="0"/>
    </xf>
    <xf numFmtId="164" fontId="1" fillId="25" borderId="23" xfId="0" applyNumberFormat="1" applyFont="1" applyFill="1" applyBorder="1" applyAlignment="1">
      <alignment vertical="center"/>
    </xf>
    <xf numFmtId="164" fontId="3" fillId="17" borderId="49" xfId="0" applyNumberFormat="1" applyFont="1" applyFill="1" applyBorder="1" applyAlignment="1">
      <alignment vertical="center"/>
    </xf>
    <xf numFmtId="164" fontId="0" fillId="0" borderId="21" xfId="0" applyNumberFormat="1" applyFill="1" applyBorder="1" applyAlignment="1" applyProtection="1">
      <alignment/>
      <protection locked="0"/>
    </xf>
    <xf numFmtId="165" fontId="17" fillId="0" borderId="53" xfId="0" applyNumberFormat="1" applyFont="1" applyFill="1" applyBorder="1" applyAlignment="1" applyProtection="1">
      <alignment/>
      <protection locked="0"/>
    </xf>
    <xf numFmtId="164" fontId="3" fillId="17" borderId="50" xfId="0" applyNumberFormat="1" applyFont="1" applyFill="1" applyBorder="1" applyAlignment="1">
      <alignment vertical="center"/>
    </xf>
    <xf numFmtId="164" fontId="0" fillId="24" borderId="21" xfId="0" applyNumberFormat="1" applyFill="1" applyBorder="1" applyAlignment="1">
      <alignment/>
    </xf>
    <xf numFmtId="164" fontId="0" fillId="0" borderId="54" xfId="0" applyNumberFormat="1" applyFill="1" applyBorder="1" applyAlignment="1" applyProtection="1">
      <alignment horizontal="right"/>
      <protection locked="0"/>
    </xf>
    <xf numFmtId="164" fontId="0" fillId="24" borderId="53" xfId="0" applyNumberFormat="1" applyFill="1" applyBorder="1" applyAlignment="1" applyProtection="1">
      <alignment/>
      <protection locked="0"/>
    </xf>
    <xf numFmtId="164" fontId="3" fillId="17" borderId="55" xfId="0" applyNumberFormat="1" applyFont="1" applyFill="1" applyBorder="1" applyAlignment="1" applyProtection="1">
      <alignment vertical="center"/>
      <protection locked="0"/>
    </xf>
    <xf numFmtId="164" fontId="12" fillId="26" borderId="55" xfId="0" applyNumberFormat="1" applyFont="1" applyFill="1" applyBorder="1" applyAlignment="1">
      <alignment vertical="center"/>
    </xf>
    <xf numFmtId="164" fontId="3" fillId="18" borderId="49" xfId="0" applyNumberFormat="1" applyFont="1" applyFill="1" applyBorder="1" applyAlignment="1">
      <alignment vertical="center"/>
    </xf>
    <xf numFmtId="164" fontId="0" fillId="0" borderId="56" xfId="0" applyNumberFormat="1" applyFill="1" applyBorder="1" applyAlignment="1">
      <alignment/>
    </xf>
    <xf numFmtId="49" fontId="0" fillId="0" borderId="54" xfId="0" applyNumberFormat="1" applyFill="1" applyBorder="1" applyAlignment="1" applyProtection="1">
      <alignment horizontal="center"/>
      <protection locked="0"/>
    </xf>
    <xf numFmtId="164" fontId="0" fillId="0" borderId="21" xfId="0" applyNumberFormat="1" applyFill="1" applyBorder="1" applyAlignment="1">
      <alignment/>
    </xf>
    <xf numFmtId="164" fontId="3" fillId="18" borderId="50" xfId="0" applyNumberFormat="1" applyFont="1" applyFill="1" applyBorder="1" applyAlignment="1">
      <alignment vertical="center"/>
    </xf>
    <xf numFmtId="164" fontId="0" fillId="24" borderId="21" xfId="0" applyNumberFormat="1" applyFill="1" applyBorder="1" applyAlignment="1" applyProtection="1">
      <alignment horizontal="right"/>
      <protection locked="0"/>
    </xf>
    <xf numFmtId="49" fontId="0" fillId="24" borderId="21" xfId="0" applyNumberFormat="1" applyFont="1" applyFill="1" applyBorder="1" applyAlignment="1" applyProtection="1">
      <alignment horizontal="left" vertical="justify" wrapText="1"/>
      <protection locked="0"/>
    </xf>
    <xf numFmtId="164" fontId="3" fillId="18" borderId="55" xfId="0" applyNumberFormat="1" applyFont="1" applyFill="1" applyBorder="1" applyAlignment="1">
      <alignment vertical="center"/>
    </xf>
    <xf numFmtId="164" fontId="12" fillId="18" borderId="23" xfId="0" applyNumberFormat="1" applyFont="1" applyFill="1" applyBorder="1" applyAlignment="1">
      <alignment vertical="center"/>
    </xf>
    <xf numFmtId="0" fontId="0" fillId="24" borderId="57" xfId="0" applyFill="1" applyBorder="1" applyAlignment="1">
      <alignment horizontal="right"/>
    </xf>
    <xf numFmtId="0" fontId="6" fillId="24" borderId="12" xfId="0" applyFont="1" applyFill="1" applyBorder="1" applyAlignment="1">
      <alignment horizontal="right" vertical="center"/>
    </xf>
    <xf numFmtId="0" fontId="0" fillId="0" borderId="56" xfId="0" applyBorder="1" applyAlignment="1">
      <alignment/>
    </xf>
    <xf numFmtId="0" fontId="1" fillId="25" borderId="58" xfId="0" applyFont="1" applyFill="1" applyBorder="1" applyAlignment="1">
      <alignment vertical="center" textRotation="90" wrapText="1"/>
    </xf>
    <xf numFmtId="0" fontId="1" fillId="25" borderId="59" xfId="0" applyFont="1" applyFill="1" applyBorder="1" applyAlignment="1">
      <alignment vertical="center" textRotation="90" wrapText="1"/>
    </xf>
    <xf numFmtId="0" fontId="1" fillId="25" borderId="60" xfId="0" applyFont="1" applyFill="1" applyBorder="1" applyAlignment="1">
      <alignment vertical="center" textRotation="90" wrapText="1"/>
    </xf>
    <xf numFmtId="0" fontId="1" fillId="26" borderId="58" xfId="0" applyFont="1" applyFill="1" applyBorder="1" applyAlignment="1">
      <alignment vertical="center" textRotation="90" wrapText="1"/>
    </xf>
    <xf numFmtId="0" fontId="1" fillId="26" borderId="59" xfId="0" applyFont="1" applyFill="1" applyBorder="1" applyAlignment="1">
      <alignment vertical="center" textRotation="90" wrapText="1"/>
    </xf>
    <xf numFmtId="0" fontId="1" fillId="26" borderId="60" xfId="0" applyFont="1" applyFill="1" applyBorder="1" applyAlignment="1">
      <alignment vertical="center" textRotation="90" wrapText="1"/>
    </xf>
    <xf numFmtId="0" fontId="1" fillId="18" borderId="58" xfId="0" applyFont="1" applyFill="1" applyBorder="1" applyAlignment="1">
      <alignment vertical="center" textRotation="90" wrapText="1"/>
    </xf>
    <xf numFmtId="0" fontId="1" fillId="18" borderId="59" xfId="0" applyFont="1" applyFill="1" applyBorder="1" applyAlignment="1">
      <alignment vertical="center" textRotation="90" wrapText="1"/>
    </xf>
    <xf numFmtId="0" fontId="1" fillId="18" borderId="60" xfId="0" applyFont="1" applyFill="1" applyBorder="1" applyAlignment="1">
      <alignment vertical="center" textRotation="90" wrapText="1"/>
    </xf>
    <xf numFmtId="0" fontId="3" fillId="27" borderId="61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="70" zoomScaleNormal="70" zoomScalePageLayoutView="0" workbookViewId="0" topLeftCell="A1">
      <selection activeCell="D64" sqref="D64"/>
    </sheetView>
  </sheetViews>
  <sheetFormatPr defaultColWidth="9.140625" defaultRowHeight="15"/>
  <cols>
    <col min="2" max="2" width="10.8515625" style="0" customWidth="1"/>
    <col min="3" max="3" width="27.421875" style="0" customWidth="1"/>
    <col min="4" max="4" width="43.7109375" style="0" customWidth="1"/>
    <col min="5" max="5" width="32.421875" style="0" customWidth="1"/>
    <col min="6" max="6" width="28.7109375" style="0" bestFit="1" customWidth="1"/>
    <col min="7" max="7" width="117.8515625" style="0" customWidth="1"/>
  </cols>
  <sheetData>
    <row r="1" spans="2:7" ht="31.5" customHeight="1">
      <c r="B1" s="127" t="s">
        <v>58</v>
      </c>
      <c r="C1" s="128"/>
      <c r="D1" s="128"/>
      <c r="E1" s="128"/>
      <c r="F1" s="128"/>
      <c r="G1" s="129"/>
    </row>
    <row r="2" ht="20.25" customHeight="1" thickBot="1"/>
    <row r="3" spans="2:7" ht="25.5" customHeight="1" thickBot="1">
      <c r="B3" s="20"/>
      <c r="C3" s="20"/>
      <c r="D3" s="20"/>
      <c r="E3" s="21"/>
      <c r="F3" s="26" t="s">
        <v>57</v>
      </c>
      <c r="G3" s="25" t="s">
        <v>56</v>
      </c>
    </row>
    <row r="4" spans="2:7" ht="27.75" thickBot="1">
      <c r="B4" s="6"/>
      <c r="C4" s="7"/>
      <c r="D4" s="7"/>
      <c r="E4" s="8" t="s">
        <v>7</v>
      </c>
      <c r="F4" s="88">
        <f>F15</f>
        <v>2589.4339999999997</v>
      </c>
      <c r="G4" s="86"/>
    </row>
    <row r="5" spans="2:7" ht="22.5">
      <c r="B5" s="118" t="s">
        <v>0</v>
      </c>
      <c r="C5" s="84"/>
      <c r="D5" s="84"/>
      <c r="E5" s="85" t="s">
        <v>1</v>
      </c>
      <c r="F5" s="89">
        <f>SUM(F6:F7)</f>
        <v>2592.5699999999997</v>
      </c>
      <c r="G5" s="87"/>
    </row>
    <row r="6" spans="2:7" ht="15.75">
      <c r="B6" s="119"/>
      <c r="C6" s="77"/>
      <c r="D6" s="78" t="s">
        <v>2</v>
      </c>
      <c r="E6" s="79" t="s">
        <v>39</v>
      </c>
      <c r="F6" s="90">
        <v>800.77</v>
      </c>
      <c r="G6" s="38"/>
    </row>
    <row r="7" spans="2:7" ht="15.75">
      <c r="B7" s="119"/>
      <c r="C7" s="74"/>
      <c r="D7" s="75"/>
      <c r="E7" s="76" t="s">
        <v>40</v>
      </c>
      <c r="F7" s="90">
        <v>1791.8</v>
      </c>
      <c r="G7" s="34"/>
    </row>
    <row r="8" spans="2:7" ht="22.5">
      <c r="B8" s="119"/>
      <c r="C8" s="80"/>
      <c r="D8" s="81"/>
      <c r="E8" s="82" t="s">
        <v>3</v>
      </c>
      <c r="F8" s="91">
        <f>SUM(F9:F13)</f>
        <v>-3.136</v>
      </c>
      <c r="G8" s="83"/>
    </row>
    <row r="9" spans="2:7" ht="15.75">
      <c r="B9" s="119"/>
      <c r="C9" s="77"/>
      <c r="D9" s="78" t="s">
        <v>4</v>
      </c>
      <c r="E9" s="3" t="s">
        <v>62</v>
      </c>
      <c r="F9" s="90">
        <v>0</v>
      </c>
      <c r="G9" s="38"/>
    </row>
    <row r="10" spans="2:7" ht="15.75">
      <c r="B10" s="119"/>
      <c r="C10" s="1"/>
      <c r="D10" s="2"/>
      <c r="E10" s="3" t="s">
        <v>63</v>
      </c>
      <c r="F10" s="90">
        <v>0</v>
      </c>
      <c r="G10" s="27"/>
    </row>
    <row r="11" spans="2:7" ht="15.75">
      <c r="B11" s="119"/>
      <c r="C11" s="1"/>
      <c r="D11" s="2"/>
      <c r="E11" s="3" t="s">
        <v>64</v>
      </c>
      <c r="F11" s="92">
        <f>(-3136)/1000</f>
        <v>-3.136</v>
      </c>
      <c r="G11" s="27"/>
    </row>
    <row r="12" spans="2:7" ht="15.75">
      <c r="B12" s="119"/>
      <c r="C12" s="1"/>
      <c r="D12" s="2"/>
      <c r="E12" s="116" t="s">
        <v>65</v>
      </c>
      <c r="F12" s="93">
        <v>0</v>
      </c>
      <c r="G12" s="27"/>
    </row>
    <row r="13" spans="2:7" ht="15.75">
      <c r="B13" s="119"/>
      <c r="C13" s="67"/>
      <c r="D13" s="68"/>
      <c r="E13" s="69"/>
      <c r="F13" s="94"/>
      <c r="G13" s="34"/>
    </row>
    <row r="14" spans="2:7" ht="23.25" thickBot="1">
      <c r="B14" s="119"/>
      <c r="C14" s="70"/>
      <c r="D14" s="71"/>
      <c r="E14" s="72" t="s">
        <v>5</v>
      </c>
      <c r="F14" s="95">
        <v>0</v>
      </c>
      <c r="G14" s="73"/>
    </row>
    <row r="15" spans="2:7" ht="27.75" thickBot="1">
      <c r="B15" s="120"/>
      <c r="C15" s="4"/>
      <c r="D15" s="4"/>
      <c r="E15" s="5" t="s">
        <v>6</v>
      </c>
      <c r="F15" s="96">
        <f>F5+F8+F14</f>
        <v>2589.4339999999997</v>
      </c>
      <c r="G15" s="30"/>
    </row>
    <row r="16" ht="15.75" thickBot="1"/>
    <row r="17" spans="2:7" ht="22.5">
      <c r="B17" s="121" t="s">
        <v>8</v>
      </c>
      <c r="C17" s="55"/>
      <c r="D17" s="55"/>
      <c r="E17" s="56" t="s">
        <v>9</v>
      </c>
      <c r="F17" s="97">
        <f>F18</f>
        <v>3.985</v>
      </c>
      <c r="G17" s="57"/>
    </row>
    <row r="18" spans="2:7" ht="15.75">
      <c r="B18" s="122"/>
      <c r="C18" s="52"/>
      <c r="D18" s="53" t="s">
        <v>10</v>
      </c>
      <c r="E18" s="54" t="s">
        <v>41</v>
      </c>
      <c r="F18" s="98">
        <f>15.94/4</f>
        <v>3.985</v>
      </c>
      <c r="G18" s="38"/>
    </row>
    <row r="19" spans="2:7" ht="15.75">
      <c r="B19" s="122"/>
      <c r="C19" s="63"/>
      <c r="D19" s="64"/>
      <c r="E19" s="65" t="s">
        <v>42</v>
      </c>
      <c r="F19" s="99">
        <f>24661/4</f>
        <v>6165.25</v>
      </c>
      <c r="G19" s="34"/>
    </row>
    <row r="20" spans="2:7" ht="22.5">
      <c r="B20" s="122"/>
      <c r="C20" s="58"/>
      <c r="D20" s="58"/>
      <c r="E20" s="59" t="s">
        <v>11</v>
      </c>
      <c r="F20" s="100">
        <f>SUM(F21:F23)</f>
        <v>5.2700000000000005</v>
      </c>
      <c r="G20" s="60"/>
    </row>
    <row r="21" spans="2:7" ht="15.75">
      <c r="B21" s="122"/>
      <c r="C21" s="35"/>
      <c r="D21" s="36" t="s">
        <v>10</v>
      </c>
      <c r="E21" s="66" t="s">
        <v>43</v>
      </c>
      <c r="F21" s="22">
        <v>0.32</v>
      </c>
      <c r="G21" s="38"/>
    </row>
    <row r="22" spans="2:7" ht="15.75">
      <c r="B22" s="122"/>
      <c r="C22" s="12"/>
      <c r="D22" s="13"/>
      <c r="E22" s="11" t="s">
        <v>12</v>
      </c>
      <c r="F22" s="22">
        <v>4.71</v>
      </c>
      <c r="G22" s="27"/>
    </row>
    <row r="23" spans="2:7" ht="15.75">
      <c r="B23" s="122"/>
      <c r="C23" s="31"/>
      <c r="D23" s="32"/>
      <c r="E23" s="61" t="s">
        <v>13</v>
      </c>
      <c r="F23" s="94">
        <v>0.24</v>
      </c>
      <c r="G23" s="34"/>
    </row>
    <row r="24" spans="2:7" ht="23.25">
      <c r="B24" s="122"/>
      <c r="C24" s="58"/>
      <c r="D24" s="58"/>
      <c r="E24" s="62" t="s">
        <v>14</v>
      </c>
      <c r="F24" s="100">
        <f>SUM(F25:F27)</f>
        <v>4.329</v>
      </c>
      <c r="G24" s="60"/>
    </row>
    <row r="25" spans="2:7" ht="15.75">
      <c r="B25" s="122"/>
      <c r="C25" s="35"/>
      <c r="D25" s="36" t="s">
        <v>10</v>
      </c>
      <c r="E25" s="37" t="s">
        <v>44</v>
      </c>
      <c r="F25" s="23">
        <v>0.529</v>
      </c>
      <c r="G25" s="38"/>
    </row>
    <row r="26" spans="2:7" ht="15.75">
      <c r="B26" s="122"/>
      <c r="C26" s="9"/>
      <c r="D26" s="10"/>
      <c r="E26" s="19" t="s">
        <v>45</v>
      </c>
      <c r="F26" s="23">
        <v>3.2</v>
      </c>
      <c r="G26" s="27"/>
    </row>
    <row r="27" spans="2:7" ht="15.75">
      <c r="B27" s="122"/>
      <c r="C27" s="12"/>
      <c r="D27" s="13"/>
      <c r="E27" s="19" t="s">
        <v>46</v>
      </c>
      <c r="F27" s="101">
        <v>0.6</v>
      </c>
      <c r="G27" s="27"/>
    </row>
    <row r="28" spans="2:7" ht="15.75">
      <c r="B28" s="122"/>
      <c r="C28" s="31"/>
      <c r="D28" s="32"/>
      <c r="E28" s="33" t="s">
        <v>15</v>
      </c>
      <c r="F28" s="102"/>
      <c r="G28" s="34" t="s">
        <v>69</v>
      </c>
    </row>
    <row r="29" spans="2:7" ht="22.5">
      <c r="B29" s="122"/>
      <c r="C29" s="58"/>
      <c r="D29" s="58"/>
      <c r="E29" s="59" t="s">
        <v>16</v>
      </c>
      <c r="F29" s="100">
        <f>SUM(F30:F33)</f>
        <v>2577.8799999999997</v>
      </c>
      <c r="G29" s="60"/>
    </row>
    <row r="30" spans="2:7" ht="15.75">
      <c r="B30" s="122"/>
      <c r="C30" s="35"/>
      <c r="D30" s="36" t="s">
        <v>10</v>
      </c>
      <c r="E30" s="14" t="s">
        <v>59</v>
      </c>
      <c r="F30" s="23">
        <v>1137.233</v>
      </c>
      <c r="G30" s="38"/>
    </row>
    <row r="31" spans="2:7" ht="15.75">
      <c r="B31" s="122"/>
      <c r="C31" s="35"/>
      <c r="D31" s="36"/>
      <c r="E31" s="14" t="s">
        <v>60</v>
      </c>
      <c r="F31" s="23">
        <v>761.652</v>
      </c>
      <c r="G31" s="38"/>
    </row>
    <row r="32" spans="2:7" ht="15.75">
      <c r="B32" s="122"/>
      <c r="C32" s="12"/>
      <c r="D32" s="13"/>
      <c r="E32" s="14" t="s">
        <v>61</v>
      </c>
      <c r="F32" s="23">
        <v>399.695</v>
      </c>
      <c r="G32" s="27"/>
    </row>
    <row r="33" spans="2:7" ht="15.75">
      <c r="B33" s="122"/>
      <c r="C33" s="31"/>
      <c r="D33" s="32"/>
      <c r="E33" s="115" t="s">
        <v>15</v>
      </c>
      <c r="F33" s="103">
        <f>2589.43-2310.13</f>
        <v>279.2999999999997</v>
      </c>
      <c r="G33" s="34"/>
    </row>
    <row r="34" spans="2:7" ht="23.25" thickBot="1">
      <c r="B34" s="122"/>
      <c r="C34" s="49"/>
      <c r="D34" s="49"/>
      <c r="E34" s="50" t="s">
        <v>17</v>
      </c>
      <c r="F34" s="104">
        <f>1.1-3.14</f>
        <v>-2.04</v>
      </c>
      <c r="G34" s="51"/>
    </row>
    <row r="35" spans="2:7" ht="29.25" thickBot="1">
      <c r="B35" s="123"/>
      <c r="C35" s="15"/>
      <c r="D35" s="15"/>
      <c r="E35" s="16" t="s">
        <v>18</v>
      </c>
      <c r="F35" s="105">
        <f>F34+F29+F24+F20+F17</f>
        <v>2589.424</v>
      </c>
      <c r="G35" s="29"/>
    </row>
    <row r="36" ht="15.75" thickBot="1"/>
    <row r="37" spans="2:7" ht="22.5">
      <c r="B37" s="124" t="s">
        <v>19</v>
      </c>
      <c r="C37" s="43"/>
      <c r="D37" s="43"/>
      <c r="E37" s="44" t="s">
        <v>20</v>
      </c>
      <c r="F37" s="106">
        <f>SUM(F38:F42)</f>
        <v>28.75</v>
      </c>
      <c r="G37" s="45"/>
    </row>
    <row r="38" spans="2:7" ht="15.75">
      <c r="B38" s="125"/>
      <c r="C38" s="35"/>
      <c r="D38" s="36" t="s">
        <v>21</v>
      </c>
      <c r="E38" s="37" t="s">
        <v>47</v>
      </c>
      <c r="F38" s="101">
        <v>3.47</v>
      </c>
      <c r="G38" s="38"/>
    </row>
    <row r="39" spans="2:7" ht="15.75">
      <c r="B39" s="125"/>
      <c r="C39" s="12"/>
      <c r="D39" s="13"/>
      <c r="E39" s="19" t="s">
        <v>48</v>
      </c>
      <c r="F39" s="101">
        <v>0.21</v>
      </c>
      <c r="G39" s="27"/>
    </row>
    <row r="40" spans="2:7" ht="15.75">
      <c r="B40" s="125"/>
      <c r="C40" s="9"/>
      <c r="D40" s="10"/>
      <c r="E40" s="19" t="s">
        <v>49</v>
      </c>
      <c r="F40" s="101">
        <v>0.39</v>
      </c>
      <c r="G40" s="27"/>
    </row>
    <row r="41" spans="2:7" ht="15.75">
      <c r="B41" s="125"/>
      <c r="C41" s="12"/>
      <c r="D41" s="13"/>
      <c r="E41" s="19" t="s">
        <v>50</v>
      </c>
      <c r="F41" s="101">
        <v>24.68</v>
      </c>
      <c r="G41" s="27"/>
    </row>
    <row r="42" spans="2:7" ht="15.75">
      <c r="B42" s="125"/>
      <c r="C42" s="12"/>
      <c r="D42" s="13"/>
      <c r="E42" s="14" t="s">
        <v>22</v>
      </c>
      <c r="F42" s="107"/>
      <c r="G42" s="130" t="s">
        <v>67</v>
      </c>
    </row>
    <row r="43" spans="2:7" ht="15.75">
      <c r="B43" s="125"/>
      <c r="C43" s="9"/>
      <c r="D43" s="10"/>
      <c r="E43" s="14" t="s">
        <v>23</v>
      </c>
      <c r="F43" s="108"/>
      <c r="G43" s="131"/>
    </row>
    <row r="44" spans="2:7" ht="15.75">
      <c r="B44" s="125"/>
      <c r="C44" s="9"/>
      <c r="D44" s="10"/>
      <c r="E44" s="14" t="s">
        <v>24</v>
      </c>
      <c r="F44" s="108"/>
      <c r="G44" s="132"/>
    </row>
    <row r="45" spans="2:7" ht="15.75">
      <c r="B45" s="125"/>
      <c r="C45" s="12"/>
      <c r="D45" s="13"/>
      <c r="E45" s="24" t="s">
        <v>55</v>
      </c>
      <c r="F45" s="109">
        <v>13.62</v>
      </c>
      <c r="G45" s="27"/>
    </row>
    <row r="46" spans="2:7" ht="15.75">
      <c r="B46" s="125"/>
      <c r="C46" s="12"/>
      <c r="D46" s="13"/>
      <c r="E46" s="14"/>
      <c r="F46" s="86"/>
      <c r="G46" s="27"/>
    </row>
    <row r="47" spans="2:7" ht="17.25">
      <c r="B47" s="125"/>
      <c r="C47" s="9"/>
      <c r="D47" s="10" t="s">
        <v>25</v>
      </c>
      <c r="E47" s="19" t="s">
        <v>52</v>
      </c>
      <c r="F47" s="101">
        <v>1.5</v>
      </c>
      <c r="G47" s="27"/>
    </row>
    <row r="48" spans="2:7" ht="17.25">
      <c r="B48" s="125"/>
      <c r="C48" s="12"/>
      <c r="D48" s="13"/>
      <c r="E48" s="19" t="s">
        <v>51</v>
      </c>
      <c r="F48" s="101">
        <v>0.78</v>
      </c>
      <c r="G48" s="27"/>
    </row>
    <row r="49" spans="2:7" ht="15.75">
      <c r="B49" s="125"/>
      <c r="C49" s="9"/>
      <c r="D49" s="10"/>
      <c r="E49" s="14" t="s">
        <v>24</v>
      </c>
      <c r="F49" s="101">
        <v>26.47</v>
      </c>
      <c r="G49" s="27"/>
    </row>
    <row r="50" spans="2:7" ht="15.75">
      <c r="B50" s="125"/>
      <c r="C50" s="31"/>
      <c r="D50" s="32"/>
      <c r="E50" s="33"/>
      <c r="F50" s="103"/>
      <c r="G50" s="34"/>
    </row>
    <row r="51" spans="2:7" ht="22.5">
      <c r="B51" s="125"/>
      <c r="C51" s="39"/>
      <c r="D51" s="40"/>
      <c r="E51" s="41" t="s">
        <v>26</v>
      </c>
      <c r="F51" s="110">
        <f>F52+F54</f>
        <v>26.689999999999998</v>
      </c>
      <c r="G51" s="42"/>
    </row>
    <row r="52" spans="2:7" ht="15.75">
      <c r="B52" s="125"/>
      <c r="C52" s="35"/>
      <c r="D52" s="36" t="s">
        <v>27</v>
      </c>
      <c r="E52" s="37" t="s">
        <v>53</v>
      </c>
      <c r="F52" s="111">
        <v>26.63</v>
      </c>
      <c r="G52" s="38"/>
    </row>
    <row r="53" spans="2:7" ht="15.75">
      <c r="B53" s="125"/>
      <c r="C53" s="9"/>
      <c r="D53" s="10"/>
      <c r="E53" s="11" t="s">
        <v>28</v>
      </c>
      <c r="F53" s="117"/>
      <c r="G53" s="112" t="s">
        <v>68</v>
      </c>
    </row>
    <row r="54" spans="2:7" ht="15.75">
      <c r="B54" s="125"/>
      <c r="C54" s="9"/>
      <c r="D54" s="10"/>
      <c r="E54" s="14" t="s">
        <v>29</v>
      </c>
      <c r="F54" s="23">
        <v>0.06</v>
      </c>
      <c r="G54" s="27"/>
    </row>
    <row r="55" spans="2:7" ht="15.75">
      <c r="B55" s="125"/>
      <c r="C55" s="31"/>
      <c r="D55" s="32"/>
      <c r="E55" s="33"/>
      <c r="F55" s="103"/>
      <c r="G55" s="34"/>
    </row>
    <row r="56" spans="2:7" ht="22.5">
      <c r="B56" s="125"/>
      <c r="C56" s="39"/>
      <c r="D56" s="40"/>
      <c r="E56" s="41" t="s">
        <v>30</v>
      </c>
      <c r="F56" s="110">
        <f>SUM(F57:F61)</f>
        <v>2903.79</v>
      </c>
      <c r="G56" s="42"/>
    </row>
    <row r="57" spans="2:7" ht="15.75">
      <c r="B57" s="125"/>
      <c r="C57" s="35"/>
      <c r="D57" s="36" t="s">
        <v>4</v>
      </c>
      <c r="E57" s="19" t="s">
        <v>59</v>
      </c>
      <c r="F57" s="23">
        <v>1137.233</v>
      </c>
      <c r="G57" s="38"/>
    </row>
    <row r="58" spans="2:7" ht="15.75">
      <c r="B58" s="125"/>
      <c r="C58" s="9"/>
      <c r="D58" s="10"/>
      <c r="E58" s="19" t="s">
        <v>60</v>
      </c>
      <c r="F58" s="23">
        <v>761.652</v>
      </c>
      <c r="G58" s="27"/>
    </row>
    <row r="59" spans="2:7" ht="15.75">
      <c r="B59" s="125"/>
      <c r="C59" s="9"/>
      <c r="D59" s="10"/>
      <c r="E59" s="19" t="s">
        <v>61</v>
      </c>
      <c r="F59" s="23">
        <v>399.695</v>
      </c>
      <c r="G59" s="27"/>
    </row>
    <row r="60" spans="2:7" ht="15.75">
      <c r="B60" s="125"/>
      <c r="C60" s="9"/>
      <c r="D60" s="10"/>
      <c r="E60" s="19" t="s">
        <v>66</v>
      </c>
      <c r="F60" s="23">
        <v>0</v>
      </c>
      <c r="G60" s="27"/>
    </row>
    <row r="61" spans="2:7" ht="15.75">
      <c r="B61" s="125"/>
      <c r="C61" s="9"/>
      <c r="D61" s="10"/>
      <c r="E61" s="14" t="s">
        <v>24</v>
      </c>
      <c r="F61" s="103">
        <v>605.21</v>
      </c>
      <c r="G61" s="27"/>
    </row>
    <row r="62" spans="2:7" ht="15.75">
      <c r="B62" s="125"/>
      <c r="C62" s="9"/>
      <c r="D62" s="10" t="s">
        <v>31</v>
      </c>
      <c r="E62" s="14" t="s">
        <v>32</v>
      </c>
      <c r="F62" s="23">
        <v>1664.726</v>
      </c>
      <c r="G62" s="27"/>
    </row>
    <row r="63" spans="2:7" ht="15.75">
      <c r="B63" s="125"/>
      <c r="C63" s="9"/>
      <c r="D63" s="10"/>
      <c r="E63" s="14" t="s">
        <v>33</v>
      </c>
      <c r="F63" s="23">
        <v>1240.446</v>
      </c>
      <c r="G63" s="27"/>
    </row>
    <row r="64" spans="2:7" ht="15.75">
      <c r="B64" s="125"/>
      <c r="C64" s="9"/>
      <c r="D64" s="10"/>
      <c r="E64" s="14" t="s">
        <v>34</v>
      </c>
      <c r="F64" s="23">
        <v>-1.387</v>
      </c>
      <c r="G64" s="27"/>
    </row>
    <row r="65" spans="2:7" ht="15.75">
      <c r="B65" s="125"/>
      <c r="C65" s="9"/>
      <c r="D65" s="10"/>
      <c r="E65" s="14" t="s">
        <v>35</v>
      </c>
      <c r="F65" s="23">
        <v>0</v>
      </c>
      <c r="G65" s="27"/>
    </row>
    <row r="66" spans="2:7" ht="15.75">
      <c r="B66" s="125"/>
      <c r="C66" s="31"/>
      <c r="D66" s="32"/>
      <c r="E66" s="33" t="s">
        <v>36</v>
      </c>
      <c r="F66" s="103">
        <v>0</v>
      </c>
      <c r="G66" s="34"/>
    </row>
    <row r="67" spans="2:7" ht="23.25" thickBot="1">
      <c r="B67" s="125"/>
      <c r="C67" s="46"/>
      <c r="D67" s="46"/>
      <c r="E67" s="47" t="s">
        <v>37</v>
      </c>
      <c r="F67" s="113">
        <f>2589.43-2959.23</f>
        <v>-369.8000000000002</v>
      </c>
      <c r="G67" s="48"/>
    </row>
    <row r="68" spans="2:7" ht="29.25" thickBot="1">
      <c r="B68" s="126"/>
      <c r="C68" s="17"/>
      <c r="D68" s="17"/>
      <c r="E68" s="18" t="s">
        <v>38</v>
      </c>
      <c r="F68" s="114">
        <f>F67+F56+F51+F37</f>
        <v>2589.43</v>
      </c>
      <c r="G68" s="28"/>
    </row>
    <row r="69" ht="15">
      <c r="B69" t="s">
        <v>54</v>
      </c>
    </row>
  </sheetData>
  <sheetProtection/>
  <mergeCells count="5">
    <mergeCell ref="B5:B15"/>
    <mergeCell ref="B17:B35"/>
    <mergeCell ref="B37:B68"/>
    <mergeCell ref="B1:G1"/>
    <mergeCell ref="G42:G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rogcfmunday</dc:creator>
  <cp:keywords/>
  <dc:description/>
  <cp:lastModifiedBy>gdispain</cp:lastModifiedBy>
  <cp:lastPrinted>2012-11-29T15:31:56Z</cp:lastPrinted>
  <dcterms:created xsi:type="dcterms:W3CDTF">2012-11-08T14:30:46Z</dcterms:created>
  <dcterms:modified xsi:type="dcterms:W3CDTF">2012-11-29T15:48:48Z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99a877e3-7389-490e-b3da-8f390b81e23d</vt:lpwstr>
  </property>
</Properties>
</file>